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05" windowWidth="14805" windowHeight="5910" activeTab="1"/>
  </bookViews>
  <sheets>
    <sheet name="Block at a Glance" sheetId="1" r:id="rId1"/>
    <sheet name="April-19" sheetId="5" r:id="rId2"/>
    <sheet name="May-19" sheetId="17" r:id="rId3"/>
    <sheet name="Jun-19" sheetId="18" r:id="rId4"/>
    <sheet name="July-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'July-19'!$3:$4</definedName>
    <definedName name="_xlnm.Print_Titles" localSheetId="3">'Jun-19'!$3:$4</definedName>
    <definedName name="_xlnm.Print_Titles" localSheetId="2">'May-19'!$3:$4</definedName>
    <definedName name="_xlnm.Print_Titles" localSheetId="6">'Sep-19'!$3:$4</definedName>
  </definedNames>
  <calcPr calcId="145621"/>
</workbook>
</file>

<file path=xl/calcChain.xml><?xml version="1.0" encoding="utf-8"?>
<calcChain xmlns="http://schemas.openxmlformats.org/spreadsheetml/2006/main">
  <c r="I121" i="21" l="1"/>
  <c r="I115" i="21" l="1"/>
  <c r="I6" i="21" l="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6" i="21"/>
  <c r="I117" i="21"/>
  <c r="I118" i="21"/>
  <c r="I119" i="21"/>
  <c r="I120"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5" i="20" l="1"/>
  <c r="I5" i="19" l="1"/>
  <c r="I5" i="18"/>
  <c r="I5" i="21" l="1"/>
  <c r="I5" i="17" l="1"/>
  <c r="I5" i="5" l="1"/>
  <c r="E27" i="11" l="1"/>
  <c r="D27" i="11"/>
  <c r="E26" i="11"/>
  <c r="D26" i="11"/>
  <c r="E25" i="11"/>
  <c r="D25" i="11"/>
  <c r="E24" i="11"/>
  <c r="D24" i="11"/>
  <c r="E23" i="11"/>
  <c r="D23" i="11"/>
  <c r="E22" i="11"/>
  <c r="D22" i="11"/>
  <c r="E21" i="11"/>
  <c r="D21" i="11"/>
  <c r="E20" i="11"/>
  <c r="D20" i="11"/>
  <c r="E19" i="11"/>
  <c r="D19" i="11"/>
  <c r="E18" i="11"/>
  <c r="D18" i="11"/>
  <c r="E17" i="11"/>
  <c r="E16" i="11"/>
  <c r="D6" i="11"/>
  <c r="E6" i="11"/>
  <c r="C6" i="11"/>
  <c r="D17" i="11"/>
  <c r="D16" i="11"/>
  <c r="D28" i="11" l="1"/>
  <c r="E28" i="11"/>
  <c r="B167" i="21" l="1"/>
  <c r="B166" i="21"/>
  <c r="B167" i="20"/>
  <c r="B166" i="20"/>
  <c r="B167" i="19"/>
  <c r="B166" i="19"/>
  <c r="B167" i="18"/>
  <c r="B166" i="18"/>
  <c r="B167" i="17"/>
  <c r="B166" i="17"/>
  <c r="B167" i="5"/>
  <c r="B166" i="5"/>
  <c r="C11" i="11"/>
  <c r="C10" i="11"/>
  <c r="C9" i="11"/>
  <c r="G11" i="11"/>
  <c r="G10" i="11"/>
  <c r="G9" i="1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F26" i="11"/>
  <c r="D167" i="20"/>
  <c r="D166" i="20"/>
  <c r="H165" i="20"/>
  <c r="G165" i="20"/>
  <c r="C165" i="20"/>
  <c r="D167" i="19"/>
  <c r="D166" i="19"/>
  <c r="H165" i="19"/>
  <c r="G165" i="19"/>
  <c r="C165" i="19"/>
  <c r="F23" i="11"/>
  <c r="F22" i="11"/>
  <c r="D167" i="18"/>
  <c r="D166" i="18"/>
  <c r="H165" i="18"/>
  <c r="G165" i="18"/>
  <c r="C165" i="18"/>
  <c r="F21" i="11"/>
  <c r="F20" i="11"/>
  <c r="D167" i="17"/>
  <c r="D166" i="17"/>
  <c r="H165" i="17"/>
  <c r="G165" i="17"/>
  <c r="C165" i="17"/>
  <c r="F18" i="11"/>
  <c r="F19" i="11"/>
  <c r="F17" i="11"/>
  <c r="C2" i="11"/>
  <c r="I2" i="11"/>
  <c r="F2" i="11"/>
  <c r="F27" i="11" l="1"/>
  <c r="F25" i="1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<sst xmlns="http://schemas.openxmlformats.org/spreadsheetml/2006/main" count="7493" uniqueCount="1399">
  <si>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</si>
  <si>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</si>
  <si>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</si>
  <si>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</si>
  <si>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</si>
  <si>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</si>
  <si>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</si>
  <si>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</si>
  <si>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</si>
  <si>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</si>
  <si>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</si>
  <si>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</si>
  <si>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</si>
  <si>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</si>
  <si>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</si>
  <si>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</si>
  <si>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</si>
  <si>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t>MO</t>
  </si>
  <si>
    <t>Dental Surgeon</t>
  </si>
  <si>
    <t>Pharmacist</t>
  </si>
  <si>
    <t>ANM</t>
  </si>
  <si>
    <t>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</si>
  <si>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</si>
  <si>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</si>
  <si>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</si>
  <si>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</si>
  <si>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</si>
  <si>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</si>
  <si>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</si>
  <si>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</si>
  <si>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</si>
  <si>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</si>
  <si>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</si>
  <si>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</si>
  <si>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</si>
  <si>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</si>
  <si>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</si>
  <si>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</si>
  <si>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</si>
  <si>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</si>
  <si>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</si>
  <si>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</si>
  <si>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</si>
  <si>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</si>
  <si>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</si>
  <si>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</si>
  <si>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</si>
  <si>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</si>
  <si>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</si>
  <si>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</si>
  <si>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</si>
  <si>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</si>
  <si>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</si>
  <si>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</si>
  <si>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</si>
  <si>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</si>
  <si>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</si>
  <si>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</si>
  <si>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</si>
  <si>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</si>
  <si>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</si>
  <si>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t>Team 1</t>
  </si>
  <si>
    <t>Team 2</t>
  </si>
  <si>
    <t>MHT No.</t>
  </si>
  <si>
    <t>Total Number of Children in AWC &amp; School</t>
  </si>
  <si>
    <t>Summary Information</t>
  </si>
  <si>
    <t>Team wise summary Information</t>
  </si>
  <si>
    <t>ASSAM</t>
  </si>
  <si>
    <t>LAKHIMPUR</t>
  </si>
  <si>
    <t>BOGINADI</t>
  </si>
  <si>
    <t>Mr Sourabh Borphukan</t>
  </si>
  <si>
    <t>brclakhimpur@gmail.com</t>
  </si>
  <si>
    <t>Mrs Rumi Pegu,(Lakhimpur ICDS),Mr Jyotish Boruah(Boginadi ICDS)</t>
  </si>
  <si>
    <t>9678445135, 9954111635</t>
  </si>
  <si>
    <t>cdpolakhimpur@gmail.com, cdpoboginadi@gmail.com</t>
  </si>
  <si>
    <t>Dr. Pabitra Kumar Das</t>
  </si>
  <si>
    <t>Monjon Kumar Deori</t>
  </si>
  <si>
    <t>Reena Gogoi</t>
  </si>
  <si>
    <t>drpabitrakrdas@gmail.com</t>
  </si>
  <si>
    <t>monjon.deuri@gmail.com</t>
  </si>
  <si>
    <t>bpa.boginadi.lakhimpur@gmail.com</t>
  </si>
  <si>
    <t>Dr. Jayanta Choudhary</t>
  </si>
  <si>
    <t>Rita Dutta</t>
  </si>
  <si>
    <t>Jayantachoudhury256@gmail.com</t>
  </si>
  <si>
    <t>Milanpur AWC</t>
  </si>
  <si>
    <t>Sumo</t>
  </si>
  <si>
    <t>Lily Hazarika</t>
  </si>
  <si>
    <t>Bokanala SC</t>
  </si>
  <si>
    <t>Archana Doley</t>
  </si>
  <si>
    <t>LPS</t>
  </si>
  <si>
    <t>Kadam SC</t>
  </si>
  <si>
    <t>Pratima Hazarika</t>
  </si>
  <si>
    <t>Friday</t>
  </si>
  <si>
    <t>MES</t>
  </si>
  <si>
    <t>HS</t>
  </si>
  <si>
    <t>Charaimoria SC</t>
  </si>
  <si>
    <t>Bina Hazarika</t>
  </si>
  <si>
    <t>Boleroo</t>
  </si>
  <si>
    <t>Mosfika Begum</t>
  </si>
  <si>
    <t>Renuka Tayung</t>
  </si>
  <si>
    <t>Kakoi Rajgarh SC</t>
  </si>
  <si>
    <t>Nayanmoni Hazarika</t>
  </si>
  <si>
    <t>Sabitri Gogoi</t>
  </si>
  <si>
    <t>Sumitra Devi</t>
  </si>
  <si>
    <t>Nirada Bora</t>
  </si>
  <si>
    <t>Chutiakari SC</t>
  </si>
  <si>
    <t>Bimala Hazarika</t>
  </si>
  <si>
    <t>Seajuli MPHC(N)</t>
  </si>
  <si>
    <t>Dipti Saikia</t>
  </si>
  <si>
    <t>Bogolijan SC</t>
  </si>
  <si>
    <t>Nirupoma Boruah</t>
  </si>
  <si>
    <t>Punya Bora</t>
  </si>
  <si>
    <t>Rangajan SC</t>
  </si>
  <si>
    <t>Baby Begum</t>
  </si>
  <si>
    <t>25 KM</t>
  </si>
  <si>
    <t>1 No Rangajan LPS</t>
  </si>
  <si>
    <t>Junu Dutta</t>
  </si>
  <si>
    <t>Chenehi Begum</t>
  </si>
  <si>
    <t>Santipur Axomiya LPS</t>
  </si>
  <si>
    <t>Anjana Gogoi</t>
  </si>
  <si>
    <t>Putu Tamuli</t>
  </si>
  <si>
    <t>Rangajan HS</t>
  </si>
  <si>
    <t>705 No Gubarsali Changmai LPS</t>
  </si>
  <si>
    <t>Sasiprabha Phukan</t>
  </si>
  <si>
    <t>Gubarsali AWC</t>
  </si>
  <si>
    <t>Gharmara MPHC</t>
  </si>
  <si>
    <t>Chandra Prabha Gogoi</t>
  </si>
  <si>
    <t>Mohila Sonowal</t>
  </si>
  <si>
    <t>LP</t>
  </si>
  <si>
    <t>Lili Gogoi</t>
  </si>
  <si>
    <t>Baligaon AWC</t>
  </si>
  <si>
    <t>Kalpana Boruah</t>
  </si>
  <si>
    <t>Om Kumari Devi</t>
  </si>
  <si>
    <t>Nagaon AWC</t>
  </si>
  <si>
    <t>Boginadi BPHC(N)</t>
  </si>
  <si>
    <t>Purnima Das</t>
  </si>
  <si>
    <t>NL Urban</t>
  </si>
  <si>
    <t>Dipali Saikia</t>
  </si>
  <si>
    <t>Purnima Dutta</t>
  </si>
  <si>
    <t>Ranu Gogoi</t>
  </si>
  <si>
    <t>Anuradha Bora</t>
  </si>
  <si>
    <t>Chapari Gaon Urban HC</t>
  </si>
  <si>
    <t>Mousumi Saikia</t>
  </si>
  <si>
    <t>Anupoma Gogoi</t>
  </si>
  <si>
    <t>Ananda Nagar AWC</t>
  </si>
  <si>
    <t>Renu hazarika</t>
  </si>
  <si>
    <t>Lakhiprabha Konwar</t>
  </si>
  <si>
    <t>Indeswari Doley</t>
  </si>
  <si>
    <t>Puspa Tamuli</t>
  </si>
  <si>
    <t>Moni Gogoi</t>
  </si>
  <si>
    <t>Rupa Chetry</t>
  </si>
  <si>
    <t>Keshasal SC</t>
  </si>
  <si>
    <t>Babita Khanikar</t>
  </si>
  <si>
    <t>NL Urban HC</t>
  </si>
  <si>
    <t>Chandraprabha Das</t>
  </si>
  <si>
    <t>Prem Gali AWC</t>
  </si>
  <si>
    <t>Chaparigaon Urban HC</t>
  </si>
  <si>
    <t>Rupahi Begum</t>
  </si>
  <si>
    <t>Chapari Gaon AWC</t>
  </si>
  <si>
    <t>Rina Das</t>
  </si>
  <si>
    <t>Amolapatty AWC</t>
  </si>
  <si>
    <t>Chenehi Sing</t>
  </si>
  <si>
    <t>Lakhi Konwar</t>
  </si>
  <si>
    <t>Seuj Nagar AWC</t>
  </si>
  <si>
    <t>Lakhiprabha Gogoi</t>
  </si>
  <si>
    <t>Jeuti Club  AWC</t>
  </si>
  <si>
    <t>Kabita Gogoi</t>
  </si>
  <si>
    <t>Pub Pachim Chandmari AWC</t>
  </si>
  <si>
    <t>Najima Begum</t>
  </si>
  <si>
    <t>Bantow Bangali SC</t>
  </si>
  <si>
    <t>Gunada Konch</t>
  </si>
  <si>
    <t>Asfia Begum</t>
  </si>
  <si>
    <t>Town Bantow AWC</t>
  </si>
  <si>
    <t>Annada Tamuli</t>
  </si>
  <si>
    <t>Bijoy Nagar AWC</t>
  </si>
  <si>
    <t>Lakhi Gogoi</t>
  </si>
  <si>
    <t>Rupa Basumatary</t>
  </si>
  <si>
    <t>Rumi Dihingia</t>
  </si>
  <si>
    <t>2 No Rownapur  AWC</t>
  </si>
  <si>
    <t>Bogolijan Bonuwa AWC</t>
  </si>
  <si>
    <t>Sasiprabha Gogoi</t>
  </si>
  <si>
    <t>Nalkata AWC</t>
  </si>
  <si>
    <t>Mira Phukan</t>
  </si>
  <si>
    <t>Nalkata Gubasali AWC</t>
  </si>
  <si>
    <t>Tamulbari AWC</t>
  </si>
  <si>
    <t>Hasima Begum</t>
  </si>
  <si>
    <t>Nalkata Buwalguri AWC</t>
  </si>
  <si>
    <t>Buwalguri Tamulichuck AWC</t>
  </si>
  <si>
    <t>Madhya Sumdiri Buwalguri AWC</t>
  </si>
  <si>
    <t>Chinatolia Medhichuck AWC</t>
  </si>
  <si>
    <t>Kanmai Dutta</t>
  </si>
  <si>
    <t>Chinatolia AWC</t>
  </si>
  <si>
    <t>Buwalguri AWC</t>
  </si>
  <si>
    <t>Pachim Chukulibhuria AWC</t>
  </si>
  <si>
    <t>Sara Dhan</t>
  </si>
  <si>
    <t>Serapbhati Bonuwa AWC</t>
  </si>
  <si>
    <t>Rongajan SC</t>
  </si>
  <si>
    <t>Bogolijan Jorhatia AWC</t>
  </si>
  <si>
    <t>Bogolijan AWC</t>
  </si>
  <si>
    <t>Sasiprabha Lahan</t>
  </si>
  <si>
    <t>Bogolijan Majarchuburi AWC</t>
  </si>
  <si>
    <t>Jabin Nahar</t>
  </si>
  <si>
    <t>Pachim Chukulibhuria Miyagaon AWC</t>
  </si>
  <si>
    <t>Tanuja Begum</t>
  </si>
  <si>
    <t>Ujani Pahumara Missing AWC</t>
  </si>
  <si>
    <t>Kulaman SC</t>
  </si>
  <si>
    <t>Kalpana Das Dutta</t>
  </si>
  <si>
    <t>Dipali Pawe</t>
  </si>
  <si>
    <t>Bantow Bongali SC</t>
  </si>
  <si>
    <t>Lakhimai Gogoi</t>
  </si>
  <si>
    <t>Kulaman AWC</t>
  </si>
  <si>
    <t>Dhanya Morang</t>
  </si>
  <si>
    <t>Junu Turi</t>
  </si>
  <si>
    <t>Nirada Mili</t>
  </si>
  <si>
    <t>Hatilung Jorhatia LPS</t>
  </si>
  <si>
    <t>Pachim Chukulibhuria LPS</t>
  </si>
  <si>
    <t>Punyalata Bora</t>
  </si>
  <si>
    <t>Sankarpur LPS</t>
  </si>
  <si>
    <t>Chaboti Kalyanpur LPS</t>
  </si>
  <si>
    <t>Aruna Devi</t>
  </si>
  <si>
    <t>Lalita Manki</t>
  </si>
  <si>
    <t>Johing Amguri LPS</t>
  </si>
  <si>
    <t>Borbil Bonua AWC</t>
  </si>
  <si>
    <t>Borbil Bonua LPS</t>
  </si>
  <si>
    <t>Borbil LPS</t>
  </si>
  <si>
    <t>Biju Narjari</t>
  </si>
  <si>
    <t>Bamun Doloni AWC</t>
  </si>
  <si>
    <t>243 No Bogolijan LPS</t>
  </si>
  <si>
    <t>Office Mob.  No. / E-mail Id 9954368740</t>
  </si>
  <si>
    <t>MICRO PLAN FORMAT
NATIONAL HEALTH MISSION-Rashtriya Bal Swasthya Karyakram (RBSK)
ACTION  PLAN OF YEAR - 2016-17</t>
  </si>
  <si>
    <t>Category of School
 (LP, UP, High, HS)</t>
  </si>
  <si>
    <t>MICRO PLAN FORMAT
NATIONAL HEALTH MISSION-Rashtriya Bal Swasthya Karyakram (RBSK)
ACTION  PLAN OF YEAR -2016-17</t>
  </si>
  <si>
    <t>16 km</t>
  </si>
  <si>
    <t>28 km</t>
  </si>
  <si>
    <t>17 km</t>
  </si>
  <si>
    <t>18 km</t>
  </si>
  <si>
    <t>2 km</t>
  </si>
  <si>
    <t>Katari Chapari SC</t>
  </si>
  <si>
    <t>Indrani devi</t>
  </si>
  <si>
    <t>5 km</t>
  </si>
  <si>
    <t>3 km</t>
  </si>
  <si>
    <t>4 km</t>
  </si>
  <si>
    <t>Rupali Hazarika</t>
  </si>
  <si>
    <t>Ruhini Taid</t>
  </si>
  <si>
    <t>Goroimari SC</t>
  </si>
  <si>
    <t>Purabi Doley</t>
  </si>
  <si>
    <t>30 km</t>
  </si>
  <si>
    <t>Lilawati Pegu</t>
  </si>
  <si>
    <t>31 km</t>
  </si>
  <si>
    <t>20 km</t>
  </si>
  <si>
    <t>Ujani Pahumara Moromi Tiniali AWC</t>
  </si>
  <si>
    <t>Kulamon SC</t>
  </si>
  <si>
    <t>25 km</t>
  </si>
  <si>
    <t>Deobil Christian AWC</t>
  </si>
  <si>
    <t>26 km</t>
  </si>
  <si>
    <t>Buwalguri Kabastan AWC</t>
  </si>
  <si>
    <t>Gubarsali LPS</t>
  </si>
  <si>
    <t>706 No Gubarsali Banua LPS</t>
  </si>
  <si>
    <t>Pragati LPS</t>
  </si>
  <si>
    <t>32 km</t>
  </si>
  <si>
    <t>15 km</t>
  </si>
  <si>
    <t>Moghuachcuk SC</t>
  </si>
  <si>
    <t>Rinjumoni Borah</t>
  </si>
  <si>
    <t>Sarmita Doley</t>
  </si>
  <si>
    <t>12 km</t>
  </si>
  <si>
    <t>Bina Saikia</t>
  </si>
  <si>
    <t>Mallika Tapna</t>
  </si>
  <si>
    <t>10 km</t>
  </si>
  <si>
    <t>13 km</t>
  </si>
  <si>
    <t>14 km</t>
  </si>
  <si>
    <t>Johing Daily Bazar AWC</t>
  </si>
  <si>
    <t>Fectory Line AWC</t>
  </si>
  <si>
    <t>29 km</t>
  </si>
  <si>
    <t>Ranjana Konwar</t>
  </si>
  <si>
    <t>Baspan Tanti LPS</t>
  </si>
  <si>
    <t>11 km</t>
  </si>
  <si>
    <t>Pachim Lakhimpur MES</t>
  </si>
  <si>
    <t>Pachim Lakhimpur LPS</t>
  </si>
  <si>
    <t>8 km</t>
  </si>
  <si>
    <t>7 km</t>
  </si>
  <si>
    <t>Chaboti Janajati LPS</t>
  </si>
  <si>
    <t>Johing Terben Line AWC</t>
  </si>
  <si>
    <t>Junubasti SC</t>
  </si>
  <si>
    <t>Minumai Gogoi</t>
  </si>
  <si>
    <t>Sugi Koiri</t>
  </si>
  <si>
    <t>27 km</t>
  </si>
  <si>
    <t>Pallabi Sonowal</t>
  </si>
  <si>
    <t>Padumi Bora Nath</t>
  </si>
  <si>
    <t>Khudeja Begum</t>
  </si>
  <si>
    <t>Anjali Das</t>
  </si>
  <si>
    <t>Serapbhati Santipur Madhya AWC</t>
  </si>
  <si>
    <t>2 No Gharmara AWC</t>
  </si>
  <si>
    <t>Phul Das</t>
  </si>
  <si>
    <t>22 KM</t>
  </si>
  <si>
    <t>Dhaneswari Dutta</t>
  </si>
  <si>
    <t>Ahatguri AWC</t>
  </si>
  <si>
    <t>Renuprabha Das</t>
  </si>
  <si>
    <t>Johing 15 No line AWC</t>
  </si>
  <si>
    <t>Johing &amp;koilamari TE Hospital</t>
  </si>
  <si>
    <t>Marnil Nayak</t>
  </si>
  <si>
    <t>Koilamari 10 No Line AWC</t>
  </si>
  <si>
    <t>Koilamari Girja Line AWC</t>
  </si>
  <si>
    <t>Sarala Line AWC</t>
  </si>
  <si>
    <t>Molina Ruta Dhan</t>
  </si>
  <si>
    <t>Koilamari Bahbari Itabhata AWC</t>
  </si>
  <si>
    <t>Golapi Devi</t>
  </si>
  <si>
    <t>Koilamari Pokkaline Borline AWC</t>
  </si>
  <si>
    <t>Nirmala Tanti</t>
  </si>
  <si>
    <t>Koilamari Koilapather AWC</t>
  </si>
  <si>
    <t>Dipali Tanti</t>
  </si>
  <si>
    <t>6 km</t>
  </si>
  <si>
    <t>23 km</t>
  </si>
  <si>
    <t>19 km</t>
  </si>
  <si>
    <t>Madhya Balijan AWC</t>
  </si>
  <si>
    <t>Satakpur AWC</t>
  </si>
  <si>
    <t>Santaki Orea</t>
  </si>
  <si>
    <t>Pub Ujjalpur AWC</t>
  </si>
  <si>
    <t>Jyoti Dutta</t>
  </si>
  <si>
    <t>Junu Basti SC</t>
  </si>
  <si>
    <t>22 km</t>
  </si>
  <si>
    <t>Madhabdev HS</t>
  </si>
  <si>
    <t>Bakulpath AWC</t>
  </si>
  <si>
    <t>Haji Sumeswar Boruah Path AWC</t>
  </si>
  <si>
    <t>Anu Gohain</t>
  </si>
  <si>
    <t>24 km</t>
  </si>
  <si>
    <t>Anjali Konwar</t>
  </si>
  <si>
    <t>Padumi Gogoi</t>
  </si>
  <si>
    <t>Lakhimpur Academy HS</t>
  </si>
  <si>
    <t>North Lakhimpur Urban</t>
  </si>
  <si>
    <t>Monday</t>
  </si>
  <si>
    <t>Wednesday</t>
  </si>
  <si>
    <t>Thursday</t>
  </si>
  <si>
    <t>Saturday</t>
  </si>
  <si>
    <t>Tuesday</t>
  </si>
  <si>
    <t>Kalpana Saikia</t>
  </si>
  <si>
    <t>Natun Napam AWC</t>
  </si>
  <si>
    <t>Napam Lilabari AWC</t>
  </si>
  <si>
    <t>Maliapam AWC</t>
  </si>
  <si>
    <t>Dhanya Marang</t>
  </si>
  <si>
    <t>Junu Tapno Purty</t>
  </si>
  <si>
    <t>9/6 Koilamari Adivasi Chuck AWC</t>
  </si>
  <si>
    <t>Kasipather Lilabari AWC</t>
  </si>
  <si>
    <t>Nabik Culture AWC W/No 13(Mini)</t>
  </si>
  <si>
    <t>707 No Satakpur LPS</t>
  </si>
  <si>
    <t>Balijan Adivasi LPS</t>
  </si>
  <si>
    <t>Ujjalpur AWC</t>
  </si>
  <si>
    <t>Nakari Club AWC</t>
  </si>
  <si>
    <t>Dr Swarnali Sarma</t>
  </si>
  <si>
    <r>
      <t xml:space="preserve">Plan for MHT No.
</t>
    </r>
    <r>
      <rPr>
        <sz val="12"/>
        <color theme="1"/>
        <rFont val="Arial Narrow"/>
        <family val="2"/>
      </rPr>
      <t xml:space="preserve"> (Team 1/ Team 2)</t>
    </r>
  </si>
  <si>
    <r>
      <t xml:space="preserve">Day
</t>
    </r>
    <r>
      <rPr>
        <sz val="12"/>
        <color theme="1"/>
        <rFont val="Arial Narrow"/>
        <family val="2"/>
      </rPr>
      <t>(Eg. Mon, Tue, Wed….)</t>
    </r>
  </si>
  <si>
    <r>
      <t xml:space="preserve">Type of Vehicle required
</t>
    </r>
    <r>
      <rPr>
        <sz val="12"/>
        <color theme="1"/>
        <rFont val="Arial Narrow"/>
        <family val="2"/>
      </rPr>
      <t>(Car/Two Wheeler/ Boat/ any other means of transport)</t>
    </r>
  </si>
  <si>
    <r>
      <t xml:space="preserve">Plan for MHT No.
</t>
    </r>
    <r>
      <rPr>
        <sz val="13"/>
        <color theme="1"/>
        <rFont val="Arial Narrow"/>
        <family val="2"/>
      </rPr>
      <t xml:space="preserve"> (Team 1/ Team 2)</t>
    </r>
  </si>
  <si>
    <r>
      <t xml:space="preserve">Day
</t>
    </r>
    <r>
      <rPr>
        <sz val="13"/>
        <color theme="1"/>
        <rFont val="Arial Narrow"/>
        <family val="2"/>
      </rPr>
      <t>(Eg. Mon, Tue, Wed….)</t>
    </r>
  </si>
  <si>
    <r>
      <t xml:space="preserve">Type of Vehicle required
</t>
    </r>
    <r>
      <rPr>
        <sz val="13"/>
        <color theme="1"/>
        <rFont val="Arial Narrow"/>
        <family val="2"/>
      </rPr>
      <t>(Car/Two Wheeler/ Boat/ any other means of transport)</t>
    </r>
  </si>
  <si>
    <t>MICRO PLAN FORMAT
NATIONAL HEALTH MISSION-Rashtriya Bal Swasthya Karyakram (RBSK)
ACTION  PLAN OF YEAR - 2019-20</t>
  </si>
  <si>
    <t>April.19</t>
  </si>
  <si>
    <t>Budheswar Gogoi Path AWC</t>
  </si>
  <si>
    <t>Chandan Nagar AWC</t>
  </si>
  <si>
    <t>Khetra Mohan Path AWC</t>
  </si>
  <si>
    <t>Jyoti Saikia</t>
  </si>
  <si>
    <t>Chengmara Pather AWC</t>
  </si>
  <si>
    <t>Sunu Dutta</t>
  </si>
  <si>
    <t>Madhab Ram Gogoi LPS</t>
  </si>
  <si>
    <t>Promila Patgiri</t>
  </si>
  <si>
    <t>1-Apr-19              2-Apr-19</t>
  </si>
  <si>
    <t>Chetiagaon AWC</t>
  </si>
  <si>
    <t>Santi Nagar Mission  AWC</t>
  </si>
  <si>
    <t>Dewazuddin Path AWC</t>
  </si>
  <si>
    <t>Manu Begum</t>
  </si>
  <si>
    <t>Shiv Mohan Bhuyan Path AWC</t>
  </si>
  <si>
    <t>Phulu Gogoi</t>
  </si>
  <si>
    <t>1 No Ward Nakari AWC</t>
  </si>
  <si>
    <t>Lily Konwar</t>
  </si>
  <si>
    <t>Lambudar Dutta Path AWC</t>
  </si>
  <si>
    <t>Panindra Bhatowchuck AWC</t>
  </si>
  <si>
    <t>Panindra Gogoi Path AWC</t>
  </si>
  <si>
    <t>Town Model LPS</t>
  </si>
  <si>
    <t>3-Apr-19             4-Apr-19             5-Apr-19             6-Apr-19</t>
  </si>
  <si>
    <t>Railway Station Collony AWC</t>
  </si>
  <si>
    <t>N L urban HC</t>
  </si>
  <si>
    <t>Hazong Basti AWC</t>
  </si>
  <si>
    <t>Ahuchaul Gaon Thunai Path AWC</t>
  </si>
  <si>
    <t>Ward No 2 , 51 No Nakari LPS AWC</t>
  </si>
  <si>
    <t>Bazar LP AWC</t>
  </si>
  <si>
    <t>8-Apr-19            9-Apr-19            10-Apr-19</t>
  </si>
  <si>
    <t>Gopinagar Pub AWC</t>
  </si>
  <si>
    <t>Durgeswari Dutta</t>
  </si>
  <si>
    <t>Lily Kalita</t>
  </si>
  <si>
    <t>Lilawati Bordoloi Hindi HS</t>
  </si>
  <si>
    <t>Rahdhala LPS</t>
  </si>
  <si>
    <t>Milan Nagar Pragati Path AWC</t>
  </si>
  <si>
    <t>Kharkhari Milon Nagar AWC</t>
  </si>
  <si>
    <t>Rahdhala LPS AWC</t>
  </si>
  <si>
    <t>Puspa Dutta</t>
  </si>
  <si>
    <t>Madhya Chetia AWC</t>
  </si>
  <si>
    <t>PWD Collony AWC</t>
  </si>
  <si>
    <t>Junu Devi</t>
  </si>
  <si>
    <t>Abdul Majid Path AWC</t>
  </si>
  <si>
    <t>Asraf Ali Path AWC</t>
  </si>
  <si>
    <t>Bhairab Nagar AWC</t>
  </si>
  <si>
    <t>Kulimaligaon AWC</t>
  </si>
  <si>
    <t>Chapari Gaon UHC</t>
  </si>
  <si>
    <t>Niva Das</t>
  </si>
  <si>
    <t>Hatilung AWC</t>
  </si>
  <si>
    <t>Hatilung Jorhatia AWC</t>
  </si>
  <si>
    <t>Hatilung Kacharichuck AWC</t>
  </si>
  <si>
    <t>Sanimandir AWC</t>
  </si>
  <si>
    <t>Ujani Khamti Baligaon AWC</t>
  </si>
  <si>
    <t>Lakhimai Bori</t>
  </si>
  <si>
    <t>Bowalguri hatilung AWC</t>
  </si>
  <si>
    <t>Bantow Bongali AWC</t>
  </si>
  <si>
    <t>Bantow Bongalichuck AWC</t>
  </si>
  <si>
    <t>Rownapur Gohainchuck AWC</t>
  </si>
  <si>
    <t>Moneswari Gogoi</t>
  </si>
  <si>
    <t>2 No Rownapur Member Chuburi AWC</t>
  </si>
  <si>
    <t>Rownapur AWC</t>
  </si>
  <si>
    <t>Lakhimpur Govt HSS</t>
  </si>
  <si>
    <t>22-Apr-19            23-Apr-19              24-Apr-19            25-Apr-19            26-Apr-19</t>
  </si>
  <si>
    <t>Rownapur Amirchuburi AWC</t>
  </si>
  <si>
    <t>Ghilaguri AWC</t>
  </si>
  <si>
    <t>Chetiagaon LPS</t>
  </si>
  <si>
    <t>2 No Rownapur LPS</t>
  </si>
  <si>
    <t>Rownapur Gohain Chuck LPS</t>
  </si>
  <si>
    <t>Bongali Bantow LPS</t>
  </si>
  <si>
    <t>2-Mar-19             3-Mar-19</t>
  </si>
  <si>
    <t>13-May-19           14-May-19           15-May-19           16-May-19</t>
  </si>
  <si>
    <t>May.19</t>
  </si>
  <si>
    <t>Bobolijan HS</t>
  </si>
  <si>
    <t xml:space="preserve">20-May-19               21-May-19  </t>
  </si>
  <si>
    <t>Santipur Serapbhati AWC</t>
  </si>
  <si>
    <t>Balijan (Ujjalpur) AWC</t>
  </si>
  <si>
    <t>Kadam Kacharai AWC</t>
  </si>
  <si>
    <t>Kadam Mulagabharu HS</t>
  </si>
  <si>
    <t>Dirgha Majgaon AWC</t>
  </si>
  <si>
    <t>Samordubi Bihdiya LPS</t>
  </si>
  <si>
    <t>Puhari Sonowal</t>
  </si>
  <si>
    <t>Jyotika Gogoi</t>
  </si>
  <si>
    <t>Dhanmai Deka</t>
  </si>
  <si>
    <t>Rajgorh Rupohi AWC</t>
  </si>
  <si>
    <t>Nabanita sonowal</t>
  </si>
  <si>
    <t>Konch Gaon AWC</t>
  </si>
  <si>
    <t>Junmoni Bora</t>
  </si>
  <si>
    <t>Kakoiyal AWC</t>
  </si>
  <si>
    <t>Niminti Kujur</t>
  </si>
  <si>
    <t>9 No Chinatolia Chah Sramik LPS</t>
  </si>
  <si>
    <t>Kakoiyal LPS</t>
  </si>
  <si>
    <t>Kadam Tengakhat AWC</t>
  </si>
  <si>
    <t>Putumai Gogoi</t>
  </si>
  <si>
    <t>Kadam Balijan LPS</t>
  </si>
  <si>
    <t>1 No Na Ali Bahatia AWC</t>
  </si>
  <si>
    <t>Jharna Pegu</t>
  </si>
  <si>
    <t>Gagaldubi Borkhelia AWC</t>
  </si>
  <si>
    <t>Gagaldubi AWC</t>
  </si>
  <si>
    <t>Gagaldubi Majgaon AWC</t>
  </si>
  <si>
    <t>Bornali Sonowal</t>
  </si>
  <si>
    <t>Bihdiya AWC</t>
  </si>
  <si>
    <t>Nandan Nagar AWC</t>
  </si>
  <si>
    <t>PGR Muslim AWC</t>
  </si>
  <si>
    <t>PGR Nepali AWC</t>
  </si>
  <si>
    <t>Ghulichuck Sonowal AWC</t>
  </si>
  <si>
    <t>Gitamonni Sonowal</t>
  </si>
  <si>
    <t>Ghulichuck Bodo LPS</t>
  </si>
  <si>
    <t>Hekerajan AWC</t>
  </si>
  <si>
    <t>2 No Na Ali Bahatia AWC</t>
  </si>
  <si>
    <t>Dhanmai Sonowal</t>
  </si>
  <si>
    <t>Gergeria AWC(Mini)</t>
  </si>
  <si>
    <t>Nalinichuck Mini AWC</t>
  </si>
  <si>
    <t>1 No Goroimari AWC</t>
  </si>
  <si>
    <t>Renuka Patir Missong</t>
  </si>
  <si>
    <t>2 No Goroimari AWC</t>
  </si>
  <si>
    <t>Sabidoi payeng</t>
  </si>
  <si>
    <t>2 No Goroimari LPS</t>
  </si>
  <si>
    <t>1 No Karakani AWC</t>
  </si>
  <si>
    <t>Rupa Chutia</t>
  </si>
  <si>
    <t>2 No Karakani AWC</t>
  </si>
  <si>
    <t>Adut Boro LPS</t>
  </si>
  <si>
    <t>Hesamara AWC</t>
  </si>
  <si>
    <t>Hesamara LPS</t>
  </si>
  <si>
    <t>Dusutimukh Muslim AWC</t>
  </si>
  <si>
    <t>Mergaon AWC</t>
  </si>
  <si>
    <t>Punaki Padi Missiong</t>
  </si>
  <si>
    <t>Ghulichuck AWC</t>
  </si>
  <si>
    <t>Kachikata AWC</t>
  </si>
  <si>
    <t>Badhakara NSC</t>
  </si>
  <si>
    <t>Ranu Doley</t>
  </si>
  <si>
    <t>Kachikata Mahaidubi LPS</t>
  </si>
  <si>
    <t>Migomchuck LPS</t>
  </si>
  <si>
    <t>Beherabasti AWC</t>
  </si>
  <si>
    <t>Rajlakhi Sarker</t>
  </si>
  <si>
    <t>Beherabasti LPS</t>
  </si>
  <si>
    <t>Kakoi Balijan LPS</t>
  </si>
  <si>
    <t>Kadamial Baligaon AWC</t>
  </si>
  <si>
    <t>Kadamial MES</t>
  </si>
  <si>
    <t>Purani Jorhatia LPS</t>
  </si>
  <si>
    <t>Kadam Balijan AWC</t>
  </si>
  <si>
    <t>Kadam Milanpur Janajati LPS</t>
  </si>
  <si>
    <t>Rajaboruah Janajati LPS</t>
  </si>
  <si>
    <t>Kadam Laimekuri AWC</t>
  </si>
  <si>
    <t>Balijan  MES</t>
  </si>
  <si>
    <t>Rinkumoni Gogoi</t>
  </si>
  <si>
    <t>Nagaon LPS</t>
  </si>
  <si>
    <t>Kadam Janajati HS</t>
  </si>
  <si>
    <t>Jaluwa Basti AWC</t>
  </si>
  <si>
    <t>Lamugaon AWC</t>
  </si>
  <si>
    <t>Charaimoria Sc</t>
  </si>
  <si>
    <t>Damayanti Das</t>
  </si>
  <si>
    <t>Lilabari HS</t>
  </si>
  <si>
    <t>Badhakara Baligaon AWC</t>
  </si>
  <si>
    <t>Badhakara Baligaon LPS</t>
  </si>
  <si>
    <t>Monday       Tuesday</t>
  </si>
  <si>
    <t>Monday       Tuesday       Wednesday   Thursday      Friday</t>
  </si>
  <si>
    <t>Monday       Tuesday       Wednesday</t>
  </si>
  <si>
    <t>Wednesday   Thursday      Friday           Saturday</t>
  </si>
  <si>
    <t>Monday        Tuesday</t>
  </si>
  <si>
    <t>Dr Niva Roy</t>
  </si>
  <si>
    <t>Badhakara Majgaon AWC</t>
  </si>
  <si>
    <t>Rekha Dutta</t>
  </si>
  <si>
    <t>Maghuwachuck AWC</t>
  </si>
  <si>
    <t>Saiba Pegu</t>
  </si>
  <si>
    <t>Maghuwachuck LPS</t>
  </si>
  <si>
    <t>M K Janajati MES</t>
  </si>
  <si>
    <t>Kuchiamari AWC</t>
  </si>
  <si>
    <t>Maghuwachuck SC</t>
  </si>
  <si>
    <t>Rinju Borah</t>
  </si>
  <si>
    <t>Puspa Sonowal</t>
  </si>
  <si>
    <t>Lilingia LPS</t>
  </si>
  <si>
    <t>Badulipara AWC</t>
  </si>
  <si>
    <t>Santoki Uria</t>
  </si>
  <si>
    <t>Kadam Gajihula Missing LPS</t>
  </si>
  <si>
    <t>Lily Gogoi</t>
  </si>
  <si>
    <t>9 km</t>
  </si>
  <si>
    <t>Badhakara Sonowal AWC</t>
  </si>
  <si>
    <t>Banti Sonowal</t>
  </si>
  <si>
    <t>Haridas AWC</t>
  </si>
  <si>
    <t>Badhakara MPHC(N)</t>
  </si>
  <si>
    <t>Gunaprabha Phukan</t>
  </si>
  <si>
    <t>Jyotshna Doley</t>
  </si>
  <si>
    <t>2 No Haridas AWC</t>
  </si>
  <si>
    <t>Moni Bora Doley</t>
  </si>
  <si>
    <t>Nepalichuck AWC(Mini)</t>
  </si>
  <si>
    <t>Maghuachuck SC</t>
  </si>
  <si>
    <t>Tamulichuck AWC</t>
  </si>
  <si>
    <t>Badhakara MES</t>
  </si>
  <si>
    <t>Masfika Begum</t>
  </si>
  <si>
    <t>Migomchuck AWC</t>
  </si>
  <si>
    <t>Badhakara Janajati Girls MES</t>
  </si>
  <si>
    <t>8-May-19             9-May-19</t>
  </si>
  <si>
    <t>10-May-19       11-May-19</t>
  </si>
  <si>
    <t>Badhakara Bhakatchuck AWC</t>
  </si>
  <si>
    <t>Badhakara Kuchiyamari LPS</t>
  </si>
  <si>
    <t>Machaichuck AWC</t>
  </si>
  <si>
    <t>Kadam Laimekuri Hazong AWC</t>
  </si>
  <si>
    <t>Rebela Hazong</t>
  </si>
  <si>
    <t>Na Bhagania AWC</t>
  </si>
  <si>
    <t>Nayanmoni Gogoi</t>
  </si>
  <si>
    <t>Kuchiyamari Muslim AWC</t>
  </si>
  <si>
    <t>Kadam Hazong LPS</t>
  </si>
  <si>
    <t>Jorhatia AWC</t>
  </si>
  <si>
    <t>Jorhatia AWC(Mini)</t>
  </si>
  <si>
    <t>Machaichuck LPS</t>
  </si>
  <si>
    <t>Na Ali Majgaon</t>
  </si>
  <si>
    <t>Ranu Konwar</t>
  </si>
  <si>
    <t>Na Ali Majgaon LPS</t>
  </si>
  <si>
    <t>Hiyalbari AWC</t>
  </si>
  <si>
    <t>Kaberi Gogoi</t>
  </si>
  <si>
    <t>Dirgha Nabajyoti MES</t>
  </si>
  <si>
    <t>Garchuck AWC</t>
  </si>
  <si>
    <t>Bhangabil Sarania AWC</t>
  </si>
  <si>
    <t>Bhanimai sonowal</t>
  </si>
  <si>
    <t>Bulbuli Doimari</t>
  </si>
  <si>
    <t>Bokanala AWC</t>
  </si>
  <si>
    <t>Amiya Sonowal</t>
  </si>
  <si>
    <t>Bokanala Missing AWC</t>
  </si>
  <si>
    <t>Anima Chintey</t>
  </si>
  <si>
    <t>Bokanala MES</t>
  </si>
  <si>
    <t>Lilakrishna MES</t>
  </si>
  <si>
    <t>Satyawati Doley</t>
  </si>
  <si>
    <t>Premalata Saikia</t>
  </si>
  <si>
    <t>Kadam Bagan AWC</t>
  </si>
  <si>
    <t>Kadam Bagan LPS</t>
  </si>
  <si>
    <t>Lambit Gogoi Kadamiyal LPS</t>
  </si>
  <si>
    <t>Kadamiyal AWC</t>
  </si>
  <si>
    <t>Chenehi Boruah</t>
  </si>
  <si>
    <t>Kadam Na Bhagania Bodo AWC</t>
  </si>
  <si>
    <t>Kadam Gohain Laimekuri LPS</t>
  </si>
  <si>
    <t>Kadam Gohain AWC</t>
  </si>
  <si>
    <t>Kakoi Rajgarh AWC</t>
  </si>
  <si>
    <t>Kadam Hazong Bodo LPS</t>
  </si>
  <si>
    <t>Selajan Kachari AWC</t>
  </si>
  <si>
    <t>Kakoi Gohain Gaon AWC</t>
  </si>
  <si>
    <t>Kadam kachari Adarsa MES</t>
  </si>
  <si>
    <t>Charaimoria AWC</t>
  </si>
  <si>
    <t>Hemalata Muchahari</t>
  </si>
  <si>
    <t>Charaimoria Adarsa LPS</t>
  </si>
  <si>
    <t>Hemlata Muchahari</t>
  </si>
  <si>
    <t>Lamu Ajarguri LPS</t>
  </si>
  <si>
    <t>2 No Laimekuri AWC</t>
  </si>
  <si>
    <t>Kadam MVS</t>
  </si>
  <si>
    <t>MVS</t>
  </si>
  <si>
    <t>Fatema Begum</t>
  </si>
  <si>
    <t>Kadam Moria Gaon AWC</t>
  </si>
  <si>
    <t>Kadam Mushlim Gaon AWC</t>
  </si>
  <si>
    <t>Kakoi Gohain Gaon LPS</t>
  </si>
  <si>
    <t>Rina Saikia</t>
  </si>
  <si>
    <t>Putumai Dutta</t>
  </si>
  <si>
    <t>Numali Gohain</t>
  </si>
  <si>
    <t>2 No Lalpani Adarsha LPS</t>
  </si>
  <si>
    <t>8 KM</t>
  </si>
  <si>
    <t>Kulabali AWC</t>
  </si>
  <si>
    <t>Thowthowani SC</t>
  </si>
  <si>
    <t>Kabita Chelleng</t>
  </si>
  <si>
    <t>Junu Chutia</t>
  </si>
  <si>
    <t>Kukheswari Sonowal</t>
  </si>
  <si>
    <t>Tagar Gogoi</t>
  </si>
  <si>
    <t>4 KM</t>
  </si>
  <si>
    <t>Kulabali Adarsha MES</t>
  </si>
  <si>
    <t>Jun.19</t>
  </si>
  <si>
    <t>Moinapara AWC</t>
  </si>
  <si>
    <t>Bhubanti Sonowal</t>
  </si>
  <si>
    <t>Moinapara LPS</t>
  </si>
  <si>
    <t>Khalihamari AWC</t>
  </si>
  <si>
    <t>Manjira Pegu</t>
  </si>
  <si>
    <t>Jaradhara AWC</t>
  </si>
  <si>
    <t>Jaradhara LPS</t>
  </si>
  <si>
    <t>Kulabali Missing AWC</t>
  </si>
  <si>
    <t>Kabita Cheleng</t>
  </si>
  <si>
    <t>Hindugohain AWC</t>
  </si>
  <si>
    <t>Hindugohain LPS</t>
  </si>
  <si>
    <t>Jorhatia Gohain Gaon LPS</t>
  </si>
  <si>
    <t>Lalpani MES</t>
  </si>
  <si>
    <t>Dakhin Kulabali AWC</t>
  </si>
  <si>
    <t>Dakhin Kulabali LPS</t>
  </si>
  <si>
    <t>Dakhin Kulabali Bodo LPS</t>
  </si>
  <si>
    <t>Bihdia Missing LPS</t>
  </si>
  <si>
    <t>Akarabasti AWC</t>
  </si>
  <si>
    <t>Tiluttama Devi</t>
  </si>
  <si>
    <t>11 KM</t>
  </si>
  <si>
    <t>Pratapgarh AWC</t>
  </si>
  <si>
    <t>Jayanti Kujur</t>
  </si>
  <si>
    <t>Rupali Gayan</t>
  </si>
  <si>
    <t>Machuapatti AWC</t>
  </si>
  <si>
    <t>10 KM</t>
  </si>
  <si>
    <t>Gumnadi AWC</t>
  </si>
  <si>
    <t>Rima Turi</t>
  </si>
  <si>
    <t>429 No Gumnadi LPS</t>
  </si>
  <si>
    <t>Dirgha LPS</t>
  </si>
  <si>
    <t>Tileswari Devi</t>
  </si>
  <si>
    <t>Salikipara AWC</t>
  </si>
  <si>
    <t>Dipali Doley</t>
  </si>
  <si>
    <t>Bagharbari AWC</t>
  </si>
  <si>
    <t>Noimi Ganak</t>
  </si>
  <si>
    <t>Dirghapather AWC</t>
  </si>
  <si>
    <t>Boginadi HSS</t>
  </si>
  <si>
    <t>0.1 km</t>
  </si>
  <si>
    <t>3-Jun-19            4-Jun-19            6-Jun-19             7-Jun-19             8-Jun-19              10-Jun-19</t>
  </si>
  <si>
    <t>1 No Pratapgarh Adibasi LPS</t>
  </si>
  <si>
    <t>Dhekiajuli AWC</t>
  </si>
  <si>
    <t>Puthimari AWC</t>
  </si>
  <si>
    <t>Damori Khuwa AWC</t>
  </si>
  <si>
    <t>Simoluguri AWC</t>
  </si>
  <si>
    <t>Pramila Patgiri</t>
  </si>
  <si>
    <t>Thaneswari Neog</t>
  </si>
  <si>
    <t>Na Bhagania Missing AWC</t>
  </si>
  <si>
    <t>Kadam Thengal Chuburi AWC</t>
  </si>
  <si>
    <t>Nagaon Pather AWC</t>
  </si>
  <si>
    <t>Sensuwa Pather AWC</t>
  </si>
  <si>
    <t>Rupa Sonowal</t>
  </si>
  <si>
    <t>1 No Kowoimari AWC</t>
  </si>
  <si>
    <t>Santipur AWC</t>
  </si>
  <si>
    <t>Bhanimai Sonowal</t>
  </si>
  <si>
    <t>Annada Chayengia</t>
  </si>
  <si>
    <t>Santipur Nepali AWC</t>
  </si>
  <si>
    <t>Dumbarbasti AWC</t>
  </si>
  <si>
    <t>Dirgha Naharbari AWC</t>
  </si>
  <si>
    <t>1 No Seajuli AWC</t>
  </si>
  <si>
    <t>Sangita Tapna</t>
  </si>
  <si>
    <t>Bamunchuck AWC</t>
  </si>
  <si>
    <t>Purna Line AWC</t>
  </si>
  <si>
    <t>14 KM</t>
  </si>
  <si>
    <t>Bahbari AWC</t>
  </si>
  <si>
    <t>Lalpani Missing AWC</t>
  </si>
  <si>
    <t>Lalpani Nabamilan AWC</t>
  </si>
  <si>
    <t>Bholabasti AWC</t>
  </si>
  <si>
    <t>Dakhin Khalihamari AWC</t>
  </si>
  <si>
    <t>Monjira Pegu</t>
  </si>
  <si>
    <t>2 No Pratapgarh AWC</t>
  </si>
  <si>
    <t>Lilabasti AWC</t>
  </si>
  <si>
    <t>Satywati Doley</t>
  </si>
  <si>
    <t>Rongpuria AWC</t>
  </si>
  <si>
    <t>Niruprabha Boruah</t>
  </si>
  <si>
    <t>Kalari Gaon AWC</t>
  </si>
  <si>
    <t>Pamili Bhajani</t>
  </si>
  <si>
    <t>Bhereki Chuck AWC</t>
  </si>
  <si>
    <t>Hindu Majgaon AWC</t>
  </si>
  <si>
    <t>Makhani Das</t>
  </si>
  <si>
    <t>Kakoi Gumnadi AWC</t>
  </si>
  <si>
    <t>Purna LineKheria  AWC</t>
  </si>
  <si>
    <t>Seajuli Bagan AWC</t>
  </si>
  <si>
    <t>Dipmala Bhuyan</t>
  </si>
  <si>
    <t>Gorh Line AWC</t>
  </si>
  <si>
    <t>Dipmala Bhumij</t>
  </si>
  <si>
    <t>2 No Chinatolia AWC</t>
  </si>
  <si>
    <t>Junmoni Gogoi</t>
  </si>
  <si>
    <t>15 KM</t>
  </si>
  <si>
    <t>Chinatolia Bagan AWC</t>
  </si>
  <si>
    <t>Chinatolia TE Hospital</t>
  </si>
  <si>
    <t>Prativa Sarma</t>
  </si>
  <si>
    <t>Rajmoni Dutta</t>
  </si>
  <si>
    <t>Rajgarh Line AWC</t>
  </si>
  <si>
    <t>Ranu Dutta Panikar</t>
  </si>
  <si>
    <t>Uriamguri AWC</t>
  </si>
  <si>
    <t>Uriamguri SC</t>
  </si>
  <si>
    <t>Jinu Hazarika</t>
  </si>
  <si>
    <t>Anima Pegu</t>
  </si>
  <si>
    <t>2 No Uriamguri AWC</t>
  </si>
  <si>
    <t>21 km</t>
  </si>
  <si>
    <t>Pub Gohain AWC</t>
  </si>
  <si>
    <t>Lakhimai Boruah</t>
  </si>
  <si>
    <t>Hindu Gohain Gaon AWC</t>
  </si>
  <si>
    <t>Kathalguri Nagaon(Mini)</t>
  </si>
  <si>
    <t>Subarna Nath</t>
  </si>
  <si>
    <t>Kathalguri AWC</t>
  </si>
  <si>
    <t>Kalpana Borgohain Kaman</t>
  </si>
  <si>
    <t>Subarna Devi</t>
  </si>
  <si>
    <t>Srimantapur Balichapari AWC</t>
  </si>
  <si>
    <t>Karuna Boruah</t>
  </si>
  <si>
    <t>Bina Dadhara</t>
  </si>
  <si>
    <t>Joypur (Mini)</t>
  </si>
  <si>
    <t>Jorhatia Gohain AWC</t>
  </si>
  <si>
    <t>Lakhimai Borauh</t>
  </si>
  <si>
    <t>Subansiri Adarsa AWC</t>
  </si>
  <si>
    <t>Hemada Das</t>
  </si>
  <si>
    <t>Damati Sonapur AWC</t>
  </si>
  <si>
    <t>Gergeria AWC</t>
  </si>
  <si>
    <t>Puspanjali Mili</t>
  </si>
  <si>
    <t>Rupohi AWC</t>
  </si>
  <si>
    <t>Khagorijan AWC</t>
  </si>
  <si>
    <t>Purnima Pegu</t>
  </si>
  <si>
    <t>2 no Nowjan AWC</t>
  </si>
  <si>
    <t>Panchami Mili</t>
  </si>
  <si>
    <t>Subansiri Morichuti Mini AWC</t>
  </si>
  <si>
    <t>Chouldhowa MPHC(N)</t>
  </si>
  <si>
    <t>Nabanita Sonowal</t>
  </si>
  <si>
    <t>Ibha Saikia</t>
  </si>
  <si>
    <t>Milijuli AWC</t>
  </si>
  <si>
    <t>Katorichapari SC</t>
  </si>
  <si>
    <t>Janmoni Boruah</t>
  </si>
  <si>
    <t>Bangali Basti AWC</t>
  </si>
  <si>
    <t>Chouldhuwa MPHC(N)</t>
  </si>
  <si>
    <t>Manu Bora</t>
  </si>
  <si>
    <t>Thekeraguri AWC</t>
  </si>
  <si>
    <t>Monu Bora</t>
  </si>
  <si>
    <t>Harioni AWC</t>
  </si>
  <si>
    <t>Chouldhuwa Rupohi AWC</t>
  </si>
  <si>
    <t>Choulghuwa MPHC(N)</t>
  </si>
  <si>
    <t>Marami Gogoi</t>
  </si>
  <si>
    <t>Dhal Basti AWC</t>
  </si>
  <si>
    <t>Putuli Saikia</t>
  </si>
  <si>
    <t>Uttar Rupohi AWC</t>
  </si>
  <si>
    <t>Puneswary Chetry</t>
  </si>
  <si>
    <t>Dakhin Rupohi AWC</t>
  </si>
  <si>
    <t>Moromi Gogoi</t>
  </si>
  <si>
    <t>Dakhin Rupohi Kuti Gaon AWC</t>
  </si>
  <si>
    <t>2 No Dakhin Rupohi AWC</t>
  </si>
  <si>
    <t>Dhanmai Rai</t>
  </si>
  <si>
    <t>Bharatpur Bihari AWC</t>
  </si>
  <si>
    <t>Katori Chapari SC</t>
  </si>
  <si>
    <t>Lilimai Mahanta</t>
  </si>
  <si>
    <t>Dhanpur Kalita</t>
  </si>
  <si>
    <t>Dhanpur AWC</t>
  </si>
  <si>
    <t>Borbil Nepali (mini) AWC</t>
  </si>
  <si>
    <t>Chapari Nepali (Mini)AWC</t>
  </si>
  <si>
    <t>Janmoni Bora</t>
  </si>
  <si>
    <t>Katori Chapari Jorhatia AWC</t>
  </si>
  <si>
    <t>Nirumai Saikia</t>
  </si>
  <si>
    <t>Napam Basantipur AWC</t>
  </si>
  <si>
    <t>Satyaprabha Bora</t>
  </si>
  <si>
    <t>Branchpur AWC</t>
  </si>
  <si>
    <t>Kushalata Chutia</t>
  </si>
  <si>
    <t>Haldiati AWC</t>
  </si>
  <si>
    <t>Rupamai Mudoi</t>
  </si>
  <si>
    <t>Dakhin Hazong AWC</t>
  </si>
  <si>
    <t>Nowjan Puthimari AWC</t>
  </si>
  <si>
    <t>Rupa Mudoi</t>
  </si>
  <si>
    <t>Bortali Pani Gaon (Mini)AWC</t>
  </si>
  <si>
    <t>Katori Chapari Hazong AWC</t>
  </si>
  <si>
    <t>Bhekeli AWC</t>
  </si>
  <si>
    <t>Borbil Tarioni SC</t>
  </si>
  <si>
    <t>Puspalata Doley</t>
  </si>
  <si>
    <t>Padmeswari Das</t>
  </si>
  <si>
    <t>Tarioni Borbil AWC</t>
  </si>
  <si>
    <t>Rahasya Pegu</t>
  </si>
  <si>
    <t>Bhekeli Tarioni AWC</t>
  </si>
  <si>
    <t>Dirpahi Milonpur AWC</t>
  </si>
  <si>
    <t>2 No Tarioni AWC</t>
  </si>
  <si>
    <t>2 No Rajgarh Nepali AWC</t>
  </si>
  <si>
    <t>2 No Tarioni Tilapara AWC</t>
  </si>
  <si>
    <t>Halakhbari AWC</t>
  </si>
  <si>
    <t>Chenehi Rajkhowa</t>
  </si>
  <si>
    <t>1 No Rajgarh Nepali AWC</t>
  </si>
  <si>
    <t>Brahmapur AWC</t>
  </si>
  <si>
    <t>Dipa Doimari</t>
  </si>
  <si>
    <t>Tarioni Rajgarh AWC</t>
  </si>
  <si>
    <t>Berbhanga AWC</t>
  </si>
  <si>
    <t>Babita Saikia</t>
  </si>
  <si>
    <t>Nabil Gaonburha Chuck AWC</t>
  </si>
  <si>
    <t>Na Bill Missing AWC</t>
  </si>
  <si>
    <t>Niru Doley</t>
  </si>
  <si>
    <t>Kekuri AWC</t>
  </si>
  <si>
    <t>Bulumoni Deka</t>
  </si>
  <si>
    <t>Na Bill Chutia AWC</t>
  </si>
  <si>
    <t>Padumoni AWC</t>
  </si>
  <si>
    <t>Annada Konch</t>
  </si>
  <si>
    <t>Bakulbari AWC</t>
  </si>
  <si>
    <t>Punyalata Nath</t>
  </si>
  <si>
    <t>Bakulbari Gobinpur AWC</t>
  </si>
  <si>
    <t>Bakulbari AWC(Mini)</t>
  </si>
  <si>
    <t>Chauldhuwa MPHC(N)</t>
  </si>
  <si>
    <t>Reba Gohain Saikia</t>
  </si>
  <si>
    <t>Bodo Gaon AWC</t>
  </si>
  <si>
    <t>Reba Gohain</t>
  </si>
  <si>
    <t>Kuhiyabari AWC</t>
  </si>
  <si>
    <t>Rupahi Rajgarh AWC</t>
  </si>
  <si>
    <t>Ghulichuck Boro AWC(Mini)</t>
  </si>
  <si>
    <t>Tarulata Sonowal</t>
  </si>
  <si>
    <t>Aananda Bagan AWC</t>
  </si>
  <si>
    <t>Gayatri Urang</t>
  </si>
  <si>
    <t>Pathalipam AWC</t>
  </si>
  <si>
    <t>Tutumoni Urang</t>
  </si>
  <si>
    <t>Pathalipam Rupohi Line AWC</t>
  </si>
  <si>
    <t>Rupanjali Bhuyan</t>
  </si>
  <si>
    <t>Ratanpur Kachari AWC</t>
  </si>
  <si>
    <t>Ratanpur Nepali AWC</t>
  </si>
  <si>
    <t>Uttar Kulabali Bodo AWC</t>
  </si>
  <si>
    <t>Uttar Kulabali AWC</t>
  </si>
  <si>
    <t>Gopalpur AWC</t>
  </si>
  <si>
    <t>Station collony AWC</t>
  </si>
  <si>
    <t>Taruni Das</t>
  </si>
  <si>
    <t>2 No Bhimpara Balijan AWC</t>
  </si>
  <si>
    <t>Bhimpara Balijan AWC</t>
  </si>
  <si>
    <t>Annada konch</t>
  </si>
  <si>
    <t>Balijan AWC (Mini)</t>
  </si>
  <si>
    <t>Sarudirju AWC</t>
  </si>
  <si>
    <t>Ranu Chutia</t>
  </si>
  <si>
    <t>Tadang AWC</t>
  </si>
  <si>
    <t>Bantilata Pegu</t>
  </si>
  <si>
    <t>Ujani Tadang AWC</t>
  </si>
  <si>
    <t>Jul.19</t>
  </si>
  <si>
    <t>Sensuwa AWC</t>
  </si>
  <si>
    <t>Sensuwa Uriamguri LPS</t>
  </si>
  <si>
    <t>Balijan Sarudirju LPS</t>
  </si>
  <si>
    <t>Nabil AWC</t>
  </si>
  <si>
    <t>Na Kadam AWC</t>
  </si>
  <si>
    <t>Misamari AWC</t>
  </si>
  <si>
    <t>Bhimpara Balijan LPS</t>
  </si>
  <si>
    <t>Bhimpara Mathauri AWC</t>
  </si>
  <si>
    <t>Dipti Padi</t>
  </si>
  <si>
    <t>Bhimpara Chapari LPS</t>
  </si>
  <si>
    <t>Koneswari Doley</t>
  </si>
  <si>
    <t>Bhimpara Janajati MES</t>
  </si>
  <si>
    <t>Singidoloni AWC</t>
  </si>
  <si>
    <t xml:space="preserve">Gereki SC </t>
  </si>
  <si>
    <t>Beautifull Doley</t>
  </si>
  <si>
    <t>Purnima Swargiyari</t>
  </si>
  <si>
    <t>Singidoloni Bodo LPS</t>
  </si>
  <si>
    <t>9954900899</t>
  </si>
  <si>
    <t>Kandulimari Chapari LPS</t>
  </si>
  <si>
    <t>Balipara Singidoloni Janajati LPS</t>
  </si>
  <si>
    <t>Kandulimari AWC</t>
  </si>
  <si>
    <t>Boginadi Khurachuck LPS</t>
  </si>
  <si>
    <t>Kanduli Chapari AWC</t>
  </si>
  <si>
    <t>1 No damati Sonapur LPS</t>
  </si>
  <si>
    <t>Subansiri Sonapur MES</t>
  </si>
  <si>
    <t>Sonapur LPS</t>
  </si>
  <si>
    <t>Subansiri Adarsa LPS</t>
  </si>
  <si>
    <t>Joykishan MES</t>
  </si>
  <si>
    <t>Uriamguri LPS</t>
  </si>
  <si>
    <t>Deepa MES</t>
  </si>
  <si>
    <t>Lakhimai Bora</t>
  </si>
  <si>
    <t>Balijan Bengali LPS</t>
  </si>
  <si>
    <t>Uriamguri MES</t>
  </si>
  <si>
    <t>Hindu Gohain gaon LPS</t>
  </si>
  <si>
    <t>Nalanda MES</t>
  </si>
  <si>
    <t>Champaguri LPS</t>
  </si>
  <si>
    <t>Uttar Rupohi Adibasi LPS</t>
  </si>
  <si>
    <t>Thekeraguri MES</t>
  </si>
  <si>
    <t>Gergeria Madhabdev LPS</t>
  </si>
  <si>
    <t>340 No Gergeria Balijan LPS</t>
  </si>
  <si>
    <t>Bakulbari LPS</t>
  </si>
  <si>
    <t>Milonpur LPS</t>
  </si>
  <si>
    <t>Kathalguri MES</t>
  </si>
  <si>
    <t>Tadang LPS</t>
  </si>
  <si>
    <t>Subansiri Chariali LPS</t>
  </si>
  <si>
    <t>Dakhin Rupohi LPS</t>
  </si>
  <si>
    <t>Rupohi Girls MES</t>
  </si>
  <si>
    <t>Katari Chapari Gils MES</t>
  </si>
  <si>
    <t>Katari Chapari HS</t>
  </si>
  <si>
    <t>Haldi Ati LPS</t>
  </si>
  <si>
    <t>Nowjan Puthimari LPS</t>
  </si>
  <si>
    <t>Shivapur LPS</t>
  </si>
  <si>
    <t>Rupohi HS</t>
  </si>
  <si>
    <t>28-Aug-19              29-Aug-19        30-Aug-19</t>
  </si>
  <si>
    <t>Rupohi Chapari LPs</t>
  </si>
  <si>
    <t>2 No Dakhin Rupohi LPS</t>
  </si>
  <si>
    <t>4 No Katori Chapari LPS</t>
  </si>
  <si>
    <t>Sep.19</t>
  </si>
  <si>
    <t>22-Aug-19             23-Aug-19                           26-Aug-19</t>
  </si>
  <si>
    <t>Branchpur Janajati MES</t>
  </si>
  <si>
    <t>Bhatarpur LPS</t>
  </si>
  <si>
    <t>Katori Chapari Madhabdev MES</t>
  </si>
  <si>
    <t>Late Khageswar Pagag LPS</t>
  </si>
  <si>
    <t>Swahid Gaoutam Mili HS</t>
  </si>
  <si>
    <t>18 KM</t>
  </si>
  <si>
    <t>Ananda Bagan LPS</t>
  </si>
  <si>
    <t>Usha MVS</t>
  </si>
  <si>
    <t>Rupahi Line LPS</t>
  </si>
  <si>
    <t>Jalbhari AWC</t>
  </si>
  <si>
    <t>Gereki SC</t>
  </si>
  <si>
    <t>Beatiful Doley</t>
  </si>
  <si>
    <t>Padmini Basumatary</t>
  </si>
  <si>
    <t>Jalbhari Napamua LPS</t>
  </si>
  <si>
    <t>Bhurbandha AWC</t>
  </si>
  <si>
    <t>Namita Taid</t>
  </si>
  <si>
    <t>Bhurbandha LPS</t>
  </si>
  <si>
    <t>Bhurbandha Jalbhari MES</t>
  </si>
  <si>
    <t>2 No Gereki AWC</t>
  </si>
  <si>
    <t>Boijenti Chungkrang</t>
  </si>
  <si>
    <t>9707353941</t>
  </si>
  <si>
    <t>1 No Gereki AWC</t>
  </si>
  <si>
    <t>1 No Gereki LPS</t>
  </si>
  <si>
    <t>1 No Ghagarmukh Taku AWC</t>
  </si>
  <si>
    <t>Baboli kaman</t>
  </si>
  <si>
    <t>Pamegaon AWC</t>
  </si>
  <si>
    <t>Beautiful Doley</t>
  </si>
  <si>
    <t>Nibharani Pame</t>
  </si>
  <si>
    <t>250 No Takugaon LPS</t>
  </si>
  <si>
    <t>Lily Taid</t>
  </si>
  <si>
    <t>9954384289</t>
  </si>
  <si>
    <t>2 No Ghagarmukh Taku AWC</t>
  </si>
  <si>
    <t>Ghagarmukh Phulanibari LPS</t>
  </si>
  <si>
    <t>Borbil Tarioni HS</t>
  </si>
  <si>
    <t>9-Sep-19           10-Sep-19</t>
  </si>
  <si>
    <t>Sunseta AWC</t>
  </si>
  <si>
    <t>CST MES</t>
  </si>
  <si>
    <t>Sunseta Taku AWC</t>
  </si>
  <si>
    <t>Jyotiaka Gogoi</t>
  </si>
  <si>
    <t>Sonali Nagar AWC</t>
  </si>
  <si>
    <t>Napamua Dlimi LPS</t>
  </si>
  <si>
    <t>2 No Kaligaon AWC</t>
  </si>
  <si>
    <t>Kamini Narah</t>
  </si>
  <si>
    <t>Bahguri AWC</t>
  </si>
  <si>
    <t>Bahguri Kharak LPS</t>
  </si>
  <si>
    <t>2 No Gereki LPS</t>
  </si>
  <si>
    <t>Gereki MES</t>
  </si>
  <si>
    <t>3 No Gereki AWC</t>
  </si>
  <si>
    <t>Ghagarmukh Tinichuck AWC</t>
  </si>
  <si>
    <t>Ghagarmukh MES</t>
  </si>
  <si>
    <t>Ghagarmukh HS</t>
  </si>
  <si>
    <t>Baikunthapur AWC</t>
  </si>
  <si>
    <t>Joya Chungkrang</t>
  </si>
  <si>
    <t>Singori AWC</t>
  </si>
  <si>
    <t>Kaneswari Doley</t>
  </si>
  <si>
    <t>Kalaguru Bishnu Rabha  HS</t>
  </si>
  <si>
    <t>wednesday</t>
  </si>
  <si>
    <t>Dirgha Majgaon HS</t>
  </si>
  <si>
    <t>29-Apr-19              30-Apr-19</t>
  </si>
  <si>
    <t>Padumi Nath</t>
  </si>
  <si>
    <t>Borimuri Milanjyoti MES</t>
  </si>
  <si>
    <t>Mamoni Dutta</t>
  </si>
  <si>
    <t>566 No Borimuri Bodo LPS</t>
  </si>
  <si>
    <t>Kesashal SC</t>
  </si>
  <si>
    <t>Johing Koilamari Gyanudoi MES</t>
  </si>
  <si>
    <t>Nabajyoti LPS</t>
  </si>
  <si>
    <t>Johing TE Hospital</t>
  </si>
  <si>
    <t>7 No Rangajan LPS</t>
  </si>
  <si>
    <t>Koilamari TE</t>
  </si>
  <si>
    <t>Putumai Bora</t>
  </si>
  <si>
    <t>28 KM</t>
  </si>
  <si>
    <t>Koilapather Lekhia LPS</t>
  </si>
  <si>
    <t>Johing Junu Gaon LPS</t>
  </si>
  <si>
    <t>Julia Taid</t>
  </si>
  <si>
    <t>Johing Koilamari LPS</t>
  </si>
  <si>
    <t>Mohaijan AWC</t>
  </si>
  <si>
    <t>Mahara Borchapari</t>
  </si>
  <si>
    <t>Rumi Bora</t>
  </si>
  <si>
    <t>Jaya Panging</t>
  </si>
  <si>
    <t>Mohaijan MES</t>
  </si>
  <si>
    <t>Mahara Borchapari SC</t>
  </si>
  <si>
    <t>Rina Moni Saikia</t>
  </si>
  <si>
    <t>Bina Mudoi</t>
  </si>
  <si>
    <t>Mohaijan LPS</t>
  </si>
  <si>
    <t>Mahora Borchapari SC</t>
  </si>
  <si>
    <t>Dulumoni Bora</t>
  </si>
  <si>
    <t>Chutiakari AWC</t>
  </si>
  <si>
    <t>Pramila patgiri</t>
  </si>
  <si>
    <t>Rupa Saikia</t>
  </si>
  <si>
    <t>Navoday MES</t>
  </si>
  <si>
    <t>Sanipukhuri AWC</t>
  </si>
  <si>
    <t>Malati Saikia</t>
  </si>
  <si>
    <t>Rangapania Borpukhuri AWC</t>
  </si>
  <si>
    <t>Sanipukhuri Majgaon LPS</t>
  </si>
  <si>
    <t>Tutumoni Das</t>
  </si>
  <si>
    <t>Manju Bora</t>
  </si>
  <si>
    <t>27 KM</t>
  </si>
  <si>
    <t>Khelmati AWC</t>
  </si>
  <si>
    <t>Bormuria Gaon AWC</t>
  </si>
  <si>
    <t>Anupama Gogoi</t>
  </si>
  <si>
    <t>Bormuria Tiniali AWC</t>
  </si>
  <si>
    <t>Tara Nath Khataniar AWC</t>
  </si>
  <si>
    <t>Duwarpar AWC</t>
  </si>
  <si>
    <t>Naragaon SC</t>
  </si>
  <si>
    <t>Madhabi Kalita</t>
  </si>
  <si>
    <t>Sumitra Das</t>
  </si>
  <si>
    <t>Kumarkata AWC</t>
  </si>
  <si>
    <t>Halima Begum</t>
  </si>
  <si>
    <t>Khirada Das</t>
  </si>
  <si>
    <t>Chiringchuck AWC</t>
  </si>
  <si>
    <t>Rangchali SC</t>
  </si>
  <si>
    <t>Biju Tamuli</t>
  </si>
  <si>
    <t>Thaneswari Tamuli</t>
  </si>
  <si>
    <t>Sanatangaon AWC</t>
  </si>
  <si>
    <t>Phukanarhut SC</t>
  </si>
  <si>
    <t>Lukumoni Dutta</t>
  </si>
  <si>
    <t>Sumi Hazarika</t>
  </si>
  <si>
    <t>Jalahinsan Collony AWC</t>
  </si>
  <si>
    <t>Phukanarhat SC</t>
  </si>
  <si>
    <t>Rumi Khatun</t>
  </si>
  <si>
    <t>Debalata Gogoi</t>
  </si>
  <si>
    <t>Rangchali Adivasi AWC</t>
  </si>
  <si>
    <t>Marry Pegu</t>
  </si>
  <si>
    <t>Nureja Begum</t>
  </si>
  <si>
    <t>Rangchalia Burinoipar AWC</t>
  </si>
  <si>
    <t>Nilima Bhengra</t>
  </si>
  <si>
    <t>Dhakuwakhania Chiring Chuck AWC</t>
  </si>
  <si>
    <t>Dhakuwakhania AWC</t>
  </si>
  <si>
    <t>Hanhsora Police Reserve(Mini) AWC</t>
  </si>
  <si>
    <t>Alengmara AWC</t>
  </si>
  <si>
    <t>Angarkhowa Chariali AWC</t>
  </si>
  <si>
    <t>Chaboti Padumoni AWC</t>
  </si>
  <si>
    <t>Kalyanpur AWC</t>
  </si>
  <si>
    <t>Bulumoni Bhuyan</t>
  </si>
  <si>
    <t>Serapbhati Santipur Axomiya Gaon AWC</t>
  </si>
  <si>
    <t>Kamrupiachuck AWC</t>
  </si>
  <si>
    <t>Koilamari Line 14/15 AWC</t>
  </si>
  <si>
    <t>Koilamari TE Hospital</t>
  </si>
  <si>
    <t>Putumai Borah</t>
  </si>
  <si>
    <t>Sunari Patti AWC</t>
  </si>
  <si>
    <t>30 kim</t>
  </si>
  <si>
    <t>Japisajia Miritup AWC</t>
  </si>
  <si>
    <t>Asfika Begum</t>
  </si>
  <si>
    <t>Khutakatia AWC</t>
  </si>
  <si>
    <t>Madhurima Hazarika</t>
  </si>
  <si>
    <t>Borgohain Gaon AWC</t>
  </si>
  <si>
    <t>Sanatan Natun Namghar AWC</t>
  </si>
  <si>
    <t>Bahadur Chuk SC</t>
  </si>
  <si>
    <t>Rinu Lahan</t>
  </si>
  <si>
    <t>Basabti BP Gohaion</t>
  </si>
  <si>
    <t>Moutarchuck AWC</t>
  </si>
  <si>
    <t>Kapahuwa AWC</t>
  </si>
  <si>
    <t>Telia Gaon AWC</t>
  </si>
  <si>
    <t>Sukhama Hazarika</t>
  </si>
  <si>
    <t>2 No Telia gaon AWC</t>
  </si>
  <si>
    <t>Teliagaon Nepali Chuck AWC(Mini)</t>
  </si>
  <si>
    <t>Majulia Gaon AWC</t>
  </si>
  <si>
    <t>Tinikuria Gohain Chuck AWC</t>
  </si>
  <si>
    <t>Lipi Saikia</t>
  </si>
  <si>
    <t>Tinikuria Deorichuck AWC</t>
  </si>
  <si>
    <t>Ramani Chuck AWC</t>
  </si>
  <si>
    <t>Bahadurchuck Sc</t>
  </si>
  <si>
    <t>Rupa Dutta</t>
  </si>
  <si>
    <t>Samoni AWC</t>
  </si>
  <si>
    <t>Beauty Bora</t>
  </si>
  <si>
    <t>2 No Kumarkata AWC</t>
  </si>
  <si>
    <t>Noragaon SC</t>
  </si>
  <si>
    <t>Borkamalaboria AWC</t>
  </si>
  <si>
    <t>Nitumoni Gayan</t>
  </si>
  <si>
    <t>Anaigharia AWC</t>
  </si>
  <si>
    <t>Akani Gogoi</t>
  </si>
  <si>
    <t>Anaigharia Chapari AWC</t>
  </si>
  <si>
    <t>Gulena Begum</t>
  </si>
  <si>
    <t>Balijan Moriabasti AWC</t>
  </si>
  <si>
    <t>Firuja Begum</t>
  </si>
  <si>
    <t>Balijan Moria Gaon AWC</t>
  </si>
  <si>
    <t>33 km</t>
  </si>
  <si>
    <t>7 No Adivasi AWC</t>
  </si>
  <si>
    <t>2 No Rangajan AWC</t>
  </si>
  <si>
    <t>9/6 Koilamari AWC</t>
  </si>
  <si>
    <t>Mina Karki</t>
  </si>
  <si>
    <t>Koilamari Line No 2 AWC</t>
  </si>
  <si>
    <t>Amguri Pather Junugaon AWC</t>
  </si>
  <si>
    <t>Rangajan 1 No AWC</t>
  </si>
  <si>
    <t>Mariyam Kandulana</t>
  </si>
  <si>
    <t>Borbil AWC</t>
  </si>
  <si>
    <t>Shankarpur AWC</t>
  </si>
  <si>
    <t>Ampora AWC</t>
  </si>
  <si>
    <t>Binoujyoti Chuburi AWC</t>
  </si>
  <si>
    <t>Borbil Narayanpuria Chuburi AWC</t>
  </si>
  <si>
    <t>Borbil Majar Chapari AWC</t>
  </si>
  <si>
    <t>Borbil nanduabasti AWC</t>
  </si>
  <si>
    <t>Ghagranala AWC</t>
  </si>
  <si>
    <t>Khakranala AWC</t>
  </si>
  <si>
    <t>Hatibandha AWC</t>
  </si>
  <si>
    <t>Gulapi Devi</t>
  </si>
  <si>
    <t>Nath Gaon AWC</t>
  </si>
  <si>
    <t>1 No Balijan AWC</t>
  </si>
  <si>
    <t>3 No Balijan AWC</t>
  </si>
  <si>
    <t>2 No Balijan AWC</t>
  </si>
  <si>
    <t>Kakoi Rajgarh Gohain Gaon AWC</t>
  </si>
  <si>
    <t>Chandmari AWC</t>
  </si>
  <si>
    <t>Bina Deka</t>
  </si>
  <si>
    <t>Dakhin Chandmari Adivasi AWC</t>
  </si>
  <si>
    <t>Ghargaon AWC</t>
  </si>
  <si>
    <t>Sibirna Tapna</t>
  </si>
  <si>
    <t>Chaboti AWC</t>
  </si>
  <si>
    <t>Keshahal SC</t>
  </si>
  <si>
    <t>Chowkham AWC</t>
  </si>
  <si>
    <t>Beauty Devi</t>
  </si>
  <si>
    <t>Makhani Boruah</t>
  </si>
  <si>
    <t>Dakhin Chowkham AWC</t>
  </si>
  <si>
    <t>Talan Gaon AWC</t>
  </si>
  <si>
    <t>Sonari AWC</t>
  </si>
  <si>
    <t>Beauti Devi</t>
  </si>
  <si>
    <t>Gita Gayari</t>
  </si>
  <si>
    <t>1 No Amirchuburi AWC(Mini)</t>
  </si>
  <si>
    <t>Uttar Lakhimpur College Collony AWC</t>
  </si>
  <si>
    <t>Maibelia AWC</t>
  </si>
  <si>
    <t>Bahadurchuck SC</t>
  </si>
  <si>
    <t>Rinamoni Saikia</t>
  </si>
  <si>
    <t>Bisitra Saikia</t>
  </si>
  <si>
    <t>Sunari Gaon AWC</t>
  </si>
  <si>
    <t>Sonari Gaon Dorongia AWC</t>
  </si>
  <si>
    <t>Nao Salia Saru Lahan AWC</t>
  </si>
  <si>
    <t>Khatgaon LPS</t>
  </si>
  <si>
    <t>Gorehoga Girls MES</t>
  </si>
  <si>
    <t>Majarguri AWC</t>
  </si>
  <si>
    <t>Punyaprabha Gogoi</t>
  </si>
  <si>
    <t>Panitola Chuck AWC</t>
  </si>
  <si>
    <t>Panitola Karchan AWC</t>
  </si>
  <si>
    <t>Karchan LPS</t>
  </si>
  <si>
    <t>Kharkhari Lahan AWC</t>
  </si>
  <si>
    <t>Dulu Gohain</t>
  </si>
  <si>
    <t>Bahadur Chuck AWC</t>
  </si>
  <si>
    <t>Basanti BP Gohain</t>
  </si>
  <si>
    <t>Kharkhari AWC</t>
  </si>
  <si>
    <t>Dulumoni Gohain</t>
  </si>
  <si>
    <t>Sunia Gandhi LPS</t>
  </si>
  <si>
    <t>Nowsalia Bhauwrichuck AWC</t>
  </si>
  <si>
    <t>Khatalgaon AWC</t>
  </si>
  <si>
    <t>Chandrana Bora</t>
  </si>
  <si>
    <t>Khatualgaon Balichuck (Mini) AWC</t>
  </si>
  <si>
    <t>Chandana Bora</t>
  </si>
  <si>
    <t>Ujjani Bahadurchuck AWC</t>
  </si>
  <si>
    <t>1 No Azad AWC</t>
  </si>
  <si>
    <t>Bhanu Gogoi</t>
  </si>
  <si>
    <t>Lahan Bahadur LPS</t>
  </si>
  <si>
    <t>Lesai Tamuli Chuck AWC</t>
  </si>
  <si>
    <t>Ranumoni Bora</t>
  </si>
  <si>
    <t>Lesai Gaon AWC</t>
  </si>
  <si>
    <t>Khiradha Das</t>
  </si>
  <si>
    <t>Khutakatia Muslimgaon LPS</t>
  </si>
  <si>
    <t>Saru Kamalaboria AWC</t>
  </si>
  <si>
    <t>Umrana Begum</t>
  </si>
  <si>
    <t>Kaniachuck Ahomgaon AWC</t>
  </si>
  <si>
    <t>Sulema Begum</t>
  </si>
  <si>
    <t>Gusai Duwar AWC</t>
  </si>
  <si>
    <t>420 No Teliagaon LPS</t>
  </si>
  <si>
    <t>Majortika AWC</t>
  </si>
  <si>
    <t>Pachim Duwarpar (Mini)AWC</t>
  </si>
  <si>
    <t>Sarbeswar Boruah HS</t>
  </si>
  <si>
    <t>Angarkhowa Dangarpol AWC</t>
  </si>
  <si>
    <t>Pub Khundu Missing AWC</t>
  </si>
  <si>
    <t>Bilotiya Gaon AWC</t>
  </si>
  <si>
    <t>Borpukhuri LPS</t>
  </si>
  <si>
    <t>Kumarkata Uttar Dikh  AWC(Mini)</t>
  </si>
  <si>
    <t>Debera Doloni AWC</t>
  </si>
  <si>
    <t>Japisajia AWC</t>
  </si>
  <si>
    <t>Debera LPS</t>
  </si>
  <si>
    <t>Baligaon Ulubari</t>
  </si>
  <si>
    <t>Rongapania AWC</t>
  </si>
  <si>
    <t>Rongapania Simoluguri AWC</t>
  </si>
  <si>
    <t>Moidomia AWC</t>
  </si>
  <si>
    <t>Anjali Saikia</t>
  </si>
  <si>
    <t>Moidomia Chutiakari AWC</t>
  </si>
  <si>
    <t>Asma Begum</t>
  </si>
  <si>
    <t>Konwargaon AWC</t>
  </si>
  <si>
    <t>Rangchalia AWC</t>
  </si>
  <si>
    <t>Gharmara Rangamancha AWC</t>
  </si>
  <si>
    <t>Chamuah Bishnu Mandir AWC</t>
  </si>
  <si>
    <t>Gharmara MPHC(N)</t>
  </si>
  <si>
    <t>Barnali Deori</t>
  </si>
  <si>
    <t>Lily Deka</t>
  </si>
  <si>
    <t>1 No Gharmara AWC</t>
  </si>
  <si>
    <t>Deorigaon AWC</t>
  </si>
  <si>
    <t>Chanuagaon AWC</t>
  </si>
  <si>
    <t>Nakari HSS</t>
  </si>
  <si>
    <t>Deobil Bilotia AWC</t>
  </si>
  <si>
    <t>Deobil Bantow AWC</t>
  </si>
  <si>
    <t>Niru Gogoi</t>
  </si>
  <si>
    <t>Indira Gandhi HS</t>
  </si>
  <si>
    <t>Hanhsora Alengmora AWC</t>
  </si>
  <si>
    <t>Moutor Chutia Chuck AWC</t>
  </si>
  <si>
    <t>Basanti Borpatra Gohain</t>
  </si>
  <si>
    <t>68 No Sensuwa LPS</t>
  </si>
  <si>
    <t>Borbasa AWC</t>
  </si>
  <si>
    <t>Borimuri AWC</t>
  </si>
  <si>
    <t>Borimuri Bodo AWC</t>
  </si>
  <si>
    <t>16-Aug-19              17-Aug-19            19-Aug-19</t>
  </si>
  <si>
    <t>Bandarbari AWC</t>
  </si>
  <si>
    <t>Chandraprabha Gogoi</t>
  </si>
  <si>
    <t>Mahara Gohain AWC</t>
  </si>
  <si>
    <t>Niru Konwar</t>
  </si>
  <si>
    <t>Chabukdhara Gohain Gaon AWC</t>
  </si>
  <si>
    <t>Mamoni Hazarika</t>
  </si>
  <si>
    <t>23 KM</t>
  </si>
  <si>
    <t>Gorumuria AWC</t>
  </si>
  <si>
    <t>21 KM</t>
  </si>
  <si>
    <t>Dhemeliachuck AWC</t>
  </si>
  <si>
    <t>Gohain Chapari AWC</t>
  </si>
  <si>
    <t>Kanaklata Das</t>
  </si>
  <si>
    <t>Na Pamuwa Sarusatra AWC</t>
  </si>
  <si>
    <t>Jyoti Dutta Deka</t>
  </si>
  <si>
    <t>24 KM</t>
  </si>
  <si>
    <t>Athakatia Koibatra AWC</t>
  </si>
  <si>
    <t>Kunja Das</t>
  </si>
  <si>
    <t>Athakatia AWC</t>
  </si>
  <si>
    <t>Chaboti MPHSS</t>
  </si>
  <si>
    <t>Chukulibhuria AWC</t>
  </si>
  <si>
    <t>Ranjana kaman</t>
  </si>
  <si>
    <t>Chukulibhuria MVS</t>
  </si>
  <si>
    <t>South West Majortika AWC</t>
  </si>
  <si>
    <t>Merry Pegu</t>
  </si>
  <si>
    <t>Phukanarhat Noiguri AWC</t>
  </si>
  <si>
    <t>Athakatia Adarsha MES</t>
  </si>
  <si>
    <t>Srimanta Sankardev LPS</t>
  </si>
  <si>
    <t>Jaritup Azad AWC</t>
  </si>
  <si>
    <t>Azad Silikhaguri AWD</t>
  </si>
  <si>
    <t>Bhogman Silikhaguri AWC</t>
  </si>
  <si>
    <t>Tinikuria AWC</t>
  </si>
  <si>
    <t>Harijan Collony AWC</t>
  </si>
  <si>
    <t>Chapari Gaon HC</t>
  </si>
  <si>
    <t>Hemaprabha Sultana</t>
  </si>
  <si>
    <t>Dhekial Gaon AWC</t>
  </si>
  <si>
    <t>Kharkhari Bakal AWC</t>
  </si>
  <si>
    <t xml:space="preserve">Azad Adarsha Vidyapith </t>
  </si>
  <si>
    <t>Kasamoria AWC</t>
  </si>
  <si>
    <t>Mohaijan Patia AWC</t>
  </si>
  <si>
    <t>35 km</t>
  </si>
  <si>
    <t>Gosaichapari Shiv Mandir AWC</t>
  </si>
  <si>
    <t>Pub Satakpur AWC</t>
  </si>
  <si>
    <t>Santoki Oriya</t>
  </si>
  <si>
    <t>Kashipather Bongali AWC</t>
  </si>
  <si>
    <t>Rebeka Sereng</t>
  </si>
  <si>
    <t>Gorhgaon AWC</t>
  </si>
  <si>
    <t>Madhya Balijan LPS</t>
  </si>
  <si>
    <t>Baligaon Ulubari AWC</t>
  </si>
  <si>
    <t>Rajgarh Bangali AWC</t>
  </si>
  <si>
    <t>Kheruachuck AWC</t>
  </si>
  <si>
    <t>Rajgarh Dafala AWC</t>
  </si>
  <si>
    <t>Kakoi Rajgarh Dafala LPS</t>
  </si>
  <si>
    <t>Putapukhuri AWC</t>
  </si>
  <si>
    <t>2 No Putamukhuri AWC</t>
  </si>
  <si>
    <t>Grejing Chuck AWC</t>
  </si>
  <si>
    <t>Natun Napam LPS</t>
  </si>
  <si>
    <t>Napam pather AWC</t>
  </si>
  <si>
    <t>Moutgaon AWC</t>
  </si>
  <si>
    <t>Napam Moutgaon AWC</t>
  </si>
  <si>
    <t>Boichagaon AWC</t>
  </si>
  <si>
    <t>Renti Dowara</t>
  </si>
  <si>
    <t>Baisha Dhemelia LPS</t>
  </si>
  <si>
    <t>Garumuria LPS</t>
  </si>
  <si>
    <t>495 Mahara Gohain LPS</t>
  </si>
  <si>
    <t>Rangchalia SC</t>
  </si>
  <si>
    <t>Bantow Bongali Ward No 14 AWC</t>
  </si>
  <si>
    <t>Balichapari AWC</t>
  </si>
  <si>
    <t>Nara Gaon AWC</t>
  </si>
  <si>
    <t>Tool Adarsha LPS</t>
  </si>
  <si>
    <t>Rangajan Santipur ME Madrasa</t>
  </si>
  <si>
    <t>MEM</t>
  </si>
  <si>
    <t>Parghali Kankuria AWC</t>
  </si>
  <si>
    <t>Alimur Shiv Mandir AWC</t>
  </si>
  <si>
    <t>Gharmara Gohain Chapari LPS</t>
  </si>
  <si>
    <t>Gharmara Satra LPS</t>
  </si>
  <si>
    <t>Moidomia Muqtab AWC</t>
  </si>
  <si>
    <t>Rina Begum</t>
  </si>
  <si>
    <t>Moidomiya Muktab LPS</t>
  </si>
  <si>
    <t>Khaloichuck AWC</t>
  </si>
  <si>
    <t>Bogolijan Adivasi AWC</t>
  </si>
  <si>
    <t>Bogolijan Habichuck AWC</t>
  </si>
  <si>
    <t>2 No Rownapur Muslimchuck LPS</t>
  </si>
  <si>
    <t>12-Sep-19           13-Sep-19             14-Sep-19</t>
  </si>
  <si>
    <t>Chinatolia Goriajan AWC</t>
  </si>
  <si>
    <t>Dakhin Chinatolia AWC</t>
  </si>
  <si>
    <t>Changmaigaon AWC</t>
  </si>
  <si>
    <t>Tukheswari Gogoi</t>
  </si>
  <si>
    <t>Sumdiri Buwalguri AWC</t>
  </si>
  <si>
    <t>Buwalguri Multipurpose MES</t>
  </si>
  <si>
    <t>Gubarsali Borbil AWC</t>
  </si>
  <si>
    <t>Gubarsali Miyagaon AWC</t>
  </si>
  <si>
    <t>Santipur Missing LPS</t>
  </si>
  <si>
    <t>Dakhin Chukulibhuria Miyagaon AWC</t>
  </si>
  <si>
    <t>Biju Narjary</t>
  </si>
  <si>
    <t>Chowkham Sankardev LPS</t>
  </si>
  <si>
    <t>2 No Koilamari Adivasi AWC</t>
  </si>
  <si>
    <t>Staff Line AWC</t>
  </si>
  <si>
    <t>9/6 Koilamari Balichapari AWC(Mini)</t>
  </si>
  <si>
    <t>Beby Begum</t>
  </si>
  <si>
    <t>Kalyanpur LPS</t>
  </si>
  <si>
    <t>Bhimpara AWC</t>
  </si>
  <si>
    <t>Junubasti AWC</t>
  </si>
  <si>
    <t>Chengelijan AWC</t>
  </si>
  <si>
    <t>Johing Shah Janajati MES</t>
  </si>
  <si>
    <t>Ujani Chaboti Missing AWC</t>
  </si>
  <si>
    <t>1 No Janakpur AWC</t>
  </si>
  <si>
    <t>Janakpur AWC</t>
  </si>
  <si>
    <t>1 No Balijan LPS</t>
  </si>
  <si>
    <t>Sagalikata AWC</t>
  </si>
  <si>
    <t>Lileswari Pegu</t>
  </si>
  <si>
    <t>Pub Sagalikata AWC</t>
  </si>
  <si>
    <t>Ghagar Kalakhuwa AWC</t>
  </si>
  <si>
    <t>Tutumoni Mili</t>
  </si>
  <si>
    <t>Kalakhuwa Bhakat Missing AWC</t>
  </si>
  <si>
    <t>Koliani AWC</t>
  </si>
  <si>
    <t>Borchapari SC</t>
  </si>
  <si>
    <t>Manikumari Dutta</t>
  </si>
  <si>
    <t>Prabhawati Das</t>
  </si>
  <si>
    <t>26 KM</t>
  </si>
  <si>
    <t>Pub Ghagar MES</t>
  </si>
  <si>
    <t>Hindugaon AWC</t>
  </si>
  <si>
    <t>15 No Kherline AWC</t>
  </si>
  <si>
    <t>C D Road Ward No 3 AWC</t>
  </si>
  <si>
    <t>Hindu Gaon Saide AWC</t>
  </si>
  <si>
    <t>28-May-19         29-May-19</t>
  </si>
  <si>
    <t>Gopinagar Collony Pachim AWC</t>
  </si>
  <si>
    <t>Jail Road AWC</t>
  </si>
  <si>
    <t>Uttar Ranganadi Janajati MES</t>
  </si>
  <si>
    <t>Chek Bandh AWC</t>
  </si>
  <si>
    <t>Fechu Chapari AWC</t>
  </si>
  <si>
    <t>Gorehoga HS</t>
  </si>
  <si>
    <t>22  km</t>
  </si>
  <si>
    <t>Bishnujyoti HS</t>
  </si>
  <si>
    <t>Gorehoga Abhigyan Bidyalay</t>
  </si>
  <si>
    <t>Saru Lahan LPS</t>
  </si>
  <si>
    <t>Adivasi jowaharjyoti MES</t>
  </si>
  <si>
    <t>661 No Ujjalpur LPS</t>
  </si>
  <si>
    <t>Rebeka Sareng</t>
  </si>
  <si>
    <t>Pub Sagalikata LPS</t>
  </si>
  <si>
    <t>Navujjal HS</t>
  </si>
  <si>
    <t>Kharkhari Chetia AWC</t>
  </si>
  <si>
    <t>Santipur LPS</t>
  </si>
  <si>
    <t>Duwarpur LPS</t>
  </si>
  <si>
    <t>Borimuri Namgharchuck AWC(Mini)</t>
  </si>
  <si>
    <t>NL town MVS</t>
  </si>
  <si>
    <t>Santipur Bonua AWC</t>
  </si>
  <si>
    <t>Pachim Serapbhati AWC</t>
  </si>
  <si>
    <t>Chukulibhuria Milanjyoti AWC</t>
  </si>
  <si>
    <t>Jabir Nahar</t>
  </si>
  <si>
    <t>Chaboti Missing AWC</t>
  </si>
  <si>
    <t>Rita Doley</t>
  </si>
  <si>
    <t>Johing Bilaspur Kolghar AWC</t>
  </si>
  <si>
    <t>Johing Depoline(Mini) AWC</t>
  </si>
  <si>
    <t>Kameswari Nayak</t>
  </si>
  <si>
    <t>Johing 1/2 Line AWC</t>
  </si>
  <si>
    <t>Amguri Pokkaline AWC</t>
  </si>
  <si>
    <t>Kuhimari AWC</t>
  </si>
  <si>
    <t>Nirmali Das</t>
  </si>
  <si>
    <t>Santipur Missing AWC</t>
  </si>
  <si>
    <t>Purna Tamuli LPS</t>
  </si>
  <si>
    <t>660 No Napam Basic LPS</t>
  </si>
  <si>
    <t>Charigaon LPS</t>
  </si>
  <si>
    <t>Koilamari Bagan Girjaline LPS</t>
  </si>
  <si>
    <t>Sumdiri Nabajyoti MES</t>
  </si>
  <si>
    <t>Japisajia Gohain LPS</t>
  </si>
  <si>
    <t>2 No Rangajan Ampara LPS</t>
  </si>
  <si>
    <t>Tanuja Pegu</t>
  </si>
  <si>
    <t>Lalpani AWC</t>
  </si>
  <si>
    <t>Dirgha Lalpani LPS</t>
  </si>
  <si>
    <t>LpS</t>
  </si>
  <si>
    <t>Friday          Saturday</t>
  </si>
  <si>
    <t>Wednesday     Thursday</t>
  </si>
  <si>
    <t>Tuesday       Wednesday</t>
  </si>
  <si>
    <t>Monday       Tuesday       Wednesday   Thursday</t>
  </si>
  <si>
    <t>Thursday      Friday</t>
  </si>
  <si>
    <t>Monday       Tuesday      Thursday     Friday         Saturday      Monday</t>
  </si>
  <si>
    <t>Wednesday   Thursday     Friday</t>
  </si>
  <si>
    <t>Thursday    Friday          Monday</t>
  </si>
  <si>
    <t>23-Aug-19           26-Aug-19           27-Aug-19              28-Aug-19            29-Aug-19</t>
  </si>
  <si>
    <t>Friday          Monday       Tuesday      Wednesday      Thursday</t>
  </si>
  <si>
    <t>Friday          Saturday         Monday</t>
  </si>
  <si>
    <t>Aug.19</t>
  </si>
  <si>
    <t>27-Sep-19          28-Sep-19</t>
  </si>
  <si>
    <t>Friday         Saturday</t>
  </si>
  <si>
    <t>Thursady     Friday           Saturday</t>
  </si>
  <si>
    <t>Johing Line 27 no Amguri AWC</t>
  </si>
  <si>
    <t>Na Suti Gereki AWC</t>
  </si>
  <si>
    <t>1 No Ajarguri Dorge AWC</t>
  </si>
  <si>
    <t>Dorge SC</t>
  </si>
  <si>
    <t>Menaka Bora</t>
  </si>
  <si>
    <t>Long Chungkrang</t>
  </si>
  <si>
    <t>45 KM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</si>
</sst>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7"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i/>
      <sz val="12"/>
      <color theme="1"/>
      <name val="Arial Narrow"/>
      <family val="2"/>
    </font>
    <font>
      <b/>
      <sz val="12"/>
      <color theme="5" tint="-0.499984740745262"/>
      <name val="Arial Narrow"/>
      <family val="2"/>
    </font>
    <font>
      <b/>
      <sz val="11"/>
      <color rgb="FF7030A0"/>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u/>
      <sz val="11"/>
      <color theme="10"/>
      <name val="Calibri"/>
      <family val="2"/>
      <scheme val="minor"/>
    </font>
    <font>
      <sz val="10"/>
      <color indexed="8"/>
      <name val="Arial"/>
      <family val="2"/>
    </font>
    <font>
      <sz val="10"/>
      <name val="Arial"/>
      <family val="2"/>
    </font>
    <font>
      <sz val="14"/>
      <color theme="1"/>
      <name val="Arial Narrow"/>
      <family val="2"/>
    </font>
    <font>
      <b/>
      <sz val="14"/>
      <color theme="1"/>
      <name val="Arial Narrow"/>
      <family val="2"/>
    </font>
    <font>
      <b/>
      <u/>
      <sz val="14"/>
      <color theme="1"/>
      <name val="Arial Narrow"/>
      <family val="2"/>
    </font>
    <font>
      <b/>
      <sz val="12"/>
      <color theme="1"/>
      <name val="Arial Narrow"/>
      <family val="2"/>
    </font>
    <font>
      <sz val="12"/>
      <color theme="1"/>
      <name val="Arial Narrow"/>
      <family val="2"/>
    </font>
    <font>
      <b/>
      <sz val="13"/>
      <color theme="1"/>
      <name val="Arial Narrow"/>
      <family val="2"/>
    </font>
    <font>
      <sz val="13"/>
      <color theme="1"/>
      <name val="Arial Narrow"/>
      <family val="2"/>
    </font>
    <font>
      <sz val="13"/>
      <color indexed="8"/>
      <name val="Arial Narrow"/>
      <family val="2"/>
    </font>
    <font>
      <sz val="12"/>
      <color theme="1"/>
      <name val="Calibri"/>
      <family val="2"/>
      <scheme val="minor"/>
    </font>
    <font>
      <sz val="13"/>
      <name val="Arial Narrow"/>
      <family val="2"/>
    </font>
    <font>
      <sz val="13"/>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3" fillId="0" borderId="0" applyNumberFormat="0" applyFill="0" applyBorder="0" applyAlignment="0" applyProtection="0"/>
    <xf numFmtId="0" fontId="15" fillId="0" borderId="0"/>
    <xf numFmtId="0" fontId="14" fillId="0" borderId="0"/>
  </cellStyleXfs>
  <cellXfs count="17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9" fillId="0" borderId="1" xfId="0" applyFont="1" applyBorder="1" applyAlignment="1" applyProtection="1">
      <alignment horizontal="center" vertical="center"/>
      <protection locked="0"/>
    </xf>
    <xf numFmtId="0" fontId="11" fillId="0" borderId="1" xfId="0" applyFont="1" applyFill="1" applyBorder="1" applyAlignment="1" applyProtection="1">
      <protection locked="0"/>
    </xf>
    <xf numFmtId="0" fontId="11" fillId="0" borderId="1" xfId="0" applyFont="1" applyFill="1" applyBorder="1" applyAlignment="1" applyProtection="1">
      <alignment vertical="center"/>
      <protection locked="0"/>
    </xf>
    <xf numFmtId="1" fontId="12" fillId="0" borderId="1" xfId="0" applyNumberFormat="1" applyFont="1" applyBorder="1" applyAlignment="1" applyProtection="1">
      <alignment horizontal="center" vertical="center"/>
      <protection locked="0"/>
    </xf>
    <xf numFmtId="0" fontId="16" fillId="0" borderId="0" xfId="0" applyFont="1" applyProtection="1"/>
    <xf numFmtId="0" fontId="17" fillId="4" borderId="1" xfId="0" applyFont="1" applyFill="1" applyBorder="1" applyAlignment="1" applyProtection="1">
      <alignment horizontal="center" vertical="center"/>
    </xf>
    <xf numFmtId="0" fontId="17" fillId="4" borderId="2"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xf>
    <xf numFmtId="0" fontId="17" fillId="0" borderId="6" xfId="0" applyFont="1" applyBorder="1" applyAlignment="1" applyProtection="1">
      <alignment horizontal="center" vertical="center"/>
    </xf>
    <xf numFmtId="17" fontId="17" fillId="0" borderId="6" xfId="0" applyNumberFormat="1" applyFont="1" applyBorder="1" applyAlignment="1" applyProtection="1">
      <alignment horizontal="center" vertical="center"/>
    </xf>
    <xf numFmtId="0" fontId="16" fillId="0" borderId="1" xfId="0" quotePrefix="1"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0" xfId="0" quotePrefix="1" applyFont="1" applyProtection="1"/>
    <xf numFmtId="0" fontId="17" fillId="0" borderId="1" xfId="0" applyFont="1" applyBorder="1" applyAlignment="1" applyProtection="1">
      <alignment horizontal="center" vertical="center"/>
    </xf>
    <xf numFmtId="17" fontId="17" fillId="0" borderId="1" xfId="0" applyNumberFormat="1" applyFont="1" applyBorder="1" applyAlignment="1" applyProtection="1">
      <alignment horizontal="center" vertical="center"/>
    </xf>
    <xf numFmtId="0" fontId="17" fillId="5" borderId="1" xfId="0" applyFont="1" applyFill="1" applyBorder="1" applyAlignment="1" applyProtection="1">
      <alignment vertical="center"/>
    </xf>
    <xf numFmtId="0" fontId="17" fillId="5" borderId="6" xfId="0" applyFont="1" applyFill="1" applyBorder="1" applyAlignment="1" applyProtection="1">
      <alignment horizontal="center" vertical="center"/>
    </xf>
    <xf numFmtId="0" fontId="17" fillId="5" borderId="1" xfId="0" applyFont="1" applyFill="1" applyBorder="1" applyAlignment="1" applyProtection="1">
      <alignment horizontal="center" vertical="center" wrapText="1"/>
    </xf>
    <xf numFmtId="17" fontId="16" fillId="9" borderId="1" xfId="0" applyNumberFormat="1" applyFont="1" applyFill="1" applyBorder="1" applyAlignment="1" applyProtection="1">
      <alignment horizontal="center" vertical="center"/>
    </xf>
    <xf numFmtId="0" fontId="16" fillId="0" borderId="0" xfId="0" applyFont="1" applyAlignment="1" applyProtection="1">
      <alignment horizontal="center"/>
    </xf>
    <xf numFmtId="0" fontId="20" fillId="0" borderId="0" xfId="0" applyFont="1"/>
    <xf numFmtId="17" fontId="19" fillId="0" borderId="1" xfId="0"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1" fontId="20" fillId="0" borderId="1" xfId="0" applyNumberFormat="1" applyFont="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164" fontId="20" fillId="0" borderId="1" xfId="0" applyNumberFormat="1" applyFont="1" applyFill="1" applyBorder="1" applyAlignment="1" applyProtection="1">
      <alignment horizontal="left" vertical="center" wrapText="1"/>
      <protection locked="0"/>
    </xf>
    <xf numFmtId="164" fontId="20" fillId="0" borderId="1" xfId="0" applyNumberFormat="1" applyFont="1" applyBorder="1" applyAlignment="1" applyProtection="1">
      <alignment horizontal="left" vertical="center" wrapText="1"/>
      <protection locked="0"/>
    </xf>
    <xf numFmtId="0" fontId="20" fillId="0" borderId="1" xfId="0" applyFont="1" applyFill="1" applyBorder="1" applyAlignment="1">
      <alignment horizontal="center" vertical="center"/>
    </xf>
    <xf numFmtId="0" fontId="20" fillId="0" borderId="0" xfId="0" applyFont="1" applyFill="1"/>
    <xf numFmtId="0" fontId="20" fillId="0" borderId="1" xfId="0" applyFont="1" applyBorder="1" applyAlignment="1" applyProtection="1">
      <alignment horizontal="center" vertical="center"/>
      <protection locked="0"/>
    </xf>
    <xf numFmtId="1" fontId="19" fillId="3" borderId="1"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20" fillId="3" borderId="1" xfId="0" applyFont="1" applyFill="1" applyBorder="1"/>
    <xf numFmtId="0" fontId="19" fillId="8" borderId="1" xfId="0" applyFont="1" applyFill="1" applyBorder="1" applyAlignment="1">
      <alignment horizontal="center" vertical="center"/>
    </xf>
    <xf numFmtId="0" fontId="19" fillId="0" borderId="1" xfId="0" applyFont="1" applyBorder="1" applyAlignment="1">
      <alignment horizontal="center" vertical="center"/>
    </xf>
    <xf numFmtId="0" fontId="20" fillId="0" borderId="0" xfId="0" applyFont="1" applyAlignment="1">
      <alignment horizontal="center" vertical="center"/>
    </xf>
    <xf numFmtId="0" fontId="22" fillId="0" borderId="0" xfId="0" applyFont="1"/>
    <xf numFmtId="17" fontId="21" fillId="0" borderId="1" xfId="0" applyNumberFormat="1"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1" fontId="22" fillId="0" borderId="1" xfId="0" applyNumberFormat="1" applyFont="1" applyBorder="1" applyAlignment="1" applyProtection="1">
      <alignment horizontal="center" vertical="center" wrapText="1"/>
      <protection locked="0"/>
    </xf>
    <xf numFmtId="1" fontId="22" fillId="0" borderId="1" xfId="0" applyNumberFormat="1" applyFont="1" applyFill="1" applyBorder="1" applyAlignment="1" applyProtection="1">
      <alignment horizontal="center" vertical="center" wrapText="1"/>
      <protection locked="0"/>
    </xf>
    <xf numFmtId="1" fontId="22" fillId="0" borderId="1" xfId="0" applyNumberFormat="1" applyFont="1" applyBorder="1" applyAlignment="1" applyProtection="1">
      <alignment horizontal="center" vertical="center"/>
      <protection locked="0"/>
    </xf>
    <xf numFmtId="164" fontId="22" fillId="0" borderId="1" xfId="0" applyNumberFormat="1" applyFont="1" applyFill="1" applyBorder="1" applyAlignment="1" applyProtection="1">
      <alignment horizontal="left" vertical="center" wrapText="1"/>
      <protection locked="0"/>
    </xf>
    <xf numFmtId="164" fontId="22" fillId="0" borderId="1" xfId="0" applyNumberFormat="1" applyFont="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0" fontId="22" fillId="0" borderId="1" xfId="0" applyFont="1" applyFill="1" applyBorder="1" applyAlignment="1">
      <alignment horizontal="center" vertical="center"/>
    </xf>
    <xf numFmtId="0" fontId="22" fillId="0" borderId="0" xfId="0" applyFont="1" applyFill="1"/>
    <xf numFmtId="0" fontId="22" fillId="0" borderId="1" xfId="0" applyFont="1" applyBorder="1" applyAlignment="1" applyProtection="1">
      <alignment horizontal="center" vertical="center"/>
      <protection locked="0"/>
    </xf>
    <xf numFmtId="0" fontId="23" fillId="0" borderId="1" xfId="3" applyFont="1" applyFill="1" applyBorder="1" applyAlignment="1" applyProtection="1">
      <alignment horizontal="left" vertical="center"/>
      <protection locked="0"/>
    </xf>
    <xf numFmtId="1" fontId="21" fillId="3" borderId="1" xfId="0" applyNumberFormat="1" applyFont="1" applyFill="1" applyBorder="1" applyAlignment="1">
      <alignment horizontal="center" vertical="center"/>
    </xf>
    <xf numFmtId="14" fontId="21" fillId="3" borderId="1" xfId="0" applyNumberFormat="1" applyFont="1" applyFill="1" applyBorder="1" applyAlignment="1">
      <alignment horizontal="center" vertical="center"/>
    </xf>
    <xf numFmtId="0" fontId="22" fillId="3" borderId="1" xfId="0" applyFont="1" applyFill="1" applyBorder="1"/>
    <xf numFmtId="0" fontId="21" fillId="8" borderId="1" xfId="0" applyFont="1" applyFill="1" applyBorder="1" applyAlignment="1">
      <alignment horizontal="center" vertical="center"/>
    </xf>
    <xf numFmtId="0" fontId="21" fillId="0" borderId="1" xfId="0" applyFont="1" applyBorder="1" applyAlignment="1">
      <alignment horizontal="center" vertical="center"/>
    </xf>
    <xf numFmtId="0" fontId="22" fillId="0" borderId="0" xfId="0" applyFont="1" applyAlignment="1">
      <alignment horizontal="center" vertical="center"/>
    </xf>
    <xf numFmtId="0" fontId="24" fillId="0" borderId="0" xfId="0" applyFont="1" applyProtection="1">
      <protection locked="0"/>
    </xf>
    <xf numFmtId="1"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vertical="center" wrapText="1"/>
      <protection locked="0"/>
    </xf>
    <xf numFmtId="0" fontId="20" fillId="0" borderId="1" xfId="0" applyFont="1" applyBorder="1" applyAlignment="1" applyProtection="1">
      <alignment vertical="center"/>
      <protection locked="0"/>
    </xf>
    <xf numFmtId="0" fontId="22" fillId="0" borderId="1" xfId="0" applyFont="1" applyFill="1" applyBorder="1" applyAlignment="1" applyProtection="1">
      <alignment horizontal="left" wrapText="1"/>
      <protection locked="0"/>
    </xf>
    <xf numFmtId="0" fontId="22" fillId="0" borderId="1" xfId="0" applyFont="1" applyBorder="1" applyAlignment="1" applyProtection="1">
      <alignment horizontal="left" wrapText="1"/>
      <protection locked="0"/>
    </xf>
    <xf numFmtId="0" fontId="22" fillId="0" borderId="1" xfId="0" applyFont="1" applyBorder="1" applyAlignment="1" applyProtection="1">
      <alignment horizontal="left"/>
      <protection locked="0"/>
    </xf>
    <xf numFmtId="0" fontId="22" fillId="0" borderId="1" xfId="0" applyFont="1" applyFill="1" applyBorder="1" applyAlignment="1" applyProtection="1">
      <alignment horizontal="left"/>
      <protection locked="0"/>
    </xf>
    <xf numFmtId="0" fontId="22" fillId="0" borderId="1" xfId="0" applyFont="1" applyFill="1" applyBorder="1" applyAlignment="1" applyProtection="1">
      <alignment horizontal="center" vertical="center"/>
      <protection locked="0"/>
    </xf>
    <xf numFmtId="0" fontId="25" fillId="0" borderId="1" xfId="2" applyFont="1" applyFill="1" applyBorder="1" applyAlignment="1" applyProtection="1">
      <alignment horizontal="left" vertical="center"/>
      <protection locked="0"/>
    </xf>
    <xf numFmtId="0" fontId="26" fillId="0" borderId="1" xfId="2" applyFont="1" applyFill="1" applyBorder="1" applyAlignment="1" applyProtection="1">
      <alignment horizontal="left" vertical="center"/>
      <protection locked="0"/>
    </xf>
    <xf numFmtId="0" fontId="22" fillId="0" borderId="1" xfId="0" applyFont="1" applyBorder="1" applyAlignment="1" applyProtection="1">
      <alignment vertical="center"/>
      <protection locked="0"/>
    </xf>
    <xf numFmtId="0" fontId="22" fillId="0" borderId="1" xfId="0" applyFont="1" applyFill="1" applyBorder="1" applyAlignment="1" applyProtection="1">
      <alignment vertical="center"/>
      <protection locked="0"/>
    </xf>
    <xf numFmtId="14" fontId="22" fillId="0" borderId="1" xfId="0" applyNumberFormat="1" applyFont="1" applyBorder="1" applyAlignment="1" applyProtection="1">
      <alignment horizontal="left" vertical="center" wrapText="1"/>
      <protection locked="0"/>
    </xf>
    <xf numFmtId="0" fontId="25" fillId="0" borderId="1" xfId="2" applyFont="1" applyFill="1" applyBorder="1" applyAlignment="1" applyProtection="1">
      <alignment horizontal="center" vertical="center"/>
      <protection locked="0"/>
    </xf>
    <xf numFmtId="0" fontId="25" fillId="0" borderId="1" xfId="2" applyFont="1" applyFill="1" applyBorder="1" applyAlignment="1" applyProtection="1">
      <alignment vertical="center"/>
      <protection locked="0"/>
    </xf>
    <xf numFmtId="0" fontId="23" fillId="0" borderId="1" xfId="0" applyFont="1" applyBorder="1" applyAlignment="1" applyProtection="1">
      <alignment horizontal="left" vertical="center"/>
      <protection locked="0"/>
    </xf>
    <xf numFmtId="0" fontId="25" fillId="0" borderId="1" xfId="2" applyFont="1" applyFill="1" applyBorder="1" applyAlignment="1" applyProtection="1">
      <alignment horizontal="center" vertical="center" wrapText="1"/>
      <protection locked="0"/>
    </xf>
    <xf numFmtId="0" fontId="22" fillId="0" borderId="1" xfId="0" applyFont="1" applyBorder="1" applyProtection="1">
      <protection locked="0"/>
    </xf>
    <xf numFmtId="0" fontId="22" fillId="0" borderId="1" xfId="0" applyFont="1" applyBorder="1" applyAlignment="1" applyProtection="1">
      <alignment horizontal="left" vertical="center"/>
      <protection locked="0"/>
    </xf>
    <xf numFmtId="0" fontId="8" fillId="0" borderId="0" xfId="0" applyFont="1" applyAlignment="1">
      <alignment horizontal="center"/>
    </xf>
    <xf numFmtId="0" fontId="10" fillId="0" borderId="1" xfId="0" applyFont="1" applyBorder="1" applyAlignment="1" applyProtection="1">
      <alignment horizontal="center"/>
      <protection locked="0"/>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3" fillId="0" borderId="1" xfId="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1"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1" fillId="0" borderId="2"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1" fillId="0" borderId="2"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1"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7"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7"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7" fillId="0" borderId="5" xfId="0" applyFont="1" applyBorder="1" applyAlignment="1" applyProtection="1">
      <alignment horizontal="center"/>
    </xf>
    <xf numFmtId="17" fontId="16" fillId="9" borderId="6" xfId="0" applyNumberFormat="1" applyFont="1" applyFill="1" applyBorder="1" applyAlignment="1" applyProtection="1">
      <alignment horizontal="center" vertical="center"/>
    </xf>
    <xf numFmtId="17" fontId="16" fillId="9" borderId="7" xfId="0" applyNumberFormat="1" applyFont="1" applyFill="1" applyBorder="1" applyAlignment="1" applyProtection="1">
      <alignment horizontal="center" vertical="center"/>
    </xf>
    <xf numFmtId="0" fontId="16" fillId="9" borderId="6" xfId="0" applyFont="1" applyFill="1" applyBorder="1" applyAlignment="1" applyProtection="1">
      <alignment horizontal="center" vertical="center"/>
    </xf>
    <xf numFmtId="0" fontId="16" fillId="9" borderId="7"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7" fillId="0" borderId="5" xfId="0" applyFont="1" applyFill="1" applyBorder="1" applyAlignment="1" applyProtection="1">
      <alignment horizontal="center" wrapText="1"/>
    </xf>
    <xf numFmtId="0" fontId="17" fillId="0" borderId="0" xfId="0" applyFont="1" applyFill="1" applyBorder="1" applyAlignment="1" applyProtection="1">
      <alignment horizontal="center" wrapText="1"/>
    </xf>
    <xf numFmtId="0" fontId="17" fillId="4" borderId="2"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2"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vertical="center"/>
    </xf>
    <xf numFmtId="0" fontId="18" fillId="0" borderId="3" xfId="0" applyFont="1" applyBorder="1" applyAlignment="1" applyProtection="1">
      <alignment horizontal="center" vertical="center"/>
    </xf>
  </cellXfs>
  <cellStyles count="4">
    <cellStyle name="Hyperlink" xfId="1" builtinId="8"/>
    <cellStyle name="Normal" xfId="0" builtinId="0"/>
    <cellStyle name="Normal 2"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pa.boginadi.lakhimpu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workbookViewId="0">
      <selection sqref="A1:M1"/>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103" t="s">
        <v>354</v>
      </c>
      <c r="B1" s="103"/>
      <c r="C1" s="103"/>
      <c r="D1" s="103"/>
      <c r="E1" s="103"/>
      <c r="F1" s="103"/>
      <c r="G1" s="103"/>
      <c r="H1" s="103"/>
      <c r="I1" s="103"/>
      <c r="J1" s="103"/>
      <c r="K1" s="103"/>
      <c r="L1" s="103"/>
      <c r="M1" s="103"/>
    </row>
    <row r="2" spans="1:14" x14ac:dyDescent="0.3">
      <c r="A2" s="104" t="s">
        <v>0</v>
      </c>
      <c r="B2" s="104"/>
      <c r="C2" s="106" t="s">
        <v>67</v>
      </c>
      <c r="D2" s="107"/>
      <c r="E2" s="2" t="s">
        <v>1</v>
      </c>
      <c r="F2" s="93" t="s">
        <v>68</v>
      </c>
      <c r="G2" s="93"/>
      <c r="H2" s="93"/>
      <c r="I2" s="93"/>
      <c r="J2" s="93"/>
      <c r="K2" s="119" t="s">
        <v>26</v>
      </c>
      <c r="L2" s="119"/>
      <c r="M2" s="9" t="s">
        <v>69</v>
      </c>
    </row>
    <row r="3" spans="1:14" ht="7.5" customHeight="1" x14ac:dyDescent="0.3">
      <c r="A3" s="138"/>
      <c r="B3" s="138"/>
      <c r="C3" s="138"/>
      <c r="D3" s="138"/>
      <c r="E3" s="138"/>
      <c r="F3" s="137"/>
      <c r="G3" s="137"/>
      <c r="H3" s="137"/>
      <c r="I3" s="137"/>
      <c r="J3" s="137"/>
      <c r="K3" s="139"/>
      <c r="L3" s="139"/>
      <c r="M3" s="139"/>
    </row>
    <row r="4" spans="1:14" x14ac:dyDescent="0.3">
      <c r="A4" s="113" t="s">
        <v>2</v>
      </c>
      <c r="B4" s="114"/>
      <c r="C4" s="114"/>
      <c r="D4" s="114"/>
      <c r="E4" s="115"/>
      <c r="F4" s="137"/>
      <c r="G4" s="137"/>
      <c r="H4" s="137"/>
      <c r="I4" s="140" t="s">
        <v>60</v>
      </c>
      <c r="J4" s="140"/>
      <c r="K4" s="140"/>
      <c r="L4" s="140"/>
      <c r="M4" s="140"/>
    </row>
    <row r="5" spans="1:14" ht="18.75" customHeight="1" x14ac:dyDescent="0.3">
      <c r="A5" s="136" t="s">
        <v>4</v>
      </c>
      <c r="B5" s="136"/>
      <c r="C5" s="116" t="s">
        <v>70</v>
      </c>
      <c r="D5" s="117"/>
      <c r="E5" s="118"/>
      <c r="F5" s="137"/>
      <c r="G5" s="137"/>
      <c r="H5" s="137"/>
      <c r="I5" s="108" t="s">
        <v>5</v>
      </c>
      <c r="J5" s="108"/>
      <c r="K5" s="110" t="s">
        <v>72</v>
      </c>
      <c r="L5" s="112"/>
      <c r="M5" s="111"/>
    </row>
    <row r="6" spans="1:14" ht="18.75" customHeight="1" x14ac:dyDescent="0.3">
      <c r="A6" s="109" t="s">
        <v>21</v>
      </c>
      <c r="B6" s="109"/>
      <c r="C6" s="10">
        <v>9435089155</v>
      </c>
      <c r="D6" s="105" t="s">
        <v>71</v>
      </c>
      <c r="E6" s="105"/>
      <c r="F6" s="137"/>
      <c r="G6" s="137"/>
      <c r="H6" s="137"/>
      <c r="I6" s="109" t="s">
        <v>21</v>
      </c>
      <c r="J6" s="109"/>
      <c r="K6" s="110" t="s">
        <v>73</v>
      </c>
      <c r="L6" s="111"/>
      <c r="M6" s="11" t="s">
        <v>74</v>
      </c>
    </row>
    <row r="7" spans="1:14" x14ac:dyDescent="0.3">
      <c r="A7" s="135" t="s">
        <v>3</v>
      </c>
      <c r="B7" s="135"/>
      <c r="C7" s="135"/>
      <c r="D7" s="135"/>
      <c r="E7" s="135"/>
      <c r="F7" s="135"/>
      <c r="G7" s="135"/>
      <c r="H7" s="135"/>
      <c r="I7" s="135"/>
      <c r="J7" s="135"/>
      <c r="K7" s="135"/>
      <c r="L7" s="135"/>
      <c r="M7" s="135"/>
    </row>
    <row r="8" spans="1:14" x14ac:dyDescent="0.3">
      <c r="A8" s="100" t="s">
        <v>23</v>
      </c>
      <c r="B8" s="101"/>
      <c r="C8" s="102"/>
      <c r="D8" s="3" t="s">
        <v>22</v>
      </c>
      <c r="E8" s="12">
        <v>82000201</v>
      </c>
      <c r="F8" s="122"/>
      <c r="G8" s="123"/>
      <c r="H8" s="123"/>
      <c r="I8" s="100" t="s">
        <v>24</v>
      </c>
      <c r="J8" s="101"/>
      <c r="K8" s="102"/>
      <c r="L8" s="3" t="s">
        <v>22</v>
      </c>
      <c r="M8" s="12">
        <v>82000202</v>
      </c>
    </row>
    <row r="9" spans="1:14" x14ac:dyDescent="0.3">
      <c r="A9" s="127" t="s">
        <v>28</v>
      </c>
      <c r="B9" s="128"/>
      <c r="C9" s="6" t="s">
        <v>6</v>
      </c>
      <c r="D9" s="8" t="s">
        <v>12</v>
      </c>
      <c r="E9" s="5" t="s">
        <v>15</v>
      </c>
      <c r="F9" s="124"/>
      <c r="G9" s="125"/>
      <c r="H9" s="125"/>
      <c r="I9" s="127" t="s">
        <v>28</v>
      </c>
      <c r="J9" s="128"/>
      <c r="K9" s="6" t="s">
        <v>6</v>
      </c>
      <c r="L9" s="8" t="s">
        <v>12</v>
      </c>
      <c r="M9" s="5" t="s">
        <v>15</v>
      </c>
    </row>
    <row r="10" spans="1:14" x14ac:dyDescent="0.3">
      <c r="A10" s="134" t="s">
        <v>75</v>
      </c>
      <c r="B10" s="134"/>
      <c r="C10" s="4" t="s">
        <v>17</v>
      </c>
      <c r="D10" s="10">
        <v>9864010462</v>
      </c>
      <c r="E10" s="11" t="s">
        <v>78</v>
      </c>
      <c r="F10" s="124"/>
      <c r="G10" s="125"/>
      <c r="H10" s="125"/>
      <c r="I10" s="129" t="s">
        <v>81</v>
      </c>
      <c r="J10" s="130"/>
      <c r="K10" s="4" t="s">
        <v>17</v>
      </c>
      <c r="L10" s="10">
        <v>9508617064</v>
      </c>
      <c r="M10" s="11" t="s">
        <v>83</v>
      </c>
    </row>
    <row r="11" spans="1:14" x14ac:dyDescent="0.3">
      <c r="A11" s="134" t="s">
        <v>347</v>
      </c>
      <c r="B11" s="134"/>
      <c r="C11" s="4" t="s">
        <v>17</v>
      </c>
      <c r="D11" s="10">
        <v>8152814696</v>
      </c>
      <c r="E11" s="11"/>
      <c r="F11" s="124"/>
      <c r="G11" s="125"/>
      <c r="H11" s="125"/>
      <c r="I11" s="116" t="s">
        <v>514</v>
      </c>
      <c r="J11" s="118"/>
      <c r="K11" s="4" t="s">
        <v>18</v>
      </c>
      <c r="L11" s="10">
        <v>9101238763</v>
      </c>
      <c r="M11" s="11"/>
    </row>
    <row r="12" spans="1:14" x14ac:dyDescent="0.3">
      <c r="A12" s="134" t="s">
        <v>76</v>
      </c>
      <c r="B12" s="134"/>
      <c r="C12" s="4" t="s">
        <v>19</v>
      </c>
      <c r="D12" s="10">
        <v>7086954546</v>
      </c>
      <c r="E12" s="11" t="s">
        <v>79</v>
      </c>
      <c r="F12" s="124"/>
      <c r="G12" s="125"/>
      <c r="H12" s="125"/>
      <c r="I12" s="129"/>
      <c r="J12" s="130"/>
      <c r="K12" s="4"/>
      <c r="L12" s="10"/>
      <c r="M12" s="11"/>
    </row>
    <row r="13" spans="1:14" x14ac:dyDescent="0.3">
      <c r="A13" s="134" t="s">
        <v>77</v>
      </c>
      <c r="B13" s="134"/>
      <c r="C13" s="4" t="s">
        <v>20</v>
      </c>
      <c r="D13" s="10">
        <v>9401168408</v>
      </c>
      <c r="E13" s="11"/>
      <c r="F13" s="124"/>
      <c r="G13" s="125"/>
      <c r="H13" s="125"/>
      <c r="I13" s="129" t="s">
        <v>82</v>
      </c>
      <c r="J13" s="130"/>
      <c r="K13" s="4" t="s">
        <v>20</v>
      </c>
      <c r="L13" s="10">
        <v>9954390520</v>
      </c>
      <c r="M13" s="11"/>
    </row>
    <row r="14" spans="1:14" x14ac:dyDescent="0.3">
      <c r="A14" s="131" t="s">
        <v>228</v>
      </c>
      <c r="B14" s="132"/>
      <c r="C14" s="133"/>
      <c r="D14" s="98" t="s">
        <v>80</v>
      </c>
      <c r="E14" s="99"/>
      <c r="F14" s="124"/>
      <c r="G14" s="125"/>
      <c r="H14" s="125"/>
      <c r="I14" s="126"/>
      <c r="J14" s="126"/>
      <c r="K14" s="126"/>
      <c r="L14" s="126"/>
      <c r="M14" s="126"/>
      <c r="N14" s="7"/>
    </row>
    <row r="15" spans="1:14" x14ac:dyDescent="0.3">
      <c r="A15" s="121"/>
      <c r="B15" s="121"/>
      <c r="C15" s="121"/>
      <c r="D15" s="121"/>
      <c r="E15" s="121"/>
      <c r="F15" s="121"/>
      <c r="G15" s="121"/>
      <c r="H15" s="121"/>
      <c r="I15" s="121"/>
      <c r="J15" s="121"/>
      <c r="K15" s="121"/>
      <c r="L15" s="121"/>
      <c r="M15" s="121"/>
    </row>
    <row r="16" spans="1:14" x14ac:dyDescent="0.3">
      <c r="A16" s="120" t="s">
        <v>46</v>
      </c>
      <c r="B16" s="120"/>
      <c r="C16" s="120"/>
      <c r="D16" s="120"/>
      <c r="E16" s="120"/>
      <c r="F16" s="120"/>
      <c r="G16" s="120"/>
      <c r="H16" s="120"/>
      <c r="I16" s="120"/>
      <c r="J16" s="120"/>
      <c r="K16" s="120"/>
      <c r="L16" s="120"/>
      <c r="M16" s="120"/>
    </row>
    <row r="17" spans="1:13" ht="32.25" customHeight="1" x14ac:dyDescent="0.3">
      <c r="A17" s="96" t="s">
        <v>56</v>
      </c>
      <c r="B17" s="96"/>
      <c r="C17" s="96"/>
      <c r="D17" s="96"/>
      <c r="E17" s="96"/>
      <c r="F17" s="96"/>
      <c r="G17" s="96"/>
      <c r="H17" s="96"/>
      <c r="I17" s="96"/>
      <c r="J17" s="96"/>
      <c r="K17" s="96"/>
      <c r="L17" s="96"/>
      <c r="M17" s="96"/>
    </row>
    <row r="18" spans="1:13" x14ac:dyDescent="0.3">
      <c r="A18" s="95" t="s">
        <v>57</v>
      </c>
      <c r="B18" s="95"/>
      <c r="C18" s="95"/>
      <c r="D18" s="95"/>
      <c r="E18" s="95"/>
      <c r="F18" s="95"/>
      <c r="G18" s="95"/>
      <c r="H18" s="95"/>
      <c r="I18" s="95"/>
      <c r="J18" s="95"/>
      <c r="K18" s="95"/>
      <c r="L18" s="95"/>
      <c r="M18" s="95"/>
    </row>
    <row r="19" spans="1:13" x14ac:dyDescent="0.3">
      <c r="A19" s="95" t="s">
        <v>47</v>
      </c>
      <c r="B19" s="95"/>
      <c r="C19" s="95"/>
      <c r="D19" s="95"/>
      <c r="E19" s="95"/>
      <c r="F19" s="95"/>
      <c r="G19" s="95"/>
      <c r="H19" s="95"/>
      <c r="I19" s="95"/>
      <c r="J19" s="95"/>
      <c r="K19" s="95"/>
      <c r="L19" s="95"/>
      <c r="M19" s="95"/>
    </row>
    <row r="20" spans="1:13" x14ac:dyDescent="0.3">
      <c r="A20" s="95" t="s">
        <v>41</v>
      </c>
      <c r="B20" s="95"/>
      <c r="C20" s="95"/>
      <c r="D20" s="95"/>
      <c r="E20" s="95"/>
      <c r="F20" s="95"/>
      <c r="G20" s="95"/>
      <c r="H20" s="95"/>
      <c r="I20" s="95"/>
      <c r="J20" s="95"/>
      <c r="K20" s="95"/>
      <c r="L20" s="95"/>
      <c r="M20" s="95"/>
    </row>
    <row r="21" spans="1:13" x14ac:dyDescent="0.3">
      <c r="A21" s="95" t="s">
        <v>48</v>
      </c>
      <c r="B21" s="95"/>
      <c r="C21" s="95"/>
      <c r="D21" s="95"/>
      <c r="E21" s="95"/>
      <c r="F21" s="95"/>
      <c r="G21" s="95"/>
      <c r="H21" s="95"/>
      <c r="I21" s="95"/>
      <c r="J21" s="95"/>
      <c r="K21" s="95"/>
      <c r="L21" s="95"/>
      <c r="M21" s="95"/>
    </row>
    <row r="22" spans="1:13" x14ac:dyDescent="0.3">
      <c r="A22" s="95" t="s">
        <v>42</v>
      </c>
      <c r="B22" s="95"/>
      <c r="C22" s="95"/>
      <c r="D22" s="95"/>
      <c r="E22" s="95"/>
      <c r="F22" s="95"/>
      <c r="G22" s="95"/>
      <c r="H22" s="95"/>
      <c r="I22" s="95"/>
      <c r="J22" s="95"/>
      <c r="K22" s="95"/>
      <c r="L22" s="95"/>
      <c r="M22" s="95"/>
    </row>
    <row r="23" spans="1:13" x14ac:dyDescent="0.3">
      <c r="A23" s="97" t="s">
        <v>51</v>
      </c>
      <c r="B23" s="97"/>
      <c r="C23" s="97"/>
      <c r="D23" s="97"/>
      <c r="E23" s="97"/>
      <c r="F23" s="97"/>
      <c r="G23" s="97"/>
      <c r="H23" s="97"/>
      <c r="I23" s="97"/>
      <c r="J23" s="97"/>
      <c r="K23" s="97"/>
      <c r="L23" s="97"/>
      <c r="M23" s="97"/>
    </row>
    <row r="24" spans="1:13" x14ac:dyDescent="0.3">
      <c r="A24" s="95" t="s">
        <v>43</v>
      </c>
      <c r="B24" s="95"/>
      <c r="C24" s="95"/>
      <c r="D24" s="95"/>
      <c r="E24" s="95"/>
      <c r="F24" s="95"/>
      <c r="G24" s="95"/>
      <c r="H24" s="95"/>
      <c r="I24" s="95"/>
      <c r="J24" s="95"/>
      <c r="K24" s="95"/>
      <c r="L24" s="95"/>
      <c r="M24" s="95"/>
    </row>
    <row r="25" spans="1:13" x14ac:dyDescent="0.3">
      <c r="A25" s="95" t="s">
        <v>44</v>
      </c>
      <c r="B25" s="95"/>
      <c r="C25" s="95"/>
      <c r="D25" s="95"/>
      <c r="E25" s="95"/>
      <c r="F25" s="95"/>
      <c r="G25" s="95"/>
      <c r="H25" s="95"/>
      <c r="I25" s="95"/>
      <c r="J25" s="95"/>
      <c r="K25" s="95"/>
      <c r="L25" s="95"/>
      <c r="M25" s="95"/>
    </row>
    <row r="26" spans="1:13" x14ac:dyDescent="0.3">
      <c r="A26" s="95" t="s">
        <v>45</v>
      </c>
      <c r="B26" s="95"/>
      <c r="C26" s="95"/>
      <c r="D26" s="95"/>
      <c r="E26" s="95"/>
      <c r="F26" s="95"/>
      <c r="G26" s="95"/>
      <c r="H26" s="95"/>
      <c r="I26" s="95"/>
      <c r="J26" s="95"/>
      <c r="K26" s="95"/>
      <c r="L26" s="95"/>
      <c r="M26" s="95"/>
    </row>
    <row r="27" spans="1:13" x14ac:dyDescent="0.3">
      <c r="A27" s="94" t="s">
        <v>49</v>
      </c>
      <c r="B27" s="94"/>
      <c r="C27" s="94"/>
      <c r="D27" s="94"/>
      <c r="E27" s="94"/>
      <c r="F27" s="94"/>
      <c r="G27" s="94"/>
      <c r="H27" s="94"/>
      <c r="I27" s="94"/>
      <c r="J27" s="94"/>
      <c r="K27" s="94"/>
      <c r="L27" s="94"/>
      <c r="M27" s="94"/>
    </row>
    <row r="28" spans="1:13" x14ac:dyDescent="0.3">
      <c r="A28" s="95" t="s">
        <v>50</v>
      </c>
      <c r="B28" s="95"/>
      <c r="C28" s="95"/>
      <c r="D28" s="95"/>
      <c r="E28" s="95"/>
      <c r="F28" s="95"/>
      <c r="G28" s="95"/>
      <c r="H28" s="95"/>
      <c r="I28" s="95"/>
      <c r="J28" s="95"/>
      <c r="K28" s="95"/>
      <c r="L28" s="95"/>
      <c r="M28" s="95"/>
    </row>
    <row r="29" spans="1:13" ht="44.25" customHeight="1" x14ac:dyDescent="0.3">
      <c r="A29" s="92" t="s">
        <v>58</v>
      </c>
      <c r="B29" s="92"/>
      <c r="C29" s="92"/>
      <c r="D29" s="92"/>
      <c r="E29" s="92"/>
      <c r="F29" s="92"/>
      <c r="G29" s="92"/>
      <c r="H29" s="92"/>
      <c r="I29" s="92"/>
      <c r="J29" s="92"/>
      <c r="K29" s="92"/>
      <c r="L29" s="92"/>
      <c r="M29" s="92"/>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E10:E13 M6 D6:E6 M10:M13"/>
    <dataValidation allowBlank="1" showInputMessage="1" showErrorMessage="1" prompt="Insert Unique Id of Mobile Health Team" sqref="E8 M8"/>
  </dataValidations>
  <hyperlinks>
    <hyperlink ref="D14" r:id="rId1"/>
  </hyperlinks>
  <printOptions horizontalCentered="1"/>
  <pageMargins left="0.37" right="0.23" top="0.43" bottom="0.45" header="0.3" footer="0.3"/>
  <pageSetup paperSize="5" scale="94"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tabSelected="1" workbookViewId="0">
      <pane xSplit="3" ySplit="4" topLeftCell="E5" activePane="bottomRight" state="frozen"/>
      <selection pane="topRight" activeCell="C1" sqref="C1"/>
      <selection pane="bottomLeft" activeCell="A5" sqref="A5"/>
      <selection pane="bottomRight" activeCell="C5" sqref="C5"/>
    </sheetView>
  </sheetViews>
  <sheetFormatPr defaultRowHeight="15.75" x14ac:dyDescent="0.25"/>
  <cols>
    <col min="1" max="1" width="7.7109375" style="29" customWidth="1"/>
    <col min="2" max="2" width="14.140625" style="29" customWidth="1"/>
    <col min="3" max="3" width="25.85546875" style="29" customWidth="1"/>
    <col min="4" max="4" width="17.5703125" style="29" bestFit="1" customWidth="1"/>
    <col min="5" max="5" width="16" style="48" customWidth="1"/>
    <col min="6" max="6" width="17" style="29" customWidth="1"/>
    <col min="7" max="7" width="6.140625" style="48" customWidth="1"/>
    <col min="8" max="8" width="6.42578125" style="48" bestFit="1" customWidth="1"/>
    <col min="9" max="9" width="6.42578125" style="29" bestFit="1" customWidth="1"/>
    <col min="10" max="10" width="16.7109375" style="29" customWidth="1"/>
    <col min="11" max="13" width="19.5703125" style="29" customWidth="1"/>
    <col min="14" max="14" width="19.140625" style="29" customWidth="1"/>
    <col min="15" max="15" width="15" style="29" bestFit="1" customWidth="1"/>
    <col min="16" max="16" width="15.28515625" style="29" customWidth="1"/>
    <col min="17" max="17" width="11.5703125" style="29" bestFit="1" customWidth="1"/>
    <col min="18" max="18" width="17.5703125" style="29" customWidth="1"/>
    <col min="19" max="19" width="19.5703125" style="29" customWidth="1"/>
    <col min="20" max="16384" width="9.140625" style="29"/>
  </cols>
  <sheetData>
    <row r="1" spans="1:20" ht="51" customHeight="1" x14ac:dyDescent="0.25">
      <c r="A1" s="141" t="s">
        <v>229</v>
      </c>
      <c r="B1" s="141"/>
      <c r="C1" s="141"/>
      <c r="D1" s="142"/>
      <c r="E1" s="142"/>
      <c r="F1" s="142"/>
      <c r="G1" s="142"/>
      <c r="H1" s="142"/>
      <c r="I1" s="142"/>
      <c r="J1" s="142"/>
      <c r="K1" s="142"/>
      <c r="L1" s="142"/>
      <c r="M1" s="142"/>
      <c r="N1" s="142"/>
      <c r="O1" s="142"/>
      <c r="P1" s="142"/>
      <c r="Q1" s="142"/>
      <c r="R1" s="142"/>
      <c r="S1" s="142"/>
    </row>
    <row r="2" spans="1:20" ht="16.5" customHeight="1" x14ac:dyDescent="0.25">
      <c r="A2" s="145" t="s">
        <v>59</v>
      </c>
      <c r="B2" s="146"/>
      <c r="C2" s="146"/>
      <c r="D2" s="30" t="s">
        <v>355</v>
      </c>
      <c r="E2" s="31"/>
      <c r="F2" s="31"/>
      <c r="G2" s="31"/>
      <c r="H2" s="31"/>
      <c r="I2" s="31"/>
      <c r="J2" s="31"/>
      <c r="K2" s="31"/>
      <c r="L2" s="31"/>
      <c r="M2" s="31"/>
      <c r="N2" s="31"/>
      <c r="O2" s="31"/>
      <c r="P2" s="31"/>
      <c r="Q2" s="31"/>
      <c r="R2" s="31"/>
      <c r="S2" s="31"/>
    </row>
    <row r="3" spans="1:20" ht="24" customHeight="1" x14ac:dyDescent="0.25">
      <c r="A3" s="147" t="s">
        <v>14</v>
      </c>
      <c r="B3" s="143" t="s">
        <v>348</v>
      </c>
      <c r="C3" s="148" t="s">
        <v>7</v>
      </c>
      <c r="D3" s="148" t="s">
        <v>55</v>
      </c>
      <c r="E3" s="148" t="s">
        <v>16</v>
      </c>
      <c r="F3" s="148" t="s">
        <v>230</v>
      </c>
      <c r="G3" s="148" t="s">
        <v>8</v>
      </c>
      <c r="H3" s="148"/>
      <c r="I3" s="148"/>
      <c r="J3" s="148" t="s">
        <v>33</v>
      </c>
      <c r="K3" s="143" t="s">
        <v>35</v>
      </c>
      <c r="L3" s="143" t="s">
        <v>52</v>
      </c>
      <c r="M3" s="143" t="s">
        <v>53</v>
      </c>
      <c r="N3" s="143" t="s">
        <v>36</v>
      </c>
      <c r="O3" s="143" t="s">
        <v>37</v>
      </c>
      <c r="P3" s="147" t="s">
        <v>54</v>
      </c>
      <c r="Q3" s="148" t="s">
        <v>349</v>
      </c>
      <c r="R3" s="148" t="s">
        <v>34</v>
      </c>
      <c r="S3" s="148" t="s">
        <v>350</v>
      </c>
      <c r="T3" s="148" t="s">
        <v>13</v>
      </c>
    </row>
    <row r="4" spans="1:20" ht="25.5" customHeight="1" x14ac:dyDescent="0.25">
      <c r="A4" s="147"/>
      <c r="B4" s="149"/>
      <c r="C4" s="148"/>
      <c r="D4" s="148"/>
      <c r="E4" s="148"/>
      <c r="F4" s="148"/>
      <c r="G4" s="32" t="s">
        <v>9</v>
      </c>
      <c r="H4" s="32" t="s">
        <v>10</v>
      </c>
      <c r="I4" s="32" t="s">
        <v>11</v>
      </c>
      <c r="J4" s="148"/>
      <c r="K4" s="144"/>
      <c r="L4" s="144"/>
      <c r="M4" s="144"/>
      <c r="N4" s="144"/>
      <c r="O4" s="144"/>
      <c r="P4" s="147"/>
      <c r="Q4" s="147"/>
      <c r="R4" s="148"/>
      <c r="S4" s="148"/>
      <c r="T4" s="148"/>
    </row>
    <row r="5" spans="1:20" ht="34.5" x14ac:dyDescent="0.25">
      <c r="A5" s="53">
        <v>1</v>
      </c>
      <c r="B5" s="54" t="s">
        <v>61</v>
      </c>
      <c r="C5" s="54" t="s">
        <v>356</v>
      </c>
      <c r="D5" s="54" t="s">
        <v>27</v>
      </c>
      <c r="E5" s="56">
        <v>18307070103</v>
      </c>
      <c r="F5" s="54"/>
      <c r="G5" s="56">
        <v>23</v>
      </c>
      <c r="H5" s="56">
        <v>22</v>
      </c>
      <c r="I5" s="58">
        <f t="shared" ref="I5:I68" si="0">SUM(G5:H5)</f>
        <v>45</v>
      </c>
      <c r="J5" s="54">
        <v>9678673614</v>
      </c>
      <c r="K5" s="54" t="s">
        <v>136</v>
      </c>
      <c r="L5" s="54" t="s">
        <v>108</v>
      </c>
      <c r="M5" s="54"/>
      <c r="N5" s="54" t="s">
        <v>138</v>
      </c>
      <c r="O5" s="54">
        <v>9577264649</v>
      </c>
      <c r="P5" s="60">
        <v>43556</v>
      </c>
      <c r="Q5" s="54" t="s">
        <v>329</v>
      </c>
      <c r="R5" s="54" t="s">
        <v>268</v>
      </c>
      <c r="S5" s="54" t="s">
        <v>97</v>
      </c>
      <c r="T5" s="34"/>
    </row>
    <row r="6" spans="1:20" ht="17.25" x14ac:dyDescent="0.25">
      <c r="A6" s="53">
        <v>2</v>
      </c>
      <c r="B6" s="54" t="s">
        <v>61</v>
      </c>
      <c r="C6" s="54" t="s">
        <v>357</v>
      </c>
      <c r="D6" s="54" t="s">
        <v>27</v>
      </c>
      <c r="E6" s="56">
        <v>18307070102</v>
      </c>
      <c r="F6" s="54"/>
      <c r="G6" s="56">
        <v>16</v>
      </c>
      <c r="H6" s="56">
        <v>15</v>
      </c>
      <c r="I6" s="58">
        <f t="shared" si="0"/>
        <v>31</v>
      </c>
      <c r="J6" s="54">
        <v>9954582045</v>
      </c>
      <c r="K6" s="54" t="s">
        <v>136</v>
      </c>
      <c r="L6" s="54" t="s">
        <v>108</v>
      </c>
      <c r="M6" s="54"/>
      <c r="N6" s="54" t="s">
        <v>138</v>
      </c>
      <c r="O6" s="54">
        <v>9577264649</v>
      </c>
      <c r="P6" s="60">
        <v>43556</v>
      </c>
      <c r="Q6" s="54" t="s">
        <v>329</v>
      </c>
      <c r="R6" s="54" t="s">
        <v>260</v>
      </c>
      <c r="S6" s="54" t="s">
        <v>97</v>
      </c>
      <c r="T6" s="34"/>
    </row>
    <row r="7" spans="1:20" ht="17.25" x14ac:dyDescent="0.25">
      <c r="A7" s="53">
        <v>3</v>
      </c>
      <c r="B7" s="54" t="s">
        <v>61</v>
      </c>
      <c r="C7" s="54" t="s">
        <v>358</v>
      </c>
      <c r="D7" s="54" t="s">
        <v>27</v>
      </c>
      <c r="E7" s="56">
        <v>18307070107</v>
      </c>
      <c r="F7" s="54"/>
      <c r="G7" s="56">
        <v>27</v>
      </c>
      <c r="H7" s="56">
        <v>21</v>
      </c>
      <c r="I7" s="58">
        <f t="shared" si="0"/>
        <v>48</v>
      </c>
      <c r="J7" s="54">
        <v>9101106233</v>
      </c>
      <c r="K7" s="54" t="s">
        <v>136</v>
      </c>
      <c r="L7" s="54" t="s">
        <v>108</v>
      </c>
      <c r="M7" s="54"/>
      <c r="N7" s="54" t="s">
        <v>359</v>
      </c>
      <c r="O7" s="54">
        <v>9101106233</v>
      </c>
      <c r="P7" s="60">
        <v>43557</v>
      </c>
      <c r="Q7" s="54" t="s">
        <v>333</v>
      </c>
      <c r="R7" s="54" t="s">
        <v>260</v>
      </c>
      <c r="S7" s="54" t="s">
        <v>97</v>
      </c>
      <c r="T7" s="34"/>
    </row>
    <row r="8" spans="1:20" ht="17.25" x14ac:dyDescent="0.25">
      <c r="A8" s="53">
        <v>4</v>
      </c>
      <c r="B8" s="54" t="s">
        <v>61</v>
      </c>
      <c r="C8" s="54" t="s">
        <v>360</v>
      </c>
      <c r="D8" s="54" t="s">
        <v>27</v>
      </c>
      <c r="E8" s="56">
        <v>18307070104</v>
      </c>
      <c r="F8" s="54"/>
      <c r="G8" s="56">
        <v>17</v>
      </c>
      <c r="H8" s="56">
        <v>15</v>
      </c>
      <c r="I8" s="58">
        <f t="shared" si="0"/>
        <v>32</v>
      </c>
      <c r="J8" s="54">
        <v>7896223991</v>
      </c>
      <c r="K8" s="54" t="s">
        <v>136</v>
      </c>
      <c r="L8" s="54" t="s">
        <v>108</v>
      </c>
      <c r="M8" s="54"/>
      <c r="N8" s="54" t="s">
        <v>361</v>
      </c>
      <c r="O8" s="54">
        <v>9954642586</v>
      </c>
      <c r="P8" s="60">
        <v>43557</v>
      </c>
      <c r="Q8" s="54" t="s">
        <v>333</v>
      </c>
      <c r="R8" s="54" t="s">
        <v>269</v>
      </c>
      <c r="S8" s="54" t="s">
        <v>97</v>
      </c>
      <c r="T8" s="34"/>
    </row>
    <row r="9" spans="1:20" ht="34.5" x14ac:dyDescent="0.25">
      <c r="A9" s="53">
        <v>5</v>
      </c>
      <c r="B9" s="54" t="s">
        <v>61</v>
      </c>
      <c r="C9" s="54" t="s">
        <v>362</v>
      </c>
      <c r="D9" s="54" t="s">
        <v>25</v>
      </c>
      <c r="E9" s="56">
        <v>18120416603</v>
      </c>
      <c r="F9" s="54" t="s">
        <v>89</v>
      </c>
      <c r="G9" s="56">
        <v>198</v>
      </c>
      <c r="H9" s="56">
        <v>160</v>
      </c>
      <c r="I9" s="58">
        <f t="shared" si="0"/>
        <v>358</v>
      </c>
      <c r="J9" s="54">
        <v>9864259489</v>
      </c>
      <c r="K9" s="54" t="s">
        <v>105</v>
      </c>
      <c r="L9" s="54" t="s">
        <v>363</v>
      </c>
      <c r="M9" s="54">
        <v>9127468101</v>
      </c>
      <c r="N9" s="54" t="s">
        <v>325</v>
      </c>
      <c r="O9" s="54">
        <v>9864312092</v>
      </c>
      <c r="P9" s="60" t="s">
        <v>364</v>
      </c>
      <c r="Q9" s="54" t="s">
        <v>513</v>
      </c>
      <c r="R9" s="54" t="s">
        <v>264</v>
      </c>
      <c r="S9" s="54" t="s">
        <v>97</v>
      </c>
      <c r="T9" s="34"/>
    </row>
    <row r="10" spans="1:20" ht="34.5" x14ac:dyDescent="0.25">
      <c r="A10" s="53">
        <v>6</v>
      </c>
      <c r="B10" s="54" t="s">
        <v>61</v>
      </c>
      <c r="C10" s="54" t="s">
        <v>365</v>
      </c>
      <c r="D10" s="54" t="s">
        <v>27</v>
      </c>
      <c r="E10" s="56">
        <v>18307070106</v>
      </c>
      <c r="F10" s="54"/>
      <c r="G10" s="56">
        <v>25</v>
      </c>
      <c r="H10" s="56">
        <v>24</v>
      </c>
      <c r="I10" s="58">
        <f t="shared" si="0"/>
        <v>49</v>
      </c>
      <c r="J10" s="54">
        <v>9678569785</v>
      </c>
      <c r="K10" s="54" t="s">
        <v>136</v>
      </c>
      <c r="L10" s="54" t="s">
        <v>108</v>
      </c>
      <c r="M10" s="54"/>
      <c r="N10" s="54" t="s">
        <v>139</v>
      </c>
      <c r="O10" s="54">
        <v>9678569785</v>
      </c>
      <c r="P10" s="60">
        <v>43558</v>
      </c>
      <c r="Q10" s="54" t="s">
        <v>330</v>
      </c>
      <c r="R10" s="54" t="s">
        <v>269</v>
      </c>
      <c r="S10" s="54" t="s">
        <v>97</v>
      </c>
      <c r="T10" s="34"/>
    </row>
    <row r="11" spans="1:20" ht="34.5" x14ac:dyDescent="0.25">
      <c r="A11" s="53">
        <v>7</v>
      </c>
      <c r="B11" s="54" t="s">
        <v>61</v>
      </c>
      <c r="C11" s="54" t="s">
        <v>366</v>
      </c>
      <c r="D11" s="54" t="s">
        <v>27</v>
      </c>
      <c r="E11" s="56">
        <v>18307070108</v>
      </c>
      <c r="F11" s="54"/>
      <c r="G11" s="56">
        <v>45</v>
      </c>
      <c r="H11" s="56">
        <v>35</v>
      </c>
      <c r="I11" s="58">
        <f t="shared" si="0"/>
        <v>80</v>
      </c>
      <c r="J11" s="54">
        <v>9577217596</v>
      </c>
      <c r="K11" s="54" t="s">
        <v>136</v>
      </c>
      <c r="L11" s="54" t="s">
        <v>108</v>
      </c>
      <c r="M11" s="54"/>
      <c r="N11" s="54" t="s">
        <v>140</v>
      </c>
      <c r="O11" s="54"/>
      <c r="P11" s="60">
        <v>43558</v>
      </c>
      <c r="Q11" s="54" t="s">
        <v>330</v>
      </c>
      <c r="R11" s="54" t="s">
        <v>232</v>
      </c>
      <c r="S11" s="54" t="s">
        <v>97</v>
      </c>
      <c r="T11" s="34"/>
    </row>
    <row r="12" spans="1:20" ht="17.25" x14ac:dyDescent="0.25">
      <c r="A12" s="53">
        <v>8</v>
      </c>
      <c r="B12" s="54" t="s">
        <v>61</v>
      </c>
      <c r="C12" s="54" t="s">
        <v>367</v>
      </c>
      <c r="D12" s="54" t="s">
        <v>27</v>
      </c>
      <c r="E12" s="56">
        <v>18307070105</v>
      </c>
      <c r="F12" s="54"/>
      <c r="G12" s="56">
        <v>33</v>
      </c>
      <c r="H12" s="56">
        <v>27</v>
      </c>
      <c r="I12" s="58">
        <f t="shared" si="0"/>
        <v>60</v>
      </c>
      <c r="J12" s="54">
        <v>8011403706</v>
      </c>
      <c r="K12" s="54" t="s">
        <v>136</v>
      </c>
      <c r="L12" s="54" t="s">
        <v>108</v>
      </c>
      <c r="M12" s="54"/>
      <c r="N12" s="54" t="s">
        <v>368</v>
      </c>
      <c r="O12" s="54">
        <v>9957979375</v>
      </c>
      <c r="P12" s="60">
        <v>43559</v>
      </c>
      <c r="Q12" s="54" t="s">
        <v>331</v>
      </c>
      <c r="R12" s="54" t="s">
        <v>260</v>
      </c>
      <c r="S12" s="54" t="s">
        <v>97</v>
      </c>
      <c r="T12" s="34"/>
    </row>
    <row r="13" spans="1:20" ht="34.5" x14ac:dyDescent="0.25">
      <c r="A13" s="53">
        <v>9</v>
      </c>
      <c r="B13" s="54" t="s">
        <v>61</v>
      </c>
      <c r="C13" s="54" t="s">
        <v>369</v>
      </c>
      <c r="D13" s="54" t="s">
        <v>27</v>
      </c>
      <c r="E13" s="56">
        <v>18307070110</v>
      </c>
      <c r="F13" s="54"/>
      <c r="G13" s="56">
        <v>18</v>
      </c>
      <c r="H13" s="56">
        <v>17</v>
      </c>
      <c r="I13" s="58">
        <f t="shared" si="0"/>
        <v>35</v>
      </c>
      <c r="J13" s="54">
        <v>9954390702</v>
      </c>
      <c r="K13" s="54" t="s">
        <v>136</v>
      </c>
      <c r="L13" s="54" t="s">
        <v>108</v>
      </c>
      <c r="M13" s="54"/>
      <c r="N13" s="54" t="s">
        <v>370</v>
      </c>
      <c r="O13" s="54">
        <v>8761080107</v>
      </c>
      <c r="P13" s="60">
        <v>43559</v>
      </c>
      <c r="Q13" s="54" t="s">
        <v>331</v>
      </c>
      <c r="R13" s="54" t="s">
        <v>260</v>
      </c>
      <c r="S13" s="54" t="s">
        <v>97</v>
      </c>
      <c r="T13" s="34"/>
    </row>
    <row r="14" spans="1:20" ht="17.25" x14ac:dyDescent="0.25">
      <c r="A14" s="53">
        <v>10</v>
      </c>
      <c r="B14" s="54" t="s">
        <v>61</v>
      </c>
      <c r="C14" s="54" t="s">
        <v>371</v>
      </c>
      <c r="D14" s="54" t="s">
        <v>27</v>
      </c>
      <c r="E14" s="56">
        <v>18307070118</v>
      </c>
      <c r="F14" s="54"/>
      <c r="G14" s="56">
        <v>25</v>
      </c>
      <c r="H14" s="56">
        <v>19</v>
      </c>
      <c r="I14" s="58">
        <f t="shared" si="0"/>
        <v>44</v>
      </c>
      <c r="J14" s="54">
        <v>7399498125</v>
      </c>
      <c r="K14" s="54" t="s">
        <v>136</v>
      </c>
      <c r="L14" s="54" t="s">
        <v>108</v>
      </c>
      <c r="M14" s="54"/>
      <c r="N14" s="54" t="s">
        <v>372</v>
      </c>
      <c r="O14" s="54"/>
      <c r="P14" s="60">
        <v>43560</v>
      </c>
      <c r="Q14" s="54" t="s">
        <v>92</v>
      </c>
      <c r="R14" s="54" t="s">
        <v>260</v>
      </c>
      <c r="S14" s="54" t="s">
        <v>97</v>
      </c>
      <c r="T14" s="34"/>
    </row>
    <row r="15" spans="1:20" ht="17.25" x14ac:dyDescent="0.25">
      <c r="A15" s="53">
        <v>11</v>
      </c>
      <c r="B15" s="54" t="s">
        <v>61</v>
      </c>
      <c r="C15" s="54" t="s">
        <v>373</v>
      </c>
      <c r="D15" s="54" t="s">
        <v>27</v>
      </c>
      <c r="E15" s="56">
        <v>18307070114</v>
      </c>
      <c r="F15" s="54"/>
      <c r="G15" s="56">
        <v>13</v>
      </c>
      <c r="H15" s="56">
        <v>15</v>
      </c>
      <c r="I15" s="58">
        <f t="shared" si="0"/>
        <v>28</v>
      </c>
      <c r="J15" s="54">
        <v>8876813290</v>
      </c>
      <c r="K15" s="54" t="s">
        <v>136</v>
      </c>
      <c r="L15" s="54" t="s">
        <v>108</v>
      </c>
      <c r="M15" s="54"/>
      <c r="N15" s="54" t="s">
        <v>359</v>
      </c>
      <c r="O15" s="54">
        <v>9854207339</v>
      </c>
      <c r="P15" s="60">
        <v>43560</v>
      </c>
      <c r="Q15" s="54" t="s">
        <v>92</v>
      </c>
      <c r="R15" s="54" t="s">
        <v>269</v>
      </c>
      <c r="S15" s="54" t="s">
        <v>97</v>
      </c>
      <c r="T15" s="34"/>
    </row>
    <row r="16" spans="1:20" ht="34.5" x14ac:dyDescent="0.25">
      <c r="A16" s="53">
        <v>12</v>
      </c>
      <c r="B16" s="54" t="s">
        <v>61</v>
      </c>
      <c r="C16" s="54" t="s">
        <v>374</v>
      </c>
      <c r="D16" s="54" t="s">
        <v>27</v>
      </c>
      <c r="E16" s="56">
        <v>18307070111</v>
      </c>
      <c r="F16" s="54"/>
      <c r="G16" s="56">
        <v>25</v>
      </c>
      <c r="H16" s="56">
        <v>15</v>
      </c>
      <c r="I16" s="58">
        <f t="shared" si="0"/>
        <v>40</v>
      </c>
      <c r="J16" s="54">
        <v>9954331602</v>
      </c>
      <c r="K16" s="54" t="s">
        <v>136</v>
      </c>
      <c r="L16" s="54" t="s">
        <v>108</v>
      </c>
      <c r="M16" s="54"/>
      <c r="N16" s="54" t="s">
        <v>137</v>
      </c>
      <c r="O16" s="54">
        <v>9854244162</v>
      </c>
      <c r="P16" s="60">
        <v>43561</v>
      </c>
      <c r="Q16" s="54" t="s">
        <v>332</v>
      </c>
      <c r="R16" s="54" t="s">
        <v>260</v>
      </c>
      <c r="S16" s="54" t="s">
        <v>97</v>
      </c>
      <c r="T16" s="34"/>
    </row>
    <row r="17" spans="1:20" ht="17.25" x14ac:dyDescent="0.25">
      <c r="A17" s="53">
        <v>13</v>
      </c>
      <c r="B17" s="54" t="s">
        <v>61</v>
      </c>
      <c r="C17" s="54" t="s">
        <v>375</v>
      </c>
      <c r="D17" s="54" t="s">
        <v>27</v>
      </c>
      <c r="E17" s="56">
        <v>18307070112</v>
      </c>
      <c r="F17" s="54"/>
      <c r="G17" s="56">
        <v>16</v>
      </c>
      <c r="H17" s="56">
        <v>15</v>
      </c>
      <c r="I17" s="58">
        <f t="shared" si="0"/>
        <v>31</v>
      </c>
      <c r="J17" s="54">
        <v>7086622903</v>
      </c>
      <c r="K17" s="54" t="s">
        <v>136</v>
      </c>
      <c r="L17" s="54" t="s">
        <v>108</v>
      </c>
      <c r="M17" s="54"/>
      <c r="N17" s="54" t="s">
        <v>137</v>
      </c>
      <c r="O17" s="54">
        <v>9854244162</v>
      </c>
      <c r="P17" s="60">
        <v>43561</v>
      </c>
      <c r="Q17" s="54" t="s">
        <v>332</v>
      </c>
      <c r="R17" s="54" t="s">
        <v>260</v>
      </c>
      <c r="S17" s="54" t="s">
        <v>97</v>
      </c>
      <c r="T17" s="34"/>
    </row>
    <row r="18" spans="1:20" ht="86.25" x14ac:dyDescent="0.25">
      <c r="A18" s="53">
        <v>14</v>
      </c>
      <c r="B18" s="54" t="s">
        <v>61</v>
      </c>
      <c r="C18" s="55" t="s">
        <v>376</v>
      </c>
      <c r="D18" s="55" t="s">
        <v>25</v>
      </c>
      <c r="E18" s="57">
        <v>18120416005</v>
      </c>
      <c r="F18" s="55" t="s">
        <v>89</v>
      </c>
      <c r="G18" s="57">
        <v>411</v>
      </c>
      <c r="H18" s="57">
        <v>432</v>
      </c>
      <c r="I18" s="58">
        <f t="shared" si="0"/>
        <v>843</v>
      </c>
      <c r="J18" s="55">
        <v>9401122203</v>
      </c>
      <c r="K18" s="55" t="s">
        <v>328</v>
      </c>
      <c r="L18" s="55"/>
      <c r="M18" s="55"/>
      <c r="N18" s="55"/>
      <c r="O18" s="55"/>
      <c r="P18" s="59" t="s">
        <v>377</v>
      </c>
      <c r="Q18" s="55" t="s">
        <v>512</v>
      </c>
      <c r="R18" s="55" t="s">
        <v>260</v>
      </c>
      <c r="S18" s="54" t="s">
        <v>97</v>
      </c>
      <c r="T18" s="34"/>
    </row>
    <row r="19" spans="1:20" ht="34.5" x14ac:dyDescent="0.25">
      <c r="A19" s="53">
        <v>15</v>
      </c>
      <c r="B19" s="54" t="s">
        <v>61</v>
      </c>
      <c r="C19" s="54" t="s">
        <v>378</v>
      </c>
      <c r="D19" s="54" t="s">
        <v>27</v>
      </c>
      <c r="E19" s="56">
        <v>18307070116</v>
      </c>
      <c r="F19" s="54"/>
      <c r="G19" s="56">
        <v>16</v>
      </c>
      <c r="H19" s="56">
        <v>15</v>
      </c>
      <c r="I19" s="58">
        <f t="shared" si="0"/>
        <v>31</v>
      </c>
      <c r="J19" s="54">
        <v>7002632340</v>
      </c>
      <c r="K19" s="54" t="s">
        <v>379</v>
      </c>
      <c r="L19" s="54" t="s">
        <v>108</v>
      </c>
      <c r="M19" s="54"/>
      <c r="N19" s="54" t="s">
        <v>359</v>
      </c>
      <c r="O19" s="54">
        <v>9854207339</v>
      </c>
      <c r="P19" s="60">
        <v>43563</v>
      </c>
      <c r="Q19" s="54" t="s">
        <v>329</v>
      </c>
      <c r="R19" s="54" t="s">
        <v>232</v>
      </c>
      <c r="S19" s="54" t="s">
        <v>97</v>
      </c>
      <c r="T19" s="34"/>
    </row>
    <row r="20" spans="1:20" ht="17.25" x14ac:dyDescent="0.25">
      <c r="A20" s="53">
        <v>16</v>
      </c>
      <c r="B20" s="54" t="s">
        <v>61</v>
      </c>
      <c r="C20" s="54" t="s">
        <v>380</v>
      </c>
      <c r="D20" s="54" t="s">
        <v>27</v>
      </c>
      <c r="E20" s="56">
        <v>18307070117</v>
      </c>
      <c r="F20" s="54"/>
      <c r="G20" s="56">
        <v>21</v>
      </c>
      <c r="H20" s="56">
        <v>41</v>
      </c>
      <c r="I20" s="58">
        <f t="shared" si="0"/>
        <v>62</v>
      </c>
      <c r="J20" s="54">
        <v>8486666014</v>
      </c>
      <c r="K20" s="54" t="s">
        <v>136</v>
      </c>
      <c r="L20" s="54" t="s">
        <v>108</v>
      </c>
      <c r="M20" s="54"/>
      <c r="N20" s="54" t="s">
        <v>359</v>
      </c>
      <c r="O20" s="54">
        <v>9854207339</v>
      </c>
      <c r="P20" s="60">
        <v>43563</v>
      </c>
      <c r="Q20" s="54" t="s">
        <v>329</v>
      </c>
      <c r="R20" s="54" t="s">
        <v>260</v>
      </c>
      <c r="S20" s="54" t="s">
        <v>97</v>
      </c>
      <c r="T20" s="34"/>
    </row>
    <row r="21" spans="1:20" ht="34.5" x14ac:dyDescent="0.25">
      <c r="A21" s="53">
        <v>17</v>
      </c>
      <c r="B21" s="54" t="s">
        <v>61</v>
      </c>
      <c r="C21" s="54" t="s">
        <v>381</v>
      </c>
      <c r="D21" s="54" t="s">
        <v>27</v>
      </c>
      <c r="E21" s="56">
        <v>18307070109</v>
      </c>
      <c r="F21" s="54"/>
      <c r="G21" s="56">
        <v>16</v>
      </c>
      <c r="H21" s="56">
        <v>12</v>
      </c>
      <c r="I21" s="58">
        <f t="shared" si="0"/>
        <v>28</v>
      </c>
      <c r="J21" s="54">
        <v>7578087407</v>
      </c>
      <c r="K21" s="54" t="s">
        <v>136</v>
      </c>
      <c r="L21" s="54" t="s">
        <v>108</v>
      </c>
      <c r="M21" s="54"/>
      <c r="N21" s="54"/>
      <c r="O21" s="54"/>
      <c r="P21" s="60">
        <v>43563</v>
      </c>
      <c r="Q21" s="54" t="s">
        <v>329</v>
      </c>
      <c r="R21" s="54" t="s">
        <v>260</v>
      </c>
      <c r="S21" s="54" t="s">
        <v>97</v>
      </c>
      <c r="T21" s="34"/>
    </row>
    <row r="22" spans="1:20" ht="17.25" x14ac:dyDescent="0.25">
      <c r="A22" s="53">
        <v>18</v>
      </c>
      <c r="B22" s="54" t="s">
        <v>61</v>
      </c>
      <c r="C22" s="54" t="s">
        <v>346</v>
      </c>
      <c r="D22" s="54" t="s">
        <v>27</v>
      </c>
      <c r="E22" s="56">
        <v>18307070113</v>
      </c>
      <c r="F22" s="54"/>
      <c r="G22" s="56">
        <v>13</v>
      </c>
      <c r="H22" s="56">
        <v>13</v>
      </c>
      <c r="I22" s="58">
        <f t="shared" si="0"/>
        <v>26</v>
      </c>
      <c r="J22" s="54">
        <v>8486995064</v>
      </c>
      <c r="K22" s="54" t="s">
        <v>136</v>
      </c>
      <c r="L22" s="54" t="s">
        <v>108</v>
      </c>
      <c r="M22" s="54"/>
      <c r="N22" s="54" t="s">
        <v>137</v>
      </c>
      <c r="O22" s="54">
        <v>9854244162</v>
      </c>
      <c r="P22" s="60">
        <v>43564</v>
      </c>
      <c r="Q22" s="54" t="s">
        <v>333</v>
      </c>
      <c r="R22" s="54" t="s">
        <v>260</v>
      </c>
      <c r="S22" s="54" t="s">
        <v>97</v>
      </c>
      <c r="T22" s="34"/>
    </row>
    <row r="23" spans="1:20" ht="34.5" x14ac:dyDescent="0.25">
      <c r="A23" s="53">
        <v>19</v>
      </c>
      <c r="B23" s="54" t="s">
        <v>61</v>
      </c>
      <c r="C23" s="54" t="s">
        <v>382</v>
      </c>
      <c r="D23" s="54" t="s">
        <v>27</v>
      </c>
      <c r="E23" s="56">
        <v>18307070115</v>
      </c>
      <c r="F23" s="54"/>
      <c r="G23" s="56">
        <v>28</v>
      </c>
      <c r="H23" s="56">
        <v>24</v>
      </c>
      <c r="I23" s="58">
        <f t="shared" si="0"/>
        <v>52</v>
      </c>
      <c r="J23" s="54">
        <v>8721985423</v>
      </c>
      <c r="K23" s="54" t="s">
        <v>136</v>
      </c>
      <c r="L23" s="54" t="s">
        <v>108</v>
      </c>
      <c r="M23" s="54"/>
      <c r="N23" s="54" t="s">
        <v>359</v>
      </c>
      <c r="O23" s="54">
        <v>9854207339</v>
      </c>
      <c r="P23" s="60">
        <v>43564</v>
      </c>
      <c r="Q23" s="54" t="s">
        <v>333</v>
      </c>
      <c r="R23" s="54" t="s">
        <v>260</v>
      </c>
      <c r="S23" s="54" t="s">
        <v>97</v>
      </c>
      <c r="T23" s="34"/>
    </row>
    <row r="24" spans="1:20" ht="34.5" x14ac:dyDescent="0.25">
      <c r="A24" s="53">
        <v>20</v>
      </c>
      <c r="B24" s="54" t="s">
        <v>61</v>
      </c>
      <c r="C24" s="54" t="s">
        <v>383</v>
      </c>
      <c r="D24" s="54" t="s">
        <v>27</v>
      </c>
      <c r="E24" s="56">
        <v>18307070201</v>
      </c>
      <c r="F24" s="54"/>
      <c r="G24" s="56">
        <v>51</v>
      </c>
      <c r="H24" s="56">
        <v>39</v>
      </c>
      <c r="I24" s="58">
        <f t="shared" si="0"/>
        <v>90</v>
      </c>
      <c r="J24" s="54">
        <v>9954187968</v>
      </c>
      <c r="K24" s="54" t="s">
        <v>141</v>
      </c>
      <c r="L24" s="54" t="s">
        <v>142</v>
      </c>
      <c r="M24" s="54"/>
      <c r="N24" s="54" t="s">
        <v>137</v>
      </c>
      <c r="O24" s="54">
        <v>9854163416</v>
      </c>
      <c r="P24" s="60">
        <v>43565</v>
      </c>
      <c r="Q24" s="54" t="s">
        <v>330</v>
      </c>
      <c r="R24" s="54" t="s">
        <v>260</v>
      </c>
      <c r="S24" s="54" t="s">
        <v>97</v>
      </c>
      <c r="T24" s="34"/>
    </row>
    <row r="25" spans="1:20" ht="34.5" x14ac:dyDescent="0.25">
      <c r="A25" s="53">
        <v>21</v>
      </c>
      <c r="B25" s="54" t="s">
        <v>61</v>
      </c>
      <c r="C25" s="54" t="s">
        <v>160</v>
      </c>
      <c r="D25" s="54" t="s">
        <v>27</v>
      </c>
      <c r="E25" s="56">
        <v>18307070215</v>
      </c>
      <c r="F25" s="54"/>
      <c r="G25" s="56">
        <v>24</v>
      </c>
      <c r="H25" s="56">
        <v>15</v>
      </c>
      <c r="I25" s="58">
        <f t="shared" si="0"/>
        <v>39</v>
      </c>
      <c r="J25" s="54">
        <v>9678297702</v>
      </c>
      <c r="K25" s="54" t="s">
        <v>156</v>
      </c>
      <c r="L25" s="54" t="s">
        <v>142</v>
      </c>
      <c r="M25" s="54"/>
      <c r="N25" s="54" t="s">
        <v>161</v>
      </c>
      <c r="O25" s="54">
        <v>9706748825</v>
      </c>
      <c r="P25" s="60">
        <v>43565</v>
      </c>
      <c r="Q25" s="54" t="s">
        <v>330</v>
      </c>
      <c r="R25" s="54" t="s">
        <v>232</v>
      </c>
      <c r="S25" s="54" t="s">
        <v>97</v>
      </c>
      <c r="T25" s="34"/>
    </row>
    <row r="26" spans="1:20" ht="69" x14ac:dyDescent="0.25">
      <c r="A26" s="53">
        <v>22</v>
      </c>
      <c r="B26" s="54" t="s">
        <v>61</v>
      </c>
      <c r="C26" s="61" t="s">
        <v>327</v>
      </c>
      <c r="D26" s="61" t="s">
        <v>25</v>
      </c>
      <c r="E26" s="56">
        <v>18120416602</v>
      </c>
      <c r="F26" s="54" t="s">
        <v>94</v>
      </c>
      <c r="G26" s="56">
        <v>397</v>
      </c>
      <c r="H26" s="56">
        <v>111</v>
      </c>
      <c r="I26" s="58">
        <f t="shared" si="0"/>
        <v>508</v>
      </c>
      <c r="J26" s="54">
        <v>9435919401</v>
      </c>
      <c r="K26" s="54" t="s">
        <v>328</v>
      </c>
      <c r="L26" s="54" t="s">
        <v>108</v>
      </c>
      <c r="M26" s="54"/>
      <c r="N26" s="54"/>
      <c r="O26" s="54"/>
      <c r="P26" s="60" t="s">
        <v>384</v>
      </c>
      <c r="Q26" s="54" t="s">
        <v>511</v>
      </c>
      <c r="R26" s="54" t="s">
        <v>232</v>
      </c>
      <c r="S26" s="54" t="s">
        <v>97</v>
      </c>
      <c r="T26" s="34"/>
    </row>
    <row r="27" spans="1:20" ht="17.25" x14ac:dyDescent="0.25">
      <c r="A27" s="53">
        <v>23</v>
      </c>
      <c r="B27" s="54" t="s">
        <v>61</v>
      </c>
      <c r="C27" s="54" t="s">
        <v>144</v>
      </c>
      <c r="D27" s="54" t="s">
        <v>27</v>
      </c>
      <c r="E27" s="56">
        <v>18307070205</v>
      </c>
      <c r="F27" s="54"/>
      <c r="G27" s="56">
        <v>59</v>
      </c>
      <c r="H27" s="56">
        <v>37</v>
      </c>
      <c r="I27" s="58">
        <f t="shared" si="0"/>
        <v>96</v>
      </c>
      <c r="J27" s="54">
        <v>9954794613</v>
      </c>
      <c r="K27" s="54" t="s">
        <v>136</v>
      </c>
      <c r="L27" s="54" t="s">
        <v>108</v>
      </c>
      <c r="M27" s="54"/>
      <c r="N27" s="54" t="s">
        <v>145</v>
      </c>
      <c r="O27" s="54">
        <v>7896382638</v>
      </c>
      <c r="P27" s="60">
        <v>43567</v>
      </c>
      <c r="Q27" s="54" t="s">
        <v>92</v>
      </c>
      <c r="R27" s="54" t="s">
        <v>260</v>
      </c>
      <c r="S27" s="54" t="s">
        <v>97</v>
      </c>
      <c r="T27" s="34"/>
    </row>
    <row r="28" spans="1:20" ht="17.25" x14ac:dyDescent="0.25">
      <c r="A28" s="53">
        <v>24</v>
      </c>
      <c r="B28" s="54" t="s">
        <v>61</v>
      </c>
      <c r="C28" s="54" t="s">
        <v>392</v>
      </c>
      <c r="D28" s="54" t="s">
        <v>27</v>
      </c>
      <c r="E28" s="56">
        <v>18307070122</v>
      </c>
      <c r="F28" s="54"/>
      <c r="G28" s="56">
        <v>35</v>
      </c>
      <c r="H28" s="56">
        <v>33</v>
      </c>
      <c r="I28" s="58">
        <f t="shared" si="0"/>
        <v>68</v>
      </c>
      <c r="J28" s="54">
        <v>9706333681</v>
      </c>
      <c r="K28" s="54" t="s">
        <v>136</v>
      </c>
      <c r="L28" s="54" t="s">
        <v>386</v>
      </c>
      <c r="M28" s="54"/>
      <c r="N28" s="54" t="s">
        <v>393</v>
      </c>
      <c r="O28" s="54">
        <v>9957979375</v>
      </c>
      <c r="P28" s="60">
        <v>43567</v>
      </c>
      <c r="Q28" s="54" t="s">
        <v>92</v>
      </c>
      <c r="R28" s="54" t="s">
        <v>260</v>
      </c>
      <c r="S28" s="54" t="s">
        <v>97</v>
      </c>
      <c r="T28" s="34"/>
    </row>
    <row r="29" spans="1:20" ht="17.25" x14ac:dyDescent="0.25">
      <c r="A29" s="53">
        <v>25</v>
      </c>
      <c r="B29" s="54" t="s">
        <v>61</v>
      </c>
      <c r="C29" s="54" t="s">
        <v>388</v>
      </c>
      <c r="D29" s="54" t="s">
        <v>25</v>
      </c>
      <c r="E29" s="56">
        <v>18120416105</v>
      </c>
      <c r="F29" s="54" t="s">
        <v>94</v>
      </c>
      <c r="G29" s="56">
        <v>17</v>
      </c>
      <c r="H29" s="56">
        <v>19</v>
      </c>
      <c r="I29" s="58">
        <f t="shared" si="0"/>
        <v>36</v>
      </c>
      <c r="J29" s="54">
        <v>9957137531</v>
      </c>
      <c r="K29" s="54" t="s">
        <v>136</v>
      </c>
      <c r="L29" s="54" t="s">
        <v>386</v>
      </c>
      <c r="M29" s="54"/>
      <c r="N29" s="54" t="s">
        <v>387</v>
      </c>
      <c r="O29" s="54">
        <v>9854349578</v>
      </c>
      <c r="P29" s="60">
        <v>43567</v>
      </c>
      <c r="Q29" s="54" t="s">
        <v>92</v>
      </c>
      <c r="R29" s="54" t="s">
        <v>260</v>
      </c>
      <c r="S29" s="54" t="s">
        <v>97</v>
      </c>
      <c r="T29" s="34"/>
    </row>
    <row r="30" spans="1:20" ht="17.25" x14ac:dyDescent="0.25">
      <c r="A30" s="53">
        <v>26</v>
      </c>
      <c r="B30" s="55" t="s">
        <v>61</v>
      </c>
      <c r="C30" s="54" t="s">
        <v>389</v>
      </c>
      <c r="D30" s="54" t="s">
        <v>25</v>
      </c>
      <c r="E30" s="56">
        <v>18120416701</v>
      </c>
      <c r="F30" s="54" t="s">
        <v>128</v>
      </c>
      <c r="G30" s="56">
        <v>26</v>
      </c>
      <c r="H30" s="56">
        <v>35</v>
      </c>
      <c r="I30" s="58">
        <f t="shared" si="0"/>
        <v>61</v>
      </c>
      <c r="J30" s="54">
        <v>9859890002</v>
      </c>
      <c r="K30" s="54" t="s">
        <v>136</v>
      </c>
      <c r="L30" s="54" t="s">
        <v>108</v>
      </c>
      <c r="M30" s="54"/>
      <c r="N30" s="54" t="s">
        <v>368</v>
      </c>
      <c r="O30" s="54">
        <v>9957979375</v>
      </c>
      <c r="P30" s="60">
        <v>43567</v>
      </c>
      <c r="Q30" s="54" t="s">
        <v>92</v>
      </c>
      <c r="R30" s="54" t="s">
        <v>260</v>
      </c>
      <c r="S30" s="54" t="s">
        <v>97</v>
      </c>
      <c r="T30" s="34"/>
    </row>
    <row r="31" spans="1:20" ht="34.5" x14ac:dyDescent="0.25">
      <c r="A31" s="53">
        <v>27</v>
      </c>
      <c r="B31" s="55" t="s">
        <v>61</v>
      </c>
      <c r="C31" s="55" t="s">
        <v>390</v>
      </c>
      <c r="D31" s="55" t="s">
        <v>27</v>
      </c>
      <c r="E31" s="57">
        <v>18307070123</v>
      </c>
      <c r="F31" s="55"/>
      <c r="G31" s="57">
        <v>24</v>
      </c>
      <c r="H31" s="57">
        <v>23</v>
      </c>
      <c r="I31" s="58">
        <f t="shared" si="0"/>
        <v>47</v>
      </c>
      <c r="J31" s="55">
        <v>8876825544</v>
      </c>
      <c r="K31" s="55" t="s">
        <v>136</v>
      </c>
      <c r="L31" s="55" t="s">
        <v>386</v>
      </c>
      <c r="M31" s="55"/>
      <c r="N31" s="55" t="s">
        <v>387</v>
      </c>
      <c r="O31" s="55">
        <v>9854349578</v>
      </c>
      <c r="P31" s="60">
        <v>43568</v>
      </c>
      <c r="Q31" s="55" t="s">
        <v>332</v>
      </c>
      <c r="R31" s="55" t="s">
        <v>268</v>
      </c>
      <c r="S31" s="54" t="s">
        <v>97</v>
      </c>
      <c r="T31" s="34"/>
    </row>
    <row r="32" spans="1:20" ht="34.5" x14ac:dyDescent="0.25">
      <c r="A32" s="53">
        <v>28</v>
      </c>
      <c r="B32" s="54" t="s">
        <v>61</v>
      </c>
      <c r="C32" s="55" t="s">
        <v>391</v>
      </c>
      <c r="D32" s="55" t="s">
        <v>27</v>
      </c>
      <c r="E32" s="57">
        <v>18307070124</v>
      </c>
      <c r="F32" s="55"/>
      <c r="G32" s="57">
        <v>16</v>
      </c>
      <c r="H32" s="57">
        <v>18</v>
      </c>
      <c r="I32" s="58">
        <f t="shared" si="0"/>
        <v>34</v>
      </c>
      <c r="J32" s="55">
        <v>9365604828</v>
      </c>
      <c r="K32" s="55" t="s">
        <v>136</v>
      </c>
      <c r="L32" s="55" t="s">
        <v>386</v>
      </c>
      <c r="M32" s="55"/>
      <c r="N32" s="55" t="s">
        <v>387</v>
      </c>
      <c r="O32" s="55">
        <v>9854349578</v>
      </c>
      <c r="P32" s="60">
        <v>43568</v>
      </c>
      <c r="Q32" s="55" t="s">
        <v>332</v>
      </c>
      <c r="R32" s="55" t="s">
        <v>235</v>
      </c>
      <c r="S32" s="54" t="s">
        <v>97</v>
      </c>
      <c r="T32" s="34"/>
    </row>
    <row r="33" spans="1:20" ht="17.25" x14ac:dyDescent="0.25">
      <c r="A33" s="53">
        <v>29</v>
      </c>
      <c r="B33" s="54" t="s">
        <v>61</v>
      </c>
      <c r="C33" s="54" t="s">
        <v>385</v>
      </c>
      <c r="D33" s="54" t="s">
        <v>27</v>
      </c>
      <c r="E33" s="56">
        <v>18307070125</v>
      </c>
      <c r="F33" s="54"/>
      <c r="G33" s="56">
        <v>31</v>
      </c>
      <c r="H33" s="56">
        <v>28</v>
      </c>
      <c r="I33" s="58">
        <f t="shared" si="0"/>
        <v>59</v>
      </c>
      <c r="J33" s="54">
        <v>8011414573</v>
      </c>
      <c r="K33" s="54" t="s">
        <v>136</v>
      </c>
      <c r="L33" s="54" t="s">
        <v>386</v>
      </c>
      <c r="M33" s="54"/>
      <c r="N33" s="54" t="s">
        <v>387</v>
      </c>
      <c r="O33" s="54">
        <v>9854349578</v>
      </c>
      <c r="P33" s="60">
        <v>43568</v>
      </c>
      <c r="Q33" s="54" t="s">
        <v>332</v>
      </c>
      <c r="R33" s="54" t="s">
        <v>260</v>
      </c>
      <c r="S33" s="54" t="s">
        <v>97</v>
      </c>
      <c r="T33" s="34"/>
    </row>
    <row r="34" spans="1:20" ht="17.25" x14ac:dyDescent="0.25">
      <c r="A34" s="53">
        <v>30</v>
      </c>
      <c r="B34" s="54" t="s">
        <v>61</v>
      </c>
      <c r="C34" s="54" t="s">
        <v>394</v>
      </c>
      <c r="D34" s="54" t="s">
        <v>27</v>
      </c>
      <c r="E34" s="56">
        <v>18307070120</v>
      </c>
      <c r="F34" s="54"/>
      <c r="G34" s="56">
        <v>24</v>
      </c>
      <c r="H34" s="56">
        <v>30</v>
      </c>
      <c r="I34" s="58">
        <f t="shared" si="0"/>
        <v>54</v>
      </c>
      <c r="J34" s="54">
        <v>9678438165</v>
      </c>
      <c r="K34" s="54" t="s">
        <v>136</v>
      </c>
      <c r="L34" s="54" t="s">
        <v>108</v>
      </c>
      <c r="M34" s="54"/>
      <c r="N34" s="54" t="s">
        <v>139</v>
      </c>
      <c r="O34" s="54">
        <v>8876394402</v>
      </c>
      <c r="P34" s="60">
        <v>43568</v>
      </c>
      <c r="Q34" s="54" t="s">
        <v>332</v>
      </c>
      <c r="R34" s="54" t="s">
        <v>269</v>
      </c>
      <c r="S34" s="54" t="s">
        <v>97</v>
      </c>
      <c r="T34" s="34"/>
    </row>
    <row r="35" spans="1:20" ht="34.5" x14ac:dyDescent="0.25">
      <c r="A35" s="53">
        <v>31</v>
      </c>
      <c r="B35" s="54" t="s">
        <v>61</v>
      </c>
      <c r="C35" s="54" t="s">
        <v>395</v>
      </c>
      <c r="D35" s="54" t="s">
        <v>27</v>
      </c>
      <c r="E35" s="56">
        <v>18307070127</v>
      </c>
      <c r="F35" s="54"/>
      <c r="G35" s="56">
        <v>48</v>
      </c>
      <c r="H35" s="56">
        <v>43</v>
      </c>
      <c r="I35" s="58">
        <f t="shared" si="0"/>
        <v>91</v>
      </c>
      <c r="J35" s="54">
        <v>6900768655</v>
      </c>
      <c r="K35" s="54" t="s">
        <v>136</v>
      </c>
      <c r="L35" s="54" t="s">
        <v>386</v>
      </c>
      <c r="M35" s="54"/>
      <c r="N35" s="54" t="s">
        <v>396</v>
      </c>
      <c r="O35" s="54">
        <v>9864223965</v>
      </c>
      <c r="P35" s="60">
        <v>43572</v>
      </c>
      <c r="Q35" s="54" t="s">
        <v>330</v>
      </c>
      <c r="R35" s="54" t="s">
        <v>260</v>
      </c>
      <c r="S35" s="54" t="s">
        <v>97</v>
      </c>
      <c r="T35" s="34"/>
    </row>
    <row r="36" spans="1:20" ht="34.5" x14ac:dyDescent="0.25">
      <c r="A36" s="53">
        <v>32</v>
      </c>
      <c r="B36" s="54" t="s">
        <v>61</v>
      </c>
      <c r="C36" s="54" t="s">
        <v>397</v>
      </c>
      <c r="D36" s="54" t="s">
        <v>27</v>
      </c>
      <c r="E36" s="56">
        <v>18307070207</v>
      </c>
      <c r="F36" s="54"/>
      <c r="G36" s="56">
        <v>43</v>
      </c>
      <c r="H36" s="56">
        <v>60</v>
      </c>
      <c r="I36" s="58">
        <f t="shared" si="0"/>
        <v>103</v>
      </c>
      <c r="J36" s="54">
        <v>8011336729</v>
      </c>
      <c r="K36" s="54" t="s">
        <v>153</v>
      </c>
      <c r="L36" s="54" t="s">
        <v>108</v>
      </c>
      <c r="M36" s="54"/>
      <c r="N36" s="54" t="s">
        <v>154</v>
      </c>
      <c r="O36" s="54">
        <v>9957547825</v>
      </c>
      <c r="P36" s="60">
        <v>43572</v>
      </c>
      <c r="Q36" s="54" t="s">
        <v>330</v>
      </c>
      <c r="R36" s="54" t="s">
        <v>260</v>
      </c>
      <c r="S36" s="54" t="s">
        <v>97</v>
      </c>
      <c r="T36" s="34"/>
    </row>
    <row r="37" spans="1:20" ht="34.5" x14ac:dyDescent="0.25">
      <c r="A37" s="53">
        <v>33</v>
      </c>
      <c r="B37" s="54" t="s">
        <v>61</v>
      </c>
      <c r="C37" s="54" t="s">
        <v>398</v>
      </c>
      <c r="D37" s="54" t="s">
        <v>27</v>
      </c>
      <c r="E37" s="56">
        <v>18307070206</v>
      </c>
      <c r="F37" s="54"/>
      <c r="G37" s="56">
        <v>27</v>
      </c>
      <c r="H37" s="56">
        <v>27</v>
      </c>
      <c r="I37" s="58">
        <f t="shared" si="0"/>
        <v>54</v>
      </c>
      <c r="J37" s="54">
        <v>7896116395</v>
      </c>
      <c r="K37" s="54" t="s">
        <v>141</v>
      </c>
      <c r="L37" s="54" t="s">
        <v>142</v>
      </c>
      <c r="M37" s="54"/>
      <c r="N37" s="54" t="s">
        <v>146</v>
      </c>
      <c r="O37" s="54">
        <v>9854374019</v>
      </c>
      <c r="P37" s="60">
        <v>43572</v>
      </c>
      <c r="Q37" s="54" t="s">
        <v>330</v>
      </c>
      <c r="R37" s="54" t="s">
        <v>260</v>
      </c>
      <c r="S37" s="54" t="s">
        <v>97</v>
      </c>
      <c r="T37" s="34"/>
    </row>
    <row r="38" spans="1:20" ht="34.5" x14ac:dyDescent="0.25">
      <c r="A38" s="53">
        <v>34</v>
      </c>
      <c r="B38" s="54" t="s">
        <v>61</v>
      </c>
      <c r="C38" s="54" t="s">
        <v>399</v>
      </c>
      <c r="D38" s="54" t="s">
        <v>27</v>
      </c>
      <c r="E38" s="56">
        <v>18307070202</v>
      </c>
      <c r="F38" s="54"/>
      <c r="G38" s="56">
        <v>27</v>
      </c>
      <c r="H38" s="56">
        <v>30</v>
      </c>
      <c r="I38" s="58">
        <f t="shared" si="0"/>
        <v>57</v>
      </c>
      <c r="J38" s="54">
        <v>9854290085</v>
      </c>
      <c r="K38" s="54" t="s">
        <v>141</v>
      </c>
      <c r="L38" s="54" t="s">
        <v>142</v>
      </c>
      <c r="M38" s="54"/>
      <c r="N38" s="54" t="s">
        <v>143</v>
      </c>
      <c r="O38" s="54">
        <v>8876656821</v>
      </c>
      <c r="P38" s="60">
        <v>43573</v>
      </c>
      <c r="Q38" s="54" t="s">
        <v>331</v>
      </c>
      <c r="R38" s="54" t="s">
        <v>234</v>
      </c>
      <c r="S38" s="54" t="s">
        <v>97</v>
      </c>
      <c r="T38" s="34"/>
    </row>
    <row r="39" spans="1:20" ht="17.25" x14ac:dyDescent="0.25">
      <c r="A39" s="53">
        <v>35</v>
      </c>
      <c r="B39" s="54" t="s">
        <v>61</v>
      </c>
      <c r="C39" s="54" t="s">
        <v>400</v>
      </c>
      <c r="D39" s="54" t="s">
        <v>27</v>
      </c>
      <c r="E39" s="56">
        <v>18307070212</v>
      </c>
      <c r="F39" s="54"/>
      <c r="G39" s="56">
        <v>46</v>
      </c>
      <c r="H39" s="56">
        <v>57</v>
      </c>
      <c r="I39" s="58">
        <f t="shared" si="0"/>
        <v>103</v>
      </c>
      <c r="J39" s="54">
        <v>9101526605</v>
      </c>
      <c r="K39" s="54" t="s">
        <v>401</v>
      </c>
      <c r="L39" s="54" t="s">
        <v>142</v>
      </c>
      <c r="M39" s="54"/>
      <c r="N39" s="54" t="s">
        <v>402</v>
      </c>
      <c r="O39" s="54">
        <v>9957208923</v>
      </c>
      <c r="P39" s="60">
        <v>43573</v>
      </c>
      <c r="Q39" s="54" t="s">
        <v>331</v>
      </c>
      <c r="R39" s="54" t="s">
        <v>249</v>
      </c>
      <c r="S39" s="54" t="s">
        <v>97</v>
      </c>
      <c r="T39" s="34"/>
    </row>
    <row r="40" spans="1:20" ht="17.25" x14ac:dyDescent="0.25">
      <c r="A40" s="53">
        <v>36</v>
      </c>
      <c r="B40" s="54" t="s">
        <v>61</v>
      </c>
      <c r="C40" s="54" t="s">
        <v>403</v>
      </c>
      <c r="D40" s="54" t="s">
        <v>27</v>
      </c>
      <c r="E40" s="56">
        <v>18307070601</v>
      </c>
      <c r="F40" s="54"/>
      <c r="G40" s="56">
        <v>16</v>
      </c>
      <c r="H40" s="56">
        <v>18</v>
      </c>
      <c r="I40" s="58">
        <f t="shared" si="0"/>
        <v>34</v>
      </c>
      <c r="J40" s="54">
        <v>9678639311</v>
      </c>
      <c r="K40" s="54" t="s">
        <v>109</v>
      </c>
      <c r="L40" s="54" t="s">
        <v>110</v>
      </c>
      <c r="M40" s="54">
        <v>9859471112</v>
      </c>
      <c r="N40" s="54" t="s">
        <v>111</v>
      </c>
      <c r="O40" s="54">
        <v>7896130051</v>
      </c>
      <c r="P40" s="60">
        <v>43573</v>
      </c>
      <c r="Q40" s="54" t="s">
        <v>331</v>
      </c>
      <c r="R40" s="54" t="s">
        <v>234</v>
      </c>
      <c r="S40" s="54" t="s">
        <v>97</v>
      </c>
      <c r="T40" s="34"/>
    </row>
    <row r="41" spans="1:20" ht="17.25" x14ac:dyDescent="0.25">
      <c r="A41" s="53">
        <v>37</v>
      </c>
      <c r="B41" s="54" t="s">
        <v>61</v>
      </c>
      <c r="C41" s="54" t="s">
        <v>404</v>
      </c>
      <c r="D41" s="54" t="s">
        <v>27</v>
      </c>
      <c r="E41" s="56">
        <v>18307070602</v>
      </c>
      <c r="F41" s="54"/>
      <c r="G41" s="56">
        <v>19</v>
      </c>
      <c r="H41" s="56">
        <v>23</v>
      </c>
      <c r="I41" s="58">
        <f t="shared" si="0"/>
        <v>42</v>
      </c>
      <c r="J41" s="54">
        <v>8486481628</v>
      </c>
      <c r="K41" s="54" t="s">
        <v>109</v>
      </c>
      <c r="L41" s="54" t="s">
        <v>110</v>
      </c>
      <c r="M41" s="54">
        <v>9859471112</v>
      </c>
      <c r="N41" s="54" t="s">
        <v>111</v>
      </c>
      <c r="O41" s="54">
        <v>9678673133</v>
      </c>
      <c r="P41" s="60">
        <v>43573</v>
      </c>
      <c r="Q41" s="54" t="s">
        <v>331</v>
      </c>
      <c r="R41" s="54" t="s">
        <v>233</v>
      </c>
      <c r="S41" s="54" t="s">
        <v>97</v>
      </c>
      <c r="T41" s="34"/>
    </row>
    <row r="42" spans="1:20" ht="34.5" x14ac:dyDescent="0.25">
      <c r="A42" s="53">
        <v>38</v>
      </c>
      <c r="B42" s="54" t="s">
        <v>61</v>
      </c>
      <c r="C42" s="54" t="s">
        <v>405</v>
      </c>
      <c r="D42" s="54" t="s">
        <v>27</v>
      </c>
      <c r="E42" s="56">
        <v>18307070603</v>
      </c>
      <c r="F42" s="54"/>
      <c r="G42" s="56">
        <v>13</v>
      </c>
      <c r="H42" s="56">
        <v>19</v>
      </c>
      <c r="I42" s="58">
        <f t="shared" si="0"/>
        <v>32</v>
      </c>
      <c r="J42" s="54">
        <v>9854902266</v>
      </c>
      <c r="K42" s="54" t="s">
        <v>169</v>
      </c>
      <c r="L42" s="54" t="s">
        <v>175</v>
      </c>
      <c r="M42" s="54">
        <v>9854461947</v>
      </c>
      <c r="N42" s="54" t="s">
        <v>176</v>
      </c>
      <c r="O42" s="54">
        <v>9957510835</v>
      </c>
      <c r="P42" s="60">
        <v>43573</v>
      </c>
      <c r="Q42" s="54" t="s">
        <v>331</v>
      </c>
      <c r="R42" s="54" t="s">
        <v>234</v>
      </c>
      <c r="S42" s="54" t="s">
        <v>97</v>
      </c>
      <c r="T42" s="34"/>
    </row>
    <row r="43" spans="1:20" ht="34.5" x14ac:dyDescent="0.25">
      <c r="A43" s="53">
        <v>39</v>
      </c>
      <c r="B43" s="54" t="s">
        <v>61</v>
      </c>
      <c r="C43" s="54" t="s">
        <v>406</v>
      </c>
      <c r="D43" s="54" t="s">
        <v>27</v>
      </c>
      <c r="E43" s="56">
        <v>18307070203</v>
      </c>
      <c r="F43" s="54"/>
      <c r="G43" s="56">
        <v>43</v>
      </c>
      <c r="H43" s="56">
        <v>36</v>
      </c>
      <c r="I43" s="58">
        <f t="shared" si="0"/>
        <v>79</v>
      </c>
      <c r="J43" s="54">
        <v>9957410150</v>
      </c>
      <c r="K43" s="54" t="s">
        <v>141</v>
      </c>
      <c r="L43" s="54" t="s">
        <v>142</v>
      </c>
      <c r="M43" s="54"/>
      <c r="N43" s="54" t="s">
        <v>143</v>
      </c>
      <c r="O43" s="54">
        <v>8876656821</v>
      </c>
      <c r="P43" s="60">
        <v>43575</v>
      </c>
      <c r="Q43" s="54" t="s">
        <v>332</v>
      </c>
      <c r="R43" s="54" t="s">
        <v>260</v>
      </c>
      <c r="S43" s="54" t="s">
        <v>97</v>
      </c>
      <c r="T43" s="34"/>
    </row>
    <row r="44" spans="1:20" ht="34.5" x14ac:dyDescent="0.25">
      <c r="A44" s="53">
        <v>40</v>
      </c>
      <c r="B44" s="54" t="s">
        <v>61</v>
      </c>
      <c r="C44" s="54" t="s">
        <v>407</v>
      </c>
      <c r="D44" s="54" t="s">
        <v>27</v>
      </c>
      <c r="E44" s="56">
        <v>18307070605</v>
      </c>
      <c r="F44" s="54"/>
      <c r="G44" s="56">
        <v>23</v>
      </c>
      <c r="H44" s="56">
        <v>18</v>
      </c>
      <c r="I44" s="58">
        <f t="shared" si="0"/>
        <v>41</v>
      </c>
      <c r="J44" s="54">
        <v>9854536014</v>
      </c>
      <c r="K44" s="54" t="s">
        <v>109</v>
      </c>
      <c r="L44" s="54" t="s">
        <v>119</v>
      </c>
      <c r="M44" s="54">
        <v>9859471121</v>
      </c>
      <c r="N44" s="54" t="s">
        <v>408</v>
      </c>
      <c r="O44" s="54">
        <v>8876469861</v>
      </c>
      <c r="P44" s="60">
        <v>43575</v>
      </c>
      <c r="Q44" s="54" t="s">
        <v>332</v>
      </c>
      <c r="R44" s="54" t="s">
        <v>235</v>
      </c>
      <c r="S44" s="54" t="s">
        <v>97</v>
      </c>
      <c r="T44" s="34"/>
    </row>
    <row r="45" spans="1:20" ht="17.25" x14ac:dyDescent="0.25">
      <c r="A45" s="53">
        <v>41</v>
      </c>
      <c r="B45" s="54" t="s">
        <v>61</v>
      </c>
      <c r="C45" s="54" t="s">
        <v>409</v>
      </c>
      <c r="D45" s="54" t="s">
        <v>27</v>
      </c>
      <c r="E45" s="56">
        <v>18307070606</v>
      </c>
      <c r="F45" s="54"/>
      <c r="G45" s="56">
        <v>33</v>
      </c>
      <c r="H45" s="56">
        <v>24</v>
      </c>
      <c r="I45" s="58">
        <f t="shared" si="0"/>
        <v>57</v>
      </c>
      <c r="J45" s="54">
        <v>9854493451</v>
      </c>
      <c r="K45" s="54" t="s">
        <v>109</v>
      </c>
      <c r="L45" s="54" t="s">
        <v>110</v>
      </c>
      <c r="M45" s="54">
        <v>9859471112</v>
      </c>
      <c r="N45" s="54" t="s">
        <v>177</v>
      </c>
      <c r="O45" s="54">
        <v>9854340635</v>
      </c>
      <c r="P45" s="60">
        <v>43575</v>
      </c>
      <c r="Q45" s="54" t="s">
        <v>332</v>
      </c>
      <c r="R45" s="54" t="s">
        <v>234</v>
      </c>
      <c r="S45" s="54" t="s">
        <v>97</v>
      </c>
      <c r="T45" s="34"/>
    </row>
    <row r="46" spans="1:20" ht="17.25" x14ac:dyDescent="0.25">
      <c r="A46" s="53">
        <v>42</v>
      </c>
      <c r="B46" s="54" t="s">
        <v>61</v>
      </c>
      <c r="C46" s="54" t="s">
        <v>410</v>
      </c>
      <c r="D46" s="54" t="s">
        <v>27</v>
      </c>
      <c r="E46" s="56">
        <v>18307070607</v>
      </c>
      <c r="F46" s="54"/>
      <c r="G46" s="56">
        <v>48</v>
      </c>
      <c r="H46" s="56">
        <v>45</v>
      </c>
      <c r="I46" s="58">
        <f t="shared" si="0"/>
        <v>93</v>
      </c>
      <c r="J46" s="54">
        <v>8876913148</v>
      </c>
      <c r="K46" s="54" t="s">
        <v>169</v>
      </c>
      <c r="L46" s="54" t="s">
        <v>175</v>
      </c>
      <c r="M46" s="54">
        <v>9854461947</v>
      </c>
      <c r="N46" s="54" t="s">
        <v>176</v>
      </c>
      <c r="O46" s="54">
        <v>9957510835</v>
      </c>
      <c r="P46" s="60">
        <v>43575</v>
      </c>
      <c r="Q46" s="54" t="s">
        <v>332</v>
      </c>
      <c r="R46" s="54" t="s">
        <v>234</v>
      </c>
      <c r="S46" s="54" t="s">
        <v>97</v>
      </c>
      <c r="T46" s="34"/>
    </row>
    <row r="47" spans="1:20" ht="17.25" x14ac:dyDescent="0.25">
      <c r="A47" s="53">
        <v>43</v>
      </c>
      <c r="B47" s="54" t="s">
        <v>61</v>
      </c>
      <c r="C47" s="54" t="s">
        <v>411</v>
      </c>
      <c r="D47" s="54" t="s">
        <v>27</v>
      </c>
      <c r="E47" s="56">
        <v>18307070608</v>
      </c>
      <c r="F47" s="54"/>
      <c r="G47" s="56">
        <v>30</v>
      </c>
      <c r="H47" s="56">
        <v>33</v>
      </c>
      <c r="I47" s="58">
        <f t="shared" si="0"/>
        <v>63</v>
      </c>
      <c r="J47" s="54">
        <v>6001388268</v>
      </c>
      <c r="K47" s="54" t="s">
        <v>169</v>
      </c>
      <c r="L47" s="54" t="s">
        <v>170</v>
      </c>
      <c r="M47" s="54">
        <v>8472848487</v>
      </c>
      <c r="N47" s="54" t="s">
        <v>171</v>
      </c>
      <c r="O47" s="54">
        <v>9957079067</v>
      </c>
      <c r="P47" s="60">
        <v>43575</v>
      </c>
      <c r="Q47" s="54" t="s">
        <v>332</v>
      </c>
      <c r="R47" s="54" t="s">
        <v>234</v>
      </c>
      <c r="S47" s="54" t="s">
        <v>97</v>
      </c>
      <c r="T47" s="34"/>
    </row>
    <row r="48" spans="1:20" ht="34.5" x14ac:dyDescent="0.25">
      <c r="A48" s="53">
        <v>44</v>
      </c>
      <c r="B48" s="54" t="s">
        <v>61</v>
      </c>
      <c r="C48" s="54" t="s">
        <v>412</v>
      </c>
      <c r="D48" s="54" t="s">
        <v>27</v>
      </c>
      <c r="E48" s="56">
        <v>18307070610</v>
      </c>
      <c r="F48" s="54"/>
      <c r="G48" s="56">
        <v>34</v>
      </c>
      <c r="H48" s="56">
        <v>29</v>
      </c>
      <c r="I48" s="58">
        <f t="shared" si="0"/>
        <v>63</v>
      </c>
      <c r="J48" s="54">
        <v>9678962023</v>
      </c>
      <c r="K48" s="54" t="s">
        <v>169</v>
      </c>
      <c r="L48" s="54" t="s">
        <v>175</v>
      </c>
      <c r="M48" s="54">
        <v>9854461947</v>
      </c>
      <c r="N48" s="54" t="s">
        <v>413</v>
      </c>
      <c r="O48" s="54">
        <v>7896623997</v>
      </c>
      <c r="P48" s="60">
        <v>43577</v>
      </c>
      <c r="Q48" s="54" t="s">
        <v>329</v>
      </c>
      <c r="R48" s="54" t="s">
        <v>235</v>
      </c>
      <c r="S48" s="54" t="s">
        <v>97</v>
      </c>
      <c r="T48" s="34"/>
    </row>
    <row r="49" spans="1:20" ht="34.5" x14ac:dyDescent="0.25">
      <c r="A49" s="53">
        <v>45</v>
      </c>
      <c r="B49" s="54" t="s">
        <v>61</v>
      </c>
      <c r="C49" s="54" t="s">
        <v>414</v>
      </c>
      <c r="D49" s="54" t="s">
        <v>27</v>
      </c>
      <c r="E49" s="56">
        <v>18307070612</v>
      </c>
      <c r="F49" s="54"/>
      <c r="G49" s="56">
        <v>23</v>
      </c>
      <c r="H49" s="56">
        <v>25</v>
      </c>
      <c r="I49" s="58">
        <f t="shared" si="0"/>
        <v>48</v>
      </c>
      <c r="J49" s="54">
        <v>6001182143</v>
      </c>
      <c r="K49" s="54" t="s">
        <v>169</v>
      </c>
      <c r="L49" s="54" t="s">
        <v>175</v>
      </c>
      <c r="M49" s="54">
        <v>9854461947</v>
      </c>
      <c r="N49" s="54" t="s">
        <v>413</v>
      </c>
      <c r="O49" s="54">
        <v>7896623997</v>
      </c>
      <c r="P49" s="60">
        <v>43577</v>
      </c>
      <c r="Q49" s="54" t="s">
        <v>329</v>
      </c>
      <c r="R49" s="54" t="s">
        <v>235</v>
      </c>
      <c r="S49" s="54" t="s">
        <v>97</v>
      </c>
      <c r="T49" s="34"/>
    </row>
    <row r="50" spans="1:20" ht="17.25" x14ac:dyDescent="0.25">
      <c r="A50" s="53">
        <v>46</v>
      </c>
      <c r="B50" s="54" t="s">
        <v>61</v>
      </c>
      <c r="C50" s="54" t="s">
        <v>192</v>
      </c>
      <c r="D50" s="54" t="s">
        <v>27</v>
      </c>
      <c r="E50" s="56">
        <v>18307070704</v>
      </c>
      <c r="F50" s="54"/>
      <c r="G50" s="56">
        <v>9</v>
      </c>
      <c r="H50" s="56">
        <v>22</v>
      </c>
      <c r="I50" s="58">
        <f t="shared" si="0"/>
        <v>31</v>
      </c>
      <c r="J50" s="54">
        <v>9864234720</v>
      </c>
      <c r="K50" s="54" t="s">
        <v>109</v>
      </c>
      <c r="L50" s="54" t="s">
        <v>119</v>
      </c>
      <c r="M50" s="54">
        <v>9859471121</v>
      </c>
      <c r="N50" s="54" t="s">
        <v>120</v>
      </c>
      <c r="O50" s="54">
        <v>9435654961</v>
      </c>
      <c r="P50" s="60">
        <v>43578</v>
      </c>
      <c r="Q50" s="54" t="s">
        <v>333</v>
      </c>
      <c r="R50" s="54" t="s">
        <v>232</v>
      </c>
      <c r="S50" s="54" t="s">
        <v>97</v>
      </c>
      <c r="T50" s="34"/>
    </row>
    <row r="51" spans="1:20" ht="34.5" x14ac:dyDescent="0.25">
      <c r="A51" s="53">
        <v>47</v>
      </c>
      <c r="B51" s="54" t="s">
        <v>61</v>
      </c>
      <c r="C51" s="54" t="s">
        <v>187</v>
      </c>
      <c r="D51" s="54" t="s">
        <v>27</v>
      </c>
      <c r="E51" s="56">
        <v>18307070705</v>
      </c>
      <c r="F51" s="54"/>
      <c r="G51" s="56">
        <v>24</v>
      </c>
      <c r="H51" s="56">
        <v>26</v>
      </c>
      <c r="I51" s="58">
        <f t="shared" si="0"/>
        <v>50</v>
      </c>
      <c r="J51" s="54">
        <v>6000169488</v>
      </c>
      <c r="K51" s="54" t="s">
        <v>109</v>
      </c>
      <c r="L51" s="54" t="s">
        <v>119</v>
      </c>
      <c r="M51" s="54">
        <v>9859471121</v>
      </c>
      <c r="N51" s="54" t="s">
        <v>120</v>
      </c>
      <c r="O51" s="54">
        <v>9435654961</v>
      </c>
      <c r="P51" s="60">
        <v>43578</v>
      </c>
      <c r="Q51" s="54" t="s">
        <v>333</v>
      </c>
      <c r="R51" s="54" t="s">
        <v>235</v>
      </c>
      <c r="S51" s="54" t="s">
        <v>97</v>
      </c>
      <c r="T51" s="34"/>
    </row>
    <row r="52" spans="1:20" ht="34.5" x14ac:dyDescent="0.25">
      <c r="A52" s="53">
        <v>48</v>
      </c>
      <c r="B52" s="54" t="s">
        <v>61</v>
      </c>
      <c r="C52" s="54" t="s">
        <v>188</v>
      </c>
      <c r="D52" s="54" t="s">
        <v>27</v>
      </c>
      <c r="E52" s="56">
        <v>18307070706</v>
      </c>
      <c r="F52" s="54"/>
      <c r="G52" s="56">
        <v>20</v>
      </c>
      <c r="H52" s="56">
        <v>24</v>
      </c>
      <c r="I52" s="58">
        <f t="shared" si="0"/>
        <v>44</v>
      </c>
      <c r="J52" s="54">
        <v>9678591154</v>
      </c>
      <c r="K52" s="54" t="s">
        <v>109</v>
      </c>
      <c r="L52" s="54" t="s">
        <v>110</v>
      </c>
      <c r="M52" s="54">
        <v>9859471112</v>
      </c>
      <c r="N52" s="54" t="s">
        <v>177</v>
      </c>
      <c r="O52" s="54">
        <v>9854340635</v>
      </c>
      <c r="P52" s="60">
        <v>43579</v>
      </c>
      <c r="Q52" s="54" t="s">
        <v>330</v>
      </c>
      <c r="R52" s="54" t="s">
        <v>235</v>
      </c>
      <c r="S52" s="54" t="s">
        <v>97</v>
      </c>
      <c r="T52" s="34"/>
    </row>
    <row r="53" spans="1:20" ht="34.5" x14ac:dyDescent="0.25">
      <c r="A53" s="53">
        <v>49</v>
      </c>
      <c r="B53" s="54" t="s">
        <v>61</v>
      </c>
      <c r="C53" s="54" t="s">
        <v>191</v>
      </c>
      <c r="D53" s="54" t="s">
        <v>27</v>
      </c>
      <c r="E53" s="56">
        <v>18307070707</v>
      </c>
      <c r="F53" s="54"/>
      <c r="G53" s="56">
        <v>24</v>
      </c>
      <c r="H53" s="56">
        <v>19</v>
      </c>
      <c r="I53" s="58">
        <f t="shared" si="0"/>
        <v>43</v>
      </c>
      <c r="J53" s="54">
        <v>9365467136</v>
      </c>
      <c r="K53" s="54" t="s">
        <v>109</v>
      </c>
      <c r="L53" s="54" t="s">
        <v>110</v>
      </c>
      <c r="M53" s="54">
        <v>9859471112</v>
      </c>
      <c r="N53" s="54" t="s">
        <v>190</v>
      </c>
      <c r="O53" s="54">
        <v>9957499793</v>
      </c>
      <c r="P53" s="60">
        <v>43579</v>
      </c>
      <c r="Q53" s="54" t="s">
        <v>330</v>
      </c>
      <c r="R53" s="54" t="s">
        <v>232</v>
      </c>
      <c r="S53" s="54" t="s">
        <v>97</v>
      </c>
      <c r="T53" s="34"/>
    </row>
    <row r="54" spans="1:20" ht="34.5" x14ac:dyDescent="0.25">
      <c r="A54" s="53">
        <v>50</v>
      </c>
      <c r="B54" s="54" t="s">
        <v>61</v>
      </c>
      <c r="C54" s="54" t="s">
        <v>189</v>
      </c>
      <c r="D54" s="54" t="s">
        <v>27</v>
      </c>
      <c r="E54" s="56">
        <v>18307070708</v>
      </c>
      <c r="F54" s="54"/>
      <c r="G54" s="56">
        <v>18</v>
      </c>
      <c r="H54" s="56">
        <v>24</v>
      </c>
      <c r="I54" s="58">
        <f t="shared" si="0"/>
        <v>42</v>
      </c>
      <c r="J54" s="54">
        <v>8724919949</v>
      </c>
      <c r="K54" s="54" t="s">
        <v>109</v>
      </c>
      <c r="L54" s="54" t="s">
        <v>110</v>
      </c>
      <c r="M54" s="54">
        <v>9859471112</v>
      </c>
      <c r="N54" s="54" t="s">
        <v>190</v>
      </c>
      <c r="O54" s="54">
        <v>9957499793</v>
      </c>
      <c r="P54" s="60">
        <v>43580</v>
      </c>
      <c r="Q54" s="54" t="s">
        <v>331</v>
      </c>
      <c r="R54" s="54" t="s">
        <v>232</v>
      </c>
      <c r="S54" s="54" t="s">
        <v>97</v>
      </c>
      <c r="T54" s="34"/>
    </row>
    <row r="55" spans="1:20" ht="17.25" x14ac:dyDescent="0.25">
      <c r="A55" s="53">
        <v>51</v>
      </c>
      <c r="B55" s="54" t="s">
        <v>61</v>
      </c>
      <c r="C55" s="54" t="s">
        <v>186</v>
      </c>
      <c r="D55" s="54" t="s">
        <v>27</v>
      </c>
      <c r="E55" s="56">
        <v>18307070703</v>
      </c>
      <c r="F55" s="54"/>
      <c r="G55" s="56">
        <v>17</v>
      </c>
      <c r="H55" s="56">
        <v>14</v>
      </c>
      <c r="I55" s="58">
        <f t="shared" si="0"/>
        <v>31</v>
      </c>
      <c r="J55" s="54">
        <v>9678655508</v>
      </c>
      <c r="K55" s="54" t="s">
        <v>109</v>
      </c>
      <c r="L55" s="54" t="s">
        <v>110</v>
      </c>
      <c r="M55" s="54">
        <v>9859471112</v>
      </c>
      <c r="N55" s="54" t="s">
        <v>177</v>
      </c>
      <c r="O55" s="54">
        <v>9854340635</v>
      </c>
      <c r="P55" s="60">
        <v>43580</v>
      </c>
      <c r="Q55" s="54" t="s">
        <v>331</v>
      </c>
      <c r="R55" s="54" t="s">
        <v>235</v>
      </c>
      <c r="S55" s="54" t="s">
        <v>97</v>
      </c>
      <c r="T55" s="34"/>
    </row>
    <row r="56" spans="1:20" ht="17.25" x14ac:dyDescent="0.25">
      <c r="A56" s="53">
        <v>52</v>
      </c>
      <c r="B56" s="54" t="s">
        <v>61</v>
      </c>
      <c r="C56" s="54" t="s">
        <v>178</v>
      </c>
      <c r="D56" s="54" t="s">
        <v>27</v>
      </c>
      <c r="E56" s="56">
        <v>18307070613</v>
      </c>
      <c r="F56" s="54"/>
      <c r="G56" s="56">
        <v>45</v>
      </c>
      <c r="H56" s="56">
        <v>48</v>
      </c>
      <c r="I56" s="58">
        <f t="shared" si="0"/>
        <v>93</v>
      </c>
      <c r="J56" s="54">
        <v>9859621642</v>
      </c>
      <c r="K56" s="54" t="s">
        <v>169</v>
      </c>
      <c r="L56" s="54" t="s">
        <v>175</v>
      </c>
      <c r="M56" s="54">
        <v>9854461947</v>
      </c>
      <c r="N56" s="54" t="s">
        <v>176</v>
      </c>
      <c r="O56" s="54">
        <v>9957510835</v>
      </c>
      <c r="P56" s="60">
        <v>43581</v>
      </c>
      <c r="Q56" s="54" t="s">
        <v>92</v>
      </c>
      <c r="R56" s="54" t="s">
        <v>235</v>
      </c>
      <c r="S56" s="54" t="s">
        <v>97</v>
      </c>
      <c r="T56" s="34"/>
    </row>
    <row r="57" spans="1:20" s="41" customFormat="1" ht="17.25" x14ac:dyDescent="0.25">
      <c r="A57" s="62">
        <v>53</v>
      </c>
      <c r="B57" s="54" t="s">
        <v>61</v>
      </c>
      <c r="C57" s="54" t="s">
        <v>415</v>
      </c>
      <c r="D57" s="54" t="s">
        <v>27</v>
      </c>
      <c r="E57" s="56">
        <v>18307070609</v>
      </c>
      <c r="F57" s="54"/>
      <c r="G57" s="56">
        <v>13</v>
      </c>
      <c r="H57" s="56">
        <v>16</v>
      </c>
      <c r="I57" s="58">
        <f t="shared" si="0"/>
        <v>29</v>
      </c>
      <c r="J57" s="54">
        <v>8812859790</v>
      </c>
      <c r="K57" s="54" t="s">
        <v>169</v>
      </c>
      <c r="L57" s="54" t="s">
        <v>175</v>
      </c>
      <c r="M57" s="54">
        <v>9854461947</v>
      </c>
      <c r="N57" s="54" t="s">
        <v>176</v>
      </c>
      <c r="O57" s="54">
        <v>9957510835</v>
      </c>
      <c r="P57" s="60">
        <v>43581</v>
      </c>
      <c r="Q57" s="54" t="s">
        <v>92</v>
      </c>
      <c r="R57" s="54" t="s">
        <v>235</v>
      </c>
      <c r="S57" s="54" t="s">
        <v>97</v>
      </c>
      <c r="T57" s="35"/>
    </row>
    <row r="58" spans="1:20" ht="103.5" x14ac:dyDescent="0.25">
      <c r="A58" s="53">
        <v>54</v>
      </c>
      <c r="B58" s="54" t="s">
        <v>61</v>
      </c>
      <c r="C58" s="54" t="s">
        <v>416</v>
      </c>
      <c r="D58" s="54" t="s">
        <v>25</v>
      </c>
      <c r="E58" s="56">
        <v>18120416007</v>
      </c>
      <c r="F58" s="54" t="s">
        <v>94</v>
      </c>
      <c r="G58" s="56">
        <v>876</v>
      </c>
      <c r="H58" s="56">
        <v>87</v>
      </c>
      <c r="I58" s="58">
        <f t="shared" si="0"/>
        <v>963</v>
      </c>
      <c r="J58" s="54"/>
      <c r="K58" s="54" t="s">
        <v>156</v>
      </c>
      <c r="L58" s="54" t="s">
        <v>142</v>
      </c>
      <c r="M58" s="54"/>
      <c r="N58" s="54" t="s">
        <v>162</v>
      </c>
      <c r="O58" s="54">
        <v>9854374019</v>
      </c>
      <c r="P58" s="60" t="s">
        <v>417</v>
      </c>
      <c r="Q58" s="54" t="s">
        <v>510</v>
      </c>
      <c r="R58" s="54" t="s">
        <v>260</v>
      </c>
      <c r="S58" s="54" t="s">
        <v>97</v>
      </c>
      <c r="T58" s="34"/>
    </row>
    <row r="59" spans="1:20" ht="34.5" x14ac:dyDescent="0.25">
      <c r="A59" s="53">
        <v>55</v>
      </c>
      <c r="B59" s="54" t="s">
        <v>61</v>
      </c>
      <c r="C59" s="54" t="s">
        <v>418</v>
      </c>
      <c r="D59" s="54" t="s">
        <v>27</v>
      </c>
      <c r="E59" s="56">
        <v>18307070611</v>
      </c>
      <c r="F59" s="54"/>
      <c r="G59" s="56">
        <v>25</v>
      </c>
      <c r="H59" s="56">
        <v>25</v>
      </c>
      <c r="I59" s="58">
        <f t="shared" si="0"/>
        <v>50</v>
      </c>
      <c r="J59" s="54">
        <v>8404053718</v>
      </c>
      <c r="K59" s="54" t="s">
        <v>169</v>
      </c>
      <c r="L59" s="54" t="s">
        <v>175</v>
      </c>
      <c r="M59" s="54">
        <v>9854461947</v>
      </c>
      <c r="N59" s="54" t="s">
        <v>176</v>
      </c>
      <c r="O59" s="54">
        <v>9957510835</v>
      </c>
      <c r="P59" s="60">
        <v>43582</v>
      </c>
      <c r="Q59" s="54" t="s">
        <v>332</v>
      </c>
      <c r="R59" s="54" t="s">
        <v>235</v>
      </c>
      <c r="S59" s="54" t="s">
        <v>97</v>
      </c>
      <c r="T59" s="34"/>
    </row>
    <row r="60" spans="1:20" ht="17.25" x14ac:dyDescent="0.3">
      <c r="A60" s="53">
        <v>56</v>
      </c>
      <c r="B60" s="54" t="s">
        <v>61</v>
      </c>
      <c r="C60" s="54" t="s">
        <v>419</v>
      </c>
      <c r="D60" s="54" t="s">
        <v>27</v>
      </c>
      <c r="E60" s="90">
        <v>18307070604</v>
      </c>
      <c r="F60" s="54"/>
      <c r="G60" s="56">
        <v>33</v>
      </c>
      <c r="H60" s="56">
        <v>34</v>
      </c>
      <c r="I60" s="58">
        <f t="shared" si="0"/>
        <v>67</v>
      </c>
      <c r="J60" s="54">
        <v>8876258683</v>
      </c>
      <c r="K60" s="54" t="s">
        <v>169</v>
      </c>
      <c r="L60" s="54" t="s">
        <v>170</v>
      </c>
      <c r="M60" s="54">
        <v>8472848487</v>
      </c>
      <c r="N60" s="54" t="s">
        <v>171</v>
      </c>
      <c r="O60" s="54">
        <v>9957079067</v>
      </c>
      <c r="P60" s="60">
        <v>43514</v>
      </c>
      <c r="Q60" s="54" t="s">
        <v>329</v>
      </c>
      <c r="R60" s="54" t="s">
        <v>235</v>
      </c>
      <c r="S60" s="54" t="s">
        <v>97</v>
      </c>
      <c r="T60" s="34"/>
    </row>
    <row r="61" spans="1:20" ht="17.25" x14ac:dyDescent="0.25">
      <c r="A61" s="53">
        <v>57</v>
      </c>
      <c r="B61" s="54" t="s">
        <v>61</v>
      </c>
      <c r="C61" s="54" t="s">
        <v>420</v>
      </c>
      <c r="D61" s="54" t="s">
        <v>25</v>
      </c>
      <c r="E61" s="56">
        <v>18120415902</v>
      </c>
      <c r="F61" s="54" t="s">
        <v>89</v>
      </c>
      <c r="G61" s="56">
        <v>19</v>
      </c>
      <c r="H61" s="56">
        <v>19</v>
      </c>
      <c r="I61" s="58">
        <f t="shared" si="0"/>
        <v>38</v>
      </c>
      <c r="J61" s="54">
        <v>9954665269</v>
      </c>
      <c r="K61" s="54" t="s">
        <v>136</v>
      </c>
      <c r="L61" s="54" t="s">
        <v>108</v>
      </c>
      <c r="M61" s="54"/>
      <c r="N61" s="54" t="s">
        <v>139</v>
      </c>
      <c r="O61" s="54">
        <v>9678569785</v>
      </c>
      <c r="P61" s="60">
        <v>43582</v>
      </c>
      <c r="Q61" s="54" t="s">
        <v>332</v>
      </c>
      <c r="R61" s="54" t="s">
        <v>269</v>
      </c>
      <c r="S61" s="54" t="s">
        <v>97</v>
      </c>
      <c r="T61" s="34"/>
    </row>
    <row r="62" spans="1:20" ht="17.25" x14ac:dyDescent="0.25">
      <c r="A62" s="53">
        <v>58</v>
      </c>
      <c r="B62" s="54" t="s">
        <v>61</v>
      </c>
      <c r="C62" s="54" t="s">
        <v>255</v>
      </c>
      <c r="D62" s="54" t="s">
        <v>27</v>
      </c>
      <c r="E62" s="56">
        <v>18307070626</v>
      </c>
      <c r="F62" s="54"/>
      <c r="G62" s="56">
        <v>33</v>
      </c>
      <c r="H62" s="56">
        <v>37</v>
      </c>
      <c r="I62" s="58">
        <f t="shared" si="0"/>
        <v>70</v>
      </c>
      <c r="J62" s="54">
        <v>9954405814</v>
      </c>
      <c r="K62" s="54" t="s">
        <v>109</v>
      </c>
      <c r="L62" s="54" t="s">
        <v>119</v>
      </c>
      <c r="M62" s="54">
        <v>9859471121</v>
      </c>
      <c r="N62" s="54" t="s">
        <v>120</v>
      </c>
      <c r="O62" s="54">
        <v>9435654961</v>
      </c>
      <c r="P62" s="60">
        <v>43582</v>
      </c>
      <c r="Q62" s="54" t="s">
        <v>332</v>
      </c>
      <c r="R62" s="54" t="s">
        <v>235</v>
      </c>
      <c r="S62" s="54" t="s">
        <v>97</v>
      </c>
      <c r="T62" s="34"/>
    </row>
    <row r="63" spans="1:20" ht="17.25" x14ac:dyDescent="0.25">
      <c r="A63" s="53">
        <v>59</v>
      </c>
      <c r="B63" s="54" t="s">
        <v>61</v>
      </c>
      <c r="C63" s="61" t="s">
        <v>253</v>
      </c>
      <c r="D63" s="61" t="s">
        <v>27</v>
      </c>
      <c r="E63" s="56">
        <v>18307070616</v>
      </c>
      <c r="F63" s="54"/>
      <c r="G63" s="56">
        <v>14</v>
      </c>
      <c r="H63" s="56">
        <v>4</v>
      </c>
      <c r="I63" s="58">
        <f t="shared" si="0"/>
        <v>18</v>
      </c>
      <c r="J63" s="54">
        <v>9957358465</v>
      </c>
      <c r="K63" s="54" t="s">
        <v>251</v>
      </c>
      <c r="L63" s="54" t="s">
        <v>206</v>
      </c>
      <c r="M63" s="54">
        <v>8011735434</v>
      </c>
      <c r="N63" s="54" t="s">
        <v>207</v>
      </c>
      <c r="O63" s="54">
        <v>9957994146</v>
      </c>
      <c r="P63" s="60">
        <v>43584</v>
      </c>
      <c r="Q63" s="54" t="s">
        <v>329</v>
      </c>
      <c r="R63" s="54" t="s">
        <v>254</v>
      </c>
      <c r="S63" s="54" t="s">
        <v>97</v>
      </c>
      <c r="T63" s="34"/>
    </row>
    <row r="64" spans="1:20" ht="17.25" x14ac:dyDescent="0.25">
      <c r="A64" s="53">
        <v>60</v>
      </c>
      <c r="B64" s="54" t="s">
        <v>61</v>
      </c>
      <c r="C64" s="54" t="s">
        <v>210</v>
      </c>
      <c r="D64" s="54" t="s">
        <v>27</v>
      </c>
      <c r="E64" s="56">
        <v>18307070617</v>
      </c>
      <c r="F64" s="54"/>
      <c r="G64" s="56">
        <v>22</v>
      </c>
      <c r="H64" s="56">
        <v>19</v>
      </c>
      <c r="I64" s="58">
        <f t="shared" si="0"/>
        <v>41</v>
      </c>
      <c r="J64" s="54">
        <v>8471921001</v>
      </c>
      <c r="K64" s="54" t="s">
        <v>205</v>
      </c>
      <c r="L64" s="54" t="s">
        <v>211</v>
      </c>
      <c r="M64" s="54">
        <v>8486795014</v>
      </c>
      <c r="N64" s="54" t="s">
        <v>212</v>
      </c>
      <c r="O64" s="54">
        <v>8011571015</v>
      </c>
      <c r="P64" s="60">
        <v>43584</v>
      </c>
      <c r="Q64" s="54" t="s">
        <v>329</v>
      </c>
      <c r="R64" s="54" t="s">
        <v>311</v>
      </c>
      <c r="S64" s="54" t="s">
        <v>97</v>
      </c>
      <c r="T64" s="34"/>
    </row>
    <row r="65" spans="1:20" ht="17.25" x14ac:dyDescent="0.25">
      <c r="A65" s="53">
        <v>61</v>
      </c>
      <c r="B65" s="54" t="s">
        <v>61</v>
      </c>
      <c r="C65" s="54" t="s">
        <v>226</v>
      </c>
      <c r="D65" s="54" t="s">
        <v>27</v>
      </c>
      <c r="E65" s="56">
        <v>18307070618</v>
      </c>
      <c r="F65" s="54"/>
      <c r="G65" s="56">
        <v>11</v>
      </c>
      <c r="H65" s="56">
        <v>14</v>
      </c>
      <c r="I65" s="58">
        <f t="shared" si="0"/>
        <v>25</v>
      </c>
      <c r="J65" s="54">
        <v>8486795017</v>
      </c>
      <c r="K65" s="54" t="s">
        <v>205</v>
      </c>
      <c r="L65" s="54" t="s">
        <v>206</v>
      </c>
      <c r="M65" s="54">
        <v>8011735434</v>
      </c>
      <c r="N65" s="54" t="s">
        <v>207</v>
      </c>
      <c r="O65" s="54">
        <v>9957994146</v>
      </c>
      <c r="P65" s="60">
        <v>43584</v>
      </c>
      <c r="Q65" s="54" t="s">
        <v>329</v>
      </c>
      <c r="R65" s="54" t="s">
        <v>312</v>
      </c>
      <c r="S65" s="54" t="s">
        <v>97</v>
      </c>
      <c r="T65" s="34"/>
    </row>
    <row r="66" spans="1:20" ht="17.25" x14ac:dyDescent="0.25">
      <c r="A66" s="53">
        <v>62</v>
      </c>
      <c r="B66" s="54" t="s">
        <v>61</v>
      </c>
      <c r="C66" s="54" t="s">
        <v>421</v>
      </c>
      <c r="D66" s="54" t="s">
        <v>25</v>
      </c>
      <c r="E66" s="56">
        <v>18120404601</v>
      </c>
      <c r="F66" s="54" t="s">
        <v>128</v>
      </c>
      <c r="G66" s="56">
        <v>78</v>
      </c>
      <c r="H66" s="56">
        <v>78</v>
      </c>
      <c r="I66" s="58">
        <f t="shared" si="0"/>
        <v>156</v>
      </c>
      <c r="J66" s="54">
        <v>9613638831</v>
      </c>
      <c r="K66" s="54" t="s">
        <v>208</v>
      </c>
      <c r="L66" s="54" t="s">
        <v>209</v>
      </c>
      <c r="M66" s="54">
        <v>9854461947</v>
      </c>
      <c r="N66" s="54" t="s">
        <v>176</v>
      </c>
      <c r="O66" s="54">
        <v>9957510835</v>
      </c>
      <c r="P66" s="60">
        <v>43584</v>
      </c>
      <c r="Q66" s="54" t="s">
        <v>329</v>
      </c>
      <c r="R66" s="54" t="s">
        <v>235</v>
      </c>
      <c r="S66" s="54" t="s">
        <v>97</v>
      </c>
      <c r="T66" s="34"/>
    </row>
    <row r="67" spans="1:20" ht="34.5" x14ac:dyDescent="0.25">
      <c r="A67" s="53">
        <v>63</v>
      </c>
      <c r="B67" s="54" t="s">
        <v>61</v>
      </c>
      <c r="C67" s="54" t="s">
        <v>321</v>
      </c>
      <c r="D67" s="54" t="s">
        <v>27</v>
      </c>
      <c r="E67" s="56">
        <v>18307070209</v>
      </c>
      <c r="F67" s="54"/>
      <c r="G67" s="56">
        <v>30</v>
      </c>
      <c r="H67" s="56">
        <v>27</v>
      </c>
      <c r="I67" s="58">
        <f t="shared" si="0"/>
        <v>57</v>
      </c>
      <c r="J67" s="54">
        <v>8134901720</v>
      </c>
      <c r="K67" s="54" t="s">
        <v>156</v>
      </c>
      <c r="L67" s="54" t="s">
        <v>142</v>
      </c>
      <c r="M67" s="54"/>
      <c r="N67" s="54" t="s">
        <v>157</v>
      </c>
      <c r="O67" s="54">
        <v>848600612</v>
      </c>
      <c r="P67" s="60">
        <v>43585</v>
      </c>
      <c r="Q67" s="54" t="s">
        <v>333</v>
      </c>
      <c r="R67" s="54" t="s">
        <v>234</v>
      </c>
      <c r="S67" s="54" t="s">
        <v>97</v>
      </c>
      <c r="T67" s="34"/>
    </row>
    <row r="68" spans="1:20" ht="34.5" x14ac:dyDescent="0.25">
      <c r="A68" s="53">
        <v>64</v>
      </c>
      <c r="B68" s="54" t="s">
        <v>61</v>
      </c>
      <c r="C68" s="54" t="s">
        <v>322</v>
      </c>
      <c r="D68" s="54" t="s">
        <v>27</v>
      </c>
      <c r="E68" s="56">
        <v>18307070214</v>
      </c>
      <c r="F68" s="54"/>
      <c r="G68" s="56">
        <v>43</v>
      </c>
      <c r="H68" s="56">
        <v>48</v>
      </c>
      <c r="I68" s="58">
        <f t="shared" si="0"/>
        <v>91</v>
      </c>
      <c r="J68" s="54">
        <v>9957454336</v>
      </c>
      <c r="K68" s="54" t="s">
        <v>156</v>
      </c>
      <c r="L68" s="54" t="s">
        <v>142</v>
      </c>
      <c r="M68" s="54"/>
      <c r="N68" s="54" t="s">
        <v>323</v>
      </c>
      <c r="O68" s="54">
        <v>887665682</v>
      </c>
      <c r="P68" s="60">
        <v>43585</v>
      </c>
      <c r="Q68" s="54" t="s">
        <v>333</v>
      </c>
      <c r="R68" s="54" t="s">
        <v>232</v>
      </c>
      <c r="S68" s="54" t="s">
        <v>97</v>
      </c>
      <c r="T68" s="34"/>
    </row>
    <row r="69" spans="1:20" ht="34.5" x14ac:dyDescent="0.25">
      <c r="A69" s="53">
        <v>65</v>
      </c>
      <c r="B69" s="54" t="s">
        <v>61</v>
      </c>
      <c r="C69" s="54" t="s">
        <v>155</v>
      </c>
      <c r="D69" s="54" t="s">
        <v>27</v>
      </c>
      <c r="E69" s="56">
        <v>18307070208</v>
      </c>
      <c r="F69" s="54"/>
      <c r="G69" s="56">
        <v>17</v>
      </c>
      <c r="H69" s="56">
        <v>20</v>
      </c>
      <c r="I69" s="58">
        <f t="shared" ref="I69:I132" si="1">SUM(G69:H69)</f>
        <v>37</v>
      </c>
      <c r="J69" s="54">
        <v>9859974544</v>
      </c>
      <c r="K69" s="54" t="s">
        <v>156</v>
      </c>
      <c r="L69" s="54" t="s">
        <v>142</v>
      </c>
      <c r="M69" s="54"/>
      <c r="N69" s="54" t="s">
        <v>157</v>
      </c>
      <c r="O69" s="54">
        <v>848600612</v>
      </c>
      <c r="P69" s="60">
        <v>43585</v>
      </c>
      <c r="Q69" s="54" t="s">
        <v>333</v>
      </c>
      <c r="R69" s="54" t="s">
        <v>260</v>
      </c>
      <c r="S69" s="54" t="s">
        <v>97</v>
      </c>
      <c r="T69" s="34"/>
    </row>
    <row r="70" spans="1:20" ht="34.5" x14ac:dyDescent="0.25">
      <c r="A70" s="53">
        <v>66</v>
      </c>
      <c r="B70" s="54" t="s">
        <v>61</v>
      </c>
      <c r="C70" s="54" t="s">
        <v>422</v>
      </c>
      <c r="D70" s="54" t="s">
        <v>25</v>
      </c>
      <c r="E70" s="56">
        <v>18120404603</v>
      </c>
      <c r="F70" s="54" t="s">
        <v>128</v>
      </c>
      <c r="G70" s="56">
        <v>34</v>
      </c>
      <c r="H70" s="56">
        <v>46</v>
      </c>
      <c r="I70" s="58">
        <f t="shared" si="1"/>
        <v>80</v>
      </c>
      <c r="J70" s="54">
        <v>8876561507</v>
      </c>
      <c r="K70" s="54" t="s">
        <v>169</v>
      </c>
      <c r="L70" s="54" t="s">
        <v>175</v>
      </c>
      <c r="M70" s="54">
        <v>9854461947</v>
      </c>
      <c r="N70" s="54" t="s">
        <v>176</v>
      </c>
      <c r="O70" s="54">
        <v>9957510835</v>
      </c>
      <c r="P70" s="60">
        <v>43585</v>
      </c>
      <c r="Q70" s="54" t="s">
        <v>333</v>
      </c>
      <c r="R70" s="54" t="s">
        <v>234</v>
      </c>
      <c r="S70" s="54" t="s">
        <v>97</v>
      </c>
      <c r="T70" s="34"/>
    </row>
    <row r="71" spans="1:20" ht="17.25" x14ac:dyDescent="0.25">
      <c r="A71" s="53">
        <v>67</v>
      </c>
      <c r="B71" s="54" t="s">
        <v>62</v>
      </c>
      <c r="C71" s="54" t="s">
        <v>431</v>
      </c>
      <c r="D71" s="54" t="s">
        <v>27</v>
      </c>
      <c r="E71" s="56">
        <v>18307010516</v>
      </c>
      <c r="F71" s="54"/>
      <c r="G71" s="56">
        <v>20</v>
      </c>
      <c r="H71" s="56">
        <v>26</v>
      </c>
      <c r="I71" s="58">
        <f t="shared" si="1"/>
        <v>46</v>
      </c>
      <c r="J71" s="54">
        <v>9401347411</v>
      </c>
      <c r="K71" s="54" t="s">
        <v>90</v>
      </c>
      <c r="L71" s="54" t="s">
        <v>91</v>
      </c>
      <c r="M71" s="54">
        <v>9401725687</v>
      </c>
      <c r="N71" s="54" t="s">
        <v>127</v>
      </c>
      <c r="O71" s="54">
        <v>9957403644</v>
      </c>
      <c r="P71" s="60">
        <v>43556</v>
      </c>
      <c r="Q71" s="54" t="s">
        <v>329</v>
      </c>
      <c r="R71" s="54" t="s">
        <v>267</v>
      </c>
      <c r="S71" s="54" t="s">
        <v>85</v>
      </c>
      <c r="T71" s="34"/>
    </row>
    <row r="72" spans="1:20" ht="17.25" x14ac:dyDescent="0.25">
      <c r="A72" s="53">
        <v>68</v>
      </c>
      <c r="B72" s="54" t="s">
        <v>62</v>
      </c>
      <c r="C72" s="54" t="s">
        <v>432</v>
      </c>
      <c r="D72" s="54" t="s">
        <v>25</v>
      </c>
      <c r="E72" s="56">
        <v>18120420704</v>
      </c>
      <c r="F72" s="54" t="s">
        <v>94</v>
      </c>
      <c r="G72" s="56">
        <v>80</v>
      </c>
      <c r="H72" s="56">
        <v>85</v>
      </c>
      <c r="I72" s="58">
        <f t="shared" si="1"/>
        <v>165</v>
      </c>
      <c r="J72" s="54">
        <v>9954818499</v>
      </c>
      <c r="K72" s="54" t="s">
        <v>95</v>
      </c>
      <c r="L72" s="54" t="s">
        <v>96</v>
      </c>
      <c r="M72" s="54">
        <v>9401725698</v>
      </c>
      <c r="N72" s="54" t="s">
        <v>106</v>
      </c>
      <c r="O72" s="54">
        <v>9678190037</v>
      </c>
      <c r="P72" s="60">
        <v>43556</v>
      </c>
      <c r="Q72" s="54" t="s">
        <v>329</v>
      </c>
      <c r="R72" s="54" t="s">
        <v>267</v>
      </c>
      <c r="S72" s="54" t="s">
        <v>85</v>
      </c>
      <c r="T72" s="34"/>
    </row>
    <row r="73" spans="1:20" ht="17.25" x14ac:dyDescent="0.25">
      <c r="A73" s="53">
        <v>69</v>
      </c>
      <c r="B73" s="54" t="s">
        <v>62</v>
      </c>
      <c r="C73" s="54" t="s">
        <v>433</v>
      </c>
      <c r="D73" s="54" t="s">
        <v>27</v>
      </c>
      <c r="E73" s="56">
        <v>18307010408</v>
      </c>
      <c r="F73" s="54"/>
      <c r="G73" s="56">
        <v>24</v>
      </c>
      <c r="H73" s="56">
        <v>27</v>
      </c>
      <c r="I73" s="58">
        <f t="shared" si="1"/>
        <v>51</v>
      </c>
      <c r="J73" s="54">
        <v>8402932073</v>
      </c>
      <c r="K73" s="54" t="s">
        <v>107</v>
      </c>
      <c r="L73" s="54" t="s">
        <v>131</v>
      </c>
      <c r="M73" s="54">
        <v>9854273266</v>
      </c>
      <c r="N73" s="54" t="s">
        <v>132</v>
      </c>
      <c r="O73" s="54">
        <v>9577762070</v>
      </c>
      <c r="P73" s="60">
        <v>43557</v>
      </c>
      <c r="Q73" s="54" t="s">
        <v>333</v>
      </c>
      <c r="R73" s="54" t="s">
        <v>278</v>
      </c>
      <c r="S73" s="54" t="s">
        <v>85</v>
      </c>
      <c r="T73" s="34"/>
    </row>
    <row r="74" spans="1:20" ht="17.25" x14ac:dyDescent="0.25">
      <c r="A74" s="53">
        <v>70</v>
      </c>
      <c r="B74" s="54" t="s">
        <v>62</v>
      </c>
      <c r="C74" s="54" t="s">
        <v>434</v>
      </c>
      <c r="D74" s="54" t="s">
        <v>25</v>
      </c>
      <c r="E74" s="56">
        <v>18120403702</v>
      </c>
      <c r="F74" s="54" t="s">
        <v>128</v>
      </c>
      <c r="G74" s="56">
        <v>29</v>
      </c>
      <c r="H74" s="56">
        <v>18</v>
      </c>
      <c r="I74" s="58">
        <f t="shared" si="1"/>
        <v>47</v>
      </c>
      <c r="J74" s="54">
        <v>8011166805</v>
      </c>
      <c r="K74" s="54" t="s">
        <v>134</v>
      </c>
      <c r="L74" s="54" t="s">
        <v>148</v>
      </c>
      <c r="M74" s="54">
        <v>7896515051</v>
      </c>
      <c r="N74" s="54" t="s">
        <v>435</v>
      </c>
      <c r="O74" s="54">
        <v>7896147692</v>
      </c>
      <c r="P74" s="60">
        <v>43557</v>
      </c>
      <c r="Q74" s="54" t="s">
        <v>333</v>
      </c>
      <c r="R74" s="54" t="s">
        <v>310</v>
      </c>
      <c r="S74" s="54" t="s">
        <v>85</v>
      </c>
      <c r="T74" s="34"/>
    </row>
    <row r="75" spans="1:20" ht="34.5" x14ac:dyDescent="0.25">
      <c r="A75" s="53">
        <v>71</v>
      </c>
      <c r="B75" s="54" t="s">
        <v>62</v>
      </c>
      <c r="C75" s="54" t="s">
        <v>84</v>
      </c>
      <c r="D75" s="54" t="s">
        <v>27</v>
      </c>
      <c r="E75" s="56">
        <v>18307010127</v>
      </c>
      <c r="F75" s="54"/>
      <c r="G75" s="56">
        <v>40</v>
      </c>
      <c r="H75" s="56">
        <v>41</v>
      </c>
      <c r="I75" s="58">
        <f t="shared" si="1"/>
        <v>81</v>
      </c>
      <c r="J75" s="54">
        <v>9678294098</v>
      </c>
      <c r="K75" s="54" t="s">
        <v>134</v>
      </c>
      <c r="L75" s="54" t="s">
        <v>436</v>
      </c>
      <c r="M75" s="54">
        <v>8011412190</v>
      </c>
      <c r="N75" s="54" t="s">
        <v>437</v>
      </c>
      <c r="O75" s="54">
        <v>9508165355</v>
      </c>
      <c r="P75" s="59">
        <v>43558</v>
      </c>
      <c r="Q75" s="54" t="s">
        <v>330</v>
      </c>
      <c r="R75" s="54" t="s">
        <v>236</v>
      </c>
      <c r="S75" s="54" t="s">
        <v>85</v>
      </c>
      <c r="T75" s="34"/>
    </row>
    <row r="76" spans="1:20" ht="34.5" x14ac:dyDescent="0.25">
      <c r="A76" s="53">
        <v>72</v>
      </c>
      <c r="B76" s="54" t="s">
        <v>62</v>
      </c>
      <c r="C76" s="55" t="s">
        <v>438</v>
      </c>
      <c r="D76" s="55" t="s">
        <v>27</v>
      </c>
      <c r="E76" s="57">
        <v>18307010224</v>
      </c>
      <c r="F76" s="55"/>
      <c r="G76" s="57">
        <v>30</v>
      </c>
      <c r="H76" s="57">
        <v>26</v>
      </c>
      <c r="I76" s="58">
        <f t="shared" si="1"/>
        <v>56</v>
      </c>
      <c r="J76" s="55">
        <v>7896869036</v>
      </c>
      <c r="K76" s="55" t="s">
        <v>237</v>
      </c>
      <c r="L76" s="55" t="s">
        <v>439</v>
      </c>
      <c r="M76" s="55">
        <v>9954616679</v>
      </c>
      <c r="N76" s="55" t="s">
        <v>86</v>
      </c>
      <c r="O76" s="55">
        <v>8486616995</v>
      </c>
      <c r="P76" s="59">
        <v>43558</v>
      </c>
      <c r="Q76" s="55" t="s">
        <v>330</v>
      </c>
      <c r="R76" s="55" t="s">
        <v>319</v>
      </c>
      <c r="S76" s="54" t="s">
        <v>85</v>
      </c>
      <c r="T76" s="34"/>
    </row>
    <row r="77" spans="1:20" ht="34.5" x14ac:dyDescent="0.25">
      <c r="A77" s="53">
        <v>73</v>
      </c>
      <c r="B77" s="54" t="s">
        <v>62</v>
      </c>
      <c r="C77" s="54" t="s">
        <v>440</v>
      </c>
      <c r="D77" s="54" t="s">
        <v>27</v>
      </c>
      <c r="E77" s="56">
        <v>18307010739</v>
      </c>
      <c r="F77" s="54"/>
      <c r="G77" s="56">
        <v>15</v>
      </c>
      <c r="H77" s="56">
        <v>10</v>
      </c>
      <c r="I77" s="58">
        <f t="shared" si="1"/>
        <v>25</v>
      </c>
      <c r="J77" s="54">
        <v>7086661144</v>
      </c>
      <c r="K77" s="54" t="s">
        <v>237</v>
      </c>
      <c r="L77" s="54" t="s">
        <v>439</v>
      </c>
      <c r="M77" s="54">
        <v>9954616679</v>
      </c>
      <c r="N77" s="54" t="s">
        <v>441</v>
      </c>
      <c r="O77" s="54">
        <v>9577701743</v>
      </c>
      <c r="P77" s="59">
        <v>43558</v>
      </c>
      <c r="Q77" s="54" t="s">
        <v>330</v>
      </c>
      <c r="R77" s="54" t="s">
        <v>252</v>
      </c>
      <c r="S77" s="54" t="s">
        <v>85</v>
      </c>
      <c r="T77" s="34"/>
    </row>
    <row r="78" spans="1:20" ht="17.25" x14ac:dyDescent="0.25">
      <c r="A78" s="53">
        <v>74</v>
      </c>
      <c r="B78" s="54" t="s">
        <v>62</v>
      </c>
      <c r="C78" s="54" t="s">
        <v>442</v>
      </c>
      <c r="D78" s="54" t="s">
        <v>27</v>
      </c>
      <c r="E78" s="56">
        <v>18307010517</v>
      </c>
      <c r="F78" s="54"/>
      <c r="G78" s="56">
        <v>20</v>
      </c>
      <c r="H78" s="56">
        <v>19</v>
      </c>
      <c r="I78" s="58">
        <f t="shared" si="1"/>
        <v>39</v>
      </c>
      <c r="J78" s="54">
        <v>8721078578</v>
      </c>
      <c r="K78" s="54" t="s">
        <v>90</v>
      </c>
      <c r="L78" s="54" t="s">
        <v>91</v>
      </c>
      <c r="M78" s="54">
        <v>9401725687</v>
      </c>
      <c r="N78" s="54" t="s">
        <v>443</v>
      </c>
      <c r="O78" s="54">
        <v>9957358570</v>
      </c>
      <c r="P78" s="60">
        <v>43559</v>
      </c>
      <c r="Q78" s="54" t="s">
        <v>331</v>
      </c>
      <c r="R78" s="54" t="s">
        <v>268</v>
      </c>
      <c r="S78" s="54" t="s">
        <v>85</v>
      </c>
      <c r="T78" s="34"/>
    </row>
    <row r="79" spans="1:20" ht="34.5" x14ac:dyDescent="0.25">
      <c r="A79" s="53">
        <v>75</v>
      </c>
      <c r="B79" s="54" t="s">
        <v>62</v>
      </c>
      <c r="C79" s="54" t="s">
        <v>444</v>
      </c>
      <c r="D79" s="54" t="s">
        <v>25</v>
      </c>
      <c r="E79" s="56">
        <v>18120418404</v>
      </c>
      <c r="F79" s="54" t="s">
        <v>89</v>
      </c>
      <c r="G79" s="56">
        <v>35</v>
      </c>
      <c r="H79" s="56">
        <v>35</v>
      </c>
      <c r="I79" s="58">
        <f t="shared" si="1"/>
        <v>70</v>
      </c>
      <c r="J79" s="54">
        <v>9957613351</v>
      </c>
      <c r="K79" s="54" t="s">
        <v>87</v>
      </c>
      <c r="L79" s="54" t="s">
        <v>88</v>
      </c>
      <c r="M79" s="54">
        <v>8486605281</v>
      </c>
      <c r="N79" s="54" t="s">
        <v>238</v>
      </c>
      <c r="O79" s="54">
        <v>9613004117</v>
      </c>
      <c r="P79" s="60">
        <v>43559</v>
      </c>
      <c r="Q79" s="54" t="s">
        <v>331</v>
      </c>
      <c r="R79" s="54" t="s">
        <v>260</v>
      </c>
      <c r="S79" s="54" t="s">
        <v>85</v>
      </c>
      <c r="T79" s="34"/>
    </row>
    <row r="80" spans="1:20" ht="17.25" x14ac:dyDescent="0.25">
      <c r="A80" s="53">
        <v>76</v>
      </c>
      <c r="B80" s="54" t="s">
        <v>62</v>
      </c>
      <c r="C80" s="54" t="s">
        <v>445</v>
      </c>
      <c r="D80" s="54" t="s">
        <v>25</v>
      </c>
      <c r="E80" s="56">
        <v>18120412201</v>
      </c>
      <c r="F80" s="54" t="s">
        <v>89</v>
      </c>
      <c r="G80" s="56">
        <v>30</v>
      </c>
      <c r="H80" s="56">
        <v>34</v>
      </c>
      <c r="I80" s="58">
        <f t="shared" si="1"/>
        <v>64</v>
      </c>
      <c r="J80" s="54">
        <v>7896116369</v>
      </c>
      <c r="K80" s="54" t="s">
        <v>90</v>
      </c>
      <c r="L80" s="54" t="s">
        <v>91</v>
      </c>
      <c r="M80" s="54">
        <v>9401725687</v>
      </c>
      <c r="N80" s="54" t="s">
        <v>443</v>
      </c>
      <c r="O80" s="54">
        <v>9957358570</v>
      </c>
      <c r="P80" s="60">
        <v>43559</v>
      </c>
      <c r="Q80" s="54" t="s">
        <v>331</v>
      </c>
      <c r="R80" s="54" t="s">
        <v>268</v>
      </c>
      <c r="S80" s="54" t="s">
        <v>85</v>
      </c>
      <c r="T80" s="34"/>
    </row>
    <row r="81" spans="1:20" ht="17.25" x14ac:dyDescent="0.25">
      <c r="A81" s="53">
        <v>77</v>
      </c>
      <c r="B81" s="54" t="s">
        <v>62</v>
      </c>
      <c r="C81" s="54" t="s">
        <v>446</v>
      </c>
      <c r="D81" s="54" t="s">
        <v>27</v>
      </c>
      <c r="E81" s="56">
        <v>18307010504</v>
      </c>
      <c r="F81" s="54"/>
      <c r="G81" s="56">
        <v>15</v>
      </c>
      <c r="H81" s="56">
        <v>22</v>
      </c>
      <c r="I81" s="58">
        <f t="shared" si="1"/>
        <v>37</v>
      </c>
      <c r="J81" s="65">
        <v>9954409761</v>
      </c>
      <c r="K81" s="54" t="s">
        <v>90</v>
      </c>
      <c r="L81" s="54" t="s">
        <v>91</v>
      </c>
      <c r="M81" s="54">
        <v>9401725687</v>
      </c>
      <c r="N81" s="54" t="s">
        <v>447</v>
      </c>
      <c r="O81" s="54">
        <v>9957975451</v>
      </c>
      <c r="P81" s="60">
        <v>43560</v>
      </c>
      <c r="Q81" s="54" t="s">
        <v>92</v>
      </c>
      <c r="R81" s="54" t="s">
        <v>269</v>
      </c>
      <c r="S81" s="54" t="s">
        <v>85</v>
      </c>
      <c r="T81" s="34"/>
    </row>
    <row r="82" spans="1:20" ht="17.25" x14ac:dyDescent="0.25">
      <c r="A82" s="53">
        <v>78</v>
      </c>
      <c r="B82" s="54" t="s">
        <v>62</v>
      </c>
      <c r="C82" s="54" t="s">
        <v>448</v>
      </c>
      <c r="D82" s="54" t="s">
        <v>25</v>
      </c>
      <c r="E82" s="56">
        <v>18120411901</v>
      </c>
      <c r="F82" s="54" t="s">
        <v>89</v>
      </c>
      <c r="G82" s="56">
        <v>49</v>
      </c>
      <c r="H82" s="56">
        <v>37</v>
      </c>
      <c r="I82" s="58">
        <f t="shared" si="1"/>
        <v>86</v>
      </c>
      <c r="J82" s="91">
        <v>8812911029</v>
      </c>
      <c r="K82" s="54" t="s">
        <v>90</v>
      </c>
      <c r="L82" s="54" t="s">
        <v>91</v>
      </c>
      <c r="M82" s="54">
        <v>9401725687</v>
      </c>
      <c r="N82" s="54" t="s">
        <v>447</v>
      </c>
      <c r="O82" s="54">
        <v>9957975451</v>
      </c>
      <c r="P82" s="60">
        <v>43560</v>
      </c>
      <c r="Q82" s="54" t="s">
        <v>92</v>
      </c>
      <c r="R82" s="54" t="s">
        <v>269</v>
      </c>
      <c r="S82" s="54" t="s">
        <v>85</v>
      </c>
      <c r="T82" s="34"/>
    </row>
    <row r="83" spans="1:20" ht="17.25" x14ac:dyDescent="0.25">
      <c r="A83" s="53">
        <v>79</v>
      </c>
      <c r="B83" s="54" t="s">
        <v>62</v>
      </c>
      <c r="C83" s="54" t="s">
        <v>449</v>
      </c>
      <c r="D83" s="54" t="s">
        <v>27</v>
      </c>
      <c r="E83" s="56">
        <v>18307010122</v>
      </c>
      <c r="F83" s="54"/>
      <c r="G83" s="56">
        <v>20</v>
      </c>
      <c r="H83" s="56">
        <v>14</v>
      </c>
      <c r="I83" s="58">
        <f t="shared" si="1"/>
        <v>34</v>
      </c>
      <c r="J83" s="54">
        <v>9954184464</v>
      </c>
      <c r="K83" s="54" t="s">
        <v>134</v>
      </c>
      <c r="L83" s="54" t="s">
        <v>436</v>
      </c>
      <c r="M83" s="54">
        <v>8011412190</v>
      </c>
      <c r="N83" s="54" t="s">
        <v>450</v>
      </c>
      <c r="O83" s="54">
        <v>8473068551</v>
      </c>
      <c r="P83" s="60">
        <v>43561</v>
      </c>
      <c r="Q83" s="54" t="s">
        <v>332</v>
      </c>
      <c r="R83" s="54" t="s">
        <v>240</v>
      </c>
      <c r="S83" s="54" t="s">
        <v>85</v>
      </c>
      <c r="T83" s="34"/>
    </row>
    <row r="84" spans="1:20" ht="17.25" x14ac:dyDescent="0.25">
      <c r="A84" s="53">
        <v>80</v>
      </c>
      <c r="B84" s="54" t="s">
        <v>62</v>
      </c>
      <c r="C84" s="54" t="s">
        <v>451</v>
      </c>
      <c r="D84" s="54" t="s">
        <v>27</v>
      </c>
      <c r="E84" s="56">
        <v>18307010132</v>
      </c>
      <c r="F84" s="54"/>
      <c r="G84" s="56">
        <v>18</v>
      </c>
      <c r="H84" s="56">
        <v>15</v>
      </c>
      <c r="I84" s="58">
        <f t="shared" si="1"/>
        <v>33</v>
      </c>
      <c r="J84" s="54">
        <v>9678397466</v>
      </c>
      <c r="K84" s="54" t="s">
        <v>134</v>
      </c>
      <c r="L84" s="54" t="s">
        <v>148</v>
      </c>
      <c r="M84" s="54">
        <v>7896515051</v>
      </c>
      <c r="N84" s="54" t="s">
        <v>435</v>
      </c>
      <c r="O84" s="54">
        <v>7896147692</v>
      </c>
      <c r="P84" s="60">
        <v>43561</v>
      </c>
      <c r="Q84" s="54" t="s">
        <v>332</v>
      </c>
      <c r="R84" s="54" t="s">
        <v>239</v>
      </c>
      <c r="S84" s="54" t="s">
        <v>85</v>
      </c>
      <c r="T84" s="34"/>
    </row>
    <row r="85" spans="1:20" ht="17.25" x14ac:dyDescent="0.25">
      <c r="A85" s="53">
        <v>81</v>
      </c>
      <c r="B85" s="54" t="s">
        <v>62</v>
      </c>
      <c r="C85" s="54" t="s">
        <v>452</v>
      </c>
      <c r="D85" s="54" t="s">
        <v>27</v>
      </c>
      <c r="E85" s="56">
        <v>18307010130</v>
      </c>
      <c r="F85" s="54"/>
      <c r="G85" s="56">
        <v>16</v>
      </c>
      <c r="H85" s="56">
        <v>17</v>
      </c>
      <c r="I85" s="58">
        <f t="shared" si="1"/>
        <v>33</v>
      </c>
      <c r="J85" s="64">
        <v>8011557914</v>
      </c>
      <c r="K85" s="54" t="s">
        <v>134</v>
      </c>
      <c r="L85" s="54" t="s">
        <v>148</v>
      </c>
      <c r="M85" s="54">
        <v>7896515051</v>
      </c>
      <c r="N85" s="54" t="s">
        <v>435</v>
      </c>
      <c r="O85" s="54">
        <v>7896147692</v>
      </c>
      <c r="P85" s="60">
        <v>43561</v>
      </c>
      <c r="Q85" s="54" t="s">
        <v>332</v>
      </c>
      <c r="R85" s="54" t="s">
        <v>240</v>
      </c>
      <c r="S85" s="54" t="s">
        <v>85</v>
      </c>
      <c r="T85" s="34"/>
    </row>
    <row r="86" spans="1:20" ht="17.25" x14ac:dyDescent="0.25">
      <c r="A86" s="53">
        <v>82</v>
      </c>
      <c r="B86" s="54" t="s">
        <v>62</v>
      </c>
      <c r="C86" s="54" t="s">
        <v>453</v>
      </c>
      <c r="D86" s="54" t="s">
        <v>27</v>
      </c>
      <c r="E86" s="56">
        <v>18307010131</v>
      </c>
      <c r="F86" s="54"/>
      <c r="G86" s="56">
        <v>20</v>
      </c>
      <c r="H86" s="56">
        <v>21</v>
      </c>
      <c r="I86" s="58">
        <f t="shared" si="1"/>
        <v>41</v>
      </c>
      <c r="J86" s="54">
        <v>9101820138</v>
      </c>
      <c r="K86" s="54" t="s">
        <v>134</v>
      </c>
      <c r="L86" s="54" t="s">
        <v>148</v>
      </c>
      <c r="M86" s="54">
        <v>7896515051</v>
      </c>
      <c r="N86" s="54" t="s">
        <v>454</v>
      </c>
      <c r="O86" s="54">
        <v>7399840159</v>
      </c>
      <c r="P86" s="60">
        <v>43563</v>
      </c>
      <c r="Q86" s="54" t="s">
        <v>329</v>
      </c>
      <c r="R86" s="54" t="s">
        <v>239</v>
      </c>
      <c r="S86" s="54" t="s">
        <v>85</v>
      </c>
      <c r="T86" s="34"/>
    </row>
    <row r="87" spans="1:20" ht="17.25" x14ac:dyDescent="0.25">
      <c r="A87" s="53">
        <v>83</v>
      </c>
      <c r="B87" s="54" t="s">
        <v>62</v>
      </c>
      <c r="C87" s="54" t="s">
        <v>455</v>
      </c>
      <c r="D87" s="54" t="s">
        <v>27</v>
      </c>
      <c r="E87" s="56">
        <v>18307010133</v>
      </c>
      <c r="F87" s="54"/>
      <c r="G87" s="56">
        <v>17</v>
      </c>
      <c r="H87" s="56">
        <v>21</v>
      </c>
      <c r="I87" s="58">
        <f t="shared" si="1"/>
        <v>38</v>
      </c>
      <c r="J87" s="54">
        <v>801155926</v>
      </c>
      <c r="K87" s="54" t="s">
        <v>134</v>
      </c>
      <c r="L87" s="54" t="s">
        <v>148</v>
      </c>
      <c r="M87" s="54">
        <v>7896515018</v>
      </c>
      <c r="N87" s="54" t="s">
        <v>149</v>
      </c>
      <c r="O87" s="54">
        <v>9678057742</v>
      </c>
      <c r="P87" s="60">
        <v>43563</v>
      </c>
      <c r="Q87" s="54" t="s">
        <v>329</v>
      </c>
      <c r="R87" s="54" t="s">
        <v>240</v>
      </c>
      <c r="S87" s="54" t="s">
        <v>85</v>
      </c>
      <c r="T87" s="34"/>
    </row>
    <row r="88" spans="1:20" ht="17.25" x14ac:dyDescent="0.25">
      <c r="A88" s="53">
        <v>84</v>
      </c>
      <c r="B88" s="54" t="s">
        <v>62</v>
      </c>
      <c r="C88" s="54" t="s">
        <v>456</v>
      </c>
      <c r="D88" s="54" t="s">
        <v>27</v>
      </c>
      <c r="E88" s="56">
        <v>18307010121</v>
      </c>
      <c r="F88" s="54"/>
      <c r="G88" s="56">
        <v>25</v>
      </c>
      <c r="H88" s="56">
        <v>24</v>
      </c>
      <c r="I88" s="58">
        <f t="shared" si="1"/>
        <v>49</v>
      </c>
      <c r="J88" s="54">
        <v>9678620591</v>
      </c>
      <c r="K88" s="54" t="s">
        <v>134</v>
      </c>
      <c r="L88" s="54" t="s">
        <v>148</v>
      </c>
      <c r="M88" s="54">
        <v>7896515018</v>
      </c>
      <c r="N88" s="54" t="s">
        <v>149</v>
      </c>
      <c r="O88" s="54">
        <v>9678057742</v>
      </c>
      <c r="P88" s="60">
        <v>43563</v>
      </c>
      <c r="Q88" s="54" t="s">
        <v>329</v>
      </c>
      <c r="R88" s="54" t="s">
        <v>240</v>
      </c>
      <c r="S88" s="54" t="s">
        <v>85</v>
      </c>
      <c r="T88" s="34"/>
    </row>
    <row r="89" spans="1:20" ht="17.25" x14ac:dyDescent="0.25">
      <c r="A89" s="53">
        <v>85</v>
      </c>
      <c r="B89" s="54" t="s">
        <v>62</v>
      </c>
      <c r="C89" s="54" t="s">
        <v>457</v>
      </c>
      <c r="D89" s="54" t="s">
        <v>27</v>
      </c>
      <c r="E89" s="56">
        <v>18307010123</v>
      </c>
      <c r="F89" s="54"/>
      <c r="G89" s="56">
        <v>35</v>
      </c>
      <c r="H89" s="56">
        <v>28</v>
      </c>
      <c r="I89" s="58">
        <f t="shared" si="1"/>
        <v>63</v>
      </c>
      <c r="J89" s="54">
        <v>7896279074</v>
      </c>
      <c r="K89" s="54" t="s">
        <v>134</v>
      </c>
      <c r="L89" s="54"/>
      <c r="M89" s="54"/>
      <c r="N89" s="54" t="s">
        <v>150</v>
      </c>
      <c r="O89" s="54">
        <v>8011557897</v>
      </c>
      <c r="P89" s="60">
        <v>43564</v>
      </c>
      <c r="Q89" s="54" t="s">
        <v>333</v>
      </c>
      <c r="R89" s="54" t="s">
        <v>241</v>
      </c>
      <c r="S89" s="54" t="s">
        <v>85</v>
      </c>
      <c r="T89" s="34"/>
    </row>
    <row r="90" spans="1:20" ht="17.25" x14ac:dyDescent="0.25">
      <c r="A90" s="53">
        <v>86</v>
      </c>
      <c r="B90" s="54" t="s">
        <v>62</v>
      </c>
      <c r="C90" s="54" t="s">
        <v>458</v>
      </c>
      <c r="D90" s="54" t="s">
        <v>27</v>
      </c>
      <c r="E90" s="56">
        <v>18307010128</v>
      </c>
      <c r="F90" s="54"/>
      <c r="G90" s="56">
        <v>20</v>
      </c>
      <c r="H90" s="56">
        <v>23</v>
      </c>
      <c r="I90" s="58">
        <f t="shared" si="1"/>
        <v>43</v>
      </c>
      <c r="J90" s="54">
        <v>7896870953</v>
      </c>
      <c r="K90" s="54" t="s">
        <v>134</v>
      </c>
      <c r="L90" s="54"/>
      <c r="M90" s="54"/>
      <c r="N90" s="54" t="s">
        <v>150</v>
      </c>
      <c r="O90" s="54">
        <v>8011557897</v>
      </c>
      <c r="P90" s="60">
        <v>43564</v>
      </c>
      <c r="Q90" s="54" t="s">
        <v>333</v>
      </c>
      <c r="R90" s="54" t="s">
        <v>241</v>
      </c>
      <c r="S90" s="54" t="s">
        <v>85</v>
      </c>
      <c r="T90" s="34"/>
    </row>
    <row r="91" spans="1:20" ht="34.5" x14ac:dyDescent="0.25">
      <c r="A91" s="53">
        <v>87</v>
      </c>
      <c r="B91" s="54" t="s">
        <v>62</v>
      </c>
      <c r="C91" s="54" t="s">
        <v>459</v>
      </c>
      <c r="D91" s="54" t="s">
        <v>27</v>
      </c>
      <c r="E91" s="54">
        <v>18307010120</v>
      </c>
      <c r="F91" s="54"/>
      <c r="G91" s="56">
        <v>14</v>
      </c>
      <c r="H91" s="56">
        <v>20</v>
      </c>
      <c r="I91" s="58">
        <f t="shared" si="1"/>
        <v>34</v>
      </c>
      <c r="J91" s="54">
        <v>8474855340</v>
      </c>
      <c r="K91" s="54" t="s">
        <v>134</v>
      </c>
      <c r="L91" s="54"/>
      <c r="M91" s="54"/>
      <c r="N91" s="54" t="s">
        <v>460</v>
      </c>
      <c r="O91" s="54">
        <v>9678614106</v>
      </c>
      <c r="P91" s="60">
        <v>43565</v>
      </c>
      <c r="Q91" s="54" t="s">
        <v>330</v>
      </c>
      <c r="R91" s="54" t="s">
        <v>240</v>
      </c>
      <c r="S91" s="54" t="s">
        <v>85</v>
      </c>
      <c r="T91" s="34"/>
    </row>
    <row r="92" spans="1:20" ht="34.5" x14ac:dyDescent="0.25">
      <c r="A92" s="53">
        <v>88</v>
      </c>
      <c r="B92" s="54" t="s">
        <v>62</v>
      </c>
      <c r="C92" s="54" t="s">
        <v>461</v>
      </c>
      <c r="D92" s="54" t="s">
        <v>25</v>
      </c>
      <c r="E92" s="56">
        <v>18120404002</v>
      </c>
      <c r="F92" s="54" t="s">
        <v>128</v>
      </c>
      <c r="G92" s="56">
        <v>13</v>
      </c>
      <c r="H92" s="56">
        <v>13</v>
      </c>
      <c r="I92" s="58">
        <f t="shared" si="1"/>
        <v>26</v>
      </c>
      <c r="J92" s="54">
        <v>9954757009</v>
      </c>
      <c r="K92" s="54" t="s">
        <v>134</v>
      </c>
      <c r="L92" s="54"/>
      <c r="M92" s="54"/>
      <c r="N92" s="54" t="s">
        <v>460</v>
      </c>
      <c r="O92" s="54">
        <v>9678614106</v>
      </c>
      <c r="P92" s="60">
        <v>43565</v>
      </c>
      <c r="Q92" s="54" t="s">
        <v>330</v>
      </c>
      <c r="R92" s="54" t="s">
        <v>240</v>
      </c>
      <c r="S92" s="54" t="s">
        <v>85</v>
      </c>
      <c r="T92" s="34"/>
    </row>
    <row r="93" spans="1:20" ht="34.5" x14ac:dyDescent="0.25">
      <c r="A93" s="53">
        <v>89</v>
      </c>
      <c r="B93" s="54" t="s">
        <v>62</v>
      </c>
      <c r="C93" s="54" t="s">
        <v>462</v>
      </c>
      <c r="D93" s="54" t="s">
        <v>27</v>
      </c>
      <c r="E93" s="56">
        <v>18307010124</v>
      </c>
      <c r="F93" s="54"/>
      <c r="G93" s="56">
        <v>26</v>
      </c>
      <c r="H93" s="56">
        <v>26</v>
      </c>
      <c r="I93" s="58">
        <f t="shared" si="1"/>
        <v>52</v>
      </c>
      <c r="J93" s="54">
        <v>9678388218</v>
      </c>
      <c r="K93" s="54" t="s">
        <v>134</v>
      </c>
      <c r="L93" s="54" t="s">
        <v>242</v>
      </c>
      <c r="M93" s="54">
        <v>9678795650</v>
      </c>
      <c r="N93" s="54" t="s">
        <v>243</v>
      </c>
      <c r="O93" s="54">
        <v>7896423453</v>
      </c>
      <c r="P93" s="60">
        <v>43565</v>
      </c>
      <c r="Q93" s="54" t="s">
        <v>330</v>
      </c>
      <c r="R93" s="54" t="s">
        <v>239</v>
      </c>
      <c r="S93" s="54" t="s">
        <v>85</v>
      </c>
      <c r="T93" s="34"/>
    </row>
    <row r="94" spans="1:20" ht="17.25" x14ac:dyDescent="0.25">
      <c r="A94" s="53">
        <v>90</v>
      </c>
      <c r="B94" s="54" t="s">
        <v>62</v>
      </c>
      <c r="C94" s="54" t="s">
        <v>463</v>
      </c>
      <c r="D94" s="54" t="s">
        <v>27</v>
      </c>
      <c r="E94" s="56">
        <v>18307010125</v>
      </c>
      <c r="F94" s="54"/>
      <c r="G94" s="56">
        <v>28</v>
      </c>
      <c r="H94" s="56">
        <v>25</v>
      </c>
      <c r="I94" s="58">
        <f t="shared" si="1"/>
        <v>53</v>
      </c>
      <c r="J94" s="54">
        <v>9957042378</v>
      </c>
      <c r="K94" s="54" t="s">
        <v>134</v>
      </c>
      <c r="L94" s="54" t="s">
        <v>436</v>
      </c>
      <c r="M94" s="54">
        <v>8011412190</v>
      </c>
      <c r="N94" s="54" t="s">
        <v>464</v>
      </c>
      <c r="O94" s="54">
        <v>9508165355</v>
      </c>
      <c r="P94" s="60">
        <v>43567</v>
      </c>
      <c r="Q94" s="54" t="s">
        <v>92</v>
      </c>
      <c r="R94" s="54" t="s">
        <v>236</v>
      </c>
      <c r="S94" s="54" t="s">
        <v>85</v>
      </c>
      <c r="T94" s="34"/>
    </row>
    <row r="95" spans="1:20" ht="17.25" x14ac:dyDescent="0.25">
      <c r="A95" s="53">
        <v>91</v>
      </c>
      <c r="B95" s="54" t="s">
        <v>62</v>
      </c>
      <c r="C95" s="54" t="s">
        <v>465</v>
      </c>
      <c r="D95" s="54" t="s">
        <v>27</v>
      </c>
      <c r="E95" s="56">
        <v>18307010126</v>
      </c>
      <c r="F95" s="54"/>
      <c r="G95" s="56">
        <v>12</v>
      </c>
      <c r="H95" s="56">
        <v>14</v>
      </c>
      <c r="I95" s="58">
        <f t="shared" si="1"/>
        <v>26</v>
      </c>
      <c r="J95" s="54">
        <v>9706770352</v>
      </c>
      <c r="K95" s="54" t="s">
        <v>134</v>
      </c>
      <c r="L95" s="54" t="s">
        <v>436</v>
      </c>
      <c r="M95" s="54">
        <v>8011412190</v>
      </c>
      <c r="N95" s="54" t="s">
        <v>464</v>
      </c>
      <c r="O95" s="54">
        <v>9508165355</v>
      </c>
      <c r="P95" s="60">
        <v>43567</v>
      </c>
      <c r="Q95" s="54" t="s">
        <v>92</v>
      </c>
      <c r="R95" s="54" t="s">
        <v>236</v>
      </c>
      <c r="S95" s="54" t="s">
        <v>85</v>
      </c>
      <c r="T95" s="34"/>
    </row>
    <row r="96" spans="1:20" ht="17.25" x14ac:dyDescent="0.25">
      <c r="A96" s="53">
        <v>92</v>
      </c>
      <c r="B96" s="54" t="s">
        <v>62</v>
      </c>
      <c r="C96" s="54" t="s">
        <v>466</v>
      </c>
      <c r="D96" s="54" t="s">
        <v>27</v>
      </c>
      <c r="E96" s="56">
        <v>18307010129</v>
      </c>
      <c r="F96" s="54"/>
      <c r="G96" s="56">
        <v>15</v>
      </c>
      <c r="H96" s="56">
        <v>10</v>
      </c>
      <c r="I96" s="58">
        <f t="shared" si="1"/>
        <v>25</v>
      </c>
      <c r="J96" s="54">
        <v>9864300215</v>
      </c>
      <c r="K96" s="54" t="s">
        <v>134</v>
      </c>
      <c r="L96" s="54" t="s">
        <v>436</v>
      </c>
      <c r="M96" s="54">
        <v>8011412190</v>
      </c>
      <c r="N96" s="54" t="s">
        <v>437</v>
      </c>
      <c r="O96" s="54">
        <v>9508165355</v>
      </c>
      <c r="P96" s="60">
        <v>43567</v>
      </c>
      <c r="Q96" s="54" t="s">
        <v>92</v>
      </c>
      <c r="R96" s="54" t="s">
        <v>241</v>
      </c>
      <c r="S96" s="54" t="s">
        <v>85</v>
      </c>
      <c r="T96" s="34"/>
    </row>
    <row r="97" spans="1:20" ht="34.5" x14ac:dyDescent="0.25">
      <c r="A97" s="53">
        <v>93</v>
      </c>
      <c r="B97" s="54" t="s">
        <v>62</v>
      </c>
      <c r="C97" s="54" t="s">
        <v>467</v>
      </c>
      <c r="D97" s="54" t="s">
        <v>27</v>
      </c>
      <c r="E97" s="56">
        <v>18307010803</v>
      </c>
      <c r="F97" s="54"/>
      <c r="G97" s="56">
        <v>28</v>
      </c>
      <c r="H97" s="56">
        <v>30</v>
      </c>
      <c r="I97" s="58">
        <f t="shared" si="1"/>
        <v>58</v>
      </c>
      <c r="J97" s="54">
        <v>7635870876</v>
      </c>
      <c r="K97" s="54" t="s">
        <v>244</v>
      </c>
      <c r="L97" s="54" t="s">
        <v>245</v>
      </c>
      <c r="M97" s="54">
        <v>9954032647</v>
      </c>
      <c r="N97" s="54" t="s">
        <v>468</v>
      </c>
      <c r="O97" s="54">
        <v>9707478041</v>
      </c>
      <c r="P97" s="60">
        <v>43568</v>
      </c>
      <c r="Q97" s="54" t="s">
        <v>332</v>
      </c>
      <c r="R97" s="54" t="s">
        <v>246</v>
      </c>
      <c r="S97" s="54" t="s">
        <v>85</v>
      </c>
      <c r="T97" s="34"/>
    </row>
    <row r="98" spans="1:20" ht="17.25" x14ac:dyDescent="0.25">
      <c r="A98" s="53">
        <v>94</v>
      </c>
      <c r="B98" s="55" t="s">
        <v>62</v>
      </c>
      <c r="C98" s="54" t="s">
        <v>469</v>
      </c>
      <c r="D98" s="54" t="s">
        <v>27</v>
      </c>
      <c r="E98" s="56">
        <v>18307010807</v>
      </c>
      <c r="F98" s="54"/>
      <c r="G98" s="56">
        <v>56</v>
      </c>
      <c r="H98" s="56">
        <v>29</v>
      </c>
      <c r="I98" s="58">
        <f t="shared" si="1"/>
        <v>85</v>
      </c>
      <c r="J98" s="91">
        <v>9401972867</v>
      </c>
      <c r="K98" s="54" t="s">
        <v>244</v>
      </c>
      <c r="L98" s="54" t="s">
        <v>247</v>
      </c>
      <c r="M98" s="54">
        <v>9401335275</v>
      </c>
      <c r="N98" s="54" t="s">
        <v>470</v>
      </c>
      <c r="O98" s="54">
        <v>9707755092</v>
      </c>
      <c r="P98" s="60">
        <v>43568</v>
      </c>
      <c r="Q98" s="54" t="s">
        <v>332</v>
      </c>
      <c r="R98" s="54" t="s">
        <v>248</v>
      </c>
      <c r="S98" s="54" t="s">
        <v>85</v>
      </c>
      <c r="T98" s="34"/>
    </row>
    <row r="99" spans="1:20" ht="17.25" x14ac:dyDescent="0.25">
      <c r="A99" s="53">
        <v>95</v>
      </c>
      <c r="B99" s="54" t="s">
        <v>62</v>
      </c>
      <c r="C99" s="54" t="s">
        <v>471</v>
      </c>
      <c r="D99" s="54" t="s">
        <v>25</v>
      </c>
      <c r="E99" s="56">
        <v>18120402004</v>
      </c>
      <c r="F99" s="54" t="s">
        <v>89</v>
      </c>
      <c r="G99" s="56">
        <v>22</v>
      </c>
      <c r="H99" s="56">
        <v>20</v>
      </c>
      <c r="I99" s="58">
        <f t="shared" si="1"/>
        <v>42</v>
      </c>
      <c r="J99" s="54">
        <v>6900163066</v>
      </c>
      <c r="K99" s="54" t="s">
        <v>244</v>
      </c>
      <c r="L99" s="54" t="s">
        <v>247</v>
      </c>
      <c r="M99" s="54">
        <v>9401335275</v>
      </c>
      <c r="N99" s="54" t="s">
        <v>470</v>
      </c>
      <c r="O99" s="54">
        <v>9707755092</v>
      </c>
      <c r="P99" s="60">
        <v>43568</v>
      </c>
      <c r="Q99" s="54" t="s">
        <v>332</v>
      </c>
      <c r="R99" s="54" t="s">
        <v>248</v>
      </c>
      <c r="S99" s="54" t="s">
        <v>85</v>
      </c>
      <c r="T99" s="34"/>
    </row>
    <row r="100" spans="1:20" ht="34.5" x14ac:dyDescent="0.25">
      <c r="A100" s="53">
        <v>96</v>
      </c>
      <c r="B100" s="54" t="s">
        <v>62</v>
      </c>
      <c r="C100" s="54" t="s">
        <v>472</v>
      </c>
      <c r="D100" s="54" t="s">
        <v>27</v>
      </c>
      <c r="E100" s="56">
        <v>18307010801</v>
      </c>
      <c r="F100" s="54"/>
      <c r="G100" s="56">
        <v>41</v>
      </c>
      <c r="H100" s="56">
        <v>31</v>
      </c>
      <c r="I100" s="58">
        <f t="shared" si="1"/>
        <v>72</v>
      </c>
      <c r="J100" s="54">
        <v>6900759084</v>
      </c>
      <c r="K100" s="54" t="s">
        <v>244</v>
      </c>
      <c r="L100" s="54" t="s">
        <v>245</v>
      </c>
      <c r="M100" s="54">
        <v>9954032647</v>
      </c>
      <c r="N100" s="54" t="s">
        <v>473</v>
      </c>
      <c r="O100" s="54">
        <v>9707255496</v>
      </c>
      <c r="P100" s="60">
        <v>43572</v>
      </c>
      <c r="Q100" s="54" t="s">
        <v>330</v>
      </c>
      <c r="R100" s="54" t="s">
        <v>249</v>
      </c>
      <c r="S100" s="54" t="s">
        <v>85</v>
      </c>
      <c r="T100" s="34"/>
    </row>
    <row r="101" spans="1:20" ht="34.5" x14ac:dyDescent="0.25">
      <c r="A101" s="53">
        <v>97</v>
      </c>
      <c r="B101" s="54" t="s">
        <v>62</v>
      </c>
      <c r="C101" s="54" t="s">
        <v>474</v>
      </c>
      <c r="D101" s="54" t="s">
        <v>27</v>
      </c>
      <c r="E101" s="56">
        <v>18307010802</v>
      </c>
      <c r="F101" s="54"/>
      <c r="G101" s="56">
        <v>19</v>
      </c>
      <c r="H101" s="56">
        <v>29</v>
      </c>
      <c r="I101" s="58">
        <f t="shared" si="1"/>
        <v>48</v>
      </c>
      <c r="J101" s="54">
        <v>9954655627</v>
      </c>
      <c r="K101" s="54" t="s">
        <v>244</v>
      </c>
      <c r="L101" s="54" t="s">
        <v>245</v>
      </c>
      <c r="M101" s="54">
        <v>9954032647</v>
      </c>
      <c r="N101" s="54" t="s">
        <v>468</v>
      </c>
      <c r="O101" s="54">
        <v>9707478041</v>
      </c>
      <c r="P101" s="60">
        <v>43572</v>
      </c>
      <c r="Q101" s="54" t="s">
        <v>330</v>
      </c>
      <c r="R101" s="54" t="s">
        <v>233</v>
      </c>
      <c r="S101" s="54" t="s">
        <v>85</v>
      </c>
      <c r="T101" s="34"/>
    </row>
    <row r="102" spans="1:20" ht="34.5" x14ac:dyDescent="0.25">
      <c r="A102" s="53">
        <v>98</v>
      </c>
      <c r="B102" s="54" t="s">
        <v>62</v>
      </c>
      <c r="C102" s="55" t="s">
        <v>475</v>
      </c>
      <c r="D102" s="55" t="s">
        <v>25</v>
      </c>
      <c r="E102" s="57">
        <v>18120402301</v>
      </c>
      <c r="F102" s="55" t="s">
        <v>89</v>
      </c>
      <c r="G102" s="57">
        <v>20</v>
      </c>
      <c r="H102" s="57">
        <v>41</v>
      </c>
      <c r="I102" s="58">
        <f t="shared" si="1"/>
        <v>61</v>
      </c>
      <c r="J102" s="55">
        <v>9678397476</v>
      </c>
      <c r="K102" s="54" t="s">
        <v>244</v>
      </c>
      <c r="L102" s="54" t="s">
        <v>245</v>
      </c>
      <c r="M102" s="54">
        <v>9954032647</v>
      </c>
      <c r="N102" s="54" t="s">
        <v>473</v>
      </c>
      <c r="O102" s="54">
        <v>9707255496</v>
      </c>
      <c r="P102" s="60">
        <v>43572</v>
      </c>
      <c r="Q102" s="55" t="s">
        <v>330</v>
      </c>
      <c r="R102" s="55" t="s">
        <v>233</v>
      </c>
      <c r="S102" s="54" t="s">
        <v>85</v>
      </c>
      <c r="T102" s="34"/>
    </row>
    <row r="103" spans="1:20" ht="17.25" x14ac:dyDescent="0.25">
      <c r="A103" s="53">
        <v>99</v>
      </c>
      <c r="B103" s="54" t="s">
        <v>62</v>
      </c>
      <c r="C103" s="54" t="s">
        <v>476</v>
      </c>
      <c r="D103" s="54" t="s">
        <v>27</v>
      </c>
      <c r="E103" s="56">
        <v>18307010804</v>
      </c>
      <c r="F103" s="54"/>
      <c r="G103" s="56">
        <v>28</v>
      </c>
      <c r="H103" s="56">
        <v>27</v>
      </c>
      <c r="I103" s="58">
        <f t="shared" si="1"/>
        <v>55</v>
      </c>
      <c r="J103" s="54">
        <v>9954201332</v>
      </c>
      <c r="K103" s="54" t="s">
        <v>244</v>
      </c>
      <c r="L103" s="54" t="s">
        <v>247</v>
      </c>
      <c r="M103" s="54">
        <v>9401335275</v>
      </c>
      <c r="N103" s="54" t="s">
        <v>473</v>
      </c>
      <c r="O103" s="54">
        <v>9707255496</v>
      </c>
      <c r="P103" s="60">
        <v>43573</v>
      </c>
      <c r="Q103" s="54" t="s">
        <v>331</v>
      </c>
      <c r="R103" s="54" t="s">
        <v>232</v>
      </c>
      <c r="S103" s="54" t="s">
        <v>85</v>
      </c>
      <c r="T103" s="34"/>
    </row>
    <row r="104" spans="1:20" ht="17.25" x14ac:dyDescent="0.25">
      <c r="A104" s="53">
        <v>100</v>
      </c>
      <c r="B104" s="54" t="s">
        <v>62</v>
      </c>
      <c r="C104" s="54" t="s">
        <v>477</v>
      </c>
      <c r="D104" s="54" t="s">
        <v>25</v>
      </c>
      <c r="E104" s="56">
        <v>18120402202</v>
      </c>
      <c r="F104" s="54" t="s">
        <v>89</v>
      </c>
      <c r="G104" s="56">
        <v>68</v>
      </c>
      <c r="H104" s="56">
        <v>61</v>
      </c>
      <c r="I104" s="58">
        <f t="shared" si="1"/>
        <v>129</v>
      </c>
      <c r="J104" s="54">
        <v>8133932318</v>
      </c>
      <c r="K104" s="54" t="s">
        <v>244</v>
      </c>
      <c r="L104" s="54" t="s">
        <v>247</v>
      </c>
      <c r="M104" s="54">
        <v>9401335275</v>
      </c>
      <c r="N104" s="54" t="s">
        <v>473</v>
      </c>
      <c r="O104" s="54">
        <v>9707255496</v>
      </c>
      <c r="P104" s="60">
        <v>43573</v>
      </c>
      <c r="Q104" s="54" t="s">
        <v>331</v>
      </c>
      <c r="R104" s="54" t="s">
        <v>232</v>
      </c>
      <c r="S104" s="54" t="s">
        <v>85</v>
      </c>
      <c r="T104" s="34"/>
    </row>
    <row r="105" spans="1:20" ht="17.25" x14ac:dyDescent="0.25">
      <c r="A105" s="53">
        <v>101</v>
      </c>
      <c r="B105" s="54" t="s">
        <v>62</v>
      </c>
      <c r="C105" s="54" t="s">
        <v>478</v>
      </c>
      <c r="D105" s="54" t="s">
        <v>27</v>
      </c>
      <c r="E105" s="56">
        <v>18307010806</v>
      </c>
      <c r="F105" s="54"/>
      <c r="G105" s="56">
        <v>34</v>
      </c>
      <c r="H105" s="56">
        <v>46</v>
      </c>
      <c r="I105" s="58">
        <f t="shared" si="1"/>
        <v>80</v>
      </c>
      <c r="J105" s="54">
        <v>9706464834</v>
      </c>
      <c r="K105" s="54" t="s">
        <v>244</v>
      </c>
      <c r="L105" s="54" t="s">
        <v>247</v>
      </c>
      <c r="M105" s="54">
        <v>9401335275</v>
      </c>
      <c r="N105" s="54" t="s">
        <v>473</v>
      </c>
      <c r="O105" s="54">
        <v>9707255496</v>
      </c>
      <c r="P105" s="60">
        <v>43573</v>
      </c>
      <c r="Q105" s="54" t="s">
        <v>331</v>
      </c>
      <c r="R105" s="54" t="s">
        <v>233</v>
      </c>
      <c r="S105" s="54" t="s">
        <v>85</v>
      </c>
      <c r="T105" s="34"/>
    </row>
    <row r="106" spans="1:20" ht="34.5" x14ac:dyDescent="0.25">
      <c r="A106" s="53">
        <v>102</v>
      </c>
      <c r="B106" s="54" t="s">
        <v>62</v>
      </c>
      <c r="C106" s="54" t="s">
        <v>479</v>
      </c>
      <c r="D106" s="54" t="s">
        <v>27</v>
      </c>
      <c r="E106" s="56">
        <v>18307010811</v>
      </c>
      <c r="F106" s="54"/>
      <c r="G106" s="56">
        <v>42</v>
      </c>
      <c r="H106" s="56">
        <v>39</v>
      </c>
      <c r="I106" s="58">
        <f t="shared" si="1"/>
        <v>81</v>
      </c>
      <c r="J106" s="54">
        <v>8011185895</v>
      </c>
      <c r="K106" s="54" t="s">
        <v>244</v>
      </c>
      <c r="L106" s="54" t="s">
        <v>247</v>
      </c>
      <c r="M106" s="54">
        <v>9401335275</v>
      </c>
      <c r="N106" s="54" t="s">
        <v>480</v>
      </c>
      <c r="O106" s="54">
        <v>9864273535</v>
      </c>
      <c r="P106" s="60">
        <v>43575</v>
      </c>
      <c r="Q106" s="54" t="s">
        <v>332</v>
      </c>
      <c r="R106" s="54" t="s">
        <v>246</v>
      </c>
      <c r="S106" s="54" t="s">
        <v>85</v>
      </c>
      <c r="T106" s="34"/>
    </row>
    <row r="107" spans="1:20" ht="34.5" x14ac:dyDescent="0.25">
      <c r="A107" s="53">
        <v>103</v>
      </c>
      <c r="B107" s="54" t="s">
        <v>62</v>
      </c>
      <c r="C107" s="54" t="s">
        <v>481</v>
      </c>
      <c r="D107" s="54" t="s">
        <v>27</v>
      </c>
      <c r="E107" s="56">
        <v>18307010808</v>
      </c>
      <c r="F107" s="54"/>
      <c r="G107" s="56">
        <v>28</v>
      </c>
      <c r="H107" s="56">
        <v>37</v>
      </c>
      <c r="I107" s="58">
        <f t="shared" si="1"/>
        <v>65</v>
      </c>
      <c r="J107" s="54">
        <v>8011185972</v>
      </c>
      <c r="K107" s="54" t="s">
        <v>244</v>
      </c>
      <c r="L107" s="54" t="s">
        <v>247</v>
      </c>
      <c r="M107" s="54">
        <v>9401335275</v>
      </c>
      <c r="N107" s="54" t="s">
        <v>480</v>
      </c>
      <c r="O107" s="54">
        <v>9864273535</v>
      </c>
      <c r="P107" s="60">
        <v>43575</v>
      </c>
      <c r="Q107" s="54" t="s">
        <v>332</v>
      </c>
      <c r="R107" s="54" t="s">
        <v>259</v>
      </c>
      <c r="S107" s="54" t="s">
        <v>85</v>
      </c>
      <c r="T107" s="34"/>
    </row>
    <row r="108" spans="1:20" ht="17.25" x14ac:dyDescent="0.25">
      <c r="A108" s="53">
        <v>104</v>
      </c>
      <c r="B108" s="54" t="s">
        <v>62</v>
      </c>
      <c r="C108" s="54" t="s">
        <v>482</v>
      </c>
      <c r="D108" s="54" t="s">
        <v>27</v>
      </c>
      <c r="E108" s="56">
        <v>18307010618</v>
      </c>
      <c r="F108" s="54"/>
      <c r="G108" s="56">
        <v>39</v>
      </c>
      <c r="H108" s="56">
        <v>41</v>
      </c>
      <c r="I108" s="58">
        <f t="shared" si="1"/>
        <v>80</v>
      </c>
      <c r="J108" s="54">
        <v>8011665949</v>
      </c>
      <c r="K108" s="54" t="s">
        <v>483</v>
      </c>
      <c r="L108" s="54" t="s">
        <v>98</v>
      </c>
      <c r="M108" s="54">
        <v>9678569926</v>
      </c>
      <c r="N108" s="54" t="s">
        <v>484</v>
      </c>
      <c r="O108" s="54">
        <v>9678190013</v>
      </c>
      <c r="P108" s="60">
        <v>43577</v>
      </c>
      <c r="Q108" s="85" t="s">
        <v>329</v>
      </c>
      <c r="R108" s="54" t="s">
        <v>260</v>
      </c>
      <c r="S108" s="54" t="s">
        <v>85</v>
      </c>
      <c r="T108" s="34"/>
    </row>
    <row r="109" spans="1:20" ht="17.25" x14ac:dyDescent="0.25">
      <c r="A109" s="53">
        <v>105</v>
      </c>
      <c r="B109" s="54" t="s">
        <v>62</v>
      </c>
      <c r="C109" s="54" t="s">
        <v>485</v>
      </c>
      <c r="D109" s="54" t="s">
        <v>25</v>
      </c>
      <c r="E109" s="56">
        <v>18120417601</v>
      </c>
      <c r="F109" s="54" t="s">
        <v>89</v>
      </c>
      <c r="G109" s="56">
        <v>25</v>
      </c>
      <c r="H109" s="56">
        <v>25</v>
      </c>
      <c r="I109" s="58">
        <f t="shared" si="1"/>
        <v>50</v>
      </c>
      <c r="J109" s="54">
        <v>9678034625</v>
      </c>
      <c r="K109" s="54" t="s">
        <v>483</v>
      </c>
      <c r="L109" s="54" t="s">
        <v>98</v>
      </c>
      <c r="M109" s="54">
        <v>9678569926</v>
      </c>
      <c r="N109" s="54" t="s">
        <v>484</v>
      </c>
      <c r="O109" s="54">
        <v>9678190013</v>
      </c>
      <c r="P109" s="60">
        <v>43577</v>
      </c>
      <c r="Q109" s="85" t="s">
        <v>329</v>
      </c>
      <c r="R109" s="54" t="s">
        <v>260</v>
      </c>
      <c r="S109" s="54" t="s">
        <v>85</v>
      </c>
      <c r="T109" s="34"/>
    </row>
    <row r="110" spans="1:20" ht="17.25" x14ac:dyDescent="0.25">
      <c r="A110" s="53">
        <v>106</v>
      </c>
      <c r="B110" s="54" t="s">
        <v>62</v>
      </c>
      <c r="C110" s="54" t="s">
        <v>486</v>
      </c>
      <c r="D110" s="54" t="s">
        <v>25</v>
      </c>
      <c r="E110" s="56">
        <v>18120416909</v>
      </c>
      <c r="F110" s="54" t="s">
        <v>89</v>
      </c>
      <c r="G110" s="56">
        <v>20</v>
      </c>
      <c r="H110" s="56">
        <v>13</v>
      </c>
      <c r="I110" s="58">
        <f t="shared" si="1"/>
        <v>33</v>
      </c>
      <c r="J110" s="54">
        <v>9957767828</v>
      </c>
      <c r="K110" s="54" t="s">
        <v>261</v>
      </c>
      <c r="L110" s="54" t="s">
        <v>262</v>
      </c>
      <c r="M110" s="54">
        <v>9401725910</v>
      </c>
      <c r="N110" s="54" t="s">
        <v>263</v>
      </c>
      <c r="O110" s="54">
        <v>9864386696</v>
      </c>
      <c r="P110" s="60">
        <v>43577</v>
      </c>
      <c r="Q110" s="54" t="s">
        <v>329</v>
      </c>
      <c r="R110" s="54" t="s">
        <v>275</v>
      </c>
      <c r="S110" s="54" t="s">
        <v>85</v>
      </c>
      <c r="T110" s="34"/>
    </row>
    <row r="111" spans="1:20" ht="17.25" x14ac:dyDescent="0.25">
      <c r="A111" s="53">
        <v>107</v>
      </c>
      <c r="B111" s="54" t="s">
        <v>62</v>
      </c>
      <c r="C111" s="54" t="s">
        <v>487</v>
      </c>
      <c r="D111" s="54" t="s">
        <v>27</v>
      </c>
      <c r="E111" s="56">
        <v>18307010523</v>
      </c>
      <c r="F111" s="54"/>
      <c r="G111" s="56">
        <v>14</v>
      </c>
      <c r="H111" s="56">
        <v>17</v>
      </c>
      <c r="I111" s="58">
        <f t="shared" si="1"/>
        <v>31</v>
      </c>
      <c r="J111" s="54">
        <v>9435228862</v>
      </c>
      <c r="K111" s="54" t="s">
        <v>90</v>
      </c>
      <c r="L111" s="54" t="s">
        <v>99</v>
      </c>
      <c r="M111" s="54">
        <v>8822120110</v>
      </c>
      <c r="N111" s="54" t="s">
        <v>488</v>
      </c>
      <c r="O111" s="54">
        <v>7896851459</v>
      </c>
      <c r="P111" s="60">
        <v>43578</v>
      </c>
      <c r="Q111" s="54" t="s">
        <v>333</v>
      </c>
      <c r="R111" s="54" t="s">
        <v>264</v>
      </c>
      <c r="S111" s="54" t="s">
        <v>85</v>
      </c>
      <c r="T111" s="34"/>
    </row>
    <row r="112" spans="1:20" ht="17.25" x14ac:dyDescent="0.25">
      <c r="A112" s="53">
        <v>108</v>
      </c>
      <c r="B112" s="54" t="s">
        <v>62</v>
      </c>
      <c r="C112" s="54" t="s">
        <v>489</v>
      </c>
      <c r="D112" s="54" t="s">
        <v>25</v>
      </c>
      <c r="E112" s="56">
        <v>18120410704</v>
      </c>
      <c r="F112" s="54" t="s">
        <v>89</v>
      </c>
      <c r="G112" s="56">
        <v>10</v>
      </c>
      <c r="H112" s="56">
        <v>14</v>
      </c>
      <c r="I112" s="58">
        <f t="shared" si="1"/>
        <v>24</v>
      </c>
      <c r="J112" s="54">
        <v>9957474236</v>
      </c>
      <c r="K112" s="54" t="s">
        <v>90</v>
      </c>
      <c r="L112" s="54" t="s">
        <v>99</v>
      </c>
      <c r="M112" s="54">
        <v>8822120110</v>
      </c>
      <c r="N112" s="54" t="s">
        <v>488</v>
      </c>
      <c r="O112" s="54">
        <v>7896851459</v>
      </c>
      <c r="P112" s="60">
        <v>43578</v>
      </c>
      <c r="Q112" s="54" t="s">
        <v>333</v>
      </c>
      <c r="R112" s="54" t="s">
        <v>264</v>
      </c>
      <c r="S112" s="54" t="s">
        <v>85</v>
      </c>
      <c r="T112" s="34"/>
    </row>
    <row r="113" spans="1:20" ht="34.5" x14ac:dyDescent="0.25">
      <c r="A113" s="53">
        <v>109</v>
      </c>
      <c r="B113" s="54" t="s">
        <v>62</v>
      </c>
      <c r="C113" s="54" t="s">
        <v>490</v>
      </c>
      <c r="D113" s="54" t="s">
        <v>25</v>
      </c>
      <c r="E113" s="56">
        <v>18120410701</v>
      </c>
      <c r="F113" s="54" t="s">
        <v>89</v>
      </c>
      <c r="G113" s="56">
        <v>33</v>
      </c>
      <c r="H113" s="56">
        <v>31</v>
      </c>
      <c r="I113" s="58">
        <f t="shared" si="1"/>
        <v>64</v>
      </c>
      <c r="J113" s="54">
        <v>8133828604</v>
      </c>
      <c r="K113" s="54" t="s">
        <v>100</v>
      </c>
      <c r="L113" s="54" t="s">
        <v>101</v>
      </c>
      <c r="M113" s="54">
        <v>9435187594</v>
      </c>
      <c r="N113" s="54" t="s">
        <v>102</v>
      </c>
      <c r="O113" s="88">
        <v>9957955609</v>
      </c>
      <c r="P113" s="60">
        <v>43578</v>
      </c>
      <c r="Q113" s="54" t="s">
        <v>333</v>
      </c>
      <c r="R113" s="54" t="s">
        <v>268</v>
      </c>
      <c r="S113" s="54" t="s">
        <v>85</v>
      </c>
      <c r="T113" s="34"/>
    </row>
    <row r="114" spans="1:20" ht="34.5" x14ac:dyDescent="0.25">
      <c r="A114" s="53">
        <v>110</v>
      </c>
      <c r="B114" s="54" t="s">
        <v>62</v>
      </c>
      <c r="C114" s="54" t="s">
        <v>491</v>
      </c>
      <c r="D114" s="54" t="s">
        <v>27</v>
      </c>
      <c r="E114" s="56">
        <v>18307010520</v>
      </c>
      <c r="F114" s="54"/>
      <c r="G114" s="56">
        <v>29</v>
      </c>
      <c r="H114" s="56">
        <v>19</v>
      </c>
      <c r="I114" s="58">
        <f t="shared" si="1"/>
        <v>48</v>
      </c>
      <c r="J114" s="54">
        <v>8011793445</v>
      </c>
      <c r="K114" s="54" t="s">
        <v>100</v>
      </c>
      <c r="L114" s="54" t="s">
        <v>265</v>
      </c>
      <c r="M114" s="54">
        <v>9954640418</v>
      </c>
      <c r="N114" s="54" t="s">
        <v>266</v>
      </c>
      <c r="O114" s="54">
        <v>9863348574</v>
      </c>
      <c r="P114" s="60">
        <v>43579</v>
      </c>
      <c r="Q114" s="54" t="s">
        <v>330</v>
      </c>
      <c r="R114" s="54" t="s">
        <v>269</v>
      </c>
      <c r="S114" s="54" t="s">
        <v>85</v>
      </c>
      <c r="T114" s="34"/>
    </row>
    <row r="115" spans="1:20" ht="34.5" x14ac:dyDescent="0.25">
      <c r="A115" s="53">
        <v>111</v>
      </c>
      <c r="B115" s="54" t="s">
        <v>62</v>
      </c>
      <c r="C115" s="54" t="s">
        <v>492</v>
      </c>
      <c r="D115" s="54" t="s">
        <v>25</v>
      </c>
      <c r="E115" s="56">
        <v>18120412001</v>
      </c>
      <c r="F115" s="54" t="s">
        <v>93</v>
      </c>
      <c r="G115" s="56">
        <v>35</v>
      </c>
      <c r="H115" s="56">
        <v>30</v>
      </c>
      <c r="I115" s="58">
        <f t="shared" si="1"/>
        <v>65</v>
      </c>
      <c r="J115" s="54">
        <v>7896461911</v>
      </c>
      <c r="K115" s="54" t="s">
        <v>100</v>
      </c>
      <c r="L115" s="54" t="s">
        <v>265</v>
      </c>
      <c r="M115" s="54">
        <v>9954640418</v>
      </c>
      <c r="N115" s="54" t="s">
        <v>266</v>
      </c>
      <c r="O115" s="54">
        <v>9863348574</v>
      </c>
      <c r="P115" s="60">
        <v>43579</v>
      </c>
      <c r="Q115" s="54" t="s">
        <v>330</v>
      </c>
      <c r="R115" s="54" t="s">
        <v>269</v>
      </c>
      <c r="S115" s="54" t="s">
        <v>85</v>
      </c>
      <c r="T115" s="34"/>
    </row>
    <row r="116" spans="1:20" ht="34.5" x14ac:dyDescent="0.25">
      <c r="A116" s="53">
        <v>112</v>
      </c>
      <c r="B116" s="54" t="s">
        <v>62</v>
      </c>
      <c r="C116" s="54" t="s">
        <v>493</v>
      </c>
      <c r="D116" s="54" t="s">
        <v>25</v>
      </c>
      <c r="E116" s="56">
        <v>18120417301</v>
      </c>
      <c r="F116" s="54" t="s">
        <v>89</v>
      </c>
      <c r="G116" s="56">
        <v>14</v>
      </c>
      <c r="H116" s="56">
        <v>17</v>
      </c>
      <c r="I116" s="58">
        <f t="shared" si="1"/>
        <v>31</v>
      </c>
      <c r="J116" s="54">
        <v>9957311227</v>
      </c>
      <c r="K116" s="54" t="s">
        <v>100</v>
      </c>
      <c r="L116" s="54" t="s">
        <v>265</v>
      </c>
      <c r="M116" s="54">
        <v>9954640418</v>
      </c>
      <c r="N116" s="54" t="s">
        <v>266</v>
      </c>
      <c r="O116" s="54">
        <v>9863348574</v>
      </c>
      <c r="P116" s="60">
        <v>43579</v>
      </c>
      <c r="Q116" s="54" t="s">
        <v>330</v>
      </c>
      <c r="R116" s="54" t="s">
        <v>269</v>
      </c>
      <c r="S116" s="54" t="s">
        <v>85</v>
      </c>
      <c r="T116" s="34"/>
    </row>
    <row r="117" spans="1:20" ht="17.25" x14ac:dyDescent="0.25">
      <c r="A117" s="53">
        <v>113</v>
      </c>
      <c r="B117" s="54" t="s">
        <v>62</v>
      </c>
      <c r="C117" s="55" t="s">
        <v>494</v>
      </c>
      <c r="D117" s="55" t="s">
        <v>27</v>
      </c>
      <c r="E117" s="57">
        <v>18307010503</v>
      </c>
      <c r="F117" s="55"/>
      <c r="G117" s="57">
        <v>34</v>
      </c>
      <c r="H117" s="57">
        <v>35</v>
      </c>
      <c r="I117" s="58">
        <f t="shared" si="1"/>
        <v>69</v>
      </c>
      <c r="J117" s="55">
        <v>9954249848</v>
      </c>
      <c r="K117" s="55" t="s">
        <v>90</v>
      </c>
      <c r="L117" s="55" t="s">
        <v>91</v>
      </c>
      <c r="M117" s="55">
        <v>9401725687</v>
      </c>
      <c r="N117" s="55" t="s">
        <v>447</v>
      </c>
      <c r="O117" s="55">
        <v>9957975451</v>
      </c>
      <c r="P117" s="59">
        <v>43580</v>
      </c>
      <c r="Q117" s="55" t="s">
        <v>331</v>
      </c>
      <c r="R117" s="55" t="s">
        <v>267</v>
      </c>
      <c r="S117" s="54" t="s">
        <v>85</v>
      </c>
      <c r="T117" s="34"/>
    </row>
    <row r="118" spans="1:20" ht="34.5" x14ac:dyDescent="0.25">
      <c r="A118" s="53">
        <v>114</v>
      </c>
      <c r="B118" s="54" t="s">
        <v>62</v>
      </c>
      <c r="C118" s="54" t="s">
        <v>495</v>
      </c>
      <c r="D118" s="54" t="s">
        <v>25</v>
      </c>
      <c r="E118" s="56">
        <v>18120411002</v>
      </c>
      <c r="F118" s="54" t="s">
        <v>128</v>
      </c>
      <c r="G118" s="56">
        <v>18</v>
      </c>
      <c r="H118" s="56">
        <v>23</v>
      </c>
      <c r="I118" s="58">
        <f t="shared" si="1"/>
        <v>41</v>
      </c>
      <c r="J118" s="54">
        <v>1833828186</v>
      </c>
      <c r="K118" s="54" t="s">
        <v>100</v>
      </c>
      <c r="L118" s="54" t="s">
        <v>101</v>
      </c>
      <c r="M118" s="54">
        <v>9435187594</v>
      </c>
      <c r="N118" s="54" t="s">
        <v>488</v>
      </c>
      <c r="O118" s="54">
        <v>9678189882</v>
      </c>
      <c r="P118" s="59">
        <v>43580</v>
      </c>
      <c r="Q118" s="54" t="s">
        <v>331</v>
      </c>
      <c r="R118" s="54" t="s">
        <v>275</v>
      </c>
      <c r="S118" s="54" t="s">
        <v>85</v>
      </c>
      <c r="T118" s="34"/>
    </row>
    <row r="119" spans="1:20" ht="17.25" x14ac:dyDescent="0.25">
      <c r="A119" s="53">
        <v>115</v>
      </c>
      <c r="B119" s="54" t="s">
        <v>62</v>
      </c>
      <c r="C119" s="54" t="s">
        <v>496</v>
      </c>
      <c r="D119" s="54" t="s">
        <v>25</v>
      </c>
      <c r="E119" s="56">
        <v>18120416915</v>
      </c>
      <c r="F119" s="54" t="s">
        <v>89</v>
      </c>
      <c r="G119" s="56">
        <v>19</v>
      </c>
      <c r="H119" s="56">
        <v>17</v>
      </c>
      <c r="I119" s="58">
        <f t="shared" si="1"/>
        <v>36</v>
      </c>
      <c r="J119" s="54">
        <v>8723077032</v>
      </c>
      <c r="K119" s="54" t="s">
        <v>261</v>
      </c>
      <c r="L119" s="54" t="s">
        <v>262</v>
      </c>
      <c r="M119" s="54">
        <v>9401725910</v>
      </c>
      <c r="N119" s="54" t="s">
        <v>263</v>
      </c>
      <c r="O119" s="54">
        <v>9864386696</v>
      </c>
      <c r="P119" s="59">
        <v>43580</v>
      </c>
      <c r="Q119" s="54" t="s">
        <v>331</v>
      </c>
      <c r="R119" s="54" t="s">
        <v>275</v>
      </c>
      <c r="S119" s="54" t="s">
        <v>85</v>
      </c>
      <c r="T119" s="34"/>
    </row>
    <row r="120" spans="1:20" ht="17.25" x14ac:dyDescent="0.25">
      <c r="A120" s="53">
        <v>116</v>
      </c>
      <c r="B120" s="54" t="s">
        <v>62</v>
      </c>
      <c r="C120" s="54" t="s">
        <v>497</v>
      </c>
      <c r="D120" s="54" t="s">
        <v>27</v>
      </c>
      <c r="E120" s="56">
        <v>18307010511</v>
      </c>
      <c r="F120" s="54"/>
      <c r="G120" s="56">
        <v>31</v>
      </c>
      <c r="H120" s="56">
        <v>22</v>
      </c>
      <c r="I120" s="58">
        <f t="shared" si="1"/>
        <v>53</v>
      </c>
      <c r="J120" s="54">
        <v>6900768935</v>
      </c>
      <c r="K120" s="54" t="s">
        <v>90</v>
      </c>
      <c r="L120" s="54" t="s">
        <v>99</v>
      </c>
      <c r="M120" s="54">
        <v>8822120110</v>
      </c>
      <c r="N120" s="54" t="s">
        <v>129</v>
      </c>
      <c r="O120" s="54">
        <v>9707280643</v>
      </c>
      <c r="P120" s="60">
        <v>43581</v>
      </c>
      <c r="Q120" s="54" t="s">
        <v>92</v>
      </c>
      <c r="R120" s="54" t="s">
        <v>264</v>
      </c>
      <c r="S120" s="54" t="s">
        <v>85</v>
      </c>
      <c r="T120" s="34"/>
    </row>
    <row r="121" spans="1:20" ht="34.5" x14ac:dyDescent="0.3">
      <c r="A121" s="53">
        <v>117</v>
      </c>
      <c r="B121" s="54" t="s">
        <v>62</v>
      </c>
      <c r="C121" s="54" t="s">
        <v>498</v>
      </c>
      <c r="D121" s="54" t="s">
        <v>25</v>
      </c>
      <c r="E121" s="56">
        <v>18120412501</v>
      </c>
      <c r="F121" s="54" t="s">
        <v>93</v>
      </c>
      <c r="G121" s="56">
        <v>51</v>
      </c>
      <c r="H121" s="56">
        <v>62</v>
      </c>
      <c r="I121" s="58">
        <f t="shared" si="1"/>
        <v>113</v>
      </c>
      <c r="J121" s="54">
        <v>8011203574</v>
      </c>
      <c r="K121" s="54" t="s">
        <v>100</v>
      </c>
      <c r="L121" s="54" t="s">
        <v>101</v>
      </c>
      <c r="M121" s="54">
        <v>9435187594</v>
      </c>
      <c r="N121" s="54" t="s">
        <v>488</v>
      </c>
      <c r="O121" s="78">
        <v>7896851459</v>
      </c>
      <c r="P121" s="60">
        <v>43581</v>
      </c>
      <c r="Q121" s="54" t="s">
        <v>92</v>
      </c>
      <c r="R121" s="54" t="s">
        <v>275</v>
      </c>
      <c r="S121" s="54" t="s">
        <v>85</v>
      </c>
      <c r="T121" s="34"/>
    </row>
    <row r="122" spans="1:20" ht="17.25" x14ac:dyDescent="0.25">
      <c r="A122" s="53">
        <v>118</v>
      </c>
      <c r="B122" s="54" t="s">
        <v>62</v>
      </c>
      <c r="C122" s="54" t="s">
        <v>133</v>
      </c>
      <c r="D122" s="54" t="s">
        <v>27</v>
      </c>
      <c r="E122" s="56">
        <v>18307010108</v>
      </c>
      <c r="F122" s="54"/>
      <c r="G122" s="56">
        <v>18</v>
      </c>
      <c r="H122" s="56">
        <v>14</v>
      </c>
      <c r="I122" s="58">
        <f t="shared" si="1"/>
        <v>32</v>
      </c>
      <c r="J122" s="54">
        <v>9957403582</v>
      </c>
      <c r="K122" s="54" t="s">
        <v>134</v>
      </c>
      <c r="L122" s="54" t="s">
        <v>135</v>
      </c>
      <c r="M122" s="54">
        <v>9613127134</v>
      </c>
      <c r="N122" s="54" t="s">
        <v>499</v>
      </c>
      <c r="O122" s="54">
        <v>7896517823</v>
      </c>
      <c r="P122" s="60">
        <v>43582</v>
      </c>
      <c r="Q122" s="54" t="s">
        <v>332</v>
      </c>
      <c r="R122" s="54" t="s">
        <v>267</v>
      </c>
      <c r="S122" s="54" t="s">
        <v>85</v>
      </c>
      <c r="T122" s="34"/>
    </row>
    <row r="123" spans="1:20" ht="34.5" x14ac:dyDescent="0.3">
      <c r="A123" s="53">
        <v>119</v>
      </c>
      <c r="B123" s="54" t="s">
        <v>62</v>
      </c>
      <c r="C123" s="54" t="s">
        <v>500</v>
      </c>
      <c r="D123" s="54" t="s">
        <v>25</v>
      </c>
      <c r="E123" s="56">
        <v>18120412401</v>
      </c>
      <c r="F123" s="54" t="s">
        <v>89</v>
      </c>
      <c r="G123" s="56">
        <v>48</v>
      </c>
      <c r="H123" s="56">
        <v>50</v>
      </c>
      <c r="I123" s="58">
        <f t="shared" si="1"/>
        <v>98</v>
      </c>
      <c r="J123" s="54">
        <v>9577180271</v>
      </c>
      <c r="K123" s="54" t="s">
        <v>100</v>
      </c>
      <c r="L123" s="54" t="s">
        <v>101</v>
      </c>
      <c r="M123" s="54">
        <v>9435187594</v>
      </c>
      <c r="N123" s="54" t="s">
        <v>488</v>
      </c>
      <c r="O123" s="78">
        <v>7896851459</v>
      </c>
      <c r="P123" s="60">
        <v>43582</v>
      </c>
      <c r="Q123" s="54" t="s">
        <v>332</v>
      </c>
      <c r="R123" s="54" t="s">
        <v>275</v>
      </c>
      <c r="S123" s="54" t="s">
        <v>85</v>
      </c>
      <c r="T123" s="34"/>
    </row>
    <row r="124" spans="1:20" ht="17.25" x14ac:dyDescent="0.25">
      <c r="A124" s="53">
        <v>120</v>
      </c>
      <c r="B124" s="54" t="s">
        <v>62</v>
      </c>
      <c r="C124" s="54" t="s">
        <v>501</v>
      </c>
      <c r="D124" s="54" t="s">
        <v>25</v>
      </c>
      <c r="E124" s="56">
        <v>18120411306</v>
      </c>
      <c r="F124" s="54" t="s">
        <v>94</v>
      </c>
      <c r="G124" s="56">
        <v>40</v>
      </c>
      <c r="H124" s="56">
        <v>41</v>
      </c>
      <c r="I124" s="58">
        <f t="shared" si="1"/>
        <v>81</v>
      </c>
      <c r="J124" s="54">
        <v>9401123731</v>
      </c>
      <c r="K124" s="54" t="s">
        <v>90</v>
      </c>
      <c r="L124" s="54" t="s">
        <v>91</v>
      </c>
      <c r="M124" s="54">
        <v>9401725687</v>
      </c>
      <c r="N124" s="54" t="s">
        <v>127</v>
      </c>
      <c r="O124" s="54">
        <v>9957403644</v>
      </c>
      <c r="P124" s="60">
        <v>43582</v>
      </c>
      <c r="Q124" s="54" t="s">
        <v>332</v>
      </c>
      <c r="R124" s="54" t="s">
        <v>279</v>
      </c>
      <c r="S124" s="54" t="s">
        <v>85</v>
      </c>
      <c r="T124" s="34"/>
    </row>
    <row r="125" spans="1:20" ht="34.5" x14ac:dyDescent="0.25">
      <c r="A125" s="53">
        <v>121</v>
      </c>
      <c r="B125" s="54" t="s">
        <v>62</v>
      </c>
      <c r="C125" s="55" t="s">
        <v>502</v>
      </c>
      <c r="D125" s="55" t="s">
        <v>27</v>
      </c>
      <c r="E125" s="57">
        <v>18307010525</v>
      </c>
      <c r="F125" s="55"/>
      <c r="G125" s="57">
        <v>27</v>
      </c>
      <c r="H125" s="57">
        <v>19</v>
      </c>
      <c r="I125" s="58">
        <f t="shared" si="1"/>
        <v>46</v>
      </c>
      <c r="J125" s="55">
        <v>9957035694</v>
      </c>
      <c r="K125" s="54" t="s">
        <v>100</v>
      </c>
      <c r="L125" s="54" t="s">
        <v>101</v>
      </c>
      <c r="M125" s="54">
        <v>9435187594</v>
      </c>
      <c r="N125" s="54" t="s">
        <v>103</v>
      </c>
      <c r="O125" s="54">
        <v>9678540857</v>
      </c>
      <c r="P125" s="59">
        <v>43584</v>
      </c>
      <c r="Q125" s="55" t="s">
        <v>329</v>
      </c>
      <c r="R125" s="55" t="s">
        <v>264</v>
      </c>
      <c r="S125" s="54" t="s">
        <v>85</v>
      </c>
      <c r="T125" s="34"/>
    </row>
    <row r="126" spans="1:20" ht="17.25" x14ac:dyDescent="0.25">
      <c r="A126" s="53">
        <v>122</v>
      </c>
      <c r="B126" s="54" t="s">
        <v>62</v>
      </c>
      <c r="C126" s="55" t="s">
        <v>503</v>
      </c>
      <c r="D126" s="55" t="s">
        <v>27</v>
      </c>
      <c r="E126" s="57">
        <v>18307010601</v>
      </c>
      <c r="F126" s="55"/>
      <c r="G126" s="57">
        <v>27</v>
      </c>
      <c r="H126" s="57">
        <v>22</v>
      </c>
      <c r="I126" s="58">
        <f t="shared" si="1"/>
        <v>49</v>
      </c>
      <c r="J126" s="55">
        <v>7577043361</v>
      </c>
      <c r="K126" s="55" t="s">
        <v>504</v>
      </c>
      <c r="L126" s="55" t="s">
        <v>96</v>
      </c>
      <c r="M126" s="55">
        <v>9401725698</v>
      </c>
      <c r="N126" s="55" t="s">
        <v>505</v>
      </c>
      <c r="O126" s="55">
        <v>9577180270</v>
      </c>
      <c r="P126" s="59">
        <v>43585</v>
      </c>
      <c r="Q126" s="55" t="s">
        <v>333</v>
      </c>
      <c r="R126" s="55" t="s">
        <v>267</v>
      </c>
      <c r="S126" s="54" t="s">
        <v>85</v>
      </c>
      <c r="T126" s="34"/>
    </row>
    <row r="127" spans="1:20" ht="34.5" x14ac:dyDescent="0.25">
      <c r="A127" s="53">
        <v>123</v>
      </c>
      <c r="B127" s="54" t="s">
        <v>62</v>
      </c>
      <c r="C127" s="54" t="s">
        <v>506</v>
      </c>
      <c r="D127" s="54" t="s">
        <v>25</v>
      </c>
      <c r="E127" s="56">
        <v>18120417803</v>
      </c>
      <c r="F127" s="54" t="s">
        <v>94</v>
      </c>
      <c r="G127" s="56">
        <v>139</v>
      </c>
      <c r="H127" s="56">
        <v>120</v>
      </c>
      <c r="I127" s="58">
        <f t="shared" si="1"/>
        <v>259</v>
      </c>
      <c r="J127" s="54">
        <v>9435387077</v>
      </c>
      <c r="K127" s="54" t="s">
        <v>100</v>
      </c>
      <c r="L127" s="54" t="s">
        <v>101</v>
      </c>
      <c r="M127" s="54">
        <v>9435187594</v>
      </c>
      <c r="N127" s="54" t="s">
        <v>103</v>
      </c>
      <c r="O127" s="54">
        <v>9678540857</v>
      </c>
      <c r="P127" s="60" t="s">
        <v>965</v>
      </c>
      <c r="Q127" s="54" t="s">
        <v>509</v>
      </c>
      <c r="R127" s="54" t="s">
        <v>264</v>
      </c>
      <c r="S127" s="54" t="s">
        <v>85</v>
      </c>
      <c r="T127" s="34"/>
    </row>
    <row r="128" spans="1:20" ht="17.25" x14ac:dyDescent="0.25">
      <c r="A128" s="53">
        <v>124</v>
      </c>
      <c r="B128" s="54"/>
      <c r="C128" s="54"/>
      <c r="D128" s="54"/>
      <c r="E128" s="56"/>
      <c r="F128" s="54"/>
      <c r="G128" s="56"/>
      <c r="H128" s="56"/>
      <c r="I128" s="58">
        <f t="shared" si="1"/>
        <v>0</v>
      </c>
      <c r="J128" s="54"/>
      <c r="K128" s="54"/>
      <c r="L128" s="54"/>
      <c r="M128" s="54"/>
      <c r="N128" s="54"/>
      <c r="O128" s="54"/>
      <c r="P128" s="60"/>
      <c r="Q128" s="54"/>
      <c r="R128" s="54"/>
      <c r="S128" s="54"/>
      <c r="T128" s="34"/>
    </row>
    <row r="129" spans="1:20" ht="17.25" x14ac:dyDescent="0.25">
      <c r="A129" s="53">
        <v>125</v>
      </c>
      <c r="B129" s="54"/>
      <c r="C129" s="61"/>
      <c r="D129" s="61"/>
      <c r="E129" s="56"/>
      <c r="F129" s="54"/>
      <c r="G129" s="56"/>
      <c r="H129" s="56"/>
      <c r="I129" s="58">
        <f t="shared" si="1"/>
        <v>0</v>
      </c>
      <c r="J129" s="54"/>
      <c r="K129" s="54"/>
      <c r="L129" s="54"/>
      <c r="M129" s="54"/>
      <c r="N129" s="87"/>
      <c r="O129" s="86"/>
      <c r="P129" s="60"/>
      <c r="Q129" s="54"/>
      <c r="R129" s="54"/>
      <c r="S129" s="54"/>
      <c r="T129" s="34"/>
    </row>
    <row r="130" spans="1:20" ht="17.25" x14ac:dyDescent="0.25">
      <c r="A130" s="53">
        <v>126</v>
      </c>
      <c r="B130" s="64"/>
      <c r="C130" s="61"/>
      <c r="D130" s="61"/>
      <c r="E130" s="56"/>
      <c r="F130" s="54"/>
      <c r="G130" s="56"/>
      <c r="H130" s="56"/>
      <c r="I130" s="58">
        <f t="shared" si="1"/>
        <v>0</v>
      </c>
      <c r="J130" s="54"/>
      <c r="K130" s="54"/>
      <c r="L130" s="54"/>
      <c r="M130" s="54"/>
      <c r="N130" s="87"/>
      <c r="O130" s="86"/>
      <c r="P130" s="60"/>
      <c r="Q130" s="54"/>
      <c r="R130" s="54"/>
      <c r="S130" s="54"/>
      <c r="T130" s="34"/>
    </row>
    <row r="131" spans="1:20" ht="17.25" x14ac:dyDescent="0.25">
      <c r="A131" s="53">
        <v>127</v>
      </c>
      <c r="B131" s="64"/>
      <c r="C131" s="54"/>
      <c r="D131" s="54"/>
      <c r="E131" s="56"/>
      <c r="F131" s="54"/>
      <c r="G131" s="56"/>
      <c r="H131" s="56"/>
      <c r="I131" s="58">
        <f t="shared" si="1"/>
        <v>0</v>
      </c>
      <c r="J131" s="54"/>
      <c r="K131" s="54"/>
      <c r="L131" s="54"/>
      <c r="M131" s="54"/>
      <c r="N131" s="54"/>
      <c r="O131" s="54"/>
      <c r="P131" s="60"/>
      <c r="Q131" s="54"/>
      <c r="R131" s="54"/>
      <c r="S131" s="54"/>
      <c r="T131" s="34"/>
    </row>
    <row r="132" spans="1:20" ht="17.25" x14ac:dyDescent="0.25">
      <c r="A132" s="53">
        <v>128</v>
      </c>
      <c r="B132" s="64"/>
      <c r="C132" s="54"/>
      <c r="D132" s="54"/>
      <c r="E132" s="56"/>
      <c r="F132" s="54"/>
      <c r="G132" s="56"/>
      <c r="H132" s="56"/>
      <c r="I132" s="58">
        <f t="shared" si="1"/>
        <v>0</v>
      </c>
      <c r="J132" s="54"/>
      <c r="K132" s="54"/>
      <c r="L132" s="54"/>
      <c r="M132" s="54"/>
      <c r="N132" s="54"/>
      <c r="O132" s="54"/>
      <c r="P132" s="60"/>
      <c r="Q132" s="54"/>
      <c r="R132" s="54"/>
      <c r="S132" s="54"/>
      <c r="T132" s="34"/>
    </row>
    <row r="133" spans="1:20" ht="17.25" x14ac:dyDescent="0.25">
      <c r="A133" s="53">
        <v>129</v>
      </c>
      <c r="B133" s="64"/>
      <c r="C133" s="54"/>
      <c r="D133" s="54"/>
      <c r="E133" s="56"/>
      <c r="F133" s="54"/>
      <c r="G133" s="56"/>
      <c r="H133" s="56"/>
      <c r="I133" s="58">
        <f t="shared" ref="I133:I164" si="2">SUM(G133:H133)</f>
        <v>0</v>
      </c>
      <c r="J133" s="54"/>
      <c r="K133" s="54"/>
      <c r="L133" s="54"/>
      <c r="M133" s="54"/>
      <c r="N133" s="54"/>
      <c r="O133" s="54"/>
      <c r="P133" s="60"/>
      <c r="Q133" s="54"/>
      <c r="R133" s="54"/>
      <c r="S133" s="54"/>
      <c r="T133" s="34"/>
    </row>
    <row r="134" spans="1:20" ht="17.25" x14ac:dyDescent="0.25">
      <c r="A134" s="53">
        <v>130</v>
      </c>
      <c r="B134" s="64"/>
      <c r="C134" s="54"/>
      <c r="D134" s="54"/>
      <c r="E134" s="56"/>
      <c r="F134" s="54"/>
      <c r="G134" s="56"/>
      <c r="H134" s="56"/>
      <c r="I134" s="58">
        <f t="shared" si="2"/>
        <v>0</v>
      </c>
      <c r="J134" s="54"/>
      <c r="K134" s="54"/>
      <c r="L134" s="54"/>
      <c r="M134" s="54"/>
      <c r="N134" s="54"/>
      <c r="O134" s="54"/>
      <c r="P134" s="60"/>
      <c r="Q134" s="54"/>
      <c r="R134" s="54"/>
      <c r="S134" s="54"/>
      <c r="T134" s="34"/>
    </row>
    <row r="135" spans="1:20" ht="17.25" x14ac:dyDescent="0.25">
      <c r="A135" s="53">
        <v>131</v>
      </c>
      <c r="B135" s="64"/>
      <c r="C135" s="54"/>
      <c r="D135" s="54"/>
      <c r="E135" s="56"/>
      <c r="F135" s="54"/>
      <c r="G135" s="56"/>
      <c r="H135" s="56"/>
      <c r="I135" s="58">
        <f t="shared" si="2"/>
        <v>0</v>
      </c>
      <c r="J135" s="54"/>
      <c r="K135" s="54"/>
      <c r="L135" s="54"/>
      <c r="M135" s="54"/>
      <c r="N135" s="54"/>
      <c r="O135" s="54"/>
      <c r="P135" s="60"/>
      <c r="Q135" s="54"/>
      <c r="R135" s="54"/>
      <c r="S135" s="54"/>
      <c r="T135" s="34"/>
    </row>
    <row r="136" spans="1:20" ht="17.25" x14ac:dyDescent="0.25">
      <c r="A136" s="53">
        <v>132</v>
      </c>
      <c r="B136" s="64"/>
      <c r="C136" s="54"/>
      <c r="D136" s="54"/>
      <c r="E136" s="56"/>
      <c r="F136" s="54"/>
      <c r="G136" s="56"/>
      <c r="H136" s="56"/>
      <c r="I136" s="58">
        <f t="shared" si="2"/>
        <v>0</v>
      </c>
      <c r="J136" s="54"/>
      <c r="K136" s="54"/>
      <c r="L136" s="54"/>
      <c r="M136" s="54"/>
      <c r="N136" s="54"/>
      <c r="O136" s="54"/>
      <c r="P136" s="60"/>
      <c r="Q136" s="54"/>
      <c r="R136" s="54"/>
      <c r="S136" s="54"/>
      <c r="T136" s="34"/>
    </row>
    <row r="137" spans="1:20" ht="17.25" x14ac:dyDescent="0.25">
      <c r="A137" s="53">
        <v>133</v>
      </c>
      <c r="B137" s="64"/>
      <c r="C137" s="54"/>
      <c r="D137" s="54"/>
      <c r="E137" s="56"/>
      <c r="F137" s="54"/>
      <c r="G137" s="56"/>
      <c r="H137" s="56"/>
      <c r="I137" s="58">
        <f t="shared" si="2"/>
        <v>0</v>
      </c>
      <c r="J137" s="54"/>
      <c r="K137" s="54"/>
      <c r="L137" s="54"/>
      <c r="M137" s="54"/>
      <c r="N137" s="54"/>
      <c r="O137" s="54"/>
      <c r="P137" s="60"/>
      <c r="Q137" s="54"/>
      <c r="R137" s="54"/>
      <c r="S137" s="54"/>
      <c r="T137" s="34"/>
    </row>
    <row r="138" spans="1:20" ht="17.25" x14ac:dyDescent="0.25">
      <c r="A138" s="53">
        <v>134</v>
      </c>
      <c r="B138" s="64"/>
      <c r="C138" s="54"/>
      <c r="D138" s="54"/>
      <c r="E138" s="56"/>
      <c r="F138" s="54"/>
      <c r="G138" s="56"/>
      <c r="H138" s="56"/>
      <c r="I138" s="58">
        <f t="shared" si="2"/>
        <v>0</v>
      </c>
      <c r="J138" s="54"/>
      <c r="K138" s="54"/>
      <c r="L138" s="54"/>
      <c r="M138" s="54"/>
      <c r="N138" s="54"/>
      <c r="O138" s="54"/>
      <c r="P138" s="60"/>
      <c r="Q138" s="54"/>
      <c r="R138" s="54"/>
      <c r="S138" s="54"/>
      <c r="T138" s="34"/>
    </row>
    <row r="139" spans="1:20" ht="17.25" x14ac:dyDescent="0.25">
      <c r="A139" s="53">
        <v>135</v>
      </c>
      <c r="B139" s="64"/>
      <c r="C139" s="54"/>
      <c r="D139" s="54"/>
      <c r="E139" s="56"/>
      <c r="F139" s="54"/>
      <c r="G139" s="56"/>
      <c r="H139" s="56"/>
      <c r="I139" s="58">
        <f t="shared" si="2"/>
        <v>0</v>
      </c>
      <c r="J139" s="54"/>
      <c r="K139" s="54"/>
      <c r="L139" s="54"/>
      <c r="M139" s="54"/>
      <c r="N139" s="54"/>
      <c r="O139" s="54"/>
      <c r="P139" s="60"/>
      <c r="Q139" s="54"/>
      <c r="R139" s="54"/>
      <c r="S139" s="54"/>
      <c r="T139" s="34"/>
    </row>
    <row r="140" spans="1:20" ht="17.25" x14ac:dyDescent="0.25">
      <c r="A140" s="53">
        <v>136</v>
      </c>
      <c r="B140" s="64"/>
      <c r="C140" s="54"/>
      <c r="D140" s="54"/>
      <c r="E140" s="56"/>
      <c r="F140" s="54"/>
      <c r="G140" s="56"/>
      <c r="H140" s="56"/>
      <c r="I140" s="58">
        <f t="shared" si="2"/>
        <v>0</v>
      </c>
      <c r="J140" s="54"/>
      <c r="K140" s="54"/>
      <c r="L140" s="54"/>
      <c r="M140" s="54"/>
      <c r="N140" s="54"/>
      <c r="O140" s="54"/>
      <c r="P140" s="60"/>
      <c r="Q140" s="54"/>
      <c r="R140" s="54"/>
      <c r="S140" s="54"/>
      <c r="T140" s="34"/>
    </row>
    <row r="141" spans="1:20" ht="17.25" x14ac:dyDescent="0.25">
      <c r="A141" s="53">
        <v>137</v>
      </c>
      <c r="B141" s="64"/>
      <c r="C141" s="54"/>
      <c r="D141" s="54"/>
      <c r="E141" s="56"/>
      <c r="F141" s="54"/>
      <c r="G141" s="56"/>
      <c r="H141" s="56"/>
      <c r="I141" s="58">
        <f t="shared" si="2"/>
        <v>0</v>
      </c>
      <c r="J141" s="54"/>
      <c r="K141" s="54"/>
      <c r="L141" s="54"/>
      <c r="M141" s="54"/>
      <c r="N141" s="54"/>
      <c r="O141" s="54"/>
      <c r="P141" s="60"/>
      <c r="Q141" s="54"/>
      <c r="R141" s="54"/>
      <c r="S141" s="54"/>
      <c r="T141" s="34"/>
    </row>
    <row r="142" spans="1:20" ht="17.25" x14ac:dyDescent="0.25">
      <c r="A142" s="53">
        <v>138</v>
      </c>
      <c r="B142" s="64"/>
      <c r="C142" s="54"/>
      <c r="D142" s="54"/>
      <c r="E142" s="56"/>
      <c r="F142" s="54"/>
      <c r="G142" s="56"/>
      <c r="H142" s="56"/>
      <c r="I142" s="58">
        <f t="shared" si="2"/>
        <v>0</v>
      </c>
      <c r="J142" s="54"/>
      <c r="K142" s="54"/>
      <c r="L142" s="54"/>
      <c r="M142" s="54"/>
      <c r="N142" s="54"/>
      <c r="O142" s="54"/>
      <c r="P142" s="60"/>
      <c r="Q142" s="54"/>
      <c r="R142" s="54"/>
      <c r="S142" s="54"/>
      <c r="T142" s="34"/>
    </row>
    <row r="143" spans="1:20" ht="17.25" x14ac:dyDescent="0.25">
      <c r="A143" s="53">
        <v>139</v>
      </c>
      <c r="B143" s="64"/>
      <c r="C143" s="54"/>
      <c r="D143" s="54"/>
      <c r="E143" s="56"/>
      <c r="F143" s="54"/>
      <c r="G143" s="56"/>
      <c r="H143" s="56"/>
      <c r="I143" s="58">
        <f t="shared" si="2"/>
        <v>0</v>
      </c>
      <c r="J143" s="54"/>
      <c r="K143" s="54"/>
      <c r="L143" s="54"/>
      <c r="M143" s="54"/>
      <c r="N143" s="54"/>
      <c r="O143" s="54"/>
      <c r="P143" s="60"/>
      <c r="Q143" s="54"/>
      <c r="R143" s="54"/>
      <c r="S143" s="54"/>
      <c r="T143" s="34"/>
    </row>
    <row r="144" spans="1:20" ht="17.25" x14ac:dyDescent="0.25">
      <c r="A144" s="53">
        <v>140</v>
      </c>
      <c r="B144" s="64"/>
      <c r="C144" s="54"/>
      <c r="D144" s="54"/>
      <c r="E144" s="56"/>
      <c r="F144" s="54"/>
      <c r="G144" s="56"/>
      <c r="H144" s="56"/>
      <c r="I144" s="58">
        <f t="shared" si="2"/>
        <v>0</v>
      </c>
      <c r="J144" s="54"/>
      <c r="K144" s="54"/>
      <c r="L144" s="54"/>
      <c r="M144" s="54"/>
      <c r="N144" s="54"/>
      <c r="O144" s="54"/>
      <c r="P144" s="60"/>
      <c r="Q144" s="54"/>
      <c r="R144" s="54"/>
      <c r="S144" s="54"/>
      <c r="T144" s="34"/>
    </row>
    <row r="145" spans="1:20" ht="17.25" x14ac:dyDescent="0.25">
      <c r="A145" s="53">
        <v>141</v>
      </c>
      <c r="B145" s="64"/>
      <c r="C145" s="54"/>
      <c r="D145" s="54"/>
      <c r="E145" s="56"/>
      <c r="F145" s="54"/>
      <c r="G145" s="56"/>
      <c r="H145" s="56"/>
      <c r="I145" s="58">
        <f t="shared" si="2"/>
        <v>0</v>
      </c>
      <c r="J145" s="54"/>
      <c r="K145" s="54"/>
      <c r="L145" s="54"/>
      <c r="M145" s="54"/>
      <c r="N145" s="54"/>
      <c r="O145" s="54"/>
      <c r="P145" s="60"/>
      <c r="Q145" s="54"/>
      <c r="R145" s="54"/>
      <c r="S145" s="54"/>
      <c r="T145" s="34"/>
    </row>
    <row r="146" spans="1:20" ht="17.25" x14ac:dyDescent="0.25">
      <c r="A146" s="53">
        <v>142</v>
      </c>
      <c r="B146" s="64"/>
      <c r="C146" s="54"/>
      <c r="D146" s="54"/>
      <c r="E146" s="56"/>
      <c r="F146" s="54"/>
      <c r="G146" s="56"/>
      <c r="H146" s="56"/>
      <c r="I146" s="58">
        <f t="shared" si="2"/>
        <v>0</v>
      </c>
      <c r="J146" s="54"/>
      <c r="K146" s="54"/>
      <c r="L146" s="54"/>
      <c r="M146" s="54"/>
      <c r="N146" s="54"/>
      <c r="O146" s="54"/>
      <c r="P146" s="60"/>
      <c r="Q146" s="54"/>
      <c r="R146" s="54"/>
      <c r="S146" s="54"/>
      <c r="T146" s="34"/>
    </row>
    <row r="147" spans="1:20" ht="17.25" x14ac:dyDescent="0.25">
      <c r="A147" s="53">
        <v>143</v>
      </c>
      <c r="B147" s="64"/>
      <c r="C147" s="54"/>
      <c r="D147" s="54"/>
      <c r="E147" s="56"/>
      <c r="F147" s="54"/>
      <c r="G147" s="56"/>
      <c r="H147" s="56"/>
      <c r="I147" s="58">
        <f t="shared" si="2"/>
        <v>0</v>
      </c>
      <c r="J147" s="54"/>
      <c r="K147" s="54"/>
      <c r="L147" s="54"/>
      <c r="M147" s="54"/>
      <c r="N147" s="54"/>
      <c r="O147" s="54"/>
      <c r="P147" s="60"/>
      <c r="Q147" s="54"/>
      <c r="R147" s="54"/>
      <c r="S147" s="54"/>
      <c r="T147" s="34"/>
    </row>
    <row r="148" spans="1:20" ht="17.25" x14ac:dyDescent="0.25">
      <c r="A148" s="53">
        <v>144</v>
      </c>
      <c r="B148" s="64"/>
      <c r="C148" s="54"/>
      <c r="D148" s="54"/>
      <c r="E148" s="56"/>
      <c r="F148" s="54"/>
      <c r="G148" s="56"/>
      <c r="H148" s="56"/>
      <c r="I148" s="58">
        <f t="shared" si="2"/>
        <v>0</v>
      </c>
      <c r="J148" s="54"/>
      <c r="K148" s="54"/>
      <c r="L148" s="54"/>
      <c r="M148" s="54"/>
      <c r="N148" s="54"/>
      <c r="O148" s="54"/>
      <c r="P148" s="60"/>
      <c r="Q148" s="54"/>
      <c r="R148" s="54"/>
      <c r="S148" s="54"/>
      <c r="T148" s="34"/>
    </row>
    <row r="149" spans="1:20" ht="17.25" x14ac:dyDescent="0.25">
      <c r="A149" s="53">
        <v>145</v>
      </c>
      <c r="B149" s="64"/>
      <c r="C149" s="54"/>
      <c r="D149" s="54"/>
      <c r="E149" s="56"/>
      <c r="F149" s="54"/>
      <c r="G149" s="56"/>
      <c r="H149" s="56"/>
      <c r="I149" s="58">
        <f t="shared" si="2"/>
        <v>0</v>
      </c>
      <c r="J149" s="54"/>
      <c r="K149" s="54"/>
      <c r="L149" s="54"/>
      <c r="M149" s="54"/>
      <c r="N149" s="54"/>
      <c r="O149" s="54"/>
      <c r="P149" s="60"/>
      <c r="Q149" s="54"/>
      <c r="R149" s="54"/>
      <c r="S149" s="54"/>
      <c r="T149" s="34"/>
    </row>
    <row r="150" spans="1:20" ht="17.25" x14ac:dyDescent="0.25">
      <c r="A150" s="53">
        <v>146</v>
      </c>
      <c r="B150" s="64"/>
      <c r="C150" s="54"/>
      <c r="D150" s="54"/>
      <c r="E150" s="56"/>
      <c r="F150" s="54"/>
      <c r="G150" s="56"/>
      <c r="H150" s="56"/>
      <c r="I150" s="58">
        <f t="shared" si="2"/>
        <v>0</v>
      </c>
      <c r="J150" s="54"/>
      <c r="K150" s="54"/>
      <c r="L150" s="54"/>
      <c r="M150" s="54"/>
      <c r="N150" s="54"/>
      <c r="O150" s="54"/>
      <c r="P150" s="60"/>
      <c r="Q150" s="54"/>
      <c r="R150" s="54"/>
      <c r="S150" s="54"/>
      <c r="T150" s="34"/>
    </row>
    <row r="151" spans="1:20" ht="17.25" x14ac:dyDescent="0.25">
      <c r="A151" s="53">
        <v>147</v>
      </c>
      <c r="B151" s="64"/>
      <c r="C151" s="54"/>
      <c r="D151" s="54"/>
      <c r="E151" s="56"/>
      <c r="F151" s="54"/>
      <c r="G151" s="56"/>
      <c r="H151" s="56"/>
      <c r="I151" s="58">
        <f t="shared" si="2"/>
        <v>0</v>
      </c>
      <c r="J151" s="54"/>
      <c r="K151" s="54"/>
      <c r="L151" s="54"/>
      <c r="M151" s="54"/>
      <c r="N151" s="54"/>
      <c r="O151" s="54"/>
      <c r="P151" s="60"/>
      <c r="Q151" s="54"/>
      <c r="R151" s="54"/>
      <c r="S151" s="54"/>
      <c r="T151" s="34"/>
    </row>
    <row r="152" spans="1:20" ht="17.25" x14ac:dyDescent="0.25">
      <c r="A152" s="53">
        <v>148</v>
      </c>
      <c r="B152" s="64"/>
      <c r="C152" s="54"/>
      <c r="D152" s="54"/>
      <c r="E152" s="56"/>
      <c r="F152" s="54"/>
      <c r="G152" s="56"/>
      <c r="H152" s="56"/>
      <c r="I152" s="58">
        <f t="shared" si="2"/>
        <v>0</v>
      </c>
      <c r="J152" s="54"/>
      <c r="K152" s="54"/>
      <c r="L152" s="54"/>
      <c r="M152" s="54"/>
      <c r="N152" s="54"/>
      <c r="O152" s="54"/>
      <c r="P152" s="60"/>
      <c r="Q152" s="54"/>
      <c r="R152" s="54"/>
      <c r="S152" s="54"/>
      <c r="T152" s="34"/>
    </row>
    <row r="153" spans="1:20" ht="17.25" x14ac:dyDescent="0.25">
      <c r="A153" s="53">
        <v>149</v>
      </c>
      <c r="B153" s="64"/>
      <c r="C153" s="54"/>
      <c r="D153" s="54"/>
      <c r="E153" s="56"/>
      <c r="F153" s="54"/>
      <c r="G153" s="56"/>
      <c r="H153" s="56"/>
      <c r="I153" s="58">
        <f t="shared" si="2"/>
        <v>0</v>
      </c>
      <c r="J153" s="54"/>
      <c r="K153" s="54"/>
      <c r="L153" s="54"/>
      <c r="M153" s="54"/>
      <c r="N153" s="54"/>
      <c r="O153" s="54"/>
      <c r="P153" s="60"/>
      <c r="Q153" s="54"/>
      <c r="R153" s="54"/>
      <c r="S153" s="54"/>
      <c r="T153" s="34"/>
    </row>
    <row r="154" spans="1:20" ht="17.25" x14ac:dyDescent="0.25">
      <c r="A154" s="53">
        <v>150</v>
      </c>
      <c r="B154" s="64"/>
      <c r="C154" s="54"/>
      <c r="D154" s="54"/>
      <c r="E154" s="56"/>
      <c r="F154" s="54"/>
      <c r="G154" s="56"/>
      <c r="H154" s="56"/>
      <c r="I154" s="58">
        <f t="shared" si="2"/>
        <v>0</v>
      </c>
      <c r="J154" s="54"/>
      <c r="K154" s="54"/>
      <c r="L154" s="54"/>
      <c r="M154" s="54"/>
      <c r="N154" s="54"/>
      <c r="O154" s="54"/>
      <c r="P154" s="60"/>
      <c r="Q154" s="54"/>
      <c r="R154" s="54"/>
      <c r="S154" s="54"/>
      <c r="T154" s="34"/>
    </row>
    <row r="155" spans="1:20" ht="17.25" x14ac:dyDescent="0.25">
      <c r="A155" s="53">
        <v>151</v>
      </c>
      <c r="B155" s="64"/>
      <c r="C155" s="54"/>
      <c r="D155" s="54"/>
      <c r="E155" s="56"/>
      <c r="F155" s="54"/>
      <c r="G155" s="56"/>
      <c r="H155" s="56"/>
      <c r="I155" s="58">
        <f t="shared" si="2"/>
        <v>0</v>
      </c>
      <c r="J155" s="54"/>
      <c r="K155" s="54"/>
      <c r="L155" s="54"/>
      <c r="M155" s="54"/>
      <c r="N155" s="54"/>
      <c r="O155" s="54"/>
      <c r="P155" s="60"/>
      <c r="Q155" s="54"/>
      <c r="R155" s="54"/>
      <c r="S155" s="54"/>
      <c r="T155" s="34"/>
    </row>
    <row r="156" spans="1:20" ht="17.25" x14ac:dyDescent="0.25">
      <c r="A156" s="53">
        <v>152</v>
      </c>
      <c r="B156" s="64"/>
      <c r="C156" s="54"/>
      <c r="D156" s="54"/>
      <c r="E156" s="56"/>
      <c r="F156" s="54"/>
      <c r="G156" s="56"/>
      <c r="H156" s="56"/>
      <c r="I156" s="58">
        <f t="shared" si="2"/>
        <v>0</v>
      </c>
      <c r="J156" s="54"/>
      <c r="K156" s="54"/>
      <c r="L156" s="54"/>
      <c r="M156" s="54"/>
      <c r="N156" s="54"/>
      <c r="O156" s="54"/>
      <c r="P156" s="60"/>
      <c r="Q156" s="54"/>
      <c r="R156" s="54"/>
      <c r="S156" s="54"/>
      <c r="T156" s="34"/>
    </row>
    <row r="157" spans="1:20" ht="17.25" x14ac:dyDescent="0.25">
      <c r="A157" s="53">
        <v>153</v>
      </c>
      <c r="B157" s="64"/>
      <c r="C157" s="54"/>
      <c r="D157" s="54"/>
      <c r="E157" s="56"/>
      <c r="F157" s="54"/>
      <c r="G157" s="56"/>
      <c r="H157" s="56"/>
      <c r="I157" s="58">
        <f t="shared" si="2"/>
        <v>0</v>
      </c>
      <c r="J157" s="54"/>
      <c r="K157" s="54"/>
      <c r="L157" s="54"/>
      <c r="M157" s="54"/>
      <c r="N157" s="54"/>
      <c r="O157" s="54"/>
      <c r="P157" s="60"/>
      <c r="Q157" s="54"/>
      <c r="R157" s="54"/>
      <c r="S157" s="54"/>
      <c r="T157" s="34"/>
    </row>
    <row r="158" spans="1:20" ht="17.25" x14ac:dyDescent="0.25">
      <c r="A158" s="53">
        <v>154</v>
      </c>
      <c r="B158" s="64"/>
      <c r="C158" s="54"/>
      <c r="D158" s="54"/>
      <c r="E158" s="56"/>
      <c r="F158" s="54"/>
      <c r="G158" s="56"/>
      <c r="H158" s="56"/>
      <c r="I158" s="58">
        <f t="shared" si="2"/>
        <v>0</v>
      </c>
      <c r="J158" s="54"/>
      <c r="K158" s="54"/>
      <c r="L158" s="54"/>
      <c r="M158" s="54"/>
      <c r="N158" s="54"/>
      <c r="O158" s="54"/>
      <c r="P158" s="60"/>
      <c r="Q158" s="54"/>
      <c r="R158" s="54"/>
      <c r="S158" s="54"/>
      <c r="T158" s="34"/>
    </row>
    <row r="159" spans="1:20" ht="17.25" x14ac:dyDescent="0.25">
      <c r="A159" s="33">
        <v>155</v>
      </c>
      <c r="B159" s="42"/>
      <c r="C159" s="34"/>
      <c r="D159" s="34"/>
      <c r="E159" s="36"/>
      <c r="F159" s="34"/>
      <c r="G159" s="36"/>
      <c r="H159" s="36"/>
      <c r="I159" s="58">
        <f t="shared" si="2"/>
        <v>0</v>
      </c>
      <c r="J159" s="34"/>
      <c r="K159" s="34"/>
      <c r="L159" s="34"/>
      <c r="M159" s="34"/>
      <c r="N159" s="34"/>
      <c r="O159" s="34"/>
      <c r="P159" s="39"/>
      <c r="Q159" s="34"/>
      <c r="R159" s="34"/>
      <c r="S159" s="34"/>
      <c r="T159" s="34"/>
    </row>
    <row r="160" spans="1:20" ht="17.25" x14ac:dyDescent="0.25">
      <c r="A160" s="33">
        <v>156</v>
      </c>
      <c r="B160" s="42"/>
      <c r="C160" s="34"/>
      <c r="D160" s="34"/>
      <c r="E160" s="36"/>
      <c r="F160" s="34"/>
      <c r="G160" s="36"/>
      <c r="H160" s="36"/>
      <c r="I160" s="58">
        <f t="shared" si="2"/>
        <v>0</v>
      </c>
      <c r="J160" s="34"/>
      <c r="K160" s="34"/>
      <c r="L160" s="34"/>
      <c r="M160" s="34"/>
      <c r="N160" s="34"/>
      <c r="O160" s="34"/>
      <c r="P160" s="39"/>
      <c r="Q160" s="34"/>
      <c r="R160" s="34"/>
      <c r="S160" s="34"/>
      <c r="T160" s="34"/>
    </row>
    <row r="161" spans="1:20" ht="17.25" x14ac:dyDescent="0.25">
      <c r="A161" s="33">
        <v>157</v>
      </c>
      <c r="B161" s="42"/>
      <c r="C161" s="34"/>
      <c r="D161" s="34"/>
      <c r="E161" s="36"/>
      <c r="F161" s="34"/>
      <c r="G161" s="36"/>
      <c r="H161" s="36"/>
      <c r="I161" s="58">
        <f t="shared" si="2"/>
        <v>0</v>
      </c>
      <c r="J161" s="34"/>
      <c r="K161" s="34"/>
      <c r="L161" s="34"/>
      <c r="M161" s="34"/>
      <c r="N161" s="34"/>
      <c r="O161" s="34"/>
      <c r="P161" s="39"/>
      <c r="Q161" s="34"/>
      <c r="R161" s="34"/>
      <c r="S161" s="34"/>
      <c r="T161" s="34"/>
    </row>
    <row r="162" spans="1:20" ht="17.25" x14ac:dyDescent="0.25">
      <c r="A162" s="33">
        <v>158</v>
      </c>
      <c r="B162" s="42"/>
      <c r="C162" s="34"/>
      <c r="D162" s="34"/>
      <c r="E162" s="36"/>
      <c r="F162" s="34"/>
      <c r="G162" s="36"/>
      <c r="H162" s="36"/>
      <c r="I162" s="58">
        <f t="shared" si="2"/>
        <v>0</v>
      </c>
      <c r="J162" s="34"/>
      <c r="K162" s="34"/>
      <c r="L162" s="34"/>
      <c r="M162" s="34"/>
      <c r="N162" s="34"/>
      <c r="O162" s="34"/>
      <c r="P162" s="39"/>
      <c r="Q162" s="34"/>
      <c r="R162" s="34"/>
      <c r="S162" s="34"/>
      <c r="T162" s="34"/>
    </row>
    <row r="163" spans="1:20" ht="17.25" x14ac:dyDescent="0.25">
      <c r="A163" s="33">
        <v>159</v>
      </c>
      <c r="B163" s="42"/>
      <c r="C163" s="34"/>
      <c r="D163" s="34"/>
      <c r="E163" s="36"/>
      <c r="F163" s="34"/>
      <c r="G163" s="36"/>
      <c r="H163" s="36"/>
      <c r="I163" s="58">
        <f t="shared" si="2"/>
        <v>0</v>
      </c>
      <c r="J163" s="34"/>
      <c r="K163" s="34"/>
      <c r="L163" s="34"/>
      <c r="M163" s="34"/>
      <c r="N163" s="34"/>
      <c r="O163" s="34"/>
      <c r="P163" s="39"/>
      <c r="Q163" s="34"/>
      <c r="R163" s="34"/>
      <c r="S163" s="34"/>
      <c r="T163" s="34"/>
    </row>
    <row r="164" spans="1:20" ht="17.25" x14ac:dyDescent="0.25">
      <c r="A164" s="33">
        <v>160</v>
      </c>
      <c r="B164" s="42"/>
      <c r="C164" s="34"/>
      <c r="D164" s="34"/>
      <c r="E164" s="36"/>
      <c r="F164" s="34"/>
      <c r="G164" s="36"/>
      <c r="H164" s="36"/>
      <c r="I164" s="58">
        <f t="shared" si="2"/>
        <v>0</v>
      </c>
      <c r="J164" s="34"/>
      <c r="K164" s="34"/>
      <c r="L164" s="34"/>
      <c r="M164" s="34"/>
      <c r="N164" s="34"/>
      <c r="O164" s="34"/>
      <c r="P164" s="39"/>
      <c r="Q164" s="34"/>
      <c r="R164" s="34"/>
      <c r="S164" s="34"/>
      <c r="T164" s="34"/>
    </row>
    <row r="165" spans="1:20" x14ac:dyDescent="0.25">
      <c r="A165" s="32" t="s">
        <v>11</v>
      </c>
      <c r="B165" s="32"/>
      <c r="C165" s="32">
        <f>COUNTIFS(C5:C164,"*")</f>
        <v>123</v>
      </c>
      <c r="D165" s="32"/>
      <c r="E165" s="43"/>
      <c r="F165" s="32"/>
      <c r="G165" s="43">
        <f>SUM(G5:G164)</f>
        <v>5291</v>
      </c>
      <c r="H165" s="43">
        <f>SUM(H5:H164)</f>
        <v>4136</v>
      </c>
      <c r="I165" s="43">
        <f>SUM(I5:I164)</f>
        <v>9427</v>
      </c>
      <c r="J165" s="32"/>
      <c r="K165" s="32"/>
      <c r="L165" s="32"/>
      <c r="M165" s="32"/>
      <c r="N165" s="32"/>
      <c r="O165" s="32"/>
      <c r="P165" s="44"/>
      <c r="Q165" s="32"/>
      <c r="R165" s="32"/>
      <c r="S165" s="32"/>
      <c r="T165" s="45"/>
    </row>
    <row r="166" spans="1:20" x14ac:dyDescent="0.25">
      <c r="A166" s="46" t="s">
        <v>61</v>
      </c>
      <c r="B166" s="47">
        <f>COUNTIF(B$5:B$164,"Team 1")</f>
        <v>66</v>
      </c>
      <c r="C166" s="46" t="s">
        <v>27</v>
      </c>
      <c r="D166" s="47">
        <f>COUNTIF(D5:D164,"Anganwadi")</f>
        <v>93</v>
      </c>
    </row>
    <row r="167" spans="1:20" x14ac:dyDescent="0.25">
      <c r="A167" s="46" t="s">
        <v>62</v>
      </c>
      <c r="B167" s="47">
        <f>COUNTIF(B$6:B$164,"Team 2")</f>
        <v>57</v>
      </c>
      <c r="C167" s="46" t="s">
        <v>25</v>
      </c>
      <c r="D167" s="47">
        <f>COUNTIF(D5:D164,"School")</f>
        <v>30</v>
      </c>
    </row>
  </sheetData>
  <sheetProtection password="CBE1" sheet="1" objects="1" scenarios="1"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6"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E5" activePane="bottomRight" state="frozen"/>
      <selection pane="topRight" activeCell="C1" sqref="C1"/>
      <selection pane="bottomLeft" activeCell="A5" sqref="A5"/>
      <selection pane="bottomRight" activeCell="L140" sqref="L140"/>
    </sheetView>
  </sheetViews>
  <sheetFormatPr defaultRowHeight="15.75" x14ac:dyDescent="0.25"/>
  <cols>
    <col min="1" max="1" width="10" style="29" customWidth="1"/>
    <col min="2" max="2" width="13.140625" style="29" customWidth="1"/>
    <col min="3" max="3" width="25.85546875" style="29" customWidth="1"/>
    <col min="4" max="4" width="17.5703125" style="29" bestFit="1" customWidth="1"/>
    <col min="5" max="5" width="16" style="48" customWidth="1"/>
    <col min="6" max="6" width="17" style="29" customWidth="1"/>
    <col min="7" max="7" width="6.140625" style="48" customWidth="1"/>
    <col min="8" max="8" width="6.42578125" style="48" bestFit="1" customWidth="1"/>
    <col min="9" max="9" width="6.42578125" style="29" bestFit="1" customWidth="1"/>
    <col min="10" max="10" width="16.7109375" style="29" customWidth="1"/>
    <col min="11" max="13" width="19.5703125" style="29" customWidth="1"/>
    <col min="14" max="14" width="19.140625" style="29" customWidth="1"/>
    <col min="15" max="15" width="15" style="29" bestFit="1" customWidth="1"/>
    <col min="16" max="16" width="15.28515625" style="29" customWidth="1"/>
    <col min="17" max="17" width="11.5703125" style="29" bestFit="1" customWidth="1"/>
    <col min="18" max="18" width="17.5703125" style="29" customWidth="1"/>
    <col min="19" max="19" width="19.5703125" style="29" customWidth="1"/>
    <col min="20" max="16384" width="9.140625" style="29"/>
  </cols>
  <sheetData>
    <row r="1" spans="1:20" ht="51" customHeight="1" x14ac:dyDescent="0.25">
      <c r="A1" s="141" t="s">
        <v>229</v>
      </c>
      <c r="B1" s="141"/>
      <c r="C1" s="141"/>
      <c r="D1" s="142"/>
      <c r="E1" s="142"/>
      <c r="F1" s="142"/>
      <c r="G1" s="142"/>
      <c r="H1" s="142"/>
      <c r="I1" s="142"/>
      <c r="J1" s="142"/>
      <c r="K1" s="142"/>
      <c r="L1" s="142"/>
      <c r="M1" s="142"/>
      <c r="N1" s="142"/>
      <c r="O1" s="142"/>
      <c r="P1" s="142"/>
      <c r="Q1" s="142"/>
      <c r="R1" s="142"/>
      <c r="S1" s="142"/>
    </row>
    <row r="2" spans="1:20" x14ac:dyDescent="0.25">
      <c r="A2" s="145" t="s">
        <v>59</v>
      </c>
      <c r="B2" s="146"/>
      <c r="C2" s="146"/>
      <c r="D2" s="30" t="s">
        <v>426</v>
      </c>
      <c r="E2" s="31"/>
      <c r="F2" s="31"/>
      <c r="G2" s="31"/>
      <c r="H2" s="31"/>
      <c r="I2" s="31"/>
      <c r="J2" s="31"/>
      <c r="K2" s="31"/>
      <c r="L2" s="31"/>
      <c r="M2" s="31"/>
      <c r="N2" s="31"/>
      <c r="O2" s="31"/>
      <c r="P2" s="31"/>
      <c r="Q2" s="31"/>
      <c r="R2" s="31"/>
      <c r="S2" s="31"/>
    </row>
    <row r="3" spans="1:20" ht="24" customHeight="1" x14ac:dyDescent="0.25">
      <c r="A3" s="147" t="s">
        <v>14</v>
      </c>
      <c r="B3" s="143" t="s">
        <v>348</v>
      </c>
      <c r="C3" s="148" t="s">
        <v>7</v>
      </c>
      <c r="D3" s="148" t="s">
        <v>55</v>
      </c>
      <c r="E3" s="148" t="s">
        <v>16</v>
      </c>
      <c r="F3" s="148" t="s">
        <v>230</v>
      </c>
      <c r="G3" s="148" t="s">
        <v>8</v>
      </c>
      <c r="H3" s="148"/>
      <c r="I3" s="148"/>
      <c r="J3" s="148" t="s">
        <v>33</v>
      </c>
      <c r="K3" s="143" t="s">
        <v>35</v>
      </c>
      <c r="L3" s="143" t="s">
        <v>52</v>
      </c>
      <c r="M3" s="143" t="s">
        <v>53</v>
      </c>
      <c r="N3" s="143" t="s">
        <v>36</v>
      </c>
      <c r="O3" s="143" t="s">
        <v>37</v>
      </c>
      <c r="P3" s="147" t="s">
        <v>54</v>
      </c>
      <c r="Q3" s="148" t="s">
        <v>349</v>
      </c>
      <c r="R3" s="148" t="s">
        <v>34</v>
      </c>
      <c r="S3" s="148" t="s">
        <v>350</v>
      </c>
      <c r="T3" s="148" t="s">
        <v>13</v>
      </c>
    </row>
    <row r="4" spans="1:20" ht="25.5" customHeight="1" x14ac:dyDescent="0.25">
      <c r="A4" s="147"/>
      <c r="B4" s="149"/>
      <c r="C4" s="148"/>
      <c r="D4" s="148"/>
      <c r="E4" s="148"/>
      <c r="F4" s="148"/>
      <c r="G4" s="32" t="s">
        <v>9</v>
      </c>
      <c r="H4" s="32" t="s">
        <v>10</v>
      </c>
      <c r="I4" s="32" t="s">
        <v>11</v>
      </c>
      <c r="J4" s="148"/>
      <c r="K4" s="144"/>
      <c r="L4" s="144"/>
      <c r="M4" s="144"/>
      <c r="N4" s="144"/>
      <c r="O4" s="144"/>
      <c r="P4" s="147"/>
      <c r="Q4" s="147"/>
      <c r="R4" s="148"/>
      <c r="S4" s="148"/>
      <c r="T4" s="148"/>
    </row>
    <row r="5" spans="1:20" ht="34.5" x14ac:dyDescent="0.25">
      <c r="A5" s="53">
        <v>1</v>
      </c>
      <c r="B5" s="61" t="s">
        <v>61</v>
      </c>
      <c r="C5" s="54" t="s">
        <v>193</v>
      </c>
      <c r="D5" s="54" t="s">
        <v>27</v>
      </c>
      <c r="E5" s="56">
        <v>18307070712</v>
      </c>
      <c r="F5" s="54"/>
      <c r="G5" s="56">
        <v>24</v>
      </c>
      <c r="H5" s="56">
        <v>32</v>
      </c>
      <c r="I5" s="58">
        <f t="shared" ref="I5:I68" si="0">SUM(G5:H5)</f>
        <v>56</v>
      </c>
      <c r="J5" s="54">
        <v>8761077405</v>
      </c>
      <c r="K5" s="54" t="s">
        <v>109</v>
      </c>
      <c r="L5" s="54" t="s">
        <v>110</v>
      </c>
      <c r="M5" s="54">
        <v>9859471112</v>
      </c>
      <c r="N5" s="54" t="s">
        <v>194</v>
      </c>
      <c r="O5" s="54">
        <v>8723058550</v>
      </c>
      <c r="P5" s="60">
        <v>43587</v>
      </c>
      <c r="Q5" s="54" t="s">
        <v>331</v>
      </c>
      <c r="R5" s="54" t="s">
        <v>232</v>
      </c>
      <c r="S5" s="54" t="s">
        <v>97</v>
      </c>
      <c r="T5" s="34"/>
    </row>
    <row r="6" spans="1:20" ht="17.25" x14ac:dyDescent="0.25">
      <c r="A6" s="53">
        <v>2</v>
      </c>
      <c r="B6" s="61" t="s">
        <v>61</v>
      </c>
      <c r="C6" s="54" t="s">
        <v>124</v>
      </c>
      <c r="D6" s="54" t="s">
        <v>27</v>
      </c>
      <c r="E6" s="56">
        <v>18307070717</v>
      </c>
      <c r="F6" s="54"/>
      <c r="G6" s="56">
        <v>9</v>
      </c>
      <c r="H6" s="56">
        <v>10</v>
      </c>
      <c r="I6" s="58">
        <f t="shared" si="0"/>
        <v>19</v>
      </c>
      <c r="J6" s="54">
        <v>9706544750</v>
      </c>
      <c r="K6" s="54" t="s">
        <v>109</v>
      </c>
      <c r="L6" s="54" t="s">
        <v>119</v>
      </c>
      <c r="M6" s="54">
        <v>9859471121</v>
      </c>
      <c r="N6" s="54" t="s">
        <v>123</v>
      </c>
      <c r="O6" s="54">
        <v>9707287324</v>
      </c>
      <c r="P6" s="60">
        <v>43587</v>
      </c>
      <c r="Q6" s="54" t="s">
        <v>331</v>
      </c>
      <c r="R6" s="54" t="s">
        <v>234</v>
      </c>
      <c r="S6" s="54" t="s">
        <v>97</v>
      </c>
      <c r="T6" s="34"/>
    </row>
    <row r="7" spans="1:20" ht="34.5" x14ac:dyDescent="0.25">
      <c r="A7" s="53">
        <v>3</v>
      </c>
      <c r="B7" s="74" t="s">
        <v>61</v>
      </c>
      <c r="C7" s="55" t="s">
        <v>1354</v>
      </c>
      <c r="D7" s="55" t="s">
        <v>27</v>
      </c>
      <c r="E7" s="57">
        <v>18307070723</v>
      </c>
      <c r="F7" s="55"/>
      <c r="G7" s="57">
        <v>23</v>
      </c>
      <c r="H7" s="57">
        <v>32</v>
      </c>
      <c r="I7" s="58">
        <f t="shared" si="0"/>
        <v>55</v>
      </c>
      <c r="J7" s="55">
        <v>9954185243</v>
      </c>
      <c r="K7" s="55" t="s">
        <v>109</v>
      </c>
      <c r="L7" s="55" t="s">
        <v>110</v>
      </c>
      <c r="M7" s="55">
        <v>9859471112</v>
      </c>
      <c r="N7" s="55" t="s">
        <v>1355</v>
      </c>
      <c r="O7" s="55">
        <v>9957417998</v>
      </c>
      <c r="P7" s="60">
        <v>43587</v>
      </c>
      <c r="Q7" s="55" t="s">
        <v>331</v>
      </c>
      <c r="R7" s="55" t="s">
        <v>235</v>
      </c>
      <c r="S7" s="54" t="s">
        <v>97</v>
      </c>
      <c r="T7" s="34"/>
    </row>
    <row r="8" spans="1:20" ht="17.25" x14ac:dyDescent="0.25">
      <c r="A8" s="53">
        <v>4</v>
      </c>
      <c r="B8" s="61" t="s">
        <v>61</v>
      </c>
      <c r="C8" s="54" t="s">
        <v>130</v>
      </c>
      <c r="D8" s="54" t="s">
        <v>27</v>
      </c>
      <c r="E8" s="56">
        <v>18307070620</v>
      </c>
      <c r="F8" s="54"/>
      <c r="G8" s="56">
        <v>17</v>
      </c>
      <c r="H8" s="56">
        <v>14</v>
      </c>
      <c r="I8" s="58">
        <f t="shared" si="0"/>
        <v>31</v>
      </c>
      <c r="J8" s="54">
        <v>8721835643</v>
      </c>
      <c r="K8" s="54" t="s">
        <v>109</v>
      </c>
      <c r="L8" s="54" t="s">
        <v>110</v>
      </c>
      <c r="M8" s="54">
        <v>9859471112</v>
      </c>
      <c r="N8" s="54" t="s">
        <v>216</v>
      </c>
      <c r="O8" s="54">
        <v>7896130051</v>
      </c>
      <c r="P8" s="60">
        <v>43588</v>
      </c>
      <c r="Q8" s="54" t="s">
        <v>92</v>
      </c>
      <c r="R8" s="54" t="s">
        <v>319</v>
      </c>
      <c r="S8" s="54" t="s">
        <v>97</v>
      </c>
      <c r="T8" s="34"/>
    </row>
    <row r="9" spans="1:20" ht="17.25" x14ac:dyDescent="0.25">
      <c r="A9" s="53">
        <v>5</v>
      </c>
      <c r="B9" s="61" t="s">
        <v>61</v>
      </c>
      <c r="C9" s="54" t="s">
        <v>197</v>
      </c>
      <c r="D9" s="54" t="s">
        <v>27</v>
      </c>
      <c r="E9" s="56">
        <v>18307070621</v>
      </c>
      <c r="F9" s="54"/>
      <c r="G9" s="56">
        <v>7</v>
      </c>
      <c r="H9" s="56">
        <v>13</v>
      </c>
      <c r="I9" s="58">
        <f t="shared" si="0"/>
        <v>20</v>
      </c>
      <c r="J9" s="54">
        <v>9127543505</v>
      </c>
      <c r="K9" s="54" t="s">
        <v>109</v>
      </c>
      <c r="L9" s="54" t="s">
        <v>110</v>
      </c>
      <c r="M9" s="54">
        <v>9859471112</v>
      </c>
      <c r="N9" s="54" t="s">
        <v>111</v>
      </c>
      <c r="O9" s="54">
        <v>7896130051</v>
      </c>
      <c r="P9" s="60">
        <v>43588</v>
      </c>
      <c r="Q9" s="54" t="s">
        <v>92</v>
      </c>
      <c r="R9" s="54" t="s">
        <v>234</v>
      </c>
      <c r="S9" s="54" t="s">
        <v>97</v>
      </c>
      <c r="T9" s="34"/>
    </row>
    <row r="10" spans="1:20" ht="34.5" x14ac:dyDescent="0.25">
      <c r="A10" s="53">
        <v>6</v>
      </c>
      <c r="B10" s="61" t="s">
        <v>61</v>
      </c>
      <c r="C10" s="54" t="s">
        <v>200</v>
      </c>
      <c r="D10" s="54" t="s">
        <v>27</v>
      </c>
      <c r="E10" s="56">
        <v>18307070624</v>
      </c>
      <c r="F10" s="54"/>
      <c r="G10" s="56">
        <v>15</v>
      </c>
      <c r="H10" s="56">
        <v>18</v>
      </c>
      <c r="I10" s="58">
        <f t="shared" si="0"/>
        <v>33</v>
      </c>
      <c r="J10" s="54">
        <v>8473008108</v>
      </c>
      <c r="K10" s="54" t="s">
        <v>109</v>
      </c>
      <c r="L10" s="54" t="s">
        <v>119</v>
      </c>
      <c r="M10" s="54">
        <v>9859471121</v>
      </c>
      <c r="N10" s="54" t="s">
        <v>199</v>
      </c>
      <c r="O10" s="54">
        <v>9864665864</v>
      </c>
      <c r="P10" s="60">
        <v>43588</v>
      </c>
      <c r="Q10" s="54" t="s">
        <v>92</v>
      </c>
      <c r="R10" s="54" t="s">
        <v>234</v>
      </c>
      <c r="S10" s="54" t="s">
        <v>97</v>
      </c>
      <c r="T10" s="34"/>
    </row>
    <row r="11" spans="1:20" ht="34.5" x14ac:dyDescent="0.25">
      <c r="A11" s="53">
        <v>7</v>
      </c>
      <c r="B11" s="61" t="s">
        <v>61</v>
      </c>
      <c r="C11" s="54" t="s">
        <v>423</v>
      </c>
      <c r="D11" s="54" t="s">
        <v>25</v>
      </c>
      <c r="E11" s="56">
        <v>18120404801</v>
      </c>
      <c r="F11" s="54" t="s">
        <v>128</v>
      </c>
      <c r="G11" s="56">
        <v>180</v>
      </c>
      <c r="H11" s="56">
        <v>176</v>
      </c>
      <c r="I11" s="58">
        <f t="shared" si="0"/>
        <v>356</v>
      </c>
      <c r="J11" s="54">
        <v>9859400847</v>
      </c>
      <c r="K11" s="54" t="s">
        <v>208</v>
      </c>
      <c r="L11" s="54" t="s">
        <v>170</v>
      </c>
      <c r="M11" s="54">
        <v>8472848487</v>
      </c>
      <c r="N11" s="54" t="s">
        <v>171</v>
      </c>
      <c r="O11" s="54">
        <v>9957079067</v>
      </c>
      <c r="P11" s="60" t="s">
        <v>424</v>
      </c>
      <c r="Q11" s="54" t="s">
        <v>1381</v>
      </c>
      <c r="R11" s="54" t="s">
        <v>319</v>
      </c>
      <c r="S11" s="54" t="s">
        <v>97</v>
      </c>
      <c r="T11" s="34"/>
    </row>
    <row r="12" spans="1:20" ht="17.25" x14ac:dyDescent="0.25">
      <c r="A12" s="53">
        <v>8</v>
      </c>
      <c r="B12" s="61" t="s">
        <v>61</v>
      </c>
      <c r="C12" s="54" t="s">
        <v>179</v>
      </c>
      <c r="D12" s="54" t="s">
        <v>27</v>
      </c>
      <c r="E12" s="56">
        <v>18307070627</v>
      </c>
      <c r="F12" s="54"/>
      <c r="G12" s="56">
        <v>18</v>
      </c>
      <c r="H12" s="56">
        <v>26</v>
      </c>
      <c r="I12" s="58">
        <f t="shared" si="0"/>
        <v>44</v>
      </c>
      <c r="J12" s="54">
        <v>8403095899</v>
      </c>
      <c r="K12" s="54" t="s">
        <v>109</v>
      </c>
      <c r="L12" s="54" t="s">
        <v>119</v>
      </c>
      <c r="M12" s="54">
        <v>9859471121</v>
      </c>
      <c r="N12" s="54" t="s">
        <v>180</v>
      </c>
      <c r="O12" s="54">
        <v>9864665864</v>
      </c>
      <c r="P12" s="60">
        <v>43589</v>
      </c>
      <c r="Q12" s="54" t="s">
        <v>332</v>
      </c>
      <c r="R12" s="54" t="s">
        <v>235</v>
      </c>
      <c r="S12" s="54" t="s">
        <v>97</v>
      </c>
      <c r="T12" s="34"/>
    </row>
    <row r="13" spans="1:20" ht="17.25" x14ac:dyDescent="0.25">
      <c r="A13" s="53">
        <v>9</v>
      </c>
      <c r="B13" s="61" t="s">
        <v>61</v>
      </c>
      <c r="C13" s="54" t="s">
        <v>198</v>
      </c>
      <c r="D13" s="54" t="s">
        <v>27</v>
      </c>
      <c r="E13" s="56">
        <v>18307070622</v>
      </c>
      <c r="F13" s="54"/>
      <c r="G13" s="56">
        <v>16</v>
      </c>
      <c r="H13" s="56">
        <v>24</v>
      </c>
      <c r="I13" s="58">
        <f t="shared" si="0"/>
        <v>40</v>
      </c>
      <c r="J13" s="54">
        <v>9613517188</v>
      </c>
      <c r="K13" s="54" t="s">
        <v>109</v>
      </c>
      <c r="L13" s="54" t="s">
        <v>119</v>
      </c>
      <c r="M13" s="54">
        <v>9859471121</v>
      </c>
      <c r="N13" s="54" t="s">
        <v>199</v>
      </c>
      <c r="O13" s="54">
        <v>9864665864</v>
      </c>
      <c r="P13" s="60">
        <v>43589</v>
      </c>
      <c r="Q13" s="54" t="s">
        <v>332</v>
      </c>
      <c r="R13" s="54" t="s">
        <v>234</v>
      </c>
      <c r="S13" s="54" t="s">
        <v>97</v>
      </c>
      <c r="T13" s="34"/>
    </row>
    <row r="14" spans="1:20" ht="17.25" x14ac:dyDescent="0.25">
      <c r="A14" s="53">
        <v>10</v>
      </c>
      <c r="B14" s="61" t="s">
        <v>61</v>
      </c>
      <c r="C14" s="54" t="s">
        <v>227</v>
      </c>
      <c r="D14" s="54" t="s">
        <v>25</v>
      </c>
      <c r="E14" s="56">
        <v>18120404901</v>
      </c>
      <c r="F14" s="54" t="s">
        <v>89</v>
      </c>
      <c r="G14" s="56">
        <v>20</v>
      </c>
      <c r="H14" s="56">
        <v>44</v>
      </c>
      <c r="I14" s="58">
        <f t="shared" si="0"/>
        <v>64</v>
      </c>
      <c r="J14" s="54">
        <v>9854753385</v>
      </c>
      <c r="K14" s="54" t="s">
        <v>109</v>
      </c>
      <c r="L14" s="54" t="s">
        <v>110</v>
      </c>
      <c r="M14" s="54">
        <v>9859471112</v>
      </c>
      <c r="N14" s="54" t="s">
        <v>216</v>
      </c>
      <c r="O14" s="54">
        <v>7896130051</v>
      </c>
      <c r="P14" s="60">
        <v>43589</v>
      </c>
      <c r="Q14" s="54" t="s">
        <v>332</v>
      </c>
      <c r="R14" s="54" t="s">
        <v>312</v>
      </c>
      <c r="S14" s="54" t="s">
        <v>97</v>
      </c>
      <c r="T14" s="34"/>
    </row>
    <row r="15" spans="1:20" ht="17.25" x14ac:dyDescent="0.25">
      <c r="A15" s="53">
        <v>11</v>
      </c>
      <c r="B15" s="61" t="s">
        <v>61</v>
      </c>
      <c r="C15" s="54" t="s">
        <v>1366</v>
      </c>
      <c r="D15" s="54" t="s">
        <v>25</v>
      </c>
      <c r="E15" s="56">
        <v>18120405403</v>
      </c>
      <c r="F15" s="54" t="s">
        <v>89</v>
      </c>
      <c r="G15" s="56">
        <v>23</v>
      </c>
      <c r="H15" s="56">
        <v>18</v>
      </c>
      <c r="I15" s="58">
        <f t="shared" si="0"/>
        <v>41</v>
      </c>
      <c r="J15" s="54">
        <v>9678712316</v>
      </c>
      <c r="K15" s="54" t="s">
        <v>251</v>
      </c>
      <c r="L15" s="54" t="s">
        <v>206</v>
      </c>
      <c r="M15" s="54">
        <v>8011735434</v>
      </c>
      <c r="N15" s="54" t="s">
        <v>207</v>
      </c>
      <c r="O15" s="54">
        <v>9957994146</v>
      </c>
      <c r="P15" s="60">
        <v>43589</v>
      </c>
      <c r="Q15" s="54" t="s">
        <v>332</v>
      </c>
      <c r="R15" s="54" t="s">
        <v>246</v>
      </c>
      <c r="S15" s="54" t="s">
        <v>97</v>
      </c>
      <c r="T15" s="34"/>
    </row>
    <row r="16" spans="1:20" ht="17.25" x14ac:dyDescent="0.25">
      <c r="A16" s="53">
        <v>12</v>
      </c>
      <c r="B16" s="61" t="s">
        <v>61</v>
      </c>
      <c r="C16" s="54" t="s">
        <v>181</v>
      </c>
      <c r="D16" s="54" t="s">
        <v>27</v>
      </c>
      <c r="E16" s="56">
        <v>18307070701</v>
      </c>
      <c r="F16" s="54"/>
      <c r="G16" s="56">
        <v>22</v>
      </c>
      <c r="H16" s="56">
        <v>30</v>
      </c>
      <c r="I16" s="58">
        <f t="shared" si="0"/>
        <v>52</v>
      </c>
      <c r="J16" s="54">
        <v>7896430810</v>
      </c>
      <c r="K16" s="54" t="s">
        <v>109</v>
      </c>
      <c r="L16" s="54" t="s">
        <v>110</v>
      </c>
      <c r="M16" s="54">
        <v>9859471112</v>
      </c>
      <c r="N16" s="54" t="s">
        <v>182</v>
      </c>
      <c r="O16" s="54">
        <v>9401335223</v>
      </c>
      <c r="P16" s="60">
        <v>43591</v>
      </c>
      <c r="Q16" s="54" t="s">
        <v>329</v>
      </c>
      <c r="R16" s="54" t="s">
        <v>235</v>
      </c>
      <c r="S16" s="54" t="s">
        <v>97</v>
      </c>
      <c r="T16" s="34"/>
    </row>
    <row r="17" spans="1:20" ht="17.25" x14ac:dyDescent="0.25">
      <c r="A17" s="53">
        <v>13</v>
      </c>
      <c r="B17" s="61" t="s">
        <v>61</v>
      </c>
      <c r="C17" s="54" t="s">
        <v>183</v>
      </c>
      <c r="D17" s="54" t="s">
        <v>27</v>
      </c>
      <c r="E17" s="56">
        <v>18307070702</v>
      </c>
      <c r="F17" s="54"/>
      <c r="G17" s="56">
        <v>20</v>
      </c>
      <c r="H17" s="56">
        <v>30</v>
      </c>
      <c r="I17" s="58">
        <f t="shared" si="0"/>
        <v>50</v>
      </c>
      <c r="J17" s="54">
        <v>7896625766</v>
      </c>
      <c r="K17" s="54" t="s">
        <v>109</v>
      </c>
      <c r="L17" s="54" t="s">
        <v>110</v>
      </c>
      <c r="M17" s="54">
        <v>9859471112</v>
      </c>
      <c r="N17" s="54" t="s">
        <v>182</v>
      </c>
      <c r="O17" s="54">
        <v>9401335223</v>
      </c>
      <c r="P17" s="60">
        <v>43591</v>
      </c>
      <c r="Q17" s="54" t="s">
        <v>329</v>
      </c>
      <c r="R17" s="54" t="s">
        <v>235</v>
      </c>
      <c r="S17" s="54" t="s">
        <v>97</v>
      </c>
      <c r="T17" s="34"/>
    </row>
    <row r="18" spans="1:20" ht="17.25" x14ac:dyDescent="0.25">
      <c r="A18" s="53">
        <v>14</v>
      </c>
      <c r="B18" s="61" t="s">
        <v>61</v>
      </c>
      <c r="C18" s="54" t="s">
        <v>214</v>
      </c>
      <c r="D18" s="54" t="s">
        <v>25</v>
      </c>
      <c r="E18" s="56">
        <v>18120404903</v>
      </c>
      <c r="F18" s="54" t="s">
        <v>128</v>
      </c>
      <c r="G18" s="56">
        <v>112</v>
      </c>
      <c r="H18" s="56">
        <v>117</v>
      </c>
      <c r="I18" s="58">
        <f t="shared" si="0"/>
        <v>229</v>
      </c>
      <c r="J18" s="54">
        <v>9707398169</v>
      </c>
      <c r="K18" s="54" t="s">
        <v>109</v>
      </c>
      <c r="L18" s="54" t="s">
        <v>110</v>
      </c>
      <c r="M18" s="54">
        <v>9859471112</v>
      </c>
      <c r="N18" s="54" t="s">
        <v>111</v>
      </c>
      <c r="O18" s="54">
        <v>9678673133</v>
      </c>
      <c r="P18" s="60">
        <v>43591</v>
      </c>
      <c r="Q18" s="54" t="s">
        <v>329</v>
      </c>
      <c r="R18" s="54" t="s">
        <v>311</v>
      </c>
      <c r="S18" s="54" t="s">
        <v>97</v>
      </c>
      <c r="T18" s="34"/>
    </row>
    <row r="19" spans="1:20" ht="17.25" x14ac:dyDescent="0.25">
      <c r="A19" s="53">
        <v>15</v>
      </c>
      <c r="B19" s="61" t="s">
        <v>61</v>
      </c>
      <c r="C19" s="54" t="s">
        <v>184</v>
      </c>
      <c r="D19" s="54" t="s">
        <v>27</v>
      </c>
      <c r="E19" s="56">
        <v>18307070614</v>
      </c>
      <c r="F19" s="54"/>
      <c r="G19" s="56">
        <v>71</v>
      </c>
      <c r="H19" s="56">
        <v>69</v>
      </c>
      <c r="I19" s="58">
        <f t="shared" si="0"/>
        <v>140</v>
      </c>
      <c r="J19" s="54">
        <v>9101632913</v>
      </c>
      <c r="K19" s="54" t="s">
        <v>169</v>
      </c>
      <c r="L19" s="54" t="s">
        <v>175</v>
      </c>
      <c r="M19" s="54">
        <v>9854461947</v>
      </c>
      <c r="N19" s="54" t="s">
        <v>185</v>
      </c>
      <c r="O19" s="54"/>
      <c r="P19" s="60">
        <v>43592</v>
      </c>
      <c r="Q19" s="54" t="s">
        <v>333</v>
      </c>
      <c r="R19" s="54" t="s">
        <v>249</v>
      </c>
      <c r="S19" s="54" t="s">
        <v>97</v>
      </c>
      <c r="T19" s="34"/>
    </row>
    <row r="20" spans="1:20" ht="17.25" x14ac:dyDescent="0.25">
      <c r="A20" s="53">
        <v>16</v>
      </c>
      <c r="B20" s="61" t="s">
        <v>61</v>
      </c>
      <c r="C20" s="54" t="s">
        <v>256</v>
      </c>
      <c r="D20" s="54" t="s">
        <v>25</v>
      </c>
      <c r="E20" s="56">
        <v>18120405104</v>
      </c>
      <c r="F20" s="54" t="s">
        <v>89</v>
      </c>
      <c r="G20" s="56">
        <v>33</v>
      </c>
      <c r="H20" s="56">
        <v>37</v>
      </c>
      <c r="I20" s="58">
        <f t="shared" si="0"/>
        <v>70</v>
      </c>
      <c r="J20" s="54">
        <v>8471906184</v>
      </c>
      <c r="K20" s="54" t="s">
        <v>109</v>
      </c>
      <c r="L20" s="54" t="s">
        <v>119</v>
      </c>
      <c r="M20" s="54">
        <v>9859471121</v>
      </c>
      <c r="N20" s="54" t="s">
        <v>123</v>
      </c>
      <c r="O20" s="54">
        <v>9707287324</v>
      </c>
      <c r="P20" s="60">
        <v>43227</v>
      </c>
      <c r="Q20" s="54" t="s">
        <v>333</v>
      </c>
      <c r="R20" s="54" t="s">
        <v>252</v>
      </c>
      <c r="S20" s="54" t="s">
        <v>97</v>
      </c>
      <c r="T20" s="34"/>
    </row>
    <row r="21" spans="1:20" ht="34.5" x14ac:dyDescent="0.25">
      <c r="A21" s="53">
        <v>17</v>
      </c>
      <c r="B21" s="61" t="s">
        <v>61</v>
      </c>
      <c r="C21" s="54" t="s">
        <v>257</v>
      </c>
      <c r="D21" s="54" t="s">
        <v>25</v>
      </c>
      <c r="E21" s="56">
        <v>18120405102</v>
      </c>
      <c r="F21" s="54" t="s">
        <v>89</v>
      </c>
      <c r="G21" s="56">
        <v>28</v>
      </c>
      <c r="H21" s="56">
        <v>25</v>
      </c>
      <c r="I21" s="58">
        <f t="shared" si="0"/>
        <v>53</v>
      </c>
      <c r="J21" s="54">
        <v>9127117180</v>
      </c>
      <c r="K21" s="54" t="s">
        <v>109</v>
      </c>
      <c r="L21" s="54" t="s">
        <v>119</v>
      </c>
      <c r="M21" s="54">
        <v>9859471121</v>
      </c>
      <c r="N21" s="54" t="s">
        <v>123</v>
      </c>
      <c r="O21" s="54">
        <v>9707287324</v>
      </c>
      <c r="P21" s="60">
        <v>43227</v>
      </c>
      <c r="Q21" s="54" t="s">
        <v>333</v>
      </c>
      <c r="R21" s="54" t="s">
        <v>311</v>
      </c>
      <c r="S21" s="54" t="s">
        <v>97</v>
      </c>
      <c r="T21" s="34"/>
    </row>
    <row r="22" spans="1:20" ht="34.5" x14ac:dyDescent="0.25">
      <c r="A22" s="53">
        <v>18</v>
      </c>
      <c r="B22" s="61" t="s">
        <v>61</v>
      </c>
      <c r="C22" s="54" t="s">
        <v>122</v>
      </c>
      <c r="D22" s="54" t="s">
        <v>25</v>
      </c>
      <c r="E22" s="56">
        <v>18120405101</v>
      </c>
      <c r="F22" s="54" t="s">
        <v>89</v>
      </c>
      <c r="G22" s="56">
        <v>17</v>
      </c>
      <c r="H22" s="56">
        <v>23</v>
      </c>
      <c r="I22" s="58">
        <f t="shared" si="0"/>
        <v>40</v>
      </c>
      <c r="J22" s="54">
        <v>9954844235</v>
      </c>
      <c r="K22" s="54" t="s">
        <v>109</v>
      </c>
      <c r="L22" s="54" t="s">
        <v>119</v>
      </c>
      <c r="M22" s="54">
        <v>9859471121</v>
      </c>
      <c r="N22" s="54" t="s">
        <v>123</v>
      </c>
      <c r="O22" s="54">
        <v>9707287324</v>
      </c>
      <c r="P22" s="60">
        <v>43227</v>
      </c>
      <c r="Q22" s="54" t="s">
        <v>333</v>
      </c>
      <c r="R22" s="54" t="s">
        <v>311</v>
      </c>
      <c r="S22" s="54" t="s">
        <v>97</v>
      </c>
      <c r="T22" s="34"/>
    </row>
    <row r="23" spans="1:20" s="41" customFormat="1" ht="34.5" x14ac:dyDescent="0.25">
      <c r="A23" s="62">
        <v>19</v>
      </c>
      <c r="B23" s="83" t="s">
        <v>61</v>
      </c>
      <c r="C23" s="61" t="s">
        <v>250</v>
      </c>
      <c r="D23" s="61" t="s">
        <v>27</v>
      </c>
      <c r="E23" s="56">
        <v>18307070615</v>
      </c>
      <c r="F23" s="54"/>
      <c r="G23" s="56">
        <v>10</v>
      </c>
      <c r="H23" s="56">
        <v>6</v>
      </c>
      <c r="I23" s="58">
        <f t="shared" si="0"/>
        <v>16</v>
      </c>
      <c r="J23" s="54">
        <v>8794247520</v>
      </c>
      <c r="K23" s="54" t="s">
        <v>251</v>
      </c>
      <c r="L23" s="54" t="s">
        <v>206</v>
      </c>
      <c r="M23" s="54">
        <v>8011735434</v>
      </c>
      <c r="N23" s="54" t="s">
        <v>207</v>
      </c>
      <c r="O23" s="54">
        <v>9957994146</v>
      </c>
      <c r="P23" s="60">
        <v>43593</v>
      </c>
      <c r="Q23" s="54" t="s">
        <v>330</v>
      </c>
      <c r="R23" s="54" t="s">
        <v>252</v>
      </c>
      <c r="S23" s="54" t="s">
        <v>97</v>
      </c>
      <c r="T23" s="35"/>
    </row>
    <row r="24" spans="1:20" ht="34.5" x14ac:dyDescent="0.25">
      <c r="A24" s="53">
        <v>20</v>
      </c>
      <c r="B24" s="61" t="s">
        <v>61</v>
      </c>
      <c r="C24" s="54" t="s">
        <v>204</v>
      </c>
      <c r="D24" s="54" t="s">
        <v>27</v>
      </c>
      <c r="E24" s="56">
        <v>18307070619</v>
      </c>
      <c r="F24" s="54"/>
      <c r="G24" s="56">
        <v>19</v>
      </c>
      <c r="H24" s="56">
        <v>21</v>
      </c>
      <c r="I24" s="58">
        <f t="shared" si="0"/>
        <v>40</v>
      </c>
      <c r="J24" s="54">
        <v>8794247920</v>
      </c>
      <c r="K24" s="54" t="s">
        <v>205</v>
      </c>
      <c r="L24" s="54" t="s">
        <v>206</v>
      </c>
      <c r="M24" s="54">
        <v>8011735434</v>
      </c>
      <c r="N24" s="54" t="s">
        <v>207</v>
      </c>
      <c r="O24" s="54">
        <v>9957994146</v>
      </c>
      <c r="P24" s="60">
        <v>43593</v>
      </c>
      <c r="Q24" s="54" t="s">
        <v>330</v>
      </c>
      <c r="R24" s="54" t="s">
        <v>233</v>
      </c>
      <c r="S24" s="54" t="s">
        <v>97</v>
      </c>
      <c r="T24" s="34"/>
    </row>
    <row r="25" spans="1:20" ht="34.5" x14ac:dyDescent="0.25">
      <c r="A25" s="53">
        <v>21</v>
      </c>
      <c r="B25" s="74" t="s">
        <v>61</v>
      </c>
      <c r="C25" s="54" t="s">
        <v>419</v>
      </c>
      <c r="D25" s="54" t="s">
        <v>27</v>
      </c>
      <c r="E25" s="56">
        <v>18307070223</v>
      </c>
      <c r="F25" s="54"/>
      <c r="G25" s="56">
        <v>32</v>
      </c>
      <c r="H25" s="56">
        <v>32</v>
      </c>
      <c r="I25" s="58">
        <f t="shared" si="0"/>
        <v>64</v>
      </c>
      <c r="J25" s="54">
        <v>9954934282</v>
      </c>
      <c r="K25" s="54" t="s">
        <v>156</v>
      </c>
      <c r="L25" s="54" t="s">
        <v>142</v>
      </c>
      <c r="M25" s="54"/>
      <c r="N25" s="54" t="s">
        <v>166</v>
      </c>
      <c r="O25" s="54"/>
      <c r="P25" s="60">
        <v>43593</v>
      </c>
      <c r="Q25" s="54" t="s">
        <v>330</v>
      </c>
      <c r="R25" s="54" t="s">
        <v>234</v>
      </c>
      <c r="S25" s="54" t="s">
        <v>97</v>
      </c>
      <c r="T25" s="34"/>
    </row>
    <row r="26" spans="1:20" ht="34.5" x14ac:dyDescent="0.25">
      <c r="A26" s="53">
        <v>22</v>
      </c>
      <c r="B26" s="61" t="s">
        <v>61</v>
      </c>
      <c r="C26" s="54" t="s">
        <v>258</v>
      </c>
      <c r="D26" s="54" t="s">
        <v>25</v>
      </c>
      <c r="E26" s="56">
        <v>18120404904</v>
      </c>
      <c r="F26" s="54" t="s">
        <v>89</v>
      </c>
      <c r="G26" s="56">
        <v>22</v>
      </c>
      <c r="H26" s="56">
        <v>28</v>
      </c>
      <c r="I26" s="58">
        <f t="shared" si="0"/>
        <v>50</v>
      </c>
      <c r="J26" s="54">
        <v>9957547984</v>
      </c>
      <c r="K26" s="54" t="s">
        <v>109</v>
      </c>
      <c r="L26" s="54" t="s">
        <v>110</v>
      </c>
      <c r="M26" s="54">
        <v>9859471112</v>
      </c>
      <c r="N26" s="54" t="s">
        <v>177</v>
      </c>
      <c r="O26" s="54">
        <v>9854340635</v>
      </c>
      <c r="P26" s="60">
        <v>43593</v>
      </c>
      <c r="Q26" s="54" t="s">
        <v>330</v>
      </c>
      <c r="R26" s="54" t="s">
        <v>249</v>
      </c>
      <c r="S26" s="54" t="s">
        <v>97</v>
      </c>
      <c r="T26" s="34"/>
    </row>
    <row r="27" spans="1:20" ht="34.5" x14ac:dyDescent="0.25">
      <c r="A27" s="53">
        <v>23</v>
      </c>
      <c r="B27" s="61" t="s">
        <v>61</v>
      </c>
      <c r="C27" s="54" t="s">
        <v>1334</v>
      </c>
      <c r="D27" s="54" t="s">
        <v>25</v>
      </c>
      <c r="E27" s="56">
        <v>18120405103</v>
      </c>
      <c r="F27" s="54" t="s">
        <v>89</v>
      </c>
      <c r="G27" s="56">
        <v>20</v>
      </c>
      <c r="H27" s="56">
        <v>20</v>
      </c>
      <c r="I27" s="58">
        <f t="shared" si="0"/>
        <v>40</v>
      </c>
      <c r="J27" s="54">
        <v>9954373428</v>
      </c>
      <c r="K27" s="54" t="s">
        <v>109</v>
      </c>
      <c r="L27" s="54" t="s">
        <v>119</v>
      </c>
      <c r="M27" s="54">
        <v>9859471121</v>
      </c>
      <c r="N27" s="54" t="s">
        <v>120</v>
      </c>
      <c r="O27" s="54">
        <v>9435654961</v>
      </c>
      <c r="P27" s="60">
        <v>43593</v>
      </c>
      <c r="Q27" s="54" t="s">
        <v>330</v>
      </c>
      <c r="R27" s="54" t="s">
        <v>249</v>
      </c>
      <c r="S27" s="54" t="s">
        <v>97</v>
      </c>
      <c r="T27" s="34"/>
    </row>
    <row r="28" spans="1:20" ht="17.25" x14ac:dyDescent="0.25">
      <c r="A28" s="53">
        <v>24</v>
      </c>
      <c r="B28" s="61" t="s">
        <v>61</v>
      </c>
      <c r="C28" s="55" t="s">
        <v>270</v>
      </c>
      <c r="D28" s="55" t="s">
        <v>27</v>
      </c>
      <c r="E28" s="57">
        <v>18307070801</v>
      </c>
      <c r="F28" s="55"/>
      <c r="G28" s="57">
        <v>28</v>
      </c>
      <c r="H28" s="57">
        <v>27</v>
      </c>
      <c r="I28" s="58">
        <f t="shared" si="0"/>
        <v>55</v>
      </c>
      <c r="J28" s="55">
        <v>7896623850</v>
      </c>
      <c r="K28" s="55" t="s">
        <v>112</v>
      </c>
      <c r="L28" s="54" t="s">
        <v>116</v>
      </c>
      <c r="M28" s="54">
        <v>9854848511</v>
      </c>
      <c r="N28" s="55" t="s">
        <v>113</v>
      </c>
      <c r="O28" s="55">
        <v>9577549549</v>
      </c>
      <c r="P28" s="59">
        <v>43594</v>
      </c>
      <c r="Q28" s="55" t="s">
        <v>331</v>
      </c>
      <c r="R28" s="55" t="s">
        <v>254</v>
      </c>
      <c r="S28" s="54" t="s">
        <v>97</v>
      </c>
      <c r="T28" s="34"/>
    </row>
    <row r="29" spans="1:20" ht="17.25" x14ac:dyDescent="0.25">
      <c r="A29" s="53">
        <v>25</v>
      </c>
      <c r="B29" s="61" t="s">
        <v>61</v>
      </c>
      <c r="C29" s="54" t="s">
        <v>271</v>
      </c>
      <c r="D29" s="54" t="s">
        <v>27</v>
      </c>
      <c r="E29" s="56">
        <v>18307070802</v>
      </c>
      <c r="F29" s="54"/>
      <c r="G29" s="56">
        <v>28</v>
      </c>
      <c r="H29" s="56">
        <v>20</v>
      </c>
      <c r="I29" s="58">
        <f t="shared" si="0"/>
        <v>48</v>
      </c>
      <c r="J29" s="54">
        <v>9957511031</v>
      </c>
      <c r="K29" s="54" t="s">
        <v>112</v>
      </c>
      <c r="L29" s="54" t="s">
        <v>116</v>
      </c>
      <c r="M29" s="54">
        <v>9854848511</v>
      </c>
      <c r="N29" s="54" t="s">
        <v>113</v>
      </c>
      <c r="O29" s="54">
        <v>9577549549</v>
      </c>
      <c r="P29" s="59">
        <v>43594</v>
      </c>
      <c r="Q29" s="54" t="s">
        <v>331</v>
      </c>
      <c r="R29" s="54" t="s">
        <v>272</v>
      </c>
      <c r="S29" s="54" t="s">
        <v>97</v>
      </c>
      <c r="T29" s="34"/>
    </row>
    <row r="30" spans="1:20" ht="17.25" x14ac:dyDescent="0.25">
      <c r="A30" s="53">
        <v>26</v>
      </c>
      <c r="B30" s="61" t="s">
        <v>61</v>
      </c>
      <c r="C30" s="54" t="s">
        <v>218</v>
      </c>
      <c r="D30" s="54" t="s">
        <v>25</v>
      </c>
      <c r="E30" s="56">
        <v>18120405906</v>
      </c>
      <c r="F30" s="54" t="s">
        <v>89</v>
      </c>
      <c r="G30" s="56">
        <v>40</v>
      </c>
      <c r="H30" s="56">
        <v>50</v>
      </c>
      <c r="I30" s="58">
        <f t="shared" si="0"/>
        <v>90</v>
      </c>
      <c r="J30" s="54">
        <v>9864953919</v>
      </c>
      <c r="K30" s="54" t="s">
        <v>151</v>
      </c>
      <c r="L30" s="54" t="s">
        <v>152</v>
      </c>
      <c r="M30" s="54">
        <v>8486871726</v>
      </c>
      <c r="N30" s="54" t="s">
        <v>219</v>
      </c>
      <c r="O30" s="54">
        <v>7399669320</v>
      </c>
      <c r="P30" s="59">
        <v>43594</v>
      </c>
      <c r="Q30" s="54" t="s">
        <v>331</v>
      </c>
      <c r="R30" s="54" t="s">
        <v>235</v>
      </c>
      <c r="S30" s="54" t="s">
        <v>97</v>
      </c>
      <c r="T30" s="34"/>
    </row>
    <row r="31" spans="1:20" ht="17.25" x14ac:dyDescent="0.25">
      <c r="A31" s="53">
        <v>27</v>
      </c>
      <c r="B31" s="61" t="s">
        <v>61</v>
      </c>
      <c r="C31" s="54" t="s">
        <v>281</v>
      </c>
      <c r="D31" s="54" t="s">
        <v>27</v>
      </c>
      <c r="E31" s="56">
        <v>18307070804</v>
      </c>
      <c r="F31" s="54"/>
      <c r="G31" s="56">
        <v>45</v>
      </c>
      <c r="H31" s="56">
        <v>31</v>
      </c>
      <c r="I31" s="58">
        <f t="shared" si="0"/>
        <v>76</v>
      </c>
      <c r="J31" s="54">
        <v>7896871172</v>
      </c>
      <c r="K31" s="54" t="s">
        <v>112</v>
      </c>
      <c r="L31" s="54" t="s">
        <v>116</v>
      </c>
      <c r="M31" s="54">
        <v>9854848511</v>
      </c>
      <c r="N31" s="54" t="s">
        <v>113</v>
      </c>
      <c r="O31" s="54">
        <v>9577549549</v>
      </c>
      <c r="P31" s="59">
        <v>43594</v>
      </c>
      <c r="Q31" s="54" t="s">
        <v>331</v>
      </c>
      <c r="R31" s="54" t="s">
        <v>272</v>
      </c>
      <c r="S31" s="54" t="s">
        <v>97</v>
      </c>
      <c r="T31" s="34"/>
    </row>
    <row r="32" spans="1:20" s="41" customFormat="1" ht="34.5" x14ac:dyDescent="0.25">
      <c r="A32" s="62">
        <v>28</v>
      </c>
      <c r="B32" s="61" t="s">
        <v>61</v>
      </c>
      <c r="C32" s="54" t="s">
        <v>202</v>
      </c>
      <c r="D32" s="54" t="s">
        <v>27</v>
      </c>
      <c r="E32" s="56">
        <v>18307070722</v>
      </c>
      <c r="F32" s="54"/>
      <c r="G32" s="56">
        <v>40</v>
      </c>
      <c r="H32" s="56">
        <v>38</v>
      </c>
      <c r="I32" s="58">
        <f t="shared" si="0"/>
        <v>78</v>
      </c>
      <c r="J32" s="54">
        <v>8133932536</v>
      </c>
      <c r="K32" s="54" t="s">
        <v>109</v>
      </c>
      <c r="L32" s="54" t="s">
        <v>110</v>
      </c>
      <c r="M32" s="54">
        <v>9859471112</v>
      </c>
      <c r="N32" s="54" t="s">
        <v>201</v>
      </c>
      <c r="O32" s="54">
        <v>9957417998</v>
      </c>
      <c r="P32" s="60">
        <v>43595</v>
      </c>
      <c r="Q32" s="54" t="s">
        <v>92</v>
      </c>
      <c r="R32" s="54" t="s">
        <v>235</v>
      </c>
      <c r="S32" s="54" t="s">
        <v>97</v>
      </c>
      <c r="T32" s="35"/>
    </row>
    <row r="33" spans="1:20" ht="17.25" x14ac:dyDescent="0.25">
      <c r="A33" s="53">
        <v>29</v>
      </c>
      <c r="B33" s="61" t="s">
        <v>61</v>
      </c>
      <c r="C33" s="54" t="s">
        <v>341</v>
      </c>
      <c r="D33" s="54" t="s">
        <v>27</v>
      </c>
      <c r="E33" s="56">
        <v>18307071009</v>
      </c>
      <c r="F33" s="54"/>
      <c r="G33" s="56">
        <v>16</v>
      </c>
      <c r="H33" s="56">
        <v>10</v>
      </c>
      <c r="I33" s="58">
        <f t="shared" si="0"/>
        <v>26</v>
      </c>
      <c r="J33" s="54">
        <v>9954332922</v>
      </c>
      <c r="K33" s="54" t="s">
        <v>282</v>
      </c>
      <c r="L33" s="54" t="s">
        <v>283</v>
      </c>
      <c r="M33" s="54">
        <v>9954391802</v>
      </c>
      <c r="N33" s="54" t="s">
        <v>317</v>
      </c>
      <c r="O33" s="54">
        <v>9957955147</v>
      </c>
      <c r="P33" s="60">
        <v>43595</v>
      </c>
      <c r="Q33" s="54" t="s">
        <v>92</v>
      </c>
      <c r="R33" s="54" t="s">
        <v>254</v>
      </c>
      <c r="S33" s="54" t="s">
        <v>97</v>
      </c>
      <c r="T33" s="34"/>
    </row>
    <row r="34" spans="1:20" ht="17.25" x14ac:dyDescent="0.25">
      <c r="A34" s="53">
        <v>30</v>
      </c>
      <c r="B34" s="74" t="s">
        <v>61</v>
      </c>
      <c r="C34" s="54" t="s">
        <v>217</v>
      </c>
      <c r="D34" s="54" t="s">
        <v>25</v>
      </c>
      <c r="E34" s="56">
        <v>18120405702</v>
      </c>
      <c r="F34" s="54" t="s">
        <v>89</v>
      </c>
      <c r="G34" s="56">
        <v>37</v>
      </c>
      <c r="H34" s="56">
        <v>52</v>
      </c>
      <c r="I34" s="58">
        <f t="shared" si="0"/>
        <v>89</v>
      </c>
      <c r="J34" s="54">
        <v>8011666392</v>
      </c>
      <c r="K34" s="54" t="s">
        <v>112</v>
      </c>
      <c r="L34" s="54" t="s">
        <v>116</v>
      </c>
      <c r="M34" s="54">
        <v>9854848511</v>
      </c>
      <c r="N34" s="54" t="s">
        <v>213</v>
      </c>
      <c r="O34" s="54">
        <v>9678122311</v>
      </c>
      <c r="P34" s="60">
        <v>43595</v>
      </c>
      <c r="Q34" s="54" t="s">
        <v>92</v>
      </c>
      <c r="R34" s="54" t="s">
        <v>311</v>
      </c>
      <c r="S34" s="54" t="s">
        <v>97</v>
      </c>
      <c r="T34" s="34"/>
    </row>
    <row r="35" spans="1:20" ht="17.25" x14ac:dyDescent="0.25">
      <c r="A35" s="53">
        <v>31</v>
      </c>
      <c r="B35" s="61" t="s">
        <v>61</v>
      </c>
      <c r="C35" s="54" t="s">
        <v>1328</v>
      </c>
      <c r="D35" s="54" t="s">
        <v>27</v>
      </c>
      <c r="E35" s="56">
        <v>18307070806</v>
      </c>
      <c r="F35" s="54"/>
      <c r="G35" s="56">
        <v>32</v>
      </c>
      <c r="H35" s="56">
        <v>37</v>
      </c>
      <c r="I35" s="58">
        <f t="shared" si="0"/>
        <v>69</v>
      </c>
      <c r="J35" s="54">
        <v>7853955231</v>
      </c>
      <c r="K35" s="54" t="s">
        <v>282</v>
      </c>
      <c r="L35" s="54" t="s">
        <v>283</v>
      </c>
      <c r="M35" s="54">
        <v>9954391802</v>
      </c>
      <c r="N35" s="54" t="s">
        <v>284</v>
      </c>
      <c r="O35" s="54">
        <v>9678306022</v>
      </c>
      <c r="P35" s="60">
        <v>43596</v>
      </c>
      <c r="Q35" s="54" t="s">
        <v>332</v>
      </c>
      <c r="R35" s="54" t="s">
        <v>272</v>
      </c>
      <c r="S35" s="54" t="s">
        <v>97</v>
      </c>
      <c r="T35" s="34"/>
    </row>
    <row r="36" spans="1:20" ht="17.25" x14ac:dyDescent="0.25">
      <c r="A36" s="53">
        <v>32</v>
      </c>
      <c r="B36" s="83" t="s">
        <v>61</v>
      </c>
      <c r="C36" s="54" t="s">
        <v>222</v>
      </c>
      <c r="D36" s="54" t="s">
        <v>27</v>
      </c>
      <c r="E36" s="56">
        <v>18307070908</v>
      </c>
      <c r="F36" s="54"/>
      <c r="G36" s="56">
        <v>34</v>
      </c>
      <c r="H36" s="56">
        <v>34</v>
      </c>
      <c r="I36" s="58">
        <f t="shared" si="0"/>
        <v>68</v>
      </c>
      <c r="J36" s="54">
        <v>9954591296</v>
      </c>
      <c r="K36" s="54" t="s">
        <v>112</v>
      </c>
      <c r="L36" s="54" t="s">
        <v>116</v>
      </c>
      <c r="M36" s="54">
        <v>9854848511</v>
      </c>
      <c r="N36" s="54" t="s">
        <v>117</v>
      </c>
      <c r="O36" s="54">
        <v>8876413026</v>
      </c>
      <c r="P36" s="60">
        <v>43596</v>
      </c>
      <c r="Q36" s="54" t="s">
        <v>332</v>
      </c>
      <c r="R36" s="54" t="s">
        <v>254</v>
      </c>
      <c r="S36" s="54" t="s">
        <v>97</v>
      </c>
      <c r="T36" s="34"/>
    </row>
    <row r="37" spans="1:20" ht="17.25" x14ac:dyDescent="0.25">
      <c r="A37" s="53">
        <v>33</v>
      </c>
      <c r="B37" s="61" t="s">
        <v>61</v>
      </c>
      <c r="C37" s="54" t="s">
        <v>223</v>
      </c>
      <c r="D37" s="54" t="s">
        <v>25</v>
      </c>
      <c r="E37" s="56">
        <v>18120406401</v>
      </c>
      <c r="F37" s="54" t="s">
        <v>89</v>
      </c>
      <c r="G37" s="56">
        <v>42</v>
      </c>
      <c r="H37" s="56">
        <v>29</v>
      </c>
      <c r="I37" s="58">
        <f t="shared" si="0"/>
        <v>71</v>
      </c>
      <c r="J37" s="54">
        <v>7002600082</v>
      </c>
      <c r="K37" s="54" t="s">
        <v>112</v>
      </c>
      <c r="L37" s="54" t="s">
        <v>116</v>
      </c>
      <c r="M37" s="54">
        <v>9854848511</v>
      </c>
      <c r="N37" s="54" t="s">
        <v>117</v>
      </c>
      <c r="O37" s="54">
        <v>8876413026</v>
      </c>
      <c r="P37" s="60">
        <v>43596</v>
      </c>
      <c r="Q37" s="54" t="s">
        <v>332</v>
      </c>
      <c r="R37" s="54" t="s">
        <v>254</v>
      </c>
      <c r="S37" s="54" t="s">
        <v>97</v>
      </c>
      <c r="T37" s="34"/>
    </row>
    <row r="38" spans="1:20" ht="17.25" x14ac:dyDescent="0.25">
      <c r="A38" s="53">
        <v>34</v>
      </c>
      <c r="B38" s="61" t="s">
        <v>61</v>
      </c>
      <c r="C38" s="54" t="s">
        <v>1226</v>
      </c>
      <c r="D38" s="54" t="s">
        <v>27</v>
      </c>
      <c r="E38" s="56">
        <v>18307070720</v>
      </c>
      <c r="F38" s="54"/>
      <c r="G38" s="56">
        <v>13</v>
      </c>
      <c r="H38" s="56">
        <v>12</v>
      </c>
      <c r="I38" s="58">
        <f t="shared" si="0"/>
        <v>25</v>
      </c>
      <c r="J38" s="54">
        <v>9706444112</v>
      </c>
      <c r="K38" s="54" t="s">
        <v>109</v>
      </c>
      <c r="L38" s="54" t="s">
        <v>110</v>
      </c>
      <c r="M38" s="54">
        <v>9859471112</v>
      </c>
      <c r="N38" s="54" t="s">
        <v>1227</v>
      </c>
      <c r="O38" s="54">
        <v>9854313699</v>
      </c>
      <c r="P38" s="60">
        <v>43598</v>
      </c>
      <c r="Q38" s="54" t="s">
        <v>329</v>
      </c>
      <c r="R38" s="54" t="s">
        <v>254</v>
      </c>
      <c r="S38" s="54" t="s">
        <v>97</v>
      </c>
      <c r="T38" s="34"/>
    </row>
    <row r="39" spans="1:20" ht="17.25" x14ac:dyDescent="0.25">
      <c r="A39" s="53">
        <v>35</v>
      </c>
      <c r="B39" s="61" t="s">
        <v>61</v>
      </c>
      <c r="C39" s="54" t="s">
        <v>1329</v>
      </c>
      <c r="D39" s="54" t="s">
        <v>27</v>
      </c>
      <c r="E39" s="56">
        <v>18307070101</v>
      </c>
      <c r="F39" s="54"/>
      <c r="G39" s="56">
        <v>44</v>
      </c>
      <c r="H39" s="56">
        <v>41</v>
      </c>
      <c r="I39" s="58">
        <f t="shared" si="0"/>
        <v>85</v>
      </c>
      <c r="J39" s="54">
        <v>8011615984</v>
      </c>
      <c r="K39" s="54" t="s">
        <v>136</v>
      </c>
      <c r="L39" s="54" t="s">
        <v>108</v>
      </c>
      <c r="M39" s="54"/>
      <c r="N39" s="54" t="s">
        <v>137</v>
      </c>
      <c r="O39" s="54">
        <v>9577264649</v>
      </c>
      <c r="P39" s="60">
        <v>43599</v>
      </c>
      <c r="Q39" s="54" t="s">
        <v>333</v>
      </c>
      <c r="R39" s="54" t="s">
        <v>269</v>
      </c>
      <c r="S39" s="54" t="s">
        <v>97</v>
      </c>
      <c r="T39" s="34"/>
    </row>
    <row r="40" spans="1:20" ht="86.25" x14ac:dyDescent="0.25">
      <c r="A40" s="53">
        <v>36</v>
      </c>
      <c r="B40" s="61" t="s">
        <v>61</v>
      </c>
      <c r="C40" s="54" t="s">
        <v>121</v>
      </c>
      <c r="D40" s="54" t="s">
        <v>25</v>
      </c>
      <c r="E40" s="56">
        <v>18120406215</v>
      </c>
      <c r="F40" s="54" t="s">
        <v>94</v>
      </c>
      <c r="G40" s="56">
        <v>208</v>
      </c>
      <c r="H40" s="56">
        <v>329</v>
      </c>
      <c r="I40" s="58">
        <f t="shared" si="0"/>
        <v>537</v>
      </c>
      <c r="J40" s="54">
        <v>9957994058</v>
      </c>
      <c r="K40" s="54" t="s">
        <v>112</v>
      </c>
      <c r="L40" s="54" t="s">
        <v>116</v>
      </c>
      <c r="M40" s="54">
        <v>9854848511</v>
      </c>
      <c r="N40" s="54" t="s">
        <v>117</v>
      </c>
      <c r="O40" s="54">
        <v>8876413026</v>
      </c>
      <c r="P40" s="60" t="s">
        <v>425</v>
      </c>
      <c r="Q40" s="54" t="s">
        <v>1380</v>
      </c>
      <c r="R40" s="54" t="s">
        <v>324</v>
      </c>
      <c r="S40" s="54" t="s">
        <v>97</v>
      </c>
      <c r="T40" s="34"/>
    </row>
    <row r="41" spans="1:20" ht="34.5" x14ac:dyDescent="0.25">
      <c r="A41" s="53">
        <v>37</v>
      </c>
      <c r="B41" s="61" t="s">
        <v>61</v>
      </c>
      <c r="C41" s="54" t="s">
        <v>304</v>
      </c>
      <c r="D41" s="54" t="s">
        <v>27</v>
      </c>
      <c r="E41" s="56">
        <v>18307070813</v>
      </c>
      <c r="F41" s="54"/>
      <c r="G41" s="56">
        <v>38</v>
      </c>
      <c r="H41" s="56">
        <v>53</v>
      </c>
      <c r="I41" s="58">
        <f t="shared" si="0"/>
        <v>91</v>
      </c>
      <c r="J41" s="54">
        <v>7086732587</v>
      </c>
      <c r="K41" s="54" t="s">
        <v>100</v>
      </c>
      <c r="L41" s="54" t="s">
        <v>101</v>
      </c>
      <c r="M41" s="54">
        <v>8811822717</v>
      </c>
      <c r="N41" s="54" t="s">
        <v>305</v>
      </c>
      <c r="O41" s="54">
        <v>9577301509</v>
      </c>
      <c r="P41" s="60">
        <v>43602</v>
      </c>
      <c r="Q41" s="54" t="s">
        <v>92</v>
      </c>
      <c r="R41" s="54" t="s">
        <v>233</v>
      </c>
      <c r="S41" s="54" t="s">
        <v>97</v>
      </c>
      <c r="T41" s="34"/>
    </row>
    <row r="42" spans="1:20" ht="34.5" x14ac:dyDescent="0.25">
      <c r="A42" s="53">
        <v>38</v>
      </c>
      <c r="B42" s="61" t="s">
        <v>61</v>
      </c>
      <c r="C42" s="61" t="s">
        <v>306</v>
      </c>
      <c r="D42" s="61" t="s">
        <v>27</v>
      </c>
      <c r="E42" s="56">
        <v>18307070824</v>
      </c>
      <c r="F42" s="54"/>
      <c r="G42" s="56">
        <v>34</v>
      </c>
      <c r="H42" s="56">
        <v>30</v>
      </c>
      <c r="I42" s="58">
        <f t="shared" si="0"/>
        <v>64</v>
      </c>
      <c r="J42" s="54">
        <v>8011557823</v>
      </c>
      <c r="K42" s="54" t="s">
        <v>298</v>
      </c>
      <c r="L42" s="54" t="s">
        <v>288</v>
      </c>
      <c r="M42" s="54">
        <v>9678503729</v>
      </c>
      <c r="N42" s="54" t="s">
        <v>307</v>
      </c>
      <c r="O42" s="54"/>
      <c r="P42" s="60">
        <v>43602</v>
      </c>
      <c r="Q42" s="54" t="s">
        <v>92</v>
      </c>
      <c r="R42" s="54" t="s">
        <v>246</v>
      </c>
      <c r="S42" s="54" t="s">
        <v>97</v>
      </c>
      <c r="T42" s="34"/>
    </row>
    <row r="43" spans="1:20" ht="34.5" x14ac:dyDescent="0.25">
      <c r="A43" s="53">
        <v>39</v>
      </c>
      <c r="B43" s="61" t="s">
        <v>61</v>
      </c>
      <c r="C43" s="54" t="s">
        <v>308</v>
      </c>
      <c r="D43" s="54" t="s">
        <v>27</v>
      </c>
      <c r="E43" s="56">
        <v>18307070825</v>
      </c>
      <c r="F43" s="54"/>
      <c r="G43" s="56">
        <v>21</v>
      </c>
      <c r="H43" s="56">
        <v>26</v>
      </c>
      <c r="I43" s="58">
        <f t="shared" si="0"/>
        <v>47</v>
      </c>
      <c r="J43" s="54">
        <v>8811751951</v>
      </c>
      <c r="K43" s="54" t="s">
        <v>298</v>
      </c>
      <c r="L43" s="54" t="s">
        <v>288</v>
      </c>
      <c r="M43" s="54">
        <v>9678503729</v>
      </c>
      <c r="N43" s="54" t="s">
        <v>309</v>
      </c>
      <c r="O43" s="54"/>
      <c r="P43" s="60">
        <v>43602</v>
      </c>
      <c r="Q43" s="54" t="s">
        <v>92</v>
      </c>
      <c r="R43" s="54" t="s">
        <v>246</v>
      </c>
      <c r="S43" s="54" t="s">
        <v>97</v>
      </c>
      <c r="T43" s="34"/>
    </row>
    <row r="44" spans="1:20" ht="17.25" x14ac:dyDescent="0.25">
      <c r="A44" s="53">
        <v>40</v>
      </c>
      <c r="B44" s="61" t="s">
        <v>61</v>
      </c>
      <c r="C44" s="54" t="s">
        <v>221</v>
      </c>
      <c r="D44" s="54" t="s">
        <v>25</v>
      </c>
      <c r="E44" s="56">
        <v>18120406301</v>
      </c>
      <c r="F44" s="54" t="s">
        <v>89</v>
      </c>
      <c r="G44" s="56">
        <v>73</v>
      </c>
      <c r="H44" s="56">
        <v>63</v>
      </c>
      <c r="I44" s="58">
        <f t="shared" si="0"/>
        <v>136</v>
      </c>
      <c r="J44" s="54">
        <v>7636852553</v>
      </c>
      <c r="K44" s="54" t="s">
        <v>112</v>
      </c>
      <c r="L44" s="54" t="s">
        <v>116</v>
      </c>
      <c r="M44" s="54">
        <v>9854848511</v>
      </c>
      <c r="N44" s="54" t="s">
        <v>220</v>
      </c>
      <c r="O44" s="54"/>
      <c r="P44" s="60">
        <v>43602</v>
      </c>
      <c r="Q44" s="54" t="s">
        <v>92</v>
      </c>
      <c r="R44" s="54" t="s">
        <v>233</v>
      </c>
      <c r="S44" s="54" t="s">
        <v>97</v>
      </c>
      <c r="T44" s="34"/>
    </row>
    <row r="45" spans="1:20" ht="34.5" x14ac:dyDescent="0.25">
      <c r="A45" s="53">
        <v>41</v>
      </c>
      <c r="B45" s="61" t="s">
        <v>61</v>
      </c>
      <c r="C45" s="54" t="s">
        <v>158</v>
      </c>
      <c r="D45" s="54" t="s">
        <v>27</v>
      </c>
      <c r="E45" s="56">
        <v>18307070213</v>
      </c>
      <c r="F45" s="54"/>
      <c r="G45" s="56">
        <v>83</v>
      </c>
      <c r="H45" s="56">
        <v>86</v>
      </c>
      <c r="I45" s="58">
        <f t="shared" si="0"/>
        <v>169</v>
      </c>
      <c r="J45" s="54">
        <v>9957467817</v>
      </c>
      <c r="K45" s="54" t="s">
        <v>156</v>
      </c>
      <c r="L45" s="54" t="s">
        <v>142</v>
      </c>
      <c r="M45" s="54"/>
      <c r="N45" s="54" t="s">
        <v>159</v>
      </c>
      <c r="O45" s="54"/>
      <c r="P45" s="60">
        <v>43605</v>
      </c>
      <c r="Q45" s="54" t="s">
        <v>329</v>
      </c>
      <c r="R45" s="54" t="s">
        <v>232</v>
      </c>
      <c r="S45" s="54" t="s">
        <v>97</v>
      </c>
      <c r="T45" s="34"/>
    </row>
    <row r="46" spans="1:20" ht="34.5" x14ac:dyDescent="0.25">
      <c r="A46" s="53">
        <v>42</v>
      </c>
      <c r="B46" s="61" t="s">
        <v>61</v>
      </c>
      <c r="C46" s="54" t="s">
        <v>342</v>
      </c>
      <c r="D46" s="54" t="s">
        <v>27</v>
      </c>
      <c r="E46" s="56">
        <v>18307070210</v>
      </c>
      <c r="F46" s="54"/>
      <c r="G46" s="56">
        <v>35</v>
      </c>
      <c r="H46" s="56">
        <v>37</v>
      </c>
      <c r="I46" s="58">
        <f t="shared" si="0"/>
        <v>72</v>
      </c>
      <c r="J46" s="54">
        <v>9706776125</v>
      </c>
      <c r="K46" s="54" t="s">
        <v>156</v>
      </c>
      <c r="L46" s="54" t="s">
        <v>142</v>
      </c>
      <c r="M46" s="54"/>
      <c r="N46" s="54" t="s">
        <v>157</v>
      </c>
      <c r="O46" s="54">
        <v>848600612</v>
      </c>
      <c r="P46" s="60">
        <v>43605</v>
      </c>
      <c r="Q46" s="54" t="s">
        <v>329</v>
      </c>
      <c r="R46" s="54" t="s">
        <v>232</v>
      </c>
      <c r="S46" s="54" t="s">
        <v>97</v>
      </c>
      <c r="T46" s="34"/>
    </row>
    <row r="47" spans="1:20" ht="17.25" x14ac:dyDescent="0.25">
      <c r="A47" s="53">
        <v>43</v>
      </c>
      <c r="B47" s="61" t="s">
        <v>61</v>
      </c>
      <c r="C47" s="54" t="s">
        <v>165</v>
      </c>
      <c r="D47" s="54" t="s">
        <v>27</v>
      </c>
      <c r="E47" s="56">
        <v>18307070219</v>
      </c>
      <c r="F47" s="54"/>
      <c r="G47" s="56">
        <v>57</v>
      </c>
      <c r="H47" s="56">
        <v>48</v>
      </c>
      <c r="I47" s="58">
        <f t="shared" si="0"/>
        <v>105</v>
      </c>
      <c r="J47" s="54">
        <v>8403997806</v>
      </c>
      <c r="K47" s="54" t="s">
        <v>153</v>
      </c>
      <c r="L47" s="54" t="s">
        <v>108</v>
      </c>
      <c r="M47" s="54"/>
      <c r="N47" s="54" t="s">
        <v>166</v>
      </c>
      <c r="O47" s="54"/>
      <c r="P47" s="60">
        <v>43606</v>
      </c>
      <c r="Q47" s="54" t="s">
        <v>333</v>
      </c>
      <c r="R47" s="54" t="s">
        <v>232</v>
      </c>
      <c r="S47" s="54" t="s">
        <v>97</v>
      </c>
      <c r="T47" s="34"/>
    </row>
    <row r="48" spans="1:20" ht="17.25" x14ac:dyDescent="0.25">
      <c r="A48" s="53">
        <v>44</v>
      </c>
      <c r="B48" s="83" t="s">
        <v>61</v>
      </c>
      <c r="C48" s="54" t="s">
        <v>172</v>
      </c>
      <c r="D48" s="54" t="s">
        <v>27</v>
      </c>
      <c r="E48" s="56">
        <v>18307070221</v>
      </c>
      <c r="F48" s="54"/>
      <c r="G48" s="56">
        <v>38</v>
      </c>
      <c r="H48" s="56">
        <v>36</v>
      </c>
      <c r="I48" s="58">
        <f t="shared" si="0"/>
        <v>74</v>
      </c>
      <c r="J48" s="54">
        <v>9678523373</v>
      </c>
      <c r="K48" s="54" t="s">
        <v>153</v>
      </c>
      <c r="L48" s="54" t="s">
        <v>108</v>
      </c>
      <c r="M48" s="54"/>
      <c r="N48" s="54" t="s">
        <v>173</v>
      </c>
      <c r="O48" s="54">
        <v>9957196448</v>
      </c>
      <c r="P48" s="60">
        <v>43606</v>
      </c>
      <c r="Q48" s="54" t="s">
        <v>333</v>
      </c>
      <c r="R48" s="54" t="s">
        <v>234</v>
      </c>
      <c r="S48" s="54" t="s">
        <v>97</v>
      </c>
      <c r="T48" s="34"/>
    </row>
    <row r="49" spans="1:20" ht="34.5" x14ac:dyDescent="0.25">
      <c r="A49" s="53">
        <v>45</v>
      </c>
      <c r="B49" s="61" t="s">
        <v>61</v>
      </c>
      <c r="C49" s="54" t="s">
        <v>427</v>
      </c>
      <c r="D49" s="54" t="s">
        <v>25</v>
      </c>
      <c r="E49" s="56">
        <v>18120404606</v>
      </c>
      <c r="F49" s="54" t="s">
        <v>94</v>
      </c>
      <c r="G49" s="56">
        <v>101</v>
      </c>
      <c r="H49" s="56">
        <v>103</v>
      </c>
      <c r="I49" s="58">
        <f t="shared" si="0"/>
        <v>204</v>
      </c>
      <c r="J49" s="54">
        <v>9954405799</v>
      </c>
      <c r="K49" s="54" t="s">
        <v>208</v>
      </c>
      <c r="L49" s="54" t="s">
        <v>209</v>
      </c>
      <c r="M49" s="54">
        <v>9854461947</v>
      </c>
      <c r="N49" s="54" t="s">
        <v>176</v>
      </c>
      <c r="O49" s="54">
        <v>9957510835</v>
      </c>
      <c r="P49" s="60" t="s">
        <v>428</v>
      </c>
      <c r="Q49" s="54" t="s">
        <v>509</v>
      </c>
      <c r="R49" s="54" t="s">
        <v>249</v>
      </c>
      <c r="S49" s="54" t="s">
        <v>97</v>
      </c>
      <c r="T49" s="34"/>
    </row>
    <row r="50" spans="1:20" ht="34.5" x14ac:dyDescent="0.25">
      <c r="A50" s="53">
        <v>46</v>
      </c>
      <c r="B50" s="84" t="s">
        <v>61</v>
      </c>
      <c r="C50" s="54" t="s">
        <v>335</v>
      </c>
      <c r="D50" s="54" t="s">
        <v>27</v>
      </c>
      <c r="E50" s="56">
        <v>18307071106</v>
      </c>
      <c r="F50" s="54"/>
      <c r="G50" s="56">
        <v>5</v>
      </c>
      <c r="H50" s="56">
        <v>10</v>
      </c>
      <c r="I50" s="58">
        <f t="shared" si="0"/>
        <v>15</v>
      </c>
      <c r="J50" s="54">
        <v>6001512352</v>
      </c>
      <c r="K50" s="54" t="s">
        <v>151</v>
      </c>
      <c r="L50" s="54" t="s">
        <v>152</v>
      </c>
      <c r="M50" s="54">
        <v>8486871726</v>
      </c>
      <c r="N50" s="54" t="s">
        <v>334</v>
      </c>
      <c r="O50" s="54">
        <v>8011163099</v>
      </c>
      <c r="P50" s="60">
        <v>43607</v>
      </c>
      <c r="Q50" s="54" t="s">
        <v>330</v>
      </c>
      <c r="R50" s="54" t="s">
        <v>264</v>
      </c>
      <c r="S50" s="54" t="s">
        <v>97</v>
      </c>
      <c r="T50" s="34"/>
    </row>
    <row r="51" spans="1:20" ht="34.5" x14ac:dyDescent="0.25">
      <c r="A51" s="53">
        <v>47</v>
      </c>
      <c r="B51" s="83" t="s">
        <v>61</v>
      </c>
      <c r="C51" s="54" t="s">
        <v>336</v>
      </c>
      <c r="D51" s="54" t="s">
        <v>27</v>
      </c>
      <c r="E51" s="56">
        <v>18307071109</v>
      </c>
      <c r="F51" s="54"/>
      <c r="G51" s="56">
        <v>18</v>
      </c>
      <c r="H51" s="56">
        <v>16</v>
      </c>
      <c r="I51" s="58">
        <f t="shared" si="0"/>
        <v>34</v>
      </c>
      <c r="J51" s="54">
        <v>8811963103</v>
      </c>
      <c r="K51" s="54" t="s">
        <v>95</v>
      </c>
      <c r="L51" s="54" t="s">
        <v>147</v>
      </c>
      <c r="M51" s="54">
        <v>9954424313</v>
      </c>
      <c r="N51" s="54" t="s">
        <v>326</v>
      </c>
      <c r="O51" s="54">
        <v>9954252578</v>
      </c>
      <c r="P51" s="60">
        <v>43607</v>
      </c>
      <c r="Q51" s="54" t="s">
        <v>330</v>
      </c>
      <c r="R51" s="54" t="s">
        <v>268</v>
      </c>
      <c r="S51" s="54" t="s">
        <v>97</v>
      </c>
      <c r="T51" s="34"/>
    </row>
    <row r="52" spans="1:20" ht="34.5" x14ac:dyDescent="0.25">
      <c r="A52" s="53">
        <v>48</v>
      </c>
      <c r="B52" s="83" t="s">
        <v>61</v>
      </c>
      <c r="C52" s="55" t="s">
        <v>1367</v>
      </c>
      <c r="D52" s="55" t="s">
        <v>25</v>
      </c>
      <c r="E52" s="57">
        <v>18120421201</v>
      </c>
      <c r="F52" s="55" t="s">
        <v>89</v>
      </c>
      <c r="G52" s="57">
        <v>1</v>
      </c>
      <c r="H52" s="57">
        <v>7</v>
      </c>
      <c r="I52" s="58">
        <f t="shared" si="0"/>
        <v>8</v>
      </c>
      <c r="J52" s="55">
        <v>9957456730</v>
      </c>
      <c r="K52" s="54" t="s">
        <v>318</v>
      </c>
      <c r="L52" s="54" t="s">
        <v>286</v>
      </c>
      <c r="M52" s="54">
        <v>9954394577</v>
      </c>
      <c r="N52" s="54" t="s">
        <v>966</v>
      </c>
      <c r="O52" s="54">
        <v>7896729044</v>
      </c>
      <c r="P52" s="60">
        <v>43607</v>
      </c>
      <c r="Q52" s="55" t="s">
        <v>330</v>
      </c>
      <c r="R52" s="55" t="s">
        <v>252</v>
      </c>
      <c r="S52" s="54" t="s">
        <v>97</v>
      </c>
      <c r="T52" s="34"/>
    </row>
    <row r="53" spans="1:20" ht="34.5" x14ac:dyDescent="0.25">
      <c r="A53" s="53">
        <v>49</v>
      </c>
      <c r="B53" s="83" t="s">
        <v>61</v>
      </c>
      <c r="C53" s="54" t="s">
        <v>115</v>
      </c>
      <c r="D53" s="54" t="s">
        <v>25</v>
      </c>
      <c r="E53" s="56">
        <v>18120405601</v>
      </c>
      <c r="F53" s="54" t="s">
        <v>89</v>
      </c>
      <c r="G53" s="56">
        <v>40</v>
      </c>
      <c r="H53" s="56">
        <v>51</v>
      </c>
      <c r="I53" s="58">
        <f t="shared" si="0"/>
        <v>91</v>
      </c>
      <c r="J53" s="54">
        <v>8011268830</v>
      </c>
      <c r="K53" s="54" t="s">
        <v>112</v>
      </c>
      <c r="L53" s="54" t="s">
        <v>116</v>
      </c>
      <c r="M53" s="54">
        <v>9854848511</v>
      </c>
      <c r="N53" s="54" t="s">
        <v>113</v>
      </c>
      <c r="O53" s="54">
        <v>9577549549</v>
      </c>
      <c r="P53" s="60">
        <v>43607</v>
      </c>
      <c r="Q53" s="54" t="s">
        <v>330</v>
      </c>
      <c r="R53" s="54" t="s">
        <v>114</v>
      </c>
      <c r="S53" s="54" t="s">
        <v>97</v>
      </c>
      <c r="T53" s="34"/>
    </row>
    <row r="54" spans="1:20" ht="34.5" x14ac:dyDescent="0.25">
      <c r="A54" s="53">
        <v>50</v>
      </c>
      <c r="B54" s="61" t="s">
        <v>61</v>
      </c>
      <c r="C54" s="54" t="s">
        <v>167</v>
      </c>
      <c r="D54" s="54" t="s">
        <v>27</v>
      </c>
      <c r="E54" s="56">
        <v>18307070220</v>
      </c>
      <c r="F54" s="54"/>
      <c r="G54" s="56">
        <v>92</v>
      </c>
      <c r="H54" s="56">
        <v>81</v>
      </c>
      <c r="I54" s="58">
        <f t="shared" si="0"/>
        <v>173</v>
      </c>
      <c r="J54" s="54">
        <v>9957429795</v>
      </c>
      <c r="K54" s="54" t="s">
        <v>153</v>
      </c>
      <c r="L54" s="54" t="s">
        <v>108</v>
      </c>
      <c r="M54" s="54"/>
      <c r="N54" s="54" t="s">
        <v>168</v>
      </c>
      <c r="O54" s="54">
        <v>9401748104</v>
      </c>
      <c r="P54" s="60">
        <v>43608</v>
      </c>
      <c r="Q54" s="54" t="s">
        <v>331</v>
      </c>
      <c r="R54" s="54" t="s">
        <v>232</v>
      </c>
      <c r="S54" s="54" t="s">
        <v>97</v>
      </c>
      <c r="T54" s="34"/>
    </row>
    <row r="55" spans="1:20" ht="17.25" x14ac:dyDescent="0.25">
      <c r="A55" s="53">
        <v>51</v>
      </c>
      <c r="B55" s="61" t="s">
        <v>61</v>
      </c>
      <c r="C55" s="54" t="s">
        <v>118</v>
      </c>
      <c r="D55" s="54" t="s">
        <v>25</v>
      </c>
      <c r="E55" s="56">
        <v>18120406703</v>
      </c>
      <c r="F55" s="54" t="s">
        <v>89</v>
      </c>
      <c r="G55" s="56">
        <v>45</v>
      </c>
      <c r="H55" s="56">
        <v>30</v>
      </c>
      <c r="I55" s="58">
        <f t="shared" si="0"/>
        <v>75</v>
      </c>
      <c r="J55" s="54">
        <v>7896147652</v>
      </c>
      <c r="K55" s="54" t="s">
        <v>112</v>
      </c>
      <c r="L55" s="54" t="s">
        <v>116</v>
      </c>
      <c r="M55" s="54">
        <v>9854848511</v>
      </c>
      <c r="N55" s="54" t="s">
        <v>117</v>
      </c>
      <c r="O55" s="54">
        <v>8876413026</v>
      </c>
      <c r="P55" s="60">
        <v>43608</v>
      </c>
      <c r="Q55" s="54" t="s">
        <v>331</v>
      </c>
      <c r="R55" s="54" t="s">
        <v>252</v>
      </c>
      <c r="S55" s="54" t="s">
        <v>97</v>
      </c>
      <c r="T55" s="34"/>
    </row>
    <row r="56" spans="1:20" ht="17.25" x14ac:dyDescent="0.25">
      <c r="A56" s="53">
        <v>52</v>
      </c>
      <c r="B56" s="61" t="s">
        <v>61</v>
      </c>
      <c r="C56" s="54" t="s">
        <v>224</v>
      </c>
      <c r="D56" s="54" t="s">
        <v>25</v>
      </c>
      <c r="E56" s="56">
        <v>18120406402</v>
      </c>
      <c r="F56" s="54" t="s">
        <v>89</v>
      </c>
      <c r="G56" s="56">
        <v>22</v>
      </c>
      <c r="H56" s="56">
        <v>26</v>
      </c>
      <c r="I56" s="58">
        <f t="shared" si="0"/>
        <v>48</v>
      </c>
      <c r="J56" s="54">
        <v>7896646234</v>
      </c>
      <c r="K56" s="54" t="s">
        <v>112</v>
      </c>
      <c r="L56" s="54" t="s">
        <v>116</v>
      </c>
      <c r="M56" s="54">
        <v>9854848511</v>
      </c>
      <c r="N56" s="54" t="s">
        <v>117</v>
      </c>
      <c r="O56" s="54">
        <v>8876413026</v>
      </c>
      <c r="P56" s="60">
        <v>43608</v>
      </c>
      <c r="Q56" s="54" t="s">
        <v>331</v>
      </c>
      <c r="R56" s="54" t="s">
        <v>254</v>
      </c>
      <c r="S56" s="54" t="s">
        <v>97</v>
      </c>
      <c r="T56" s="34"/>
    </row>
    <row r="57" spans="1:20" ht="17.25" x14ac:dyDescent="0.25">
      <c r="A57" s="53">
        <v>53</v>
      </c>
      <c r="B57" s="83" t="s">
        <v>61</v>
      </c>
      <c r="C57" s="54" t="s">
        <v>174</v>
      </c>
      <c r="D57" s="54" t="s">
        <v>27</v>
      </c>
      <c r="E57" s="56">
        <v>18307070224</v>
      </c>
      <c r="F57" s="54"/>
      <c r="G57" s="56">
        <v>33</v>
      </c>
      <c r="H57" s="56">
        <v>36</v>
      </c>
      <c r="I57" s="58">
        <f t="shared" si="0"/>
        <v>69</v>
      </c>
      <c r="J57" s="54">
        <v>7577095702</v>
      </c>
      <c r="K57" s="54" t="s">
        <v>153</v>
      </c>
      <c r="L57" s="54" t="s">
        <v>108</v>
      </c>
      <c r="M57" s="54"/>
      <c r="N57" s="54" t="s">
        <v>162</v>
      </c>
      <c r="O57" s="54">
        <v>9854374019</v>
      </c>
      <c r="P57" s="60">
        <v>43609</v>
      </c>
      <c r="Q57" s="54" t="s">
        <v>92</v>
      </c>
      <c r="R57" s="54" t="s">
        <v>234</v>
      </c>
      <c r="S57" s="54" t="s">
        <v>97</v>
      </c>
      <c r="T57" s="34"/>
    </row>
    <row r="58" spans="1:20" ht="17.25" x14ac:dyDescent="0.25">
      <c r="A58" s="53">
        <v>54</v>
      </c>
      <c r="B58" s="83" t="s">
        <v>61</v>
      </c>
      <c r="C58" s="61" t="s">
        <v>337</v>
      </c>
      <c r="D58" s="61" t="s">
        <v>27</v>
      </c>
      <c r="E58" s="56">
        <v>18307070427</v>
      </c>
      <c r="F58" s="54"/>
      <c r="G58" s="56">
        <v>13</v>
      </c>
      <c r="H58" s="56">
        <v>12</v>
      </c>
      <c r="I58" s="58">
        <f t="shared" si="0"/>
        <v>25</v>
      </c>
      <c r="J58" s="54">
        <v>9476552857</v>
      </c>
      <c r="K58" s="54" t="s">
        <v>251</v>
      </c>
      <c r="L58" s="54" t="s">
        <v>338</v>
      </c>
      <c r="M58" s="54">
        <v>8486795014</v>
      </c>
      <c r="N58" s="54" t="s">
        <v>339</v>
      </c>
      <c r="O58" s="54">
        <v>9957696971</v>
      </c>
      <c r="P58" s="60">
        <v>43609</v>
      </c>
      <c r="Q58" s="54" t="s">
        <v>92</v>
      </c>
      <c r="R58" s="54" t="s">
        <v>319</v>
      </c>
      <c r="S58" s="54" t="s">
        <v>97</v>
      </c>
      <c r="T58" s="34"/>
    </row>
    <row r="59" spans="1:20" ht="17.25" x14ac:dyDescent="0.25">
      <c r="A59" s="53">
        <v>55</v>
      </c>
      <c r="B59" s="83" t="s">
        <v>61</v>
      </c>
      <c r="C59" s="54" t="s">
        <v>215</v>
      </c>
      <c r="D59" s="54" t="s">
        <v>25</v>
      </c>
      <c r="E59" s="56">
        <v>18120406502</v>
      </c>
      <c r="F59" s="54" t="s">
        <v>89</v>
      </c>
      <c r="G59" s="56">
        <v>23</v>
      </c>
      <c r="H59" s="56">
        <v>17</v>
      </c>
      <c r="I59" s="58">
        <f t="shared" si="0"/>
        <v>40</v>
      </c>
      <c r="J59" s="54">
        <v>9954818464</v>
      </c>
      <c r="K59" s="54" t="s">
        <v>109</v>
      </c>
      <c r="L59" s="54" t="s">
        <v>110</v>
      </c>
      <c r="M59" s="54">
        <v>9859471112</v>
      </c>
      <c r="N59" s="54" t="s">
        <v>111</v>
      </c>
      <c r="O59" s="54">
        <v>9678673133</v>
      </c>
      <c r="P59" s="60">
        <v>43609</v>
      </c>
      <c r="Q59" s="54" t="s">
        <v>92</v>
      </c>
      <c r="R59" s="54" t="s">
        <v>234</v>
      </c>
      <c r="S59" s="54" t="s">
        <v>97</v>
      </c>
      <c r="T59" s="34"/>
    </row>
    <row r="60" spans="1:20" ht="17.25" x14ac:dyDescent="0.25">
      <c r="A60" s="53">
        <v>56</v>
      </c>
      <c r="B60" s="83" t="s">
        <v>61</v>
      </c>
      <c r="C60" s="54" t="s">
        <v>274</v>
      </c>
      <c r="D60" s="54" t="s">
        <v>25</v>
      </c>
      <c r="E60" s="56">
        <v>18120406506</v>
      </c>
      <c r="F60" s="54" t="s">
        <v>89</v>
      </c>
      <c r="G60" s="56">
        <v>24</v>
      </c>
      <c r="H60" s="56">
        <v>27</v>
      </c>
      <c r="I60" s="58">
        <f t="shared" si="0"/>
        <v>51</v>
      </c>
      <c r="J60" s="54">
        <v>9957954223</v>
      </c>
      <c r="K60" s="54" t="s">
        <v>109</v>
      </c>
      <c r="L60" s="54" t="s">
        <v>110</v>
      </c>
      <c r="M60" s="54">
        <v>9859471112</v>
      </c>
      <c r="N60" s="54" t="s">
        <v>273</v>
      </c>
      <c r="O60" s="54">
        <v>9854313699</v>
      </c>
      <c r="P60" s="60">
        <v>43609</v>
      </c>
      <c r="Q60" s="54" t="s">
        <v>92</v>
      </c>
      <c r="R60" s="54" t="s">
        <v>249</v>
      </c>
      <c r="S60" s="54" t="s">
        <v>97</v>
      </c>
      <c r="T60" s="34"/>
    </row>
    <row r="61" spans="1:20" ht="34.5" x14ac:dyDescent="0.25">
      <c r="A61" s="53">
        <v>57</v>
      </c>
      <c r="B61" s="83" t="s">
        <v>61</v>
      </c>
      <c r="C61" s="61" t="s">
        <v>302</v>
      </c>
      <c r="D61" s="61" t="s">
        <v>27</v>
      </c>
      <c r="E61" s="56">
        <v>18307070822</v>
      </c>
      <c r="F61" s="54"/>
      <c r="G61" s="56">
        <v>33</v>
      </c>
      <c r="H61" s="56">
        <v>29</v>
      </c>
      <c r="I61" s="58">
        <f t="shared" si="0"/>
        <v>62</v>
      </c>
      <c r="J61" s="54">
        <v>7636852827</v>
      </c>
      <c r="K61" s="54" t="s">
        <v>298</v>
      </c>
      <c r="L61" s="54" t="s">
        <v>288</v>
      </c>
      <c r="M61" s="54">
        <v>9678503729</v>
      </c>
      <c r="N61" s="54" t="s">
        <v>303</v>
      </c>
      <c r="O61" s="54"/>
      <c r="P61" s="60">
        <v>43610</v>
      </c>
      <c r="Q61" s="54" t="s">
        <v>332</v>
      </c>
      <c r="R61" s="54" t="s">
        <v>248</v>
      </c>
      <c r="S61" s="54" t="s">
        <v>97</v>
      </c>
      <c r="T61" s="34"/>
    </row>
    <row r="62" spans="1:20" ht="17.25" x14ac:dyDescent="0.25">
      <c r="A62" s="53">
        <v>58</v>
      </c>
      <c r="B62" s="61" t="s">
        <v>61</v>
      </c>
      <c r="C62" s="54" t="s">
        <v>314</v>
      </c>
      <c r="D62" s="54" t="s">
        <v>27</v>
      </c>
      <c r="E62" s="56">
        <v>18307071004</v>
      </c>
      <c r="F62" s="54"/>
      <c r="G62" s="56">
        <v>31</v>
      </c>
      <c r="H62" s="56">
        <v>21</v>
      </c>
      <c r="I62" s="58">
        <f t="shared" si="0"/>
        <v>52</v>
      </c>
      <c r="J62" s="54">
        <v>8011337066</v>
      </c>
      <c r="K62" s="54" t="s">
        <v>100</v>
      </c>
      <c r="L62" s="54" t="s">
        <v>265</v>
      </c>
      <c r="M62" s="54">
        <v>7896037450</v>
      </c>
      <c r="N62" s="54" t="s">
        <v>315</v>
      </c>
      <c r="O62" s="54">
        <v>9957512875</v>
      </c>
      <c r="P62" s="60">
        <v>43610</v>
      </c>
      <c r="Q62" s="54" t="s">
        <v>332</v>
      </c>
      <c r="R62" s="54" t="s">
        <v>248</v>
      </c>
      <c r="S62" s="54" t="s">
        <v>97</v>
      </c>
      <c r="T62" s="34"/>
    </row>
    <row r="63" spans="1:20" ht="34.5" x14ac:dyDescent="0.25">
      <c r="A63" s="53">
        <v>59</v>
      </c>
      <c r="B63" s="61" t="s">
        <v>61</v>
      </c>
      <c r="C63" s="54" t="s">
        <v>343</v>
      </c>
      <c r="D63" s="54" t="s">
        <v>25</v>
      </c>
      <c r="E63" s="56">
        <v>18120421901</v>
      </c>
      <c r="F63" s="54" t="s">
        <v>89</v>
      </c>
      <c r="G63" s="56">
        <v>23</v>
      </c>
      <c r="H63" s="56">
        <v>22</v>
      </c>
      <c r="I63" s="58">
        <f t="shared" si="0"/>
        <v>45</v>
      </c>
      <c r="J63" s="54">
        <v>9678825579</v>
      </c>
      <c r="K63" s="54" t="s">
        <v>100</v>
      </c>
      <c r="L63" s="54" t="s">
        <v>101</v>
      </c>
      <c r="M63" s="54">
        <v>8811822717</v>
      </c>
      <c r="N63" s="54" t="s">
        <v>305</v>
      </c>
      <c r="O63" s="54">
        <v>9577301509</v>
      </c>
      <c r="P63" s="60">
        <v>43610</v>
      </c>
      <c r="Q63" s="54" t="s">
        <v>332</v>
      </c>
      <c r="R63" s="54" t="s">
        <v>252</v>
      </c>
      <c r="S63" s="54" t="s">
        <v>97</v>
      </c>
      <c r="T63" s="34"/>
    </row>
    <row r="64" spans="1:20" ht="17.25" x14ac:dyDescent="0.25">
      <c r="A64" s="53">
        <v>60</v>
      </c>
      <c r="B64" s="61" t="s">
        <v>61</v>
      </c>
      <c r="C64" s="54" t="s">
        <v>344</v>
      </c>
      <c r="D64" s="54" t="s">
        <v>25</v>
      </c>
      <c r="E64" s="56">
        <v>18120421801</v>
      </c>
      <c r="F64" s="54" t="s">
        <v>89</v>
      </c>
      <c r="G64" s="56">
        <v>28</v>
      </c>
      <c r="H64" s="56">
        <v>30</v>
      </c>
      <c r="I64" s="58">
        <f t="shared" si="0"/>
        <v>58</v>
      </c>
      <c r="J64" s="54">
        <v>8638349027</v>
      </c>
      <c r="K64" s="54" t="s">
        <v>282</v>
      </c>
      <c r="L64" s="54" t="s">
        <v>286</v>
      </c>
      <c r="M64" s="54">
        <v>9954394577</v>
      </c>
      <c r="N64" s="54" t="s">
        <v>287</v>
      </c>
      <c r="O64" s="54">
        <v>7896729044</v>
      </c>
      <c r="P64" s="60">
        <v>43610</v>
      </c>
      <c r="Q64" s="54" t="s">
        <v>332</v>
      </c>
      <c r="R64" s="54" t="s">
        <v>285</v>
      </c>
      <c r="S64" s="54" t="s">
        <v>97</v>
      </c>
      <c r="T64" s="34"/>
    </row>
    <row r="65" spans="1:20" ht="17.25" x14ac:dyDescent="0.25">
      <c r="A65" s="53">
        <v>61</v>
      </c>
      <c r="B65" s="61" t="s">
        <v>61</v>
      </c>
      <c r="C65" s="54" t="s">
        <v>1330</v>
      </c>
      <c r="D65" s="54" t="s">
        <v>27</v>
      </c>
      <c r="E65" s="56">
        <v>18307070119</v>
      </c>
      <c r="F65" s="54"/>
      <c r="G65" s="56">
        <v>25</v>
      </c>
      <c r="H65" s="56">
        <v>32</v>
      </c>
      <c r="I65" s="58">
        <f t="shared" si="0"/>
        <v>57</v>
      </c>
      <c r="J65" s="54">
        <v>8135056785</v>
      </c>
      <c r="K65" s="54" t="s">
        <v>136</v>
      </c>
      <c r="L65" s="54" t="s">
        <v>108</v>
      </c>
      <c r="M65" s="54"/>
      <c r="N65" s="54" t="s">
        <v>361</v>
      </c>
      <c r="O65" s="54">
        <v>9954642586</v>
      </c>
      <c r="P65" s="60">
        <v>43612</v>
      </c>
      <c r="Q65" s="54" t="s">
        <v>329</v>
      </c>
      <c r="R65" s="54" t="s">
        <v>269</v>
      </c>
      <c r="S65" s="54" t="s">
        <v>97</v>
      </c>
      <c r="T65" s="34"/>
    </row>
    <row r="66" spans="1:20" ht="17.25" x14ac:dyDescent="0.25">
      <c r="A66" s="53">
        <v>62</v>
      </c>
      <c r="B66" s="61" t="s">
        <v>61</v>
      </c>
      <c r="C66" s="54" t="s">
        <v>276</v>
      </c>
      <c r="D66" s="54" t="s">
        <v>25</v>
      </c>
      <c r="E66" s="56">
        <v>18120405301</v>
      </c>
      <c r="F66" s="54" t="s">
        <v>93</v>
      </c>
      <c r="G66" s="56">
        <v>20</v>
      </c>
      <c r="H66" s="56">
        <v>21</v>
      </c>
      <c r="I66" s="58">
        <f t="shared" si="0"/>
        <v>41</v>
      </c>
      <c r="J66" s="54">
        <v>9954541778</v>
      </c>
      <c r="K66" s="54" t="s">
        <v>169</v>
      </c>
      <c r="L66" s="54" t="s">
        <v>170</v>
      </c>
      <c r="M66" s="54">
        <v>8472848487</v>
      </c>
      <c r="N66" s="54" t="s">
        <v>171</v>
      </c>
      <c r="O66" s="54">
        <v>9957079067</v>
      </c>
      <c r="P66" s="60">
        <v>43612</v>
      </c>
      <c r="Q66" s="54" t="s">
        <v>329</v>
      </c>
      <c r="R66" s="54" t="s">
        <v>249</v>
      </c>
      <c r="S66" s="54" t="s">
        <v>97</v>
      </c>
      <c r="T66" s="34"/>
    </row>
    <row r="67" spans="1:20" ht="17.25" x14ac:dyDescent="0.25">
      <c r="A67" s="53">
        <v>63</v>
      </c>
      <c r="B67" s="61" t="s">
        <v>61</v>
      </c>
      <c r="C67" s="54" t="s">
        <v>277</v>
      </c>
      <c r="D67" s="54" t="s">
        <v>25</v>
      </c>
      <c r="E67" s="56">
        <v>18120405304</v>
      </c>
      <c r="F67" s="54" t="s">
        <v>89</v>
      </c>
      <c r="G67" s="56">
        <v>20</v>
      </c>
      <c r="H67" s="56">
        <v>31</v>
      </c>
      <c r="I67" s="58">
        <f t="shared" si="0"/>
        <v>51</v>
      </c>
      <c r="J67" s="54">
        <v>8753950826</v>
      </c>
      <c r="K67" s="54" t="s">
        <v>169</v>
      </c>
      <c r="L67" s="54" t="s">
        <v>170</v>
      </c>
      <c r="M67" s="54">
        <v>8472848487</v>
      </c>
      <c r="N67" s="54" t="s">
        <v>171</v>
      </c>
      <c r="O67" s="54">
        <v>9957079067</v>
      </c>
      <c r="P67" s="60">
        <v>43612</v>
      </c>
      <c r="Q67" s="54" t="s">
        <v>329</v>
      </c>
      <c r="R67" s="54" t="s">
        <v>249</v>
      </c>
      <c r="S67" s="54" t="s">
        <v>97</v>
      </c>
      <c r="T67" s="34"/>
    </row>
    <row r="68" spans="1:20" ht="17.25" x14ac:dyDescent="0.25">
      <c r="A68" s="53">
        <v>64</v>
      </c>
      <c r="B68" s="61" t="s">
        <v>61</v>
      </c>
      <c r="C68" s="54" t="s">
        <v>195</v>
      </c>
      <c r="D68" s="54" t="s">
        <v>27</v>
      </c>
      <c r="E68" s="56">
        <v>18307070714</v>
      </c>
      <c r="F68" s="54"/>
      <c r="G68" s="56">
        <v>8</v>
      </c>
      <c r="H68" s="56">
        <v>9</v>
      </c>
      <c r="I68" s="58">
        <f t="shared" si="0"/>
        <v>17</v>
      </c>
      <c r="J68" s="54">
        <v>9954552760</v>
      </c>
      <c r="K68" s="54" t="s">
        <v>196</v>
      </c>
      <c r="L68" s="54" t="s">
        <v>116</v>
      </c>
      <c r="M68" s="54">
        <v>9854848511</v>
      </c>
      <c r="N68" s="54" t="s">
        <v>117</v>
      </c>
      <c r="O68" s="54">
        <v>8876413026</v>
      </c>
      <c r="P68" s="60">
        <v>43613</v>
      </c>
      <c r="Q68" s="54" t="s">
        <v>333</v>
      </c>
      <c r="R68" s="54" t="s">
        <v>234</v>
      </c>
      <c r="S68" s="54" t="s">
        <v>97</v>
      </c>
      <c r="T68" s="34"/>
    </row>
    <row r="69" spans="1:20" ht="34.5" x14ac:dyDescent="0.25">
      <c r="A69" s="53">
        <v>65</v>
      </c>
      <c r="B69" s="61" t="s">
        <v>61</v>
      </c>
      <c r="C69" s="54" t="s">
        <v>429</v>
      </c>
      <c r="D69" s="54" t="s">
        <v>27</v>
      </c>
      <c r="E69" s="56">
        <v>18307070902</v>
      </c>
      <c r="F69" s="54"/>
      <c r="G69" s="56">
        <v>29</v>
      </c>
      <c r="H69" s="56">
        <v>25</v>
      </c>
      <c r="I69" s="58">
        <f t="shared" ref="I69:I132" si="1">SUM(G69:H69)</f>
        <v>54</v>
      </c>
      <c r="J69" s="54">
        <v>9859645116</v>
      </c>
      <c r="K69" s="54" t="s">
        <v>112</v>
      </c>
      <c r="L69" s="54" t="s">
        <v>116</v>
      </c>
      <c r="M69" s="54">
        <v>9854848511</v>
      </c>
      <c r="N69" s="54" t="s">
        <v>117</v>
      </c>
      <c r="O69" s="54">
        <v>8876413026</v>
      </c>
      <c r="P69" s="60">
        <v>43614</v>
      </c>
      <c r="Q69" s="54" t="s">
        <v>330</v>
      </c>
      <c r="R69" s="54" t="s">
        <v>233</v>
      </c>
      <c r="S69" s="54" t="s">
        <v>97</v>
      </c>
      <c r="T69" s="34"/>
    </row>
    <row r="70" spans="1:20" ht="34.5" x14ac:dyDescent="0.25">
      <c r="A70" s="53">
        <v>66</v>
      </c>
      <c r="B70" s="61" t="s">
        <v>61</v>
      </c>
      <c r="C70" s="54" t="s">
        <v>1353</v>
      </c>
      <c r="D70" s="54" t="s">
        <v>27</v>
      </c>
      <c r="E70" s="56">
        <v>18307070716</v>
      </c>
      <c r="F70" s="54"/>
      <c r="G70" s="56">
        <v>22</v>
      </c>
      <c r="H70" s="56">
        <v>26</v>
      </c>
      <c r="I70" s="58">
        <f t="shared" si="1"/>
        <v>48</v>
      </c>
      <c r="J70" s="54">
        <v>9954396945</v>
      </c>
      <c r="K70" s="54" t="s">
        <v>196</v>
      </c>
      <c r="L70" s="54" t="s">
        <v>116</v>
      </c>
      <c r="M70" s="54">
        <v>9854848511</v>
      </c>
      <c r="N70" s="54" t="s">
        <v>117</v>
      </c>
      <c r="O70" s="54">
        <v>8876413026</v>
      </c>
      <c r="P70" s="60">
        <v>43614</v>
      </c>
      <c r="Q70" s="54" t="s">
        <v>330</v>
      </c>
      <c r="R70" s="54" t="s">
        <v>249</v>
      </c>
      <c r="S70" s="54" t="s">
        <v>97</v>
      </c>
      <c r="T70" s="34"/>
    </row>
    <row r="71" spans="1:20" ht="51.75" x14ac:dyDescent="0.25">
      <c r="A71" s="53">
        <v>67</v>
      </c>
      <c r="B71" s="83" t="s">
        <v>61</v>
      </c>
      <c r="C71" s="54" t="s">
        <v>280</v>
      </c>
      <c r="D71" s="54" t="s">
        <v>25</v>
      </c>
      <c r="E71" s="56">
        <v>18120405901</v>
      </c>
      <c r="F71" s="54" t="s">
        <v>89</v>
      </c>
      <c r="G71" s="56">
        <v>100</v>
      </c>
      <c r="H71" s="56">
        <v>104</v>
      </c>
      <c r="I71" s="58">
        <f t="shared" si="1"/>
        <v>204</v>
      </c>
      <c r="J71" s="54">
        <v>9864808829</v>
      </c>
      <c r="K71" s="54" t="s">
        <v>112</v>
      </c>
      <c r="L71" s="54" t="s">
        <v>116</v>
      </c>
      <c r="M71" s="54">
        <v>9854848511</v>
      </c>
      <c r="N71" s="54" t="s">
        <v>225</v>
      </c>
      <c r="O71" s="54">
        <v>8472848350</v>
      </c>
      <c r="P71" s="60" t="s">
        <v>1331</v>
      </c>
      <c r="Q71" s="54" t="s">
        <v>1379</v>
      </c>
      <c r="R71" s="54" t="s">
        <v>249</v>
      </c>
      <c r="S71" s="54" t="s">
        <v>97</v>
      </c>
      <c r="T71" s="34"/>
    </row>
    <row r="72" spans="1:20" ht="17.25" x14ac:dyDescent="0.25">
      <c r="A72" s="53">
        <v>68</v>
      </c>
      <c r="B72" s="83" t="s">
        <v>61</v>
      </c>
      <c r="C72" s="54" t="s">
        <v>313</v>
      </c>
      <c r="D72" s="54" t="s">
        <v>27</v>
      </c>
      <c r="E72" s="56">
        <v>18307071003</v>
      </c>
      <c r="F72" s="54"/>
      <c r="G72" s="56">
        <v>35</v>
      </c>
      <c r="H72" s="56">
        <v>34</v>
      </c>
      <c r="I72" s="58">
        <f t="shared" si="1"/>
        <v>69</v>
      </c>
      <c r="J72" s="54">
        <v>9954372970</v>
      </c>
      <c r="K72" s="54" t="s">
        <v>282</v>
      </c>
      <c r="L72" s="54" t="s">
        <v>286</v>
      </c>
      <c r="M72" s="54">
        <v>9954394577</v>
      </c>
      <c r="N72" s="54" t="s">
        <v>287</v>
      </c>
      <c r="O72" s="54">
        <v>7896729044</v>
      </c>
      <c r="P72" s="60">
        <v>43615</v>
      </c>
      <c r="Q72" s="54" t="s">
        <v>331</v>
      </c>
      <c r="R72" s="54" t="s">
        <v>246</v>
      </c>
      <c r="S72" s="54" t="s">
        <v>97</v>
      </c>
      <c r="T72" s="34"/>
    </row>
    <row r="73" spans="1:20" ht="17.25" x14ac:dyDescent="0.25">
      <c r="A73" s="53">
        <v>69</v>
      </c>
      <c r="B73" s="83" t="s">
        <v>61</v>
      </c>
      <c r="C73" s="54" t="s">
        <v>316</v>
      </c>
      <c r="D73" s="54" t="s">
        <v>27</v>
      </c>
      <c r="E73" s="56">
        <v>18307071005</v>
      </c>
      <c r="F73" s="54"/>
      <c r="G73" s="56">
        <v>8</v>
      </c>
      <c r="H73" s="56">
        <v>8</v>
      </c>
      <c r="I73" s="58">
        <f t="shared" si="1"/>
        <v>16</v>
      </c>
      <c r="J73" s="54">
        <v>9678653932</v>
      </c>
      <c r="K73" s="54" t="s">
        <v>282</v>
      </c>
      <c r="L73" s="54" t="s">
        <v>283</v>
      </c>
      <c r="M73" s="54">
        <v>9954391802</v>
      </c>
      <c r="N73" s="54" t="s">
        <v>317</v>
      </c>
      <c r="O73" s="54">
        <v>9957448670</v>
      </c>
      <c r="P73" s="60">
        <v>43615</v>
      </c>
      <c r="Q73" s="54" t="s">
        <v>331</v>
      </c>
      <c r="R73" s="54" t="s">
        <v>246</v>
      </c>
      <c r="S73" s="54" t="s">
        <v>97</v>
      </c>
      <c r="T73" s="34"/>
    </row>
    <row r="74" spans="1:20" ht="17.25" x14ac:dyDescent="0.25">
      <c r="A74" s="53">
        <v>70</v>
      </c>
      <c r="B74" s="83" t="s">
        <v>61</v>
      </c>
      <c r="C74" s="54" t="s">
        <v>345</v>
      </c>
      <c r="D74" s="54" t="s">
        <v>27</v>
      </c>
      <c r="E74" s="56">
        <v>18307071008</v>
      </c>
      <c r="F74" s="54"/>
      <c r="G74" s="56">
        <v>7</v>
      </c>
      <c r="H74" s="56">
        <v>5</v>
      </c>
      <c r="I74" s="58">
        <f t="shared" si="1"/>
        <v>12</v>
      </c>
      <c r="J74" s="54">
        <v>8011269148</v>
      </c>
      <c r="K74" s="54" t="s">
        <v>282</v>
      </c>
      <c r="L74" s="54" t="s">
        <v>286</v>
      </c>
      <c r="M74" s="54">
        <v>9954394577</v>
      </c>
      <c r="N74" s="54" t="s">
        <v>284</v>
      </c>
      <c r="O74" s="54">
        <v>8011846789</v>
      </c>
      <c r="P74" s="60">
        <v>43615</v>
      </c>
      <c r="Q74" s="54" t="s">
        <v>331</v>
      </c>
      <c r="R74" s="54" t="s">
        <v>246</v>
      </c>
      <c r="S74" s="54" t="s">
        <v>97</v>
      </c>
      <c r="T74" s="34"/>
    </row>
    <row r="75" spans="1:20" ht="17.25" x14ac:dyDescent="0.25">
      <c r="A75" s="53">
        <v>71</v>
      </c>
      <c r="B75" s="83" t="s">
        <v>61</v>
      </c>
      <c r="C75" s="54" t="s">
        <v>430</v>
      </c>
      <c r="D75" s="54" t="s">
        <v>27</v>
      </c>
      <c r="E75" s="56">
        <v>18307070826</v>
      </c>
      <c r="F75" s="54"/>
      <c r="G75" s="56">
        <v>24</v>
      </c>
      <c r="H75" s="56">
        <v>18</v>
      </c>
      <c r="I75" s="58">
        <f t="shared" si="1"/>
        <v>42</v>
      </c>
      <c r="J75" s="54">
        <v>9954338544</v>
      </c>
      <c r="K75" s="54" t="s">
        <v>318</v>
      </c>
      <c r="L75" s="54" t="s">
        <v>286</v>
      </c>
      <c r="M75" s="54">
        <v>9954394577</v>
      </c>
      <c r="N75" s="54" t="s">
        <v>284</v>
      </c>
      <c r="O75" s="54">
        <v>9678306022</v>
      </c>
      <c r="P75" s="60">
        <v>43615</v>
      </c>
      <c r="Q75" s="54" t="s">
        <v>331</v>
      </c>
      <c r="R75" s="54" t="s">
        <v>233</v>
      </c>
      <c r="S75" s="54" t="s">
        <v>97</v>
      </c>
      <c r="T75" s="34"/>
    </row>
    <row r="76" spans="1:20" ht="34.5" x14ac:dyDescent="0.25">
      <c r="A76" s="53">
        <v>72</v>
      </c>
      <c r="B76" s="83" t="s">
        <v>61</v>
      </c>
      <c r="C76" s="54" t="s">
        <v>291</v>
      </c>
      <c r="D76" s="54" t="s">
        <v>27</v>
      </c>
      <c r="E76" s="56">
        <v>18307071204</v>
      </c>
      <c r="F76" s="54"/>
      <c r="G76" s="56">
        <v>37</v>
      </c>
      <c r="H76" s="56">
        <v>33</v>
      </c>
      <c r="I76" s="58">
        <f t="shared" si="1"/>
        <v>70</v>
      </c>
      <c r="J76" s="54">
        <v>7399405419</v>
      </c>
      <c r="K76" s="54" t="s">
        <v>125</v>
      </c>
      <c r="L76" s="54" t="s">
        <v>126</v>
      </c>
      <c r="M76" s="54">
        <v>8486491927</v>
      </c>
      <c r="N76" s="54" t="s">
        <v>292</v>
      </c>
      <c r="O76" s="54">
        <v>9613499121</v>
      </c>
      <c r="P76" s="60">
        <v>43616</v>
      </c>
      <c r="Q76" s="54" t="s">
        <v>92</v>
      </c>
      <c r="R76" s="54" t="s">
        <v>293</v>
      </c>
      <c r="S76" s="54" t="s">
        <v>97</v>
      </c>
      <c r="T76" s="34"/>
    </row>
    <row r="77" spans="1:20" ht="34.5" x14ac:dyDescent="0.25">
      <c r="A77" s="53">
        <v>73</v>
      </c>
      <c r="B77" s="83" t="s">
        <v>61</v>
      </c>
      <c r="C77" s="54" t="s">
        <v>295</v>
      </c>
      <c r="D77" s="54" t="s">
        <v>27</v>
      </c>
      <c r="E77" s="56">
        <v>18307071201</v>
      </c>
      <c r="F77" s="54"/>
      <c r="G77" s="56">
        <v>45</v>
      </c>
      <c r="H77" s="56">
        <v>37</v>
      </c>
      <c r="I77" s="58">
        <f t="shared" si="1"/>
        <v>82</v>
      </c>
      <c r="J77" s="54">
        <v>8761077516</v>
      </c>
      <c r="K77" s="54" t="s">
        <v>125</v>
      </c>
      <c r="L77" s="54" t="s">
        <v>126</v>
      </c>
      <c r="M77" s="54">
        <v>8486491927</v>
      </c>
      <c r="N77" s="54" t="s">
        <v>296</v>
      </c>
      <c r="O77" s="54">
        <v>8876210966</v>
      </c>
      <c r="P77" s="60">
        <v>43616</v>
      </c>
      <c r="Q77" s="55" t="s">
        <v>92</v>
      </c>
      <c r="R77" s="55" t="s">
        <v>252</v>
      </c>
      <c r="S77" s="54" t="s">
        <v>97</v>
      </c>
      <c r="T77" s="34"/>
    </row>
    <row r="78" spans="1:20" s="41" customFormat="1" ht="34.5" x14ac:dyDescent="0.25">
      <c r="A78" s="62">
        <v>74</v>
      </c>
      <c r="B78" s="83" t="s">
        <v>61</v>
      </c>
      <c r="C78" s="54" t="s">
        <v>320</v>
      </c>
      <c r="D78" s="54" t="s">
        <v>25</v>
      </c>
      <c r="E78" s="56">
        <v>18120415503</v>
      </c>
      <c r="F78" s="54" t="s">
        <v>94</v>
      </c>
      <c r="G78" s="56">
        <v>23</v>
      </c>
      <c r="H78" s="56">
        <v>24</v>
      </c>
      <c r="I78" s="58">
        <f t="shared" si="1"/>
        <v>47</v>
      </c>
      <c r="J78" s="54">
        <v>9954647635</v>
      </c>
      <c r="K78" s="54" t="s">
        <v>125</v>
      </c>
      <c r="L78" s="54" t="s">
        <v>126</v>
      </c>
      <c r="M78" s="54">
        <v>8486491927</v>
      </c>
      <c r="N78" s="54" t="s">
        <v>294</v>
      </c>
      <c r="O78" s="54">
        <v>9859627166</v>
      </c>
      <c r="P78" s="60">
        <v>43616</v>
      </c>
      <c r="Q78" s="54" t="s">
        <v>92</v>
      </c>
      <c r="R78" s="54" t="s">
        <v>293</v>
      </c>
      <c r="S78" s="54" t="s">
        <v>97</v>
      </c>
      <c r="T78" s="35"/>
    </row>
    <row r="79" spans="1:20" ht="17.25" x14ac:dyDescent="0.25">
      <c r="A79" s="53">
        <v>75</v>
      </c>
      <c r="B79" s="83" t="s">
        <v>62</v>
      </c>
      <c r="C79" s="54" t="s">
        <v>507</v>
      </c>
      <c r="D79" s="54" t="s">
        <v>27</v>
      </c>
      <c r="E79" s="56">
        <v>18307010610</v>
      </c>
      <c r="F79" s="54"/>
      <c r="G79" s="56">
        <v>54</v>
      </c>
      <c r="H79" s="56">
        <v>45</v>
      </c>
      <c r="I79" s="58">
        <f t="shared" si="1"/>
        <v>99</v>
      </c>
      <c r="J79" s="54">
        <v>7896444006</v>
      </c>
      <c r="K79" s="54" t="s">
        <v>483</v>
      </c>
      <c r="L79" s="54" t="s">
        <v>98</v>
      </c>
      <c r="M79" s="54">
        <v>9678569926</v>
      </c>
      <c r="N79" s="54" t="s">
        <v>104</v>
      </c>
      <c r="O79" s="54">
        <v>9678190041</v>
      </c>
      <c r="P79" s="60">
        <v>43587</v>
      </c>
      <c r="Q79" s="54" t="s">
        <v>331</v>
      </c>
      <c r="R79" s="54" t="s">
        <v>268</v>
      </c>
      <c r="S79" s="54" t="s">
        <v>85</v>
      </c>
      <c r="T79" s="34"/>
    </row>
    <row r="80" spans="1:20" ht="17.25" x14ac:dyDescent="0.25">
      <c r="A80" s="53">
        <v>76</v>
      </c>
      <c r="B80" s="83" t="s">
        <v>62</v>
      </c>
      <c r="C80" s="55" t="s">
        <v>508</v>
      </c>
      <c r="D80" s="55" t="s">
        <v>25</v>
      </c>
      <c r="E80" s="57">
        <v>18120416801</v>
      </c>
      <c r="F80" s="55" t="s">
        <v>89</v>
      </c>
      <c r="G80" s="57">
        <v>50</v>
      </c>
      <c r="H80" s="57">
        <v>37</v>
      </c>
      <c r="I80" s="58">
        <f t="shared" si="1"/>
        <v>87</v>
      </c>
      <c r="J80" s="55">
        <v>9859644678</v>
      </c>
      <c r="K80" s="55" t="s">
        <v>483</v>
      </c>
      <c r="L80" s="55" t="s">
        <v>98</v>
      </c>
      <c r="M80" s="55">
        <v>9678569926</v>
      </c>
      <c r="N80" s="55" t="s">
        <v>104</v>
      </c>
      <c r="O80" s="55">
        <v>9678190041</v>
      </c>
      <c r="P80" s="60">
        <v>43587</v>
      </c>
      <c r="Q80" s="55" t="s">
        <v>331</v>
      </c>
      <c r="R80" s="55" t="s">
        <v>268</v>
      </c>
      <c r="S80" s="54" t="s">
        <v>85</v>
      </c>
      <c r="T80" s="34"/>
    </row>
    <row r="81" spans="1:20" ht="17.25" x14ac:dyDescent="0.25">
      <c r="A81" s="53">
        <v>77</v>
      </c>
      <c r="B81" s="83" t="s">
        <v>62</v>
      </c>
      <c r="C81" s="54" t="s">
        <v>515</v>
      </c>
      <c r="D81" s="54" t="s">
        <v>27</v>
      </c>
      <c r="E81" s="56">
        <v>18307010615</v>
      </c>
      <c r="F81" s="54"/>
      <c r="G81" s="56">
        <v>33</v>
      </c>
      <c r="H81" s="56">
        <v>32</v>
      </c>
      <c r="I81" s="58">
        <f t="shared" si="1"/>
        <v>65</v>
      </c>
      <c r="J81" s="54">
        <v>9957188367</v>
      </c>
      <c r="K81" s="54" t="s">
        <v>483</v>
      </c>
      <c r="L81" s="54" t="s">
        <v>98</v>
      </c>
      <c r="M81" s="54">
        <v>9678569926</v>
      </c>
      <c r="N81" s="54" t="s">
        <v>516</v>
      </c>
      <c r="O81" s="54">
        <v>9673061060</v>
      </c>
      <c r="P81" s="60">
        <v>43588</v>
      </c>
      <c r="Q81" s="54" t="s">
        <v>92</v>
      </c>
      <c r="R81" s="54" t="s">
        <v>268</v>
      </c>
      <c r="S81" s="54" t="s">
        <v>85</v>
      </c>
      <c r="T81" s="34"/>
    </row>
    <row r="82" spans="1:20" ht="34.5" x14ac:dyDescent="0.25">
      <c r="A82" s="53">
        <v>78</v>
      </c>
      <c r="B82" s="83" t="s">
        <v>62</v>
      </c>
      <c r="C82" s="54" t="s">
        <v>1258</v>
      </c>
      <c r="D82" s="54" t="s">
        <v>25</v>
      </c>
      <c r="E82" s="56">
        <v>18120410601</v>
      </c>
      <c r="F82" s="54" t="s">
        <v>128</v>
      </c>
      <c r="G82" s="56">
        <v>32</v>
      </c>
      <c r="H82" s="56">
        <v>31</v>
      </c>
      <c r="I82" s="58">
        <f t="shared" si="1"/>
        <v>63</v>
      </c>
      <c r="J82" s="54">
        <v>9954844025</v>
      </c>
      <c r="K82" s="54" t="s">
        <v>100</v>
      </c>
      <c r="L82" s="54" t="s">
        <v>101</v>
      </c>
      <c r="M82" s="54">
        <v>9435187594</v>
      </c>
      <c r="N82" s="54" t="s">
        <v>488</v>
      </c>
      <c r="O82" s="54">
        <v>7896851459</v>
      </c>
      <c r="P82" s="60">
        <v>43588</v>
      </c>
      <c r="Q82" s="54" t="s">
        <v>92</v>
      </c>
      <c r="R82" s="54" t="s">
        <v>267</v>
      </c>
      <c r="S82" s="54" t="s">
        <v>85</v>
      </c>
      <c r="T82" s="34"/>
    </row>
    <row r="83" spans="1:20" ht="17.25" x14ac:dyDescent="0.25">
      <c r="A83" s="53">
        <v>79</v>
      </c>
      <c r="B83" s="83" t="s">
        <v>62</v>
      </c>
      <c r="C83" s="54" t="s">
        <v>517</v>
      </c>
      <c r="D83" s="54" t="s">
        <v>27</v>
      </c>
      <c r="E83" s="56">
        <v>18307010622</v>
      </c>
      <c r="F83" s="54"/>
      <c r="G83" s="56">
        <v>23</v>
      </c>
      <c r="H83" s="56">
        <v>23</v>
      </c>
      <c r="I83" s="58">
        <f t="shared" si="1"/>
        <v>46</v>
      </c>
      <c r="J83" s="54">
        <v>8751865510</v>
      </c>
      <c r="K83" s="54" t="s">
        <v>261</v>
      </c>
      <c r="L83" s="54" t="s">
        <v>262</v>
      </c>
      <c r="M83" s="54">
        <v>9401725910</v>
      </c>
      <c r="N83" s="54" t="s">
        <v>518</v>
      </c>
      <c r="O83" s="54">
        <v>9954394639</v>
      </c>
      <c r="P83" s="60">
        <v>43589</v>
      </c>
      <c r="Q83" s="54" t="s">
        <v>332</v>
      </c>
      <c r="R83" s="54" t="s">
        <v>269</v>
      </c>
      <c r="S83" s="54" t="s">
        <v>85</v>
      </c>
      <c r="T83" s="34"/>
    </row>
    <row r="84" spans="1:20" ht="17.25" x14ac:dyDescent="0.25">
      <c r="A84" s="53">
        <v>80</v>
      </c>
      <c r="B84" s="83" t="s">
        <v>62</v>
      </c>
      <c r="C84" s="54" t="s">
        <v>519</v>
      </c>
      <c r="D84" s="54" t="s">
        <v>25</v>
      </c>
      <c r="E84" s="56">
        <v>18120416904</v>
      </c>
      <c r="F84" s="54" t="s">
        <v>89</v>
      </c>
      <c r="G84" s="56">
        <v>13</v>
      </c>
      <c r="H84" s="56">
        <v>15</v>
      </c>
      <c r="I84" s="58">
        <f t="shared" si="1"/>
        <v>28</v>
      </c>
      <c r="J84" s="54"/>
      <c r="K84" s="54" t="s">
        <v>261</v>
      </c>
      <c r="L84" s="54" t="s">
        <v>262</v>
      </c>
      <c r="M84" s="54">
        <v>9401725910</v>
      </c>
      <c r="N84" s="54" t="s">
        <v>518</v>
      </c>
      <c r="O84" s="54">
        <v>9954394639</v>
      </c>
      <c r="P84" s="60">
        <v>43589</v>
      </c>
      <c r="Q84" s="54" t="s">
        <v>332</v>
      </c>
      <c r="R84" s="54" t="s">
        <v>269</v>
      </c>
      <c r="S84" s="54" t="s">
        <v>85</v>
      </c>
      <c r="T84" s="34"/>
    </row>
    <row r="85" spans="1:20" ht="17.25" x14ac:dyDescent="0.25">
      <c r="A85" s="53">
        <v>81</v>
      </c>
      <c r="B85" s="83" t="s">
        <v>62</v>
      </c>
      <c r="C85" s="54" t="s">
        <v>520</v>
      </c>
      <c r="D85" s="54" t="s">
        <v>25</v>
      </c>
      <c r="E85" s="56">
        <v>18120416903</v>
      </c>
      <c r="F85" s="54" t="s">
        <v>93</v>
      </c>
      <c r="G85" s="56">
        <v>68</v>
      </c>
      <c r="H85" s="56">
        <v>63</v>
      </c>
      <c r="I85" s="58">
        <f t="shared" si="1"/>
        <v>131</v>
      </c>
      <c r="J85" s="54">
        <v>7002788802</v>
      </c>
      <c r="K85" s="54" t="s">
        <v>261</v>
      </c>
      <c r="L85" s="54" t="s">
        <v>262</v>
      </c>
      <c r="M85" s="54">
        <v>9401725910</v>
      </c>
      <c r="N85" s="54" t="s">
        <v>518</v>
      </c>
      <c r="O85" s="54">
        <v>9954394639</v>
      </c>
      <c r="P85" s="60">
        <v>43589</v>
      </c>
      <c r="Q85" s="54" t="s">
        <v>332</v>
      </c>
      <c r="R85" s="54" t="s">
        <v>269</v>
      </c>
      <c r="S85" s="54" t="s">
        <v>85</v>
      </c>
      <c r="T85" s="34"/>
    </row>
    <row r="86" spans="1:20" ht="17.25" x14ac:dyDescent="0.25">
      <c r="A86" s="53">
        <v>82</v>
      </c>
      <c r="B86" s="83" t="s">
        <v>62</v>
      </c>
      <c r="C86" s="54" t="s">
        <v>521</v>
      </c>
      <c r="D86" s="54" t="s">
        <v>27</v>
      </c>
      <c r="E86" s="56">
        <v>18307010612</v>
      </c>
      <c r="F86" s="54"/>
      <c r="G86" s="56">
        <v>89</v>
      </c>
      <c r="H86" s="56">
        <v>79</v>
      </c>
      <c r="I86" s="58">
        <f t="shared" si="1"/>
        <v>168</v>
      </c>
      <c r="J86" s="54">
        <v>8011628955</v>
      </c>
      <c r="K86" s="54" t="s">
        <v>522</v>
      </c>
      <c r="L86" s="54" t="s">
        <v>523</v>
      </c>
      <c r="M86" s="54">
        <v>9401725910</v>
      </c>
      <c r="N86" s="54" t="s">
        <v>524</v>
      </c>
      <c r="O86" s="54">
        <v>8011629006</v>
      </c>
      <c r="P86" s="60">
        <v>43591</v>
      </c>
      <c r="Q86" s="54" t="s">
        <v>329</v>
      </c>
      <c r="R86" s="54" t="s">
        <v>268</v>
      </c>
      <c r="S86" s="54" t="s">
        <v>85</v>
      </c>
      <c r="T86" s="34"/>
    </row>
    <row r="87" spans="1:20" ht="17.25" x14ac:dyDescent="0.25">
      <c r="A87" s="53">
        <v>83</v>
      </c>
      <c r="B87" s="83" t="s">
        <v>62</v>
      </c>
      <c r="C87" s="54" t="s">
        <v>525</v>
      </c>
      <c r="D87" s="54" t="s">
        <v>25</v>
      </c>
      <c r="E87" s="56">
        <v>18120417203</v>
      </c>
      <c r="F87" s="54" t="s">
        <v>89</v>
      </c>
      <c r="G87" s="56">
        <v>10</v>
      </c>
      <c r="H87" s="56">
        <v>8</v>
      </c>
      <c r="I87" s="58">
        <f t="shared" si="1"/>
        <v>18</v>
      </c>
      <c r="J87" s="54">
        <v>9678397469</v>
      </c>
      <c r="K87" s="54" t="s">
        <v>261</v>
      </c>
      <c r="L87" s="54" t="s">
        <v>262</v>
      </c>
      <c r="M87" s="54">
        <v>9401725910</v>
      </c>
      <c r="N87" s="54" t="s">
        <v>263</v>
      </c>
      <c r="O87" s="54">
        <v>9864386697</v>
      </c>
      <c r="P87" s="60">
        <v>43591</v>
      </c>
      <c r="Q87" s="54" t="s">
        <v>329</v>
      </c>
      <c r="R87" s="54" t="s">
        <v>269</v>
      </c>
      <c r="S87" s="54" t="s">
        <v>85</v>
      </c>
      <c r="T87" s="34"/>
    </row>
    <row r="88" spans="1:20" ht="34.5" x14ac:dyDescent="0.25">
      <c r="A88" s="53">
        <v>84</v>
      </c>
      <c r="B88" s="83" t="s">
        <v>62</v>
      </c>
      <c r="C88" s="54" t="s">
        <v>526</v>
      </c>
      <c r="D88" s="54" t="s">
        <v>27</v>
      </c>
      <c r="E88" s="56">
        <v>18307010614</v>
      </c>
      <c r="F88" s="54"/>
      <c r="G88" s="56">
        <v>57</v>
      </c>
      <c r="H88" s="56">
        <v>61</v>
      </c>
      <c r="I88" s="58">
        <f t="shared" si="1"/>
        <v>118</v>
      </c>
      <c r="J88" s="54">
        <v>9706362304</v>
      </c>
      <c r="K88" s="54" t="s">
        <v>100</v>
      </c>
      <c r="L88" s="54" t="s">
        <v>101</v>
      </c>
      <c r="M88" s="54">
        <v>9435187594</v>
      </c>
      <c r="N88" s="54" t="s">
        <v>527</v>
      </c>
      <c r="O88" s="82"/>
      <c r="P88" s="60">
        <v>43592</v>
      </c>
      <c r="Q88" s="54" t="s">
        <v>333</v>
      </c>
      <c r="R88" s="54" t="s">
        <v>268</v>
      </c>
      <c r="S88" s="54" t="s">
        <v>85</v>
      </c>
      <c r="T88" s="34"/>
    </row>
    <row r="89" spans="1:20" ht="34.5" x14ac:dyDescent="0.25">
      <c r="A89" s="53">
        <v>85</v>
      </c>
      <c r="B89" s="83" t="s">
        <v>62</v>
      </c>
      <c r="C89" s="54" t="s">
        <v>528</v>
      </c>
      <c r="D89" s="54" t="s">
        <v>25</v>
      </c>
      <c r="E89" s="56">
        <v>18120411801</v>
      </c>
      <c r="F89" s="54" t="s">
        <v>128</v>
      </c>
      <c r="G89" s="56">
        <v>23</v>
      </c>
      <c r="H89" s="56">
        <v>33</v>
      </c>
      <c r="I89" s="58">
        <f t="shared" si="1"/>
        <v>56</v>
      </c>
      <c r="J89" s="54">
        <v>9954391584</v>
      </c>
      <c r="K89" s="54" t="s">
        <v>90</v>
      </c>
      <c r="L89" s="54" t="s">
        <v>99</v>
      </c>
      <c r="M89" s="54">
        <v>8822120110</v>
      </c>
      <c r="N89" s="54" t="s">
        <v>529</v>
      </c>
      <c r="O89" s="54">
        <v>9707280643</v>
      </c>
      <c r="P89" s="60">
        <v>43592</v>
      </c>
      <c r="Q89" s="54" t="s">
        <v>333</v>
      </c>
      <c r="R89" s="54" t="s">
        <v>530</v>
      </c>
      <c r="S89" s="54" t="s">
        <v>85</v>
      </c>
      <c r="T89" s="34"/>
    </row>
    <row r="90" spans="1:20" ht="34.5" x14ac:dyDescent="0.25">
      <c r="A90" s="53">
        <v>86</v>
      </c>
      <c r="B90" s="83" t="s">
        <v>62</v>
      </c>
      <c r="C90" s="54" t="s">
        <v>531</v>
      </c>
      <c r="D90" s="54" t="s">
        <v>27</v>
      </c>
      <c r="E90" s="56">
        <v>18307010621</v>
      </c>
      <c r="F90" s="54"/>
      <c r="G90" s="56">
        <v>22</v>
      </c>
      <c r="H90" s="56">
        <v>24</v>
      </c>
      <c r="I90" s="58">
        <f t="shared" si="1"/>
        <v>46</v>
      </c>
      <c r="J90" s="54">
        <v>7578085584</v>
      </c>
      <c r="K90" s="54" t="s">
        <v>261</v>
      </c>
      <c r="L90" s="54" t="s">
        <v>262</v>
      </c>
      <c r="M90" s="54">
        <v>9401725910</v>
      </c>
      <c r="N90" s="54" t="s">
        <v>532</v>
      </c>
      <c r="O90" s="54">
        <v>9577549604</v>
      </c>
      <c r="P90" s="60">
        <v>43593</v>
      </c>
      <c r="Q90" s="54" t="s">
        <v>330</v>
      </c>
      <c r="R90" s="54" t="s">
        <v>269</v>
      </c>
      <c r="S90" s="54" t="s">
        <v>85</v>
      </c>
      <c r="T90" s="35"/>
    </row>
    <row r="91" spans="1:20" ht="34.5" x14ac:dyDescent="0.25">
      <c r="A91" s="53">
        <v>87</v>
      </c>
      <c r="B91" s="83" t="s">
        <v>62</v>
      </c>
      <c r="C91" s="54" t="s">
        <v>544</v>
      </c>
      <c r="D91" s="54" t="s">
        <v>27</v>
      </c>
      <c r="E91" s="56">
        <v>18307010623</v>
      </c>
      <c r="F91" s="54"/>
      <c r="G91" s="56">
        <v>22</v>
      </c>
      <c r="H91" s="56">
        <v>25</v>
      </c>
      <c r="I91" s="58">
        <f t="shared" si="1"/>
        <v>47</v>
      </c>
      <c r="J91" s="54">
        <v>9957767828</v>
      </c>
      <c r="K91" s="54" t="s">
        <v>261</v>
      </c>
      <c r="L91" s="54" t="s">
        <v>262</v>
      </c>
      <c r="M91" s="54">
        <v>9401725910</v>
      </c>
      <c r="N91" s="54" t="s">
        <v>263</v>
      </c>
      <c r="O91" s="54">
        <v>9864386696</v>
      </c>
      <c r="P91" s="60">
        <v>43593</v>
      </c>
      <c r="Q91" s="54" t="s">
        <v>330</v>
      </c>
      <c r="R91" s="54" t="s">
        <v>275</v>
      </c>
      <c r="S91" s="54" t="s">
        <v>85</v>
      </c>
      <c r="T91" s="34"/>
    </row>
    <row r="92" spans="1:20" s="41" customFormat="1" ht="34.5" x14ac:dyDescent="0.25">
      <c r="A92" s="62">
        <v>88</v>
      </c>
      <c r="B92" s="61" t="s">
        <v>62</v>
      </c>
      <c r="C92" s="54" t="s">
        <v>533</v>
      </c>
      <c r="D92" s="54" t="s">
        <v>27</v>
      </c>
      <c r="E92" s="56">
        <v>18307010616</v>
      </c>
      <c r="F92" s="54"/>
      <c r="G92" s="56">
        <v>21</v>
      </c>
      <c r="H92" s="56">
        <v>34</v>
      </c>
      <c r="I92" s="58">
        <f t="shared" si="1"/>
        <v>55</v>
      </c>
      <c r="J92" s="54">
        <v>8812018347</v>
      </c>
      <c r="K92" s="54" t="s">
        <v>534</v>
      </c>
      <c r="L92" s="54" t="s">
        <v>535</v>
      </c>
      <c r="M92" s="54">
        <v>9954873637</v>
      </c>
      <c r="N92" s="54" t="s">
        <v>536</v>
      </c>
      <c r="O92" s="82">
        <v>9678297677</v>
      </c>
      <c r="P92" s="60">
        <v>43594</v>
      </c>
      <c r="Q92" s="54" t="s">
        <v>331</v>
      </c>
      <c r="R92" s="54" t="s">
        <v>268</v>
      </c>
      <c r="S92" s="54" t="s">
        <v>85</v>
      </c>
      <c r="T92" s="34"/>
    </row>
    <row r="93" spans="1:20" s="41" customFormat="1" ht="34.5" x14ac:dyDescent="0.25">
      <c r="A93" s="62">
        <v>89</v>
      </c>
      <c r="B93" s="61" t="s">
        <v>62</v>
      </c>
      <c r="C93" s="54" t="s">
        <v>537</v>
      </c>
      <c r="D93" s="54" t="s">
        <v>27</v>
      </c>
      <c r="E93" s="56">
        <v>18307010617</v>
      </c>
      <c r="F93" s="54"/>
      <c r="G93" s="56">
        <v>17</v>
      </c>
      <c r="H93" s="56">
        <v>14</v>
      </c>
      <c r="I93" s="58">
        <f t="shared" si="1"/>
        <v>31</v>
      </c>
      <c r="J93" s="54">
        <v>8876311617</v>
      </c>
      <c r="K93" s="54" t="s">
        <v>534</v>
      </c>
      <c r="L93" s="54" t="s">
        <v>535</v>
      </c>
      <c r="M93" s="54">
        <v>9954873637</v>
      </c>
      <c r="N93" s="54" t="s">
        <v>538</v>
      </c>
      <c r="O93" s="82">
        <v>9954406201</v>
      </c>
      <c r="P93" s="60">
        <v>43594</v>
      </c>
      <c r="Q93" s="54" t="s">
        <v>331</v>
      </c>
      <c r="R93" s="54" t="s">
        <v>269</v>
      </c>
      <c r="S93" s="54" t="s">
        <v>85</v>
      </c>
      <c r="T93" s="34"/>
    </row>
    <row r="94" spans="1:20" s="41" customFormat="1" ht="51.75" x14ac:dyDescent="0.25">
      <c r="A94" s="62">
        <v>90</v>
      </c>
      <c r="B94" s="61" t="s">
        <v>62</v>
      </c>
      <c r="C94" s="55" t="s">
        <v>545</v>
      </c>
      <c r="D94" s="55" t="s">
        <v>25</v>
      </c>
      <c r="E94" s="57">
        <v>18120417201</v>
      </c>
      <c r="F94" s="55"/>
      <c r="G94" s="57">
        <v>44</v>
      </c>
      <c r="H94" s="57">
        <v>139</v>
      </c>
      <c r="I94" s="58">
        <f t="shared" si="1"/>
        <v>183</v>
      </c>
      <c r="J94" s="55">
        <v>9678297677</v>
      </c>
      <c r="K94" s="55" t="s">
        <v>261</v>
      </c>
      <c r="L94" s="55" t="s">
        <v>262</v>
      </c>
      <c r="M94" s="55">
        <v>9401725910</v>
      </c>
      <c r="N94" s="55" t="s">
        <v>263</v>
      </c>
      <c r="O94" s="55">
        <v>9864386696</v>
      </c>
      <c r="P94" s="59" t="s">
        <v>546</v>
      </c>
      <c r="Q94" s="55" t="s">
        <v>1378</v>
      </c>
      <c r="R94" s="55" t="s">
        <v>264</v>
      </c>
      <c r="S94" s="54" t="s">
        <v>85</v>
      </c>
      <c r="T94" s="34"/>
    </row>
    <row r="95" spans="1:20" ht="17.25" x14ac:dyDescent="0.25">
      <c r="A95" s="53">
        <v>91</v>
      </c>
      <c r="B95" s="61" t="s">
        <v>62</v>
      </c>
      <c r="C95" s="54" t="s">
        <v>539</v>
      </c>
      <c r="D95" s="54" t="s">
        <v>27</v>
      </c>
      <c r="E95" s="56">
        <v>18307010625</v>
      </c>
      <c r="F95" s="54"/>
      <c r="G95" s="56">
        <v>9</v>
      </c>
      <c r="H95" s="56">
        <v>24</v>
      </c>
      <c r="I95" s="58">
        <f t="shared" si="1"/>
        <v>33</v>
      </c>
      <c r="J95" s="54">
        <v>9365557180</v>
      </c>
      <c r="K95" s="54" t="s">
        <v>540</v>
      </c>
      <c r="L95" s="54" t="s">
        <v>262</v>
      </c>
      <c r="M95" s="54">
        <v>9401725710</v>
      </c>
      <c r="N95" s="54" t="s">
        <v>263</v>
      </c>
      <c r="O95" s="54">
        <v>9864386696</v>
      </c>
      <c r="P95" s="60">
        <v>43595</v>
      </c>
      <c r="Q95" s="54" t="s">
        <v>92</v>
      </c>
      <c r="R95" s="54" t="s">
        <v>530</v>
      </c>
      <c r="S95" s="54" t="s">
        <v>85</v>
      </c>
      <c r="T95" s="34"/>
    </row>
    <row r="96" spans="1:20" ht="34.5" x14ac:dyDescent="0.25">
      <c r="A96" s="53">
        <v>92</v>
      </c>
      <c r="B96" s="61" t="s">
        <v>62</v>
      </c>
      <c r="C96" s="54" t="s">
        <v>541</v>
      </c>
      <c r="D96" s="54" t="s">
        <v>27</v>
      </c>
      <c r="E96" s="56">
        <v>18307010619</v>
      </c>
      <c r="F96" s="54"/>
      <c r="G96" s="56">
        <v>11</v>
      </c>
      <c r="H96" s="56">
        <v>17</v>
      </c>
      <c r="I96" s="58">
        <f t="shared" si="1"/>
        <v>28</v>
      </c>
      <c r="J96" s="54">
        <v>7086711588</v>
      </c>
      <c r="K96" s="54" t="s">
        <v>534</v>
      </c>
      <c r="L96" s="54" t="s">
        <v>98</v>
      </c>
      <c r="M96" s="54">
        <v>9678569926</v>
      </c>
      <c r="N96" s="54" t="s">
        <v>484</v>
      </c>
      <c r="O96" s="54">
        <v>9678190013</v>
      </c>
      <c r="P96" s="60">
        <v>43596</v>
      </c>
      <c r="Q96" s="54" t="s">
        <v>332</v>
      </c>
      <c r="R96" s="54" t="s">
        <v>268</v>
      </c>
      <c r="S96" s="54" t="s">
        <v>85</v>
      </c>
      <c r="T96" s="34"/>
    </row>
    <row r="97" spans="1:20" ht="34.5" x14ac:dyDescent="0.25">
      <c r="A97" s="53">
        <v>93</v>
      </c>
      <c r="B97" s="61" t="s">
        <v>62</v>
      </c>
      <c r="C97" s="54" t="s">
        <v>542</v>
      </c>
      <c r="D97" s="54" t="s">
        <v>25</v>
      </c>
      <c r="E97" s="56">
        <v>18120417002</v>
      </c>
      <c r="F97" s="54" t="s">
        <v>93</v>
      </c>
      <c r="G97" s="56">
        <v>233</v>
      </c>
      <c r="H97" s="56">
        <v>162</v>
      </c>
      <c r="I97" s="58">
        <f t="shared" si="1"/>
        <v>395</v>
      </c>
      <c r="J97" s="54">
        <v>9954828567</v>
      </c>
      <c r="K97" s="54" t="s">
        <v>534</v>
      </c>
      <c r="L97" s="54" t="s">
        <v>543</v>
      </c>
      <c r="M97" s="54">
        <v>9678569926</v>
      </c>
      <c r="N97" s="54" t="s">
        <v>516</v>
      </c>
      <c r="O97" s="54">
        <v>9678306106</v>
      </c>
      <c r="P97" s="60" t="s">
        <v>547</v>
      </c>
      <c r="Q97" s="54" t="s">
        <v>1377</v>
      </c>
      <c r="R97" s="54" t="s">
        <v>267</v>
      </c>
      <c r="S97" s="54" t="s">
        <v>85</v>
      </c>
      <c r="T97" s="34"/>
    </row>
    <row r="98" spans="1:20" ht="34.5" x14ac:dyDescent="0.25">
      <c r="A98" s="53">
        <v>94</v>
      </c>
      <c r="B98" s="74" t="s">
        <v>62</v>
      </c>
      <c r="C98" s="54" t="s">
        <v>548</v>
      </c>
      <c r="D98" s="54" t="s">
        <v>27</v>
      </c>
      <c r="E98" s="56">
        <v>18307010620</v>
      </c>
      <c r="F98" s="54"/>
      <c r="G98" s="56">
        <v>17</v>
      </c>
      <c r="H98" s="56">
        <v>20</v>
      </c>
      <c r="I98" s="58">
        <f t="shared" si="1"/>
        <v>37</v>
      </c>
      <c r="J98" s="54">
        <v>8473070691</v>
      </c>
      <c r="K98" s="54" t="s">
        <v>261</v>
      </c>
      <c r="L98" s="54" t="s">
        <v>262</v>
      </c>
      <c r="M98" s="54">
        <v>9401725910</v>
      </c>
      <c r="N98" s="54" t="s">
        <v>532</v>
      </c>
      <c r="O98" s="54">
        <v>9577549604</v>
      </c>
      <c r="P98" s="60">
        <v>43598</v>
      </c>
      <c r="Q98" s="54" t="s">
        <v>329</v>
      </c>
      <c r="R98" s="54" t="s">
        <v>269</v>
      </c>
      <c r="S98" s="54" t="s">
        <v>85</v>
      </c>
      <c r="T98" s="34"/>
    </row>
    <row r="99" spans="1:20" ht="34.5" x14ac:dyDescent="0.25">
      <c r="A99" s="53">
        <v>95</v>
      </c>
      <c r="B99" s="74" t="s">
        <v>62</v>
      </c>
      <c r="C99" s="54" t="s">
        <v>549</v>
      </c>
      <c r="D99" s="54" t="s">
        <v>25</v>
      </c>
      <c r="E99" s="56">
        <v>18120417701</v>
      </c>
      <c r="F99" s="54" t="s">
        <v>89</v>
      </c>
      <c r="G99" s="56">
        <v>84</v>
      </c>
      <c r="H99" s="56">
        <v>72</v>
      </c>
      <c r="I99" s="58">
        <f t="shared" si="1"/>
        <v>156</v>
      </c>
      <c r="J99" s="54">
        <v>9864746522</v>
      </c>
      <c r="K99" s="54" t="s">
        <v>261</v>
      </c>
      <c r="L99" s="54" t="s">
        <v>262</v>
      </c>
      <c r="M99" s="54">
        <v>9401725910</v>
      </c>
      <c r="N99" s="54" t="s">
        <v>524</v>
      </c>
      <c r="O99" s="54">
        <v>8011629006</v>
      </c>
      <c r="P99" s="60">
        <v>43598</v>
      </c>
      <c r="Q99" s="54" t="s">
        <v>329</v>
      </c>
      <c r="R99" s="54" t="s">
        <v>268</v>
      </c>
      <c r="S99" s="54" t="s">
        <v>85</v>
      </c>
      <c r="T99" s="34"/>
    </row>
    <row r="100" spans="1:20" ht="17.25" x14ac:dyDescent="0.25">
      <c r="A100" s="53">
        <v>96</v>
      </c>
      <c r="B100" s="61" t="s">
        <v>62</v>
      </c>
      <c r="C100" s="55" t="s">
        <v>550</v>
      </c>
      <c r="D100" s="55" t="s">
        <v>27</v>
      </c>
      <c r="E100" s="57">
        <v>18307010626</v>
      </c>
      <c r="F100" s="55"/>
      <c r="G100" s="57">
        <v>30</v>
      </c>
      <c r="H100" s="57">
        <v>23</v>
      </c>
      <c r="I100" s="58">
        <f t="shared" si="1"/>
        <v>53</v>
      </c>
      <c r="J100" s="55">
        <v>8721049259</v>
      </c>
      <c r="K100" s="55" t="s">
        <v>261</v>
      </c>
      <c r="L100" s="55" t="s">
        <v>262</v>
      </c>
      <c r="M100" s="55">
        <v>9401725910</v>
      </c>
      <c r="N100" s="55" t="s">
        <v>518</v>
      </c>
      <c r="O100" s="55">
        <v>9954894639</v>
      </c>
      <c r="P100" s="59">
        <v>43599</v>
      </c>
      <c r="Q100" s="55" t="s">
        <v>333</v>
      </c>
      <c r="R100" s="55" t="s">
        <v>264</v>
      </c>
      <c r="S100" s="54" t="s">
        <v>85</v>
      </c>
      <c r="T100" s="34"/>
    </row>
    <row r="101" spans="1:20" ht="34.5" x14ac:dyDescent="0.25">
      <c r="A101" s="53">
        <v>97</v>
      </c>
      <c r="B101" s="61" t="s">
        <v>62</v>
      </c>
      <c r="C101" s="54" t="s">
        <v>551</v>
      </c>
      <c r="D101" s="54" t="s">
        <v>27</v>
      </c>
      <c r="E101" s="56">
        <v>18307010510</v>
      </c>
      <c r="F101" s="54"/>
      <c r="G101" s="56">
        <v>35</v>
      </c>
      <c r="H101" s="56">
        <v>22</v>
      </c>
      <c r="I101" s="58">
        <f t="shared" si="1"/>
        <v>57</v>
      </c>
      <c r="J101" s="54">
        <v>8812024845</v>
      </c>
      <c r="K101" s="54" t="s">
        <v>90</v>
      </c>
      <c r="L101" s="54" t="s">
        <v>99</v>
      </c>
      <c r="M101" s="54">
        <v>8822120110</v>
      </c>
      <c r="N101" s="54" t="s">
        <v>552</v>
      </c>
      <c r="O101" s="54">
        <v>8402931594</v>
      </c>
      <c r="P101" s="59">
        <v>43599</v>
      </c>
      <c r="Q101" s="85" t="s">
        <v>333</v>
      </c>
      <c r="R101" s="54" t="s">
        <v>278</v>
      </c>
      <c r="S101" s="54" t="s">
        <v>85</v>
      </c>
      <c r="T101" s="34"/>
    </row>
    <row r="102" spans="1:20" ht="17.25" x14ac:dyDescent="0.25">
      <c r="A102" s="53">
        <v>98</v>
      </c>
      <c r="B102" s="61" t="s">
        <v>62</v>
      </c>
      <c r="C102" s="54" t="s">
        <v>553</v>
      </c>
      <c r="D102" s="54" t="s">
        <v>27</v>
      </c>
      <c r="E102" s="56">
        <v>18307010512</v>
      </c>
      <c r="F102" s="54"/>
      <c r="G102" s="56">
        <v>24</v>
      </c>
      <c r="H102" s="56">
        <v>27</v>
      </c>
      <c r="I102" s="58">
        <f t="shared" si="1"/>
        <v>51</v>
      </c>
      <c r="J102" s="64">
        <v>8812011880</v>
      </c>
      <c r="K102" s="54" t="s">
        <v>90</v>
      </c>
      <c r="L102" s="54" t="s">
        <v>99</v>
      </c>
      <c r="M102" s="54">
        <v>8822120110</v>
      </c>
      <c r="N102" s="54" t="s">
        <v>554</v>
      </c>
      <c r="O102" s="81">
        <v>9957246441</v>
      </c>
      <c r="P102" s="59">
        <v>43599</v>
      </c>
      <c r="Q102" s="54" t="s">
        <v>333</v>
      </c>
      <c r="R102" s="54" t="s">
        <v>530</v>
      </c>
      <c r="S102" s="54" t="s">
        <v>85</v>
      </c>
      <c r="T102" s="34"/>
    </row>
    <row r="103" spans="1:20" ht="34.5" x14ac:dyDescent="0.25">
      <c r="A103" s="53">
        <v>99</v>
      </c>
      <c r="B103" s="61" t="s">
        <v>62</v>
      </c>
      <c r="C103" s="54" t="s">
        <v>555</v>
      </c>
      <c r="D103" s="54" t="s">
        <v>27</v>
      </c>
      <c r="E103" s="56">
        <v>18307010613</v>
      </c>
      <c r="F103" s="54"/>
      <c r="G103" s="56">
        <v>23</v>
      </c>
      <c r="H103" s="56">
        <v>25</v>
      </c>
      <c r="I103" s="58">
        <f t="shared" si="1"/>
        <v>48</v>
      </c>
      <c r="J103" s="54">
        <v>8134805627</v>
      </c>
      <c r="K103" s="54" t="s">
        <v>261</v>
      </c>
      <c r="L103" s="54" t="s">
        <v>262</v>
      </c>
      <c r="M103" s="54">
        <v>9401725910</v>
      </c>
      <c r="N103" s="54" t="s">
        <v>524</v>
      </c>
      <c r="O103" s="54">
        <v>8011629006</v>
      </c>
      <c r="P103" s="60">
        <v>43600</v>
      </c>
      <c r="Q103" s="54" t="s">
        <v>330</v>
      </c>
      <c r="R103" s="54" t="s">
        <v>268</v>
      </c>
      <c r="S103" s="54" t="s">
        <v>85</v>
      </c>
      <c r="T103" s="34"/>
    </row>
    <row r="104" spans="1:20" ht="34.5" x14ac:dyDescent="0.25">
      <c r="A104" s="53">
        <v>100</v>
      </c>
      <c r="B104" s="61" t="s">
        <v>62</v>
      </c>
      <c r="C104" s="54" t="s">
        <v>556</v>
      </c>
      <c r="D104" s="54" t="s">
        <v>25</v>
      </c>
      <c r="E104" s="56">
        <v>18120411401</v>
      </c>
      <c r="F104" s="54" t="s">
        <v>128</v>
      </c>
      <c r="G104" s="56">
        <v>56</v>
      </c>
      <c r="H104" s="56">
        <v>70</v>
      </c>
      <c r="I104" s="58">
        <f t="shared" si="1"/>
        <v>126</v>
      </c>
      <c r="J104" s="54">
        <v>9613330123</v>
      </c>
      <c r="K104" s="54" t="s">
        <v>90</v>
      </c>
      <c r="L104" s="54" t="s">
        <v>99</v>
      </c>
      <c r="M104" s="54">
        <v>8822120110</v>
      </c>
      <c r="N104" s="54" t="s">
        <v>552</v>
      </c>
      <c r="O104" s="54">
        <v>8402931594</v>
      </c>
      <c r="P104" s="60">
        <v>43600</v>
      </c>
      <c r="Q104" s="54" t="s">
        <v>330</v>
      </c>
      <c r="R104" s="54" t="s">
        <v>264</v>
      </c>
      <c r="S104" s="54" t="s">
        <v>85</v>
      </c>
      <c r="T104" s="35"/>
    </row>
    <row r="105" spans="1:20" ht="17.25" x14ac:dyDescent="0.25">
      <c r="A105" s="53">
        <v>101</v>
      </c>
      <c r="B105" s="61" t="s">
        <v>62</v>
      </c>
      <c r="C105" s="54" t="s">
        <v>557</v>
      </c>
      <c r="D105" s="54" t="s">
        <v>27</v>
      </c>
      <c r="E105" s="56">
        <v>18307010607</v>
      </c>
      <c r="F105" s="54"/>
      <c r="G105" s="56">
        <v>17</v>
      </c>
      <c r="H105" s="56">
        <v>24</v>
      </c>
      <c r="I105" s="58">
        <f t="shared" si="1"/>
        <v>41</v>
      </c>
      <c r="J105" s="54">
        <v>8811822412</v>
      </c>
      <c r="K105" s="54" t="s">
        <v>95</v>
      </c>
      <c r="L105" s="54" t="s">
        <v>96</v>
      </c>
      <c r="M105" s="54">
        <v>9401725698</v>
      </c>
      <c r="N105" s="54" t="s">
        <v>106</v>
      </c>
      <c r="O105" s="54">
        <v>9678190037</v>
      </c>
      <c r="P105" s="60">
        <v>43601</v>
      </c>
      <c r="Q105" s="54" t="s">
        <v>331</v>
      </c>
      <c r="R105" s="54" t="s">
        <v>275</v>
      </c>
      <c r="S105" s="54" t="s">
        <v>85</v>
      </c>
      <c r="T105" s="35"/>
    </row>
    <row r="106" spans="1:20" ht="17.25" x14ac:dyDescent="0.25">
      <c r="A106" s="53">
        <v>102</v>
      </c>
      <c r="B106" s="61" t="s">
        <v>62</v>
      </c>
      <c r="C106" s="54" t="s">
        <v>558</v>
      </c>
      <c r="D106" s="54" t="s">
        <v>27</v>
      </c>
      <c r="E106" s="56">
        <v>18307010608</v>
      </c>
      <c r="F106" s="54"/>
      <c r="G106" s="56">
        <v>10</v>
      </c>
      <c r="H106" s="56">
        <v>14</v>
      </c>
      <c r="I106" s="58">
        <f t="shared" si="1"/>
        <v>24</v>
      </c>
      <c r="J106" s="54">
        <v>7896380516</v>
      </c>
      <c r="K106" s="54" t="s">
        <v>483</v>
      </c>
      <c r="L106" s="54" t="s">
        <v>98</v>
      </c>
      <c r="M106" s="54">
        <v>9678569926</v>
      </c>
      <c r="N106" s="54" t="s">
        <v>106</v>
      </c>
      <c r="O106" s="54">
        <v>9678190037</v>
      </c>
      <c r="P106" s="60">
        <v>43601</v>
      </c>
      <c r="Q106" s="54" t="s">
        <v>331</v>
      </c>
      <c r="R106" s="54" t="s">
        <v>268</v>
      </c>
      <c r="S106" s="54" t="s">
        <v>85</v>
      </c>
      <c r="T106" s="35"/>
    </row>
    <row r="107" spans="1:20" ht="17.25" x14ac:dyDescent="0.25">
      <c r="A107" s="53">
        <v>103</v>
      </c>
      <c r="B107" s="61" t="s">
        <v>62</v>
      </c>
      <c r="C107" s="54" t="s">
        <v>559</v>
      </c>
      <c r="D107" s="54" t="s">
        <v>25</v>
      </c>
      <c r="E107" s="56">
        <v>18120416907</v>
      </c>
      <c r="F107" s="54" t="s">
        <v>89</v>
      </c>
      <c r="G107" s="56">
        <v>28</v>
      </c>
      <c r="H107" s="56">
        <v>32</v>
      </c>
      <c r="I107" s="58">
        <f t="shared" si="1"/>
        <v>60</v>
      </c>
      <c r="J107" s="54">
        <v>9859471424</v>
      </c>
      <c r="K107" s="54" t="s">
        <v>261</v>
      </c>
      <c r="L107" s="54" t="s">
        <v>262</v>
      </c>
      <c r="M107" s="54">
        <v>9401725910</v>
      </c>
      <c r="N107" s="54" t="s">
        <v>518</v>
      </c>
      <c r="O107" s="54">
        <v>9954894639</v>
      </c>
      <c r="P107" s="60">
        <v>43601</v>
      </c>
      <c r="Q107" s="54" t="s">
        <v>331</v>
      </c>
      <c r="R107" s="54" t="s">
        <v>264</v>
      </c>
      <c r="S107" s="54" t="s">
        <v>85</v>
      </c>
      <c r="T107" s="34"/>
    </row>
    <row r="108" spans="1:20" ht="17.25" x14ac:dyDescent="0.25">
      <c r="A108" s="53">
        <v>104</v>
      </c>
      <c r="B108" s="61" t="s">
        <v>62</v>
      </c>
      <c r="C108" s="54" t="s">
        <v>560</v>
      </c>
      <c r="D108" s="54" t="s">
        <v>27</v>
      </c>
      <c r="E108" s="56">
        <v>18307010525</v>
      </c>
      <c r="F108" s="54"/>
      <c r="G108" s="56">
        <v>29</v>
      </c>
      <c r="H108" s="56">
        <v>39</v>
      </c>
      <c r="I108" s="58">
        <f t="shared" si="1"/>
        <v>68</v>
      </c>
      <c r="J108" s="54">
        <v>9613582903</v>
      </c>
      <c r="K108" s="54" t="s">
        <v>95</v>
      </c>
      <c r="L108" s="54" t="s">
        <v>147</v>
      </c>
      <c r="M108" s="54">
        <v>9954424313</v>
      </c>
      <c r="N108" s="54" t="s">
        <v>561</v>
      </c>
      <c r="O108" s="54">
        <v>8011269031</v>
      </c>
      <c r="P108" s="60">
        <v>43602</v>
      </c>
      <c r="Q108" s="54" t="s">
        <v>92</v>
      </c>
      <c r="R108" s="54" t="s">
        <v>275</v>
      </c>
      <c r="S108" s="54" t="s">
        <v>85</v>
      </c>
      <c r="T108" s="34"/>
    </row>
    <row r="109" spans="1:20" ht="17.25" x14ac:dyDescent="0.25">
      <c r="A109" s="53">
        <v>105</v>
      </c>
      <c r="B109" s="61" t="s">
        <v>62</v>
      </c>
      <c r="C109" s="54" t="s">
        <v>562</v>
      </c>
      <c r="D109" s="54" t="s">
        <v>25</v>
      </c>
      <c r="E109" s="56">
        <v>18120412301</v>
      </c>
      <c r="F109" s="54" t="s">
        <v>89</v>
      </c>
      <c r="G109" s="56">
        <v>34</v>
      </c>
      <c r="H109" s="56">
        <v>40</v>
      </c>
      <c r="I109" s="58">
        <f t="shared" si="1"/>
        <v>74</v>
      </c>
      <c r="J109" s="54">
        <v>9954390917</v>
      </c>
      <c r="K109" s="54" t="s">
        <v>90</v>
      </c>
      <c r="L109" s="54" t="s">
        <v>91</v>
      </c>
      <c r="M109" s="54">
        <v>9401725687</v>
      </c>
      <c r="N109" s="54" t="s">
        <v>443</v>
      </c>
      <c r="O109" s="54">
        <v>9957358570</v>
      </c>
      <c r="P109" s="60">
        <v>43602</v>
      </c>
      <c r="Q109" s="54" t="s">
        <v>92</v>
      </c>
      <c r="R109" s="54" t="s">
        <v>264</v>
      </c>
      <c r="S109" s="54" t="s">
        <v>85</v>
      </c>
      <c r="T109" s="34"/>
    </row>
    <row r="110" spans="1:20" ht="17.25" x14ac:dyDescent="0.25">
      <c r="A110" s="53">
        <v>106</v>
      </c>
      <c r="B110" s="61" t="s">
        <v>62</v>
      </c>
      <c r="C110" s="54" t="s">
        <v>563</v>
      </c>
      <c r="D110" s="54" t="s">
        <v>27</v>
      </c>
      <c r="E110" s="56">
        <v>18307010604</v>
      </c>
      <c r="F110" s="54"/>
      <c r="G110" s="56">
        <v>17</v>
      </c>
      <c r="H110" s="56">
        <v>5</v>
      </c>
      <c r="I110" s="58">
        <f t="shared" si="1"/>
        <v>22</v>
      </c>
      <c r="J110" s="54">
        <v>8761912613</v>
      </c>
      <c r="K110" s="54" t="s">
        <v>95</v>
      </c>
      <c r="L110" s="54" t="s">
        <v>147</v>
      </c>
      <c r="M110" s="54">
        <v>9954424313</v>
      </c>
      <c r="N110" s="54" t="s">
        <v>564</v>
      </c>
      <c r="O110" s="54">
        <v>9678569801</v>
      </c>
      <c r="P110" s="60">
        <v>43605</v>
      </c>
      <c r="Q110" s="54" t="s">
        <v>329</v>
      </c>
      <c r="R110" s="54" t="s">
        <v>268</v>
      </c>
      <c r="S110" s="54" t="s">
        <v>85</v>
      </c>
      <c r="T110" s="34"/>
    </row>
    <row r="111" spans="1:20" ht="17.25" x14ac:dyDescent="0.25">
      <c r="A111" s="53">
        <v>107</v>
      </c>
      <c r="B111" s="61" t="s">
        <v>62</v>
      </c>
      <c r="C111" s="54" t="s">
        <v>566</v>
      </c>
      <c r="D111" s="54" t="s">
        <v>27</v>
      </c>
      <c r="E111" s="56">
        <v>18307010605</v>
      </c>
      <c r="F111" s="54"/>
      <c r="G111" s="56">
        <v>16</v>
      </c>
      <c r="H111" s="56">
        <v>14</v>
      </c>
      <c r="I111" s="58">
        <f t="shared" si="1"/>
        <v>30</v>
      </c>
      <c r="J111" s="54">
        <v>9678598645</v>
      </c>
      <c r="K111" s="54" t="s">
        <v>95</v>
      </c>
      <c r="L111" s="54" t="s">
        <v>147</v>
      </c>
      <c r="M111" s="54">
        <v>9954424313</v>
      </c>
      <c r="N111" s="54" t="s">
        <v>564</v>
      </c>
      <c r="O111" s="54">
        <v>9678569801</v>
      </c>
      <c r="P111" s="60">
        <v>43606</v>
      </c>
      <c r="Q111" s="54" t="s">
        <v>333</v>
      </c>
      <c r="R111" s="54" t="s">
        <v>269</v>
      </c>
      <c r="S111" s="54" t="s">
        <v>85</v>
      </c>
      <c r="T111" s="34"/>
    </row>
    <row r="112" spans="1:20" ht="34.5" x14ac:dyDescent="0.25">
      <c r="A112" s="53">
        <v>108</v>
      </c>
      <c r="B112" s="61" t="s">
        <v>62</v>
      </c>
      <c r="C112" s="54" t="s">
        <v>565</v>
      </c>
      <c r="D112" s="54" t="s">
        <v>25</v>
      </c>
      <c r="E112" s="56">
        <v>18120418501</v>
      </c>
      <c r="F112" s="54" t="s">
        <v>93</v>
      </c>
      <c r="G112" s="56">
        <v>125</v>
      </c>
      <c r="H112" s="56">
        <v>169</v>
      </c>
      <c r="I112" s="58">
        <f t="shared" si="1"/>
        <v>294</v>
      </c>
      <c r="J112" s="54">
        <v>9954390114</v>
      </c>
      <c r="K112" s="54" t="s">
        <v>107</v>
      </c>
      <c r="L112" s="54" t="s">
        <v>131</v>
      </c>
      <c r="M112" s="54">
        <v>9854273266</v>
      </c>
      <c r="N112" s="54" t="s">
        <v>132</v>
      </c>
      <c r="O112" s="54">
        <v>9577762070</v>
      </c>
      <c r="P112" s="60" t="s">
        <v>428</v>
      </c>
      <c r="Q112" s="54" t="s">
        <v>509</v>
      </c>
      <c r="R112" s="54" t="s">
        <v>267</v>
      </c>
      <c r="S112" s="54" t="s">
        <v>85</v>
      </c>
      <c r="T112" s="34"/>
    </row>
    <row r="113" spans="1:20" ht="34.5" x14ac:dyDescent="0.25">
      <c r="A113" s="53">
        <v>109</v>
      </c>
      <c r="B113" s="61" t="s">
        <v>62</v>
      </c>
      <c r="C113" s="54" t="s">
        <v>570</v>
      </c>
      <c r="D113" s="54" t="s">
        <v>27</v>
      </c>
      <c r="E113" s="56">
        <v>18307010403</v>
      </c>
      <c r="F113" s="54"/>
      <c r="G113" s="56">
        <v>20</v>
      </c>
      <c r="H113" s="56">
        <v>17</v>
      </c>
      <c r="I113" s="58">
        <f t="shared" si="1"/>
        <v>37</v>
      </c>
      <c r="J113" s="54">
        <v>7399486293</v>
      </c>
      <c r="K113" s="54" t="s">
        <v>87</v>
      </c>
      <c r="L113" s="54" t="s">
        <v>568</v>
      </c>
      <c r="M113" s="54">
        <v>8011559274</v>
      </c>
      <c r="N113" s="54" t="s">
        <v>571</v>
      </c>
      <c r="O113" s="54">
        <v>9707398128</v>
      </c>
      <c r="P113" s="60">
        <v>43607</v>
      </c>
      <c r="Q113" s="85" t="s">
        <v>330</v>
      </c>
      <c r="R113" s="54" t="s">
        <v>278</v>
      </c>
      <c r="S113" s="54" t="s">
        <v>85</v>
      </c>
      <c r="T113" s="34"/>
    </row>
    <row r="114" spans="1:20" ht="34.5" x14ac:dyDescent="0.25">
      <c r="A114" s="53">
        <v>110</v>
      </c>
      <c r="B114" s="61" t="s">
        <v>62</v>
      </c>
      <c r="C114" s="54" t="s">
        <v>574</v>
      </c>
      <c r="D114" s="54" t="s">
        <v>25</v>
      </c>
      <c r="E114" s="56">
        <v>18120418301</v>
      </c>
      <c r="F114" s="54" t="s">
        <v>93</v>
      </c>
      <c r="G114" s="56">
        <v>59</v>
      </c>
      <c r="H114" s="56">
        <v>61</v>
      </c>
      <c r="I114" s="58">
        <f t="shared" si="1"/>
        <v>120</v>
      </c>
      <c r="J114" s="54">
        <v>7896380506</v>
      </c>
      <c r="K114" s="54" t="s">
        <v>87</v>
      </c>
      <c r="L114" s="54" t="s">
        <v>568</v>
      </c>
      <c r="M114" s="54">
        <v>8011559274</v>
      </c>
      <c r="N114" s="54" t="s">
        <v>552</v>
      </c>
      <c r="O114" s="54">
        <v>9678497394</v>
      </c>
      <c r="P114" s="60">
        <v>43607</v>
      </c>
      <c r="Q114" s="54" t="s">
        <v>330</v>
      </c>
      <c r="R114" s="54" t="s">
        <v>278</v>
      </c>
      <c r="S114" s="54" t="s">
        <v>85</v>
      </c>
      <c r="T114" s="34"/>
    </row>
    <row r="115" spans="1:20" ht="17.25" x14ac:dyDescent="0.25">
      <c r="A115" s="53">
        <v>111</v>
      </c>
      <c r="B115" s="61" t="s">
        <v>62</v>
      </c>
      <c r="C115" s="54" t="s">
        <v>572</v>
      </c>
      <c r="D115" s="54" t="s">
        <v>27</v>
      </c>
      <c r="E115" s="56">
        <v>18307010404</v>
      </c>
      <c r="F115" s="54"/>
      <c r="G115" s="56">
        <v>14</v>
      </c>
      <c r="H115" s="56">
        <v>16</v>
      </c>
      <c r="I115" s="58">
        <f t="shared" si="1"/>
        <v>30</v>
      </c>
      <c r="J115" s="54">
        <v>9101360557</v>
      </c>
      <c r="K115" s="54" t="s">
        <v>87</v>
      </c>
      <c r="L115" s="54" t="s">
        <v>568</v>
      </c>
      <c r="M115" s="54">
        <v>8011559274</v>
      </c>
      <c r="N115" s="54" t="s">
        <v>573</v>
      </c>
      <c r="O115" s="54">
        <v>9678616753</v>
      </c>
      <c r="P115" s="60">
        <v>43608</v>
      </c>
      <c r="Q115" s="85" t="s">
        <v>331</v>
      </c>
      <c r="R115" s="54" t="s">
        <v>310</v>
      </c>
      <c r="S115" s="54" t="s">
        <v>85</v>
      </c>
      <c r="T115" s="34"/>
    </row>
    <row r="116" spans="1:20" ht="17.25" x14ac:dyDescent="0.25">
      <c r="A116" s="53">
        <v>112</v>
      </c>
      <c r="B116" s="61" t="s">
        <v>62</v>
      </c>
      <c r="C116" s="54" t="s">
        <v>130</v>
      </c>
      <c r="D116" s="54" t="s">
        <v>27</v>
      </c>
      <c r="E116" s="56">
        <v>18307010401</v>
      </c>
      <c r="F116" s="54"/>
      <c r="G116" s="56">
        <v>32</v>
      </c>
      <c r="H116" s="56">
        <v>25</v>
      </c>
      <c r="I116" s="58">
        <f t="shared" si="1"/>
        <v>57</v>
      </c>
      <c r="J116" s="54">
        <v>9859035030</v>
      </c>
      <c r="K116" s="54" t="s">
        <v>107</v>
      </c>
      <c r="L116" s="54" t="s">
        <v>576</v>
      </c>
      <c r="M116" s="54">
        <v>9854975666</v>
      </c>
      <c r="N116" s="54" t="s">
        <v>577</v>
      </c>
      <c r="O116" s="54">
        <v>8876715400</v>
      </c>
      <c r="P116" s="60">
        <v>43608</v>
      </c>
      <c r="Q116" s="54" t="s">
        <v>331</v>
      </c>
      <c r="R116" s="54" t="s">
        <v>249</v>
      </c>
      <c r="S116" s="54" t="s">
        <v>85</v>
      </c>
      <c r="T116" s="34"/>
    </row>
    <row r="117" spans="1:20" ht="17.25" x14ac:dyDescent="0.25">
      <c r="A117" s="53">
        <v>113</v>
      </c>
      <c r="B117" s="61" t="s">
        <v>62</v>
      </c>
      <c r="C117" s="54" t="s">
        <v>567</v>
      </c>
      <c r="D117" s="54" t="s">
        <v>27</v>
      </c>
      <c r="E117" s="56">
        <v>18307010402</v>
      </c>
      <c r="F117" s="54"/>
      <c r="G117" s="56">
        <v>20</v>
      </c>
      <c r="H117" s="56">
        <v>21</v>
      </c>
      <c r="I117" s="58">
        <f t="shared" si="1"/>
        <v>41</v>
      </c>
      <c r="J117" s="54">
        <v>8471966542</v>
      </c>
      <c r="K117" s="54" t="s">
        <v>87</v>
      </c>
      <c r="L117" s="54" t="s">
        <v>568</v>
      </c>
      <c r="M117" s="54">
        <v>8011559274</v>
      </c>
      <c r="N117" s="54" t="s">
        <v>569</v>
      </c>
      <c r="O117" s="54">
        <v>8876867851</v>
      </c>
      <c r="P117" s="60">
        <v>43608</v>
      </c>
      <c r="Q117" s="54" t="s">
        <v>331</v>
      </c>
      <c r="R117" s="54" t="s">
        <v>267</v>
      </c>
      <c r="S117" s="54" t="s">
        <v>85</v>
      </c>
      <c r="T117" s="34"/>
    </row>
    <row r="118" spans="1:20" ht="17.25" x14ac:dyDescent="0.25">
      <c r="A118" s="53">
        <v>114</v>
      </c>
      <c r="B118" s="61" t="s">
        <v>62</v>
      </c>
      <c r="C118" s="54" t="s">
        <v>575</v>
      </c>
      <c r="D118" s="54" t="s">
        <v>25</v>
      </c>
      <c r="E118" s="56">
        <v>18120418602</v>
      </c>
      <c r="F118" s="54" t="s">
        <v>93</v>
      </c>
      <c r="G118" s="56">
        <v>42</v>
      </c>
      <c r="H118" s="56">
        <v>26</v>
      </c>
      <c r="I118" s="58">
        <f t="shared" si="1"/>
        <v>68</v>
      </c>
      <c r="J118" s="64">
        <v>8766542203</v>
      </c>
      <c r="K118" s="54" t="s">
        <v>107</v>
      </c>
      <c r="L118" s="54" t="s">
        <v>131</v>
      </c>
      <c r="M118" s="54">
        <v>9854273266</v>
      </c>
      <c r="N118" s="54" t="s">
        <v>132</v>
      </c>
      <c r="O118" s="54">
        <v>9577762070</v>
      </c>
      <c r="P118" s="60">
        <v>43608</v>
      </c>
      <c r="Q118" s="54" t="s">
        <v>331</v>
      </c>
      <c r="R118" s="54" t="s">
        <v>264</v>
      </c>
      <c r="S118" s="54" t="s">
        <v>85</v>
      </c>
      <c r="T118" s="34"/>
    </row>
    <row r="119" spans="1:20" ht="17.25" x14ac:dyDescent="0.25">
      <c r="A119" s="53">
        <v>115</v>
      </c>
      <c r="B119" s="61" t="s">
        <v>62</v>
      </c>
      <c r="C119" s="54" t="s">
        <v>578</v>
      </c>
      <c r="D119" s="54" t="s">
        <v>27</v>
      </c>
      <c r="E119" s="56">
        <v>18307010506</v>
      </c>
      <c r="F119" s="54"/>
      <c r="G119" s="56">
        <v>16</v>
      </c>
      <c r="H119" s="56">
        <v>24</v>
      </c>
      <c r="I119" s="58">
        <f t="shared" si="1"/>
        <v>40</v>
      </c>
      <c r="J119" s="54">
        <v>7896380329</v>
      </c>
      <c r="K119" s="54" t="s">
        <v>90</v>
      </c>
      <c r="L119" s="54" t="s">
        <v>91</v>
      </c>
      <c r="M119" s="54">
        <v>9401725687</v>
      </c>
      <c r="N119" s="54" t="s">
        <v>447</v>
      </c>
      <c r="O119" s="54">
        <v>9957975451</v>
      </c>
      <c r="P119" s="60">
        <v>43609</v>
      </c>
      <c r="Q119" s="54" t="s">
        <v>92</v>
      </c>
      <c r="R119" s="54" t="s">
        <v>275</v>
      </c>
      <c r="S119" s="54" t="s">
        <v>85</v>
      </c>
      <c r="T119" s="34"/>
    </row>
    <row r="120" spans="1:20" ht="17.25" x14ac:dyDescent="0.25">
      <c r="A120" s="53">
        <v>116</v>
      </c>
      <c r="B120" s="61" t="s">
        <v>62</v>
      </c>
      <c r="C120" s="54" t="s">
        <v>579</v>
      </c>
      <c r="D120" s="54" t="s">
        <v>25</v>
      </c>
      <c r="E120" s="56">
        <v>18120411001</v>
      </c>
      <c r="F120" s="54" t="s">
        <v>128</v>
      </c>
      <c r="G120" s="56">
        <v>20</v>
      </c>
      <c r="H120" s="56">
        <v>22</v>
      </c>
      <c r="I120" s="58">
        <f t="shared" si="1"/>
        <v>42</v>
      </c>
      <c r="J120" s="54">
        <v>9954371726</v>
      </c>
      <c r="K120" s="54" t="s">
        <v>90</v>
      </c>
      <c r="L120" s="54" t="s">
        <v>91</v>
      </c>
      <c r="M120" s="54">
        <v>9401725687</v>
      </c>
      <c r="N120" s="54" t="s">
        <v>447</v>
      </c>
      <c r="O120" s="54">
        <v>9957975451</v>
      </c>
      <c r="P120" s="60">
        <v>43609</v>
      </c>
      <c r="Q120" s="54" t="s">
        <v>92</v>
      </c>
      <c r="R120" s="54" t="s">
        <v>275</v>
      </c>
      <c r="S120" s="54" t="s">
        <v>85</v>
      </c>
      <c r="T120" s="34"/>
    </row>
    <row r="121" spans="1:20" ht="34.5" x14ac:dyDescent="0.25">
      <c r="A121" s="53">
        <v>117</v>
      </c>
      <c r="B121" s="74" t="s">
        <v>62</v>
      </c>
      <c r="C121" s="54" t="s">
        <v>580</v>
      </c>
      <c r="D121" s="54" t="s">
        <v>25</v>
      </c>
      <c r="E121" s="56">
        <v>18120412002</v>
      </c>
      <c r="F121" s="54" t="s">
        <v>128</v>
      </c>
      <c r="G121" s="56">
        <v>31</v>
      </c>
      <c r="H121" s="56">
        <v>34</v>
      </c>
      <c r="I121" s="58">
        <f t="shared" si="1"/>
        <v>65</v>
      </c>
      <c r="J121" s="54">
        <v>8876889724</v>
      </c>
      <c r="K121" s="54" t="s">
        <v>90</v>
      </c>
      <c r="L121" s="54" t="s">
        <v>91</v>
      </c>
      <c r="M121" s="54">
        <v>9401725687</v>
      </c>
      <c r="N121" s="54" t="s">
        <v>447</v>
      </c>
      <c r="O121" s="54">
        <v>9957975451</v>
      </c>
      <c r="P121" s="60">
        <v>43609</v>
      </c>
      <c r="Q121" s="54" t="s">
        <v>92</v>
      </c>
      <c r="R121" s="54" t="s">
        <v>264</v>
      </c>
      <c r="S121" s="54" t="s">
        <v>85</v>
      </c>
      <c r="T121" s="34"/>
    </row>
    <row r="122" spans="1:20" ht="34.5" x14ac:dyDescent="0.25">
      <c r="A122" s="53">
        <v>118</v>
      </c>
      <c r="B122" s="61" t="s">
        <v>62</v>
      </c>
      <c r="C122" s="54" t="s">
        <v>581</v>
      </c>
      <c r="D122" s="54" t="s">
        <v>27</v>
      </c>
      <c r="E122" s="56">
        <v>18307010519</v>
      </c>
      <c r="F122" s="54"/>
      <c r="G122" s="56">
        <v>41</v>
      </c>
      <c r="H122" s="56">
        <v>38</v>
      </c>
      <c r="I122" s="58">
        <f t="shared" si="1"/>
        <v>79</v>
      </c>
      <c r="J122" s="54">
        <v>9678605602</v>
      </c>
      <c r="K122" s="54" t="s">
        <v>534</v>
      </c>
      <c r="L122" s="54" t="s">
        <v>535</v>
      </c>
      <c r="M122" s="54">
        <v>9954873637</v>
      </c>
      <c r="N122" s="54" t="s">
        <v>582</v>
      </c>
      <c r="O122" s="54"/>
      <c r="P122" s="60">
        <v>43610</v>
      </c>
      <c r="Q122" s="54" t="s">
        <v>332</v>
      </c>
      <c r="R122" s="54" t="s">
        <v>267</v>
      </c>
      <c r="S122" s="54" t="s">
        <v>85</v>
      </c>
      <c r="T122" s="34"/>
    </row>
    <row r="123" spans="1:20" ht="34.5" x14ac:dyDescent="0.25">
      <c r="A123" s="53">
        <v>119</v>
      </c>
      <c r="B123" s="61" t="s">
        <v>62</v>
      </c>
      <c r="C123" s="54" t="s">
        <v>583</v>
      </c>
      <c r="D123" s="54" t="s">
        <v>27</v>
      </c>
      <c r="E123" s="56">
        <v>1830701509</v>
      </c>
      <c r="F123" s="54"/>
      <c r="G123" s="56">
        <v>17</v>
      </c>
      <c r="H123" s="56">
        <v>19</v>
      </c>
      <c r="I123" s="58">
        <f t="shared" si="1"/>
        <v>36</v>
      </c>
      <c r="J123" s="54">
        <v>8474647276</v>
      </c>
      <c r="K123" s="54" t="s">
        <v>90</v>
      </c>
      <c r="L123" s="54" t="s">
        <v>99</v>
      </c>
      <c r="M123" s="54">
        <v>8822120110</v>
      </c>
      <c r="N123" s="54" t="s">
        <v>554</v>
      </c>
      <c r="O123" s="54">
        <v>9957246441</v>
      </c>
      <c r="P123" s="60">
        <v>43610</v>
      </c>
      <c r="Q123" s="54" t="s">
        <v>332</v>
      </c>
      <c r="R123" s="54" t="s">
        <v>530</v>
      </c>
      <c r="S123" s="54" t="s">
        <v>85</v>
      </c>
      <c r="T123" s="34"/>
    </row>
    <row r="124" spans="1:20" ht="34.5" x14ac:dyDescent="0.25">
      <c r="A124" s="53">
        <v>120</v>
      </c>
      <c r="B124" s="61" t="s">
        <v>62</v>
      </c>
      <c r="C124" s="54" t="s">
        <v>584</v>
      </c>
      <c r="D124" s="54" t="s">
        <v>25</v>
      </c>
      <c r="E124" s="56">
        <v>18120411301</v>
      </c>
      <c r="F124" s="54" t="s">
        <v>128</v>
      </c>
      <c r="G124" s="56">
        <v>46</v>
      </c>
      <c r="H124" s="56">
        <v>52</v>
      </c>
      <c r="I124" s="58">
        <f t="shared" si="1"/>
        <v>98</v>
      </c>
      <c r="J124" s="54">
        <v>8761057922</v>
      </c>
      <c r="K124" s="54" t="s">
        <v>90</v>
      </c>
      <c r="L124" s="54" t="s">
        <v>99</v>
      </c>
      <c r="M124" s="54">
        <v>8822120110</v>
      </c>
      <c r="N124" s="54" t="s">
        <v>129</v>
      </c>
      <c r="O124" s="54">
        <v>9707280643</v>
      </c>
      <c r="P124" s="60">
        <v>43610</v>
      </c>
      <c r="Q124" s="54" t="s">
        <v>332</v>
      </c>
      <c r="R124" s="54" t="s">
        <v>310</v>
      </c>
      <c r="S124" s="54" t="s">
        <v>85</v>
      </c>
      <c r="T124" s="34"/>
    </row>
    <row r="125" spans="1:20" ht="17.25" x14ac:dyDescent="0.25">
      <c r="A125" s="53">
        <v>121</v>
      </c>
      <c r="B125" s="61" t="s">
        <v>62</v>
      </c>
      <c r="C125" s="54" t="s">
        <v>585</v>
      </c>
      <c r="D125" s="54" t="s">
        <v>27</v>
      </c>
      <c r="E125" s="56">
        <v>18307010513</v>
      </c>
      <c r="F125" s="54"/>
      <c r="G125" s="56">
        <v>17</v>
      </c>
      <c r="H125" s="56">
        <v>14</v>
      </c>
      <c r="I125" s="58">
        <f t="shared" si="1"/>
        <v>31</v>
      </c>
      <c r="J125" s="54">
        <v>9678171387</v>
      </c>
      <c r="K125" s="54" t="s">
        <v>90</v>
      </c>
      <c r="L125" s="54" t="s">
        <v>99</v>
      </c>
      <c r="M125" s="54">
        <v>8822120110</v>
      </c>
      <c r="N125" s="54" t="s">
        <v>529</v>
      </c>
      <c r="O125" s="54">
        <v>9707280643</v>
      </c>
      <c r="P125" s="60">
        <v>43612</v>
      </c>
      <c r="Q125" s="54" t="s">
        <v>329</v>
      </c>
      <c r="R125" s="54" t="s">
        <v>278</v>
      </c>
      <c r="S125" s="54" t="s">
        <v>85</v>
      </c>
      <c r="T125" s="34"/>
    </row>
    <row r="126" spans="1:20" ht="34.5" x14ac:dyDescent="0.25">
      <c r="A126" s="53">
        <v>122</v>
      </c>
      <c r="B126" s="61" t="s">
        <v>62</v>
      </c>
      <c r="C126" s="55" t="s">
        <v>586</v>
      </c>
      <c r="D126" s="55" t="s">
        <v>27</v>
      </c>
      <c r="E126" s="57">
        <v>18307010524</v>
      </c>
      <c r="F126" s="55"/>
      <c r="G126" s="57">
        <v>35</v>
      </c>
      <c r="H126" s="57">
        <v>32</v>
      </c>
      <c r="I126" s="58">
        <f t="shared" si="1"/>
        <v>67</v>
      </c>
      <c r="J126" s="55">
        <v>7896903334</v>
      </c>
      <c r="K126" s="55" t="s">
        <v>100</v>
      </c>
      <c r="L126" s="55" t="s">
        <v>101</v>
      </c>
      <c r="M126" s="55">
        <v>9435187594</v>
      </c>
      <c r="N126" s="55" t="s">
        <v>488</v>
      </c>
      <c r="O126" s="55">
        <v>7896851459</v>
      </c>
      <c r="P126" s="60">
        <v>43612</v>
      </c>
      <c r="Q126" s="55" t="s">
        <v>329</v>
      </c>
      <c r="R126" s="55" t="s">
        <v>269</v>
      </c>
      <c r="S126" s="54" t="s">
        <v>85</v>
      </c>
      <c r="T126" s="34"/>
    </row>
    <row r="127" spans="1:20" ht="17.25" x14ac:dyDescent="0.25">
      <c r="A127" s="53">
        <v>123</v>
      </c>
      <c r="B127" s="74" t="s">
        <v>62</v>
      </c>
      <c r="C127" s="54" t="s">
        <v>587</v>
      </c>
      <c r="D127" s="54" t="s">
        <v>25</v>
      </c>
      <c r="E127" s="56">
        <v>18120411701</v>
      </c>
      <c r="F127" s="54" t="s">
        <v>128</v>
      </c>
      <c r="G127" s="56">
        <v>9</v>
      </c>
      <c r="H127" s="56">
        <v>6</v>
      </c>
      <c r="I127" s="58">
        <f t="shared" si="1"/>
        <v>15</v>
      </c>
      <c r="J127" s="54">
        <v>9954830269</v>
      </c>
      <c r="K127" s="54" t="s">
        <v>90</v>
      </c>
      <c r="L127" s="54" t="s">
        <v>99</v>
      </c>
      <c r="M127" s="54">
        <v>8822120110</v>
      </c>
      <c r="N127" s="54" t="s">
        <v>129</v>
      </c>
      <c r="O127" s="54">
        <v>9707280643</v>
      </c>
      <c r="P127" s="60">
        <v>43612</v>
      </c>
      <c r="Q127" s="54" t="s">
        <v>329</v>
      </c>
      <c r="R127" s="54" t="s">
        <v>275</v>
      </c>
      <c r="S127" s="54" t="s">
        <v>85</v>
      </c>
      <c r="T127" s="34"/>
    </row>
    <row r="128" spans="1:20" ht="17.25" x14ac:dyDescent="0.25">
      <c r="A128" s="53">
        <v>124</v>
      </c>
      <c r="B128" s="74" t="s">
        <v>62</v>
      </c>
      <c r="C128" s="54" t="s">
        <v>588</v>
      </c>
      <c r="D128" s="54" t="s">
        <v>27</v>
      </c>
      <c r="E128" s="56">
        <v>18307010518</v>
      </c>
      <c r="F128" s="54"/>
      <c r="G128" s="56">
        <v>19</v>
      </c>
      <c r="H128" s="56">
        <v>16</v>
      </c>
      <c r="I128" s="58">
        <f t="shared" si="1"/>
        <v>35</v>
      </c>
      <c r="J128" s="54">
        <v>8402006223</v>
      </c>
      <c r="K128" s="54" t="s">
        <v>90</v>
      </c>
      <c r="L128" s="54" t="s">
        <v>91</v>
      </c>
      <c r="M128" s="54">
        <v>9401725687</v>
      </c>
      <c r="N128" s="54" t="s">
        <v>127</v>
      </c>
      <c r="O128" s="54">
        <v>9957403644</v>
      </c>
      <c r="P128" s="60">
        <v>43613</v>
      </c>
      <c r="Q128" s="54" t="s">
        <v>333</v>
      </c>
      <c r="R128" s="54" t="s">
        <v>267</v>
      </c>
      <c r="S128" s="54" t="s">
        <v>85</v>
      </c>
      <c r="T128" s="34"/>
    </row>
    <row r="129" spans="1:20" ht="17.25" x14ac:dyDescent="0.25">
      <c r="A129" s="53">
        <v>125</v>
      </c>
      <c r="B129" s="74" t="s">
        <v>62</v>
      </c>
      <c r="C129" s="54" t="s">
        <v>589</v>
      </c>
      <c r="D129" s="54" t="s">
        <v>27</v>
      </c>
      <c r="E129" s="56">
        <v>18307010526</v>
      </c>
      <c r="F129" s="54"/>
      <c r="G129" s="56">
        <v>16</v>
      </c>
      <c r="H129" s="56">
        <v>11</v>
      </c>
      <c r="I129" s="58">
        <f t="shared" si="1"/>
        <v>27</v>
      </c>
      <c r="J129" s="54">
        <v>9678487193</v>
      </c>
      <c r="K129" s="54" t="s">
        <v>90</v>
      </c>
      <c r="L129" s="54" t="s">
        <v>99</v>
      </c>
      <c r="M129" s="54">
        <v>8822120110</v>
      </c>
      <c r="N129" s="54" t="s">
        <v>102</v>
      </c>
      <c r="O129" s="54">
        <v>9957955609</v>
      </c>
      <c r="P129" s="60">
        <v>43613</v>
      </c>
      <c r="Q129" s="54" t="s">
        <v>333</v>
      </c>
      <c r="R129" s="54" t="s">
        <v>279</v>
      </c>
      <c r="S129" s="54" t="s">
        <v>85</v>
      </c>
      <c r="T129" s="34"/>
    </row>
    <row r="130" spans="1:20" ht="34.5" x14ac:dyDescent="0.25">
      <c r="A130" s="53">
        <v>126</v>
      </c>
      <c r="B130" s="61" t="s">
        <v>62</v>
      </c>
      <c r="C130" s="54" t="s">
        <v>590</v>
      </c>
      <c r="D130" s="54" t="s">
        <v>25</v>
      </c>
      <c r="E130" s="56">
        <v>18120411501</v>
      </c>
      <c r="F130" s="54" t="s">
        <v>93</v>
      </c>
      <c r="G130" s="56">
        <v>39</v>
      </c>
      <c r="H130" s="56">
        <v>44</v>
      </c>
      <c r="I130" s="58">
        <f t="shared" si="1"/>
        <v>83</v>
      </c>
      <c r="J130" s="54">
        <v>8638552387</v>
      </c>
      <c r="K130" s="54" t="s">
        <v>90</v>
      </c>
      <c r="L130" s="54" t="s">
        <v>99</v>
      </c>
      <c r="M130" s="54">
        <v>8822120110</v>
      </c>
      <c r="N130" s="54" t="s">
        <v>529</v>
      </c>
      <c r="O130" s="54">
        <v>9707280643</v>
      </c>
      <c r="P130" s="60">
        <v>43613</v>
      </c>
      <c r="Q130" s="54" t="s">
        <v>333</v>
      </c>
      <c r="R130" s="54" t="s">
        <v>530</v>
      </c>
      <c r="S130" s="54" t="s">
        <v>85</v>
      </c>
      <c r="T130" s="34"/>
    </row>
    <row r="131" spans="1:20" ht="34.5" x14ac:dyDescent="0.25">
      <c r="A131" s="53">
        <v>127</v>
      </c>
      <c r="B131" s="61" t="s">
        <v>62</v>
      </c>
      <c r="C131" s="55" t="s">
        <v>591</v>
      </c>
      <c r="D131" s="55" t="s">
        <v>27</v>
      </c>
      <c r="E131" s="57">
        <v>18307010602</v>
      </c>
      <c r="F131" s="55"/>
      <c r="G131" s="57">
        <v>24</v>
      </c>
      <c r="H131" s="57">
        <v>21</v>
      </c>
      <c r="I131" s="58">
        <f t="shared" si="1"/>
        <v>45</v>
      </c>
      <c r="J131" s="55">
        <v>7086989827</v>
      </c>
      <c r="K131" s="54" t="s">
        <v>95</v>
      </c>
      <c r="L131" s="54" t="s">
        <v>96</v>
      </c>
      <c r="M131" s="54">
        <v>9401725698</v>
      </c>
      <c r="N131" s="55" t="s">
        <v>592</v>
      </c>
      <c r="O131" s="55">
        <v>9678190037</v>
      </c>
      <c r="P131" s="59">
        <v>43614</v>
      </c>
      <c r="Q131" s="55" t="s">
        <v>330</v>
      </c>
      <c r="R131" s="55" t="s">
        <v>264</v>
      </c>
      <c r="S131" s="54" t="s">
        <v>85</v>
      </c>
      <c r="T131" s="34"/>
    </row>
    <row r="132" spans="1:20" ht="34.5" x14ac:dyDescent="0.25">
      <c r="A132" s="53">
        <v>128</v>
      </c>
      <c r="B132" s="61" t="s">
        <v>62</v>
      </c>
      <c r="C132" s="55" t="s">
        <v>593</v>
      </c>
      <c r="D132" s="55" t="s">
        <v>25</v>
      </c>
      <c r="E132" s="57">
        <v>18120417401</v>
      </c>
      <c r="F132" s="55" t="s">
        <v>89</v>
      </c>
      <c r="G132" s="57">
        <v>27</v>
      </c>
      <c r="H132" s="57">
        <v>43</v>
      </c>
      <c r="I132" s="58">
        <f t="shared" si="1"/>
        <v>70</v>
      </c>
      <c r="J132" s="55">
        <v>9101695771</v>
      </c>
      <c r="K132" s="55" t="s">
        <v>504</v>
      </c>
      <c r="L132" s="55" t="s">
        <v>96</v>
      </c>
      <c r="M132" s="55">
        <v>9401725698</v>
      </c>
      <c r="N132" s="55" t="s">
        <v>594</v>
      </c>
      <c r="O132" s="55">
        <v>9577549728</v>
      </c>
      <c r="P132" s="59">
        <v>43614</v>
      </c>
      <c r="Q132" s="55" t="s">
        <v>330</v>
      </c>
      <c r="R132" s="55" t="s">
        <v>264</v>
      </c>
      <c r="S132" s="54" t="s">
        <v>85</v>
      </c>
      <c r="T132" s="34"/>
    </row>
    <row r="133" spans="1:20" ht="34.5" x14ac:dyDescent="0.25">
      <c r="A133" s="53">
        <v>129</v>
      </c>
      <c r="B133" s="61" t="s">
        <v>62</v>
      </c>
      <c r="C133" s="55" t="s">
        <v>595</v>
      </c>
      <c r="D133" s="55" t="s">
        <v>25</v>
      </c>
      <c r="E133" s="57">
        <v>18120418001</v>
      </c>
      <c r="F133" s="55" t="s">
        <v>89</v>
      </c>
      <c r="G133" s="57">
        <v>19</v>
      </c>
      <c r="H133" s="57">
        <v>20</v>
      </c>
      <c r="I133" s="58">
        <f t="shared" ref="I133:I164" si="2">SUM(G133:H133)</f>
        <v>39</v>
      </c>
      <c r="J133" s="55">
        <v>9859060040</v>
      </c>
      <c r="K133" s="55" t="s">
        <v>504</v>
      </c>
      <c r="L133" s="55" t="s">
        <v>96</v>
      </c>
      <c r="M133" s="55">
        <v>9401725698</v>
      </c>
      <c r="N133" s="55" t="s">
        <v>505</v>
      </c>
      <c r="O133" s="55">
        <v>9577180270</v>
      </c>
      <c r="P133" s="59">
        <v>43614</v>
      </c>
      <c r="Q133" s="55" t="s">
        <v>330</v>
      </c>
      <c r="R133" s="55" t="s">
        <v>275</v>
      </c>
      <c r="S133" s="54" t="s">
        <v>85</v>
      </c>
      <c r="T133" s="34"/>
    </row>
    <row r="134" spans="1:20" ht="17.25" x14ac:dyDescent="0.25">
      <c r="A134" s="53">
        <v>130</v>
      </c>
      <c r="B134" s="61" t="s">
        <v>62</v>
      </c>
      <c r="C134" s="54" t="s">
        <v>596</v>
      </c>
      <c r="D134" s="54" t="s">
        <v>27</v>
      </c>
      <c r="E134" s="56">
        <v>18307010514</v>
      </c>
      <c r="F134" s="54"/>
      <c r="G134" s="56">
        <v>11</v>
      </c>
      <c r="H134" s="56">
        <v>7</v>
      </c>
      <c r="I134" s="58">
        <f t="shared" si="2"/>
        <v>18</v>
      </c>
      <c r="J134" s="54">
        <v>9706646027</v>
      </c>
      <c r="K134" s="54" t="s">
        <v>90</v>
      </c>
      <c r="L134" s="54" t="s">
        <v>99</v>
      </c>
      <c r="M134" s="54">
        <v>8822120110</v>
      </c>
      <c r="N134" s="54" t="s">
        <v>129</v>
      </c>
      <c r="O134" s="81">
        <v>9707280643</v>
      </c>
      <c r="P134" s="60">
        <v>43615</v>
      </c>
      <c r="Q134" s="54" t="s">
        <v>331</v>
      </c>
      <c r="R134" s="54" t="s">
        <v>267</v>
      </c>
      <c r="S134" s="54" t="s">
        <v>85</v>
      </c>
      <c r="T134" s="34"/>
    </row>
    <row r="135" spans="1:20" ht="17.25" x14ac:dyDescent="0.25">
      <c r="A135" s="53">
        <v>131</v>
      </c>
      <c r="B135" s="61" t="s">
        <v>62</v>
      </c>
      <c r="C135" s="54" t="s">
        <v>597</v>
      </c>
      <c r="D135" s="54" t="s">
        <v>25</v>
      </c>
      <c r="E135" s="56">
        <v>18120411601</v>
      </c>
      <c r="F135" s="54" t="s">
        <v>598</v>
      </c>
      <c r="G135" s="56">
        <v>109</v>
      </c>
      <c r="H135" s="56">
        <v>139</v>
      </c>
      <c r="I135" s="58">
        <f t="shared" si="2"/>
        <v>248</v>
      </c>
      <c r="J135" s="54">
        <v>8399838413</v>
      </c>
      <c r="K135" s="54" t="s">
        <v>90</v>
      </c>
      <c r="L135" s="54" t="s">
        <v>99</v>
      </c>
      <c r="M135" s="54">
        <v>8822120110</v>
      </c>
      <c r="N135" s="54" t="s">
        <v>599</v>
      </c>
      <c r="O135" s="54">
        <v>9954138991</v>
      </c>
      <c r="P135" s="60">
        <v>43615</v>
      </c>
      <c r="Q135" s="54" t="s">
        <v>331</v>
      </c>
      <c r="R135" s="54" t="s">
        <v>310</v>
      </c>
      <c r="S135" s="54" t="s">
        <v>85</v>
      </c>
      <c r="T135" s="34"/>
    </row>
    <row r="136" spans="1:20" ht="17.25" x14ac:dyDescent="0.25">
      <c r="A136" s="53">
        <v>132</v>
      </c>
      <c r="B136" s="61" t="s">
        <v>62</v>
      </c>
      <c r="C136" s="54" t="s">
        <v>600</v>
      </c>
      <c r="D136" s="54" t="s">
        <v>27</v>
      </c>
      <c r="E136" s="56">
        <v>18307010501</v>
      </c>
      <c r="F136" s="54"/>
      <c r="G136" s="56">
        <v>35</v>
      </c>
      <c r="H136" s="56">
        <v>39</v>
      </c>
      <c r="I136" s="58">
        <f t="shared" si="2"/>
        <v>74</v>
      </c>
      <c r="J136" s="54">
        <v>9954202053</v>
      </c>
      <c r="K136" s="54" t="s">
        <v>90</v>
      </c>
      <c r="L136" s="54" t="s">
        <v>99</v>
      </c>
      <c r="M136" s="54">
        <v>8822120110</v>
      </c>
      <c r="N136" s="54" t="s">
        <v>599</v>
      </c>
      <c r="O136" s="54">
        <v>9954138991</v>
      </c>
      <c r="P136" s="60">
        <v>43616</v>
      </c>
      <c r="Q136" s="54" t="s">
        <v>92</v>
      </c>
      <c r="R136" s="54" t="s">
        <v>278</v>
      </c>
      <c r="S136" s="54" t="s">
        <v>85</v>
      </c>
      <c r="T136" s="34"/>
    </row>
    <row r="137" spans="1:20" ht="34.5" x14ac:dyDescent="0.25">
      <c r="A137" s="53">
        <v>133</v>
      </c>
      <c r="B137" s="61" t="s">
        <v>62</v>
      </c>
      <c r="C137" s="54" t="s">
        <v>601</v>
      </c>
      <c r="D137" s="54" t="s">
        <v>27</v>
      </c>
      <c r="E137" s="56">
        <v>18307010502</v>
      </c>
      <c r="F137" s="54"/>
      <c r="G137" s="56">
        <v>19</v>
      </c>
      <c r="H137" s="56">
        <v>21</v>
      </c>
      <c r="I137" s="58">
        <f t="shared" si="2"/>
        <v>40</v>
      </c>
      <c r="J137" s="54">
        <v>7576904123</v>
      </c>
      <c r="K137" s="54" t="s">
        <v>90</v>
      </c>
      <c r="L137" s="54" t="s">
        <v>99</v>
      </c>
      <c r="M137" s="54">
        <v>8822120110</v>
      </c>
      <c r="N137" s="54" t="s">
        <v>599</v>
      </c>
      <c r="O137" s="54">
        <v>9954138991</v>
      </c>
      <c r="P137" s="60">
        <v>43616</v>
      </c>
      <c r="Q137" s="54" t="s">
        <v>92</v>
      </c>
      <c r="R137" s="54" t="s">
        <v>310</v>
      </c>
      <c r="S137" s="54" t="s">
        <v>85</v>
      </c>
      <c r="T137" s="34"/>
    </row>
    <row r="138" spans="1:20" ht="17.25" x14ac:dyDescent="0.25">
      <c r="A138" s="53">
        <v>134</v>
      </c>
      <c r="B138" s="61" t="s">
        <v>62</v>
      </c>
      <c r="C138" s="54" t="s">
        <v>602</v>
      </c>
      <c r="D138" s="54" t="s">
        <v>25</v>
      </c>
      <c r="E138" s="56">
        <v>18120412101</v>
      </c>
      <c r="F138" s="54" t="s">
        <v>128</v>
      </c>
      <c r="G138" s="56">
        <v>21</v>
      </c>
      <c r="H138" s="56">
        <v>23</v>
      </c>
      <c r="I138" s="58">
        <f t="shared" si="2"/>
        <v>44</v>
      </c>
      <c r="J138" s="54">
        <v>7399664416</v>
      </c>
      <c r="K138" s="54" t="s">
        <v>90</v>
      </c>
      <c r="L138" s="54" t="s">
        <v>99</v>
      </c>
      <c r="M138" s="54">
        <v>8822120110</v>
      </c>
      <c r="N138" s="54" t="s">
        <v>102</v>
      </c>
      <c r="O138" s="54">
        <v>9957955609</v>
      </c>
      <c r="P138" s="60">
        <v>43616</v>
      </c>
      <c r="Q138" s="54" t="s">
        <v>92</v>
      </c>
      <c r="R138" s="54" t="s">
        <v>279</v>
      </c>
      <c r="S138" s="54" t="s">
        <v>85</v>
      </c>
      <c r="T138" s="34"/>
    </row>
    <row r="139" spans="1:20" ht="17.25" x14ac:dyDescent="0.25">
      <c r="A139" s="53">
        <v>135</v>
      </c>
      <c r="B139" s="61"/>
      <c r="C139" s="54"/>
      <c r="D139" s="54"/>
      <c r="E139" s="56"/>
      <c r="F139" s="54"/>
      <c r="G139" s="56"/>
      <c r="H139" s="56"/>
      <c r="I139" s="58">
        <f t="shared" si="2"/>
        <v>0</v>
      </c>
      <c r="J139" s="54"/>
      <c r="K139" s="54"/>
      <c r="L139" s="54"/>
      <c r="M139" s="54"/>
      <c r="N139" s="54"/>
      <c r="O139" s="54"/>
      <c r="P139" s="60"/>
      <c r="Q139" s="54"/>
      <c r="R139" s="54"/>
      <c r="S139" s="54"/>
      <c r="T139" s="34"/>
    </row>
    <row r="140" spans="1:20" ht="17.25" x14ac:dyDescent="0.25">
      <c r="A140" s="53">
        <v>136</v>
      </c>
      <c r="B140" s="61"/>
      <c r="C140" s="54"/>
      <c r="D140" s="54"/>
      <c r="E140" s="56"/>
      <c r="F140" s="54"/>
      <c r="G140" s="56"/>
      <c r="H140" s="56"/>
      <c r="I140" s="58">
        <f t="shared" si="2"/>
        <v>0</v>
      </c>
      <c r="J140" s="54"/>
      <c r="K140" s="54"/>
      <c r="L140" s="54"/>
      <c r="M140" s="54"/>
      <c r="N140" s="54"/>
      <c r="O140" s="54"/>
      <c r="P140" s="60"/>
      <c r="Q140" s="54"/>
      <c r="R140" s="54"/>
      <c r="S140" s="54"/>
      <c r="T140" s="34"/>
    </row>
    <row r="141" spans="1:20" ht="17.25" x14ac:dyDescent="0.25">
      <c r="A141" s="53">
        <v>137</v>
      </c>
      <c r="B141" s="61"/>
      <c r="C141" s="54"/>
      <c r="D141" s="54"/>
      <c r="E141" s="56"/>
      <c r="F141" s="54"/>
      <c r="G141" s="56"/>
      <c r="H141" s="56"/>
      <c r="I141" s="58">
        <f t="shared" si="2"/>
        <v>0</v>
      </c>
      <c r="J141" s="54"/>
      <c r="K141" s="54"/>
      <c r="L141" s="54"/>
      <c r="M141" s="54"/>
      <c r="N141" s="54"/>
      <c r="O141" s="54"/>
      <c r="P141" s="60"/>
      <c r="Q141" s="54"/>
      <c r="R141" s="54"/>
      <c r="S141" s="54"/>
      <c r="T141" s="34"/>
    </row>
    <row r="142" spans="1:20" ht="17.25" x14ac:dyDescent="0.25">
      <c r="A142" s="53">
        <v>138</v>
      </c>
      <c r="B142" s="61"/>
      <c r="C142" s="54"/>
      <c r="D142" s="54"/>
      <c r="E142" s="56"/>
      <c r="F142" s="54"/>
      <c r="G142" s="56"/>
      <c r="H142" s="56"/>
      <c r="I142" s="58">
        <f t="shared" si="2"/>
        <v>0</v>
      </c>
      <c r="J142" s="54"/>
      <c r="K142" s="54"/>
      <c r="L142" s="54"/>
      <c r="M142" s="54"/>
      <c r="N142" s="54"/>
      <c r="O142" s="54"/>
      <c r="P142" s="60"/>
      <c r="Q142" s="54"/>
      <c r="R142" s="54"/>
      <c r="S142" s="54"/>
      <c r="T142" s="34"/>
    </row>
    <row r="143" spans="1:20" ht="17.25" x14ac:dyDescent="0.25">
      <c r="A143" s="53">
        <v>139</v>
      </c>
      <c r="B143" s="61"/>
      <c r="C143" s="54"/>
      <c r="D143" s="54"/>
      <c r="E143" s="56"/>
      <c r="F143" s="54"/>
      <c r="G143" s="56"/>
      <c r="H143" s="56"/>
      <c r="I143" s="58">
        <f t="shared" si="2"/>
        <v>0</v>
      </c>
      <c r="J143" s="54"/>
      <c r="K143" s="54"/>
      <c r="L143" s="54"/>
      <c r="M143" s="54"/>
      <c r="N143" s="54"/>
      <c r="O143" s="54"/>
      <c r="P143" s="60"/>
      <c r="Q143" s="54"/>
      <c r="R143" s="54"/>
      <c r="S143" s="54"/>
      <c r="T143" s="34"/>
    </row>
    <row r="144" spans="1:20" ht="17.25" x14ac:dyDescent="0.25">
      <c r="A144" s="53">
        <v>140</v>
      </c>
      <c r="B144" s="61"/>
      <c r="C144" s="54"/>
      <c r="D144" s="54"/>
      <c r="E144" s="56"/>
      <c r="F144" s="54"/>
      <c r="G144" s="56"/>
      <c r="H144" s="56"/>
      <c r="I144" s="58">
        <f t="shared" si="2"/>
        <v>0</v>
      </c>
      <c r="J144" s="54"/>
      <c r="K144" s="54"/>
      <c r="L144" s="54"/>
      <c r="M144" s="54"/>
      <c r="N144" s="54"/>
      <c r="O144" s="54"/>
      <c r="P144" s="60"/>
      <c r="Q144" s="54"/>
      <c r="R144" s="54"/>
      <c r="S144" s="54"/>
      <c r="T144" s="34"/>
    </row>
    <row r="145" spans="1:20" ht="17.25" x14ac:dyDescent="0.25">
      <c r="A145" s="53">
        <v>141</v>
      </c>
      <c r="B145" s="61"/>
      <c r="C145" s="54"/>
      <c r="D145" s="54"/>
      <c r="E145" s="56"/>
      <c r="F145" s="54"/>
      <c r="G145" s="56"/>
      <c r="H145" s="56"/>
      <c r="I145" s="58">
        <f t="shared" si="2"/>
        <v>0</v>
      </c>
      <c r="J145" s="54"/>
      <c r="K145" s="54"/>
      <c r="L145" s="54"/>
      <c r="M145" s="54"/>
      <c r="N145" s="54"/>
      <c r="O145" s="54"/>
      <c r="P145" s="60"/>
      <c r="Q145" s="54"/>
      <c r="R145" s="54"/>
      <c r="S145" s="54"/>
      <c r="T145" s="34"/>
    </row>
    <row r="146" spans="1:20" ht="17.25" x14ac:dyDescent="0.25">
      <c r="A146" s="53">
        <v>142</v>
      </c>
      <c r="B146" s="61"/>
      <c r="C146" s="54"/>
      <c r="D146" s="54"/>
      <c r="E146" s="56"/>
      <c r="F146" s="54"/>
      <c r="G146" s="56"/>
      <c r="H146" s="56"/>
      <c r="I146" s="58">
        <f t="shared" si="2"/>
        <v>0</v>
      </c>
      <c r="J146" s="54"/>
      <c r="K146" s="54"/>
      <c r="L146" s="54"/>
      <c r="M146" s="54"/>
      <c r="N146" s="54"/>
      <c r="O146" s="54"/>
      <c r="P146" s="60"/>
      <c r="Q146" s="54"/>
      <c r="R146" s="54"/>
      <c r="S146" s="54"/>
      <c r="T146" s="34"/>
    </row>
    <row r="147" spans="1:20" ht="17.25" x14ac:dyDescent="0.25">
      <c r="A147" s="53">
        <v>143</v>
      </c>
      <c r="B147" s="61"/>
      <c r="C147" s="54"/>
      <c r="D147" s="54"/>
      <c r="E147" s="56"/>
      <c r="F147" s="54"/>
      <c r="G147" s="56"/>
      <c r="H147" s="56"/>
      <c r="I147" s="58">
        <f t="shared" si="2"/>
        <v>0</v>
      </c>
      <c r="J147" s="54"/>
      <c r="K147" s="54"/>
      <c r="L147" s="54"/>
      <c r="M147" s="54"/>
      <c r="N147" s="54"/>
      <c r="O147" s="54"/>
      <c r="P147" s="60"/>
      <c r="Q147" s="54"/>
      <c r="R147" s="54"/>
      <c r="S147" s="54"/>
      <c r="T147" s="34"/>
    </row>
    <row r="148" spans="1:20" ht="17.25" x14ac:dyDescent="0.25">
      <c r="A148" s="53">
        <v>144</v>
      </c>
      <c r="B148" s="61"/>
      <c r="C148" s="54"/>
      <c r="D148" s="54"/>
      <c r="E148" s="56"/>
      <c r="F148" s="54"/>
      <c r="G148" s="56"/>
      <c r="H148" s="56"/>
      <c r="I148" s="58">
        <f t="shared" si="2"/>
        <v>0</v>
      </c>
      <c r="J148" s="54"/>
      <c r="K148" s="54"/>
      <c r="L148" s="54"/>
      <c r="M148" s="54"/>
      <c r="N148" s="54"/>
      <c r="O148" s="54"/>
      <c r="P148" s="60"/>
      <c r="Q148" s="54"/>
      <c r="R148" s="54"/>
      <c r="S148" s="54"/>
      <c r="T148" s="34"/>
    </row>
    <row r="149" spans="1:20" ht="17.25" x14ac:dyDescent="0.25">
      <c r="A149" s="53">
        <v>145</v>
      </c>
      <c r="B149" s="61"/>
      <c r="C149" s="54"/>
      <c r="D149" s="54"/>
      <c r="E149" s="56"/>
      <c r="F149" s="54"/>
      <c r="G149" s="56"/>
      <c r="H149" s="56"/>
      <c r="I149" s="58">
        <f t="shared" si="2"/>
        <v>0</v>
      </c>
      <c r="J149" s="54"/>
      <c r="K149" s="54"/>
      <c r="L149" s="54"/>
      <c r="M149" s="54"/>
      <c r="N149" s="54"/>
      <c r="O149" s="54"/>
      <c r="P149" s="60"/>
      <c r="Q149" s="54"/>
      <c r="R149" s="54"/>
      <c r="S149" s="54"/>
      <c r="T149" s="34"/>
    </row>
    <row r="150" spans="1:20" ht="17.25" x14ac:dyDescent="0.25">
      <c r="A150" s="53">
        <v>146</v>
      </c>
      <c r="B150" s="61"/>
      <c r="C150" s="54"/>
      <c r="D150" s="54"/>
      <c r="E150" s="56"/>
      <c r="F150" s="54"/>
      <c r="G150" s="56"/>
      <c r="H150" s="56"/>
      <c r="I150" s="58">
        <f t="shared" si="2"/>
        <v>0</v>
      </c>
      <c r="J150" s="54"/>
      <c r="K150" s="54"/>
      <c r="L150" s="54"/>
      <c r="M150" s="54"/>
      <c r="N150" s="54"/>
      <c r="O150" s="54"/>
      <c r="P150" s="60"/>
      <c r="Q150" s="54"/>
      <c r="R150" s="54"/>
      <c r="S150" s="54"/>
      <c r="T150" s="34"/>
    </row>
    <row r="151" spans="1:20" ht="17.25" x14ac:dyDescent="0.25">
      <c r="A151" s="53">
        <v>147</v>
      </c>
      <c r="B151" s="83"/>
      <c r="C151" s="54"/>
      <c r="D151" s="54"/>
      <c r="E151" s="56"/>
      <c r="F151" s="54"/>
      <c r="G151" s="56"/>
      <c r="H151" s="56"/>
      <c r="I151" s="58">
        <f t="shared" si="2"/>
        <v>0</v>
      </c>
      <c r="J151" s="54"/>
      <c r="K151" s="54"/>
      <c r="L151" s="54"/>
      <c r="M151" s="54"/>
      <c r="N151" s="54"/>
      <c r="O151" s="54"/>
      <c r="P151" s="60"/>
      <c r="Q151" s="54"/>
      <c r="R151" s="54"/>
      <c r="S151" s="54"/>
      <c r="T151" s="34"/>
    </row>
    <row r="152" spans="1:20" ht="17.25" x14ac:dyDescent="0.25">
      <c r="A152" s="53">
        <v>148</v>
      </c>
      <c r="B152" s="83"/>
      <c r="C152" s="54"/>
      <c r="D152" s="54"/>
      <c r="E152" s="56"/>
      <c r="F152" s="54"/>
      <c r="G152" s="56"/>
      <c r="H152" s="56"/>
      <c r="I152" s="58">
        <f t="shared" si="2"/>
        <v>0</v>
      </c>
      <c r="J152" s="54"/>
      <c r="K152" s="54"/>
      <c r="L152" s="54"/>
      <c r="M152" s="54"/>
      <c r="N152" s="54"/>
      <c r="O152" s="54"/>
      <c r="P152" s="60"/>
      <c r="Q152" s="54"/>
      <c r="R152" s="54"/>
      <c r="S152" s="54"/>
      <c r="T152" s="34"/>
    </row>
    <row r="153" spans="1:20" ht="17.25" x14ac:dyDescent="0.25">
      <c r="A153" s="53">
        <v>149</v>
      </c>
      <c r="B153" s="83"/>
      <c r="C153" s="54"/>
      <c r="D153" s="54"/>
      <c r="E153" s="56"/>
      <c r="F153" s="54"/>
      <c r="G153" s="56"/>
      <c r="H153" s="56"/>
      <c r="I153" s="58">
        <f t="shared" si="2"/>
        <v>0</v>
      </c>
      <c r="J153" s="54"/>
      <c r="K153" s="54"/>
      <c r="L153" s="54"/>
      <c r="M153" s="54"/>
      <c r="N153" s="54"/>
      <c r="O153" s="54"/>
      <c r="P153" s="60"/>
      <c r="Q153" s="54"/>
      <c r="R153" s="54"/>
      <c r="S153" s="54"/>
      <c r="T153" s="34"/>
    </row>
    <row r="154" spans="1:20" ht="17.25" x14ac:dyDescent="0.25">
      <c r="A154" s="53">
        <v>150</v>
      </c>
      <c r="B154" s="83"/>
      <c r="C154" s="54"/>
      <c r="D154" s="54"/>
      <c r="E154" s="56"/>
      <c r="F154" s="54"/>
      <c r="G154" s="56"/>
      <c r="H154" s="56"/>
      <c r="I154" s="58">
        <f t="shared" si="2"/>
        <v>0</v>
      </c>
      <c r="J154" s="54"/>
      <c r="K154" s="54"/>
      <c r="L154" s="54"/>
      <c r="M154" s="54"/>
      <c r="N154" s="54"/>
      <c r="O154" s="54"/>
      <c r="P154" s="60"/>
      <c r="Q154" s="54"/>
      <c r="R154" s="54"/>
      <c r="S154" s="54"/>
      <c r="T154" s="34"/>
    </row>
    <row r="155" spans="1:20" ht="17.25" x14ac:dyDescent="0.25">
      <c r="A155" s="53">
        <v>151</v>
      </c>
      <c r="B155" s="83"/>
      <c r="C155" s="54"/>
      <c r="D155" s="54"/>
      <c r="E155" s="56"/>
      <c r="F155" s="54"/>
      <c r="G155" s="56"/>
      <c r="H155" s="56"/>
      <c r="I155" s="58">
        <f t="shared" si="2"/>
        <v>0</v>
      </c>
      <c r="J155" s="54"/>
      <c r="K155" s="54"/>
      <c r="L155" s="54"/>
      <c r="M155" s="54"/>
      <c r="N155" s="54"/>
      <c r="O155" s="54"/>
      <c r="P155" s="60"/>
      <c r="Q155" s="54"/>
      <c r="R155" s="54"/>
      <c r="S155" s="54"/>
      <c r="T155" s="34"/>
    </row>
    <row r="156" spans="1:20" ht="17.25" x14ac:dyDescent="0.25">
      <c r="A156" s="33">
        <v>152</v>
      </c>
      <c r="B156" s="75"/>
      <c r="C156" s="34"/>
      <c r="D156" s="34"/>
      <c r="E156" s="36"/>
      <c r="F156" s="34"/>
      <c r="G156" s="36"/>
      <c r="H156" s="36"/>
      <c r="I156" s="58">
        <f t="shared" si="2"/>
        <v>0</v>
      </c>
      <c r="J156" s="34"/>
      <c r="K156" s="34"/>
      <c r="L156" s="34"/>
      <c r="M156" s="34"/>
      <c r="N156" s="34"/>
      <c r="O156" s="34"/>
      <c r="P156" s="39"/>
      <c r="Q156" s="34"/>
      <c r="R156" s="34"/>
      <c r="S156" s="34"/>
      <c r="T156" s="34"/>
    </row>
    <row r="157" spans="1:20" ht="17.25" x14ac:dyDescent="0.25">
      <c r="A157" s="33">
        <v>153</v>
      </c>
      <c r="B157" s="75"/>
      <c r="C157" s="34"/>
      <c r="D157" s="34"/>
      <c r="E157" s="36"/>
      <c r="F157" s="34"/>
      <c r="G157" s="36"/>
      <c r="H157" s="36"/>
      <c r="I157" s="58">
        <f t="shared" si="2"/>
        <v>0</v>
      </c>
      <c r="J157" s="34"/>
      <c r="K157" s="34"/>
      <c r="L157" s="34"/>
      <c r="M157" s="34"/>
      <c r="N157" s="34"/>
      <c r="O157" s="34"/>
      <c r="P157" s="39"/>
      <c r="Q157" s="34"/>
      <c r="R157" s="34"/>
      <c r="S157" s="34"/>
      <c r="T157" s="34"/>
    </row>
    <row r="158" spans="1:20" ht="17.25" x14ac:dyDescent="0.25">
      <c r="A158" s="33">
        <v>154</v>
      </c>
      <c r="B158" s="42"/>
      <c r="C158" s="34"/>
      <c r="D158" s="34"/>
      <c r="E158" s="36"/>
      <c r="F158" s="34"/>
      <c r="G158" s="36"/>
      <c r="H158" s="36"/>
      <c r="I158" s="58">
        <f t="shared" si="2"/>
        <v>0</v>
      </c>
      <c r="J158" s="34"/>
      <c r="K158" s="34"/>
      <c r="L158" s="34"/>
      <c r="M158" s="34"/>
      <c r="N158" s="34"/>
      <c r="O158" s="34"/>
      <c r="P158" s="39"/>
      <c r="Q158" s="34"/>
      <c r="R158" s="34"/>
      <c r="S158" s="34"/>
      <c r="T158" s="34"/>
    </row>
    <row r="159" spans="1:20" ht="17.25" x14ac:dyDescent="0.25">
      <c r="A159" s="33">
        <v>155</v>
      </c>
      <c r="B159" s="42"/>
      <c r="C159" s="34"/>
      <c r="D159" s="34"/>
      <c r="E159" s="36"/>
      <c r="F159" s="34"/>
      <c r="G159" s="36"/>
      <c r="H159" s="36"/>
      <c r="I159" s="58">
        <f t="shared" si="2"/>
        <v>0</v>
      </c>
      <c r="J159" s="34"/>
      <c r="K159" s="34"/>
      <c r="L159" s="34"/>
      <c r="M159" s="34"/>
      <c r="N159" s="34"/>
      <c r="O159" s="34"/>
      <c r="P159" s="39"/>
      <c r="Q159" s="34"/>
      <c r="R159" s="34"/>
      <c r="S159" s="34"/>
      <c r="T159" s="34"/>
    </row>
    <row r="160" spans="1:20" ht="17.25" x14ac:dyDescent="0.25">
      <c r="A160" s="33">
        <v>156</v>
      </c>
      <c r="B160" s="42"/>
      <c r="C160" s="34"/>
      <c r="D160" s="34"/>
      <c r="E160" s="36"/>
      <c r="F160" s="34"/>
      <c r="G160" s="36"/>
      <c r="H160" s="36"/>
      <c r="I160" s="58">
        <f t="shared" si="2"/>
        <v>0</v>
      </c>
      <c r="J160" s="34"/>
      <c r="K160" s="34"/>
      <c r="L160" s="34"/>
      <c r="M160" s="34"/>
      <c r="N160" s="34"/>
      <c r="O160" s="34"/>
      <c r="P160" s="39"/>
      <c r="Q160" s="34"/>
      <c r="R160" s="34"/>
      <c r="S160" s="34"/>
      <c r="T160" s="34"/>
    </row>
    <row r="161" spans="1:20" ht="17.25" x14ac:dyDescent="0.25">
      <c r="A161" s="33">
        <v>157</v>
      </c>
      <c r="B161" s="42"/>
      <c r="C161" s="34"/>
      <c r="D161" s="34"/>
      <c r="E161" s="36"/>
      <c r="F161" s="34"/>
      <c r="G161" s="36"/>
      <c r="H161" s="36"/>
      <c r="I161" s="58">
        <f t="shared" si="2"/>
        <v>0</v>
      </c>
      <c r="J161" s="34"/>
      <c r="K161" s="34"/>
      <c r="L161" s="34"/>
      <c r="M161" s="34"/>
      <c r="N161" s="34"/>
      <c r="O161" s="34"/>
      <c r="P161" s="39"/>
      <c r="Q161" s="34"/>
      <c r="R161" s="34"/>
      <c r="S161" s="34"/>
      <c r="T161" s="34"/>
    </row>
    <row r="162" spans="1:20" ht="17.25" x14ac:dyDescent="0.25">
      <c r="A162" s="33">
        <v>158</v>
      </c>
      <c r="B162" s="42"/>
      <c r="C162" s="34"/>
      <c r="D162" s="34"/>
      <c r="E162" s="36"/>
      <c r="F162" s="34"/>
      <c r="G162" s="36"/>
      <c r="H162" s="36"/>
      <c r="I162" s="58">
        <f t="shared" si="2"/>
        <v>0</v>
      </c>
      <c r="J162" s="34"/>
      <c r="K162" s="34"/>
      <c r="L162" s="34"/>
      <c r="M162" s="34"/>
      <c r="N162" s="34"/>
      <c r="O162" s="34"/>
      <c r="P162" s="39"/>
      <c r="Q162" s="34"/>
      <c r="R162" s="34"/>
      <c r="S162" s="34"/>
      <c r="T162" s="34"/>
    </row>
    <row r="163" spans="1:20" ht="17.25" x14ac:dyDescent="0.25">
      <c r="A163" s="33">
        <v>159</v>
      </c>
      <c r="B163" s="42"/>
      <c r="C163" s="34"/>
      <c r="D163" s="34"/>
      <c r="E163" s="36"/>
      <c r="F163" s="34"/>
      <c r="G163" s="36"/>
      <c r="H163" s="36"/>
      <c r="I163" s="58">
        <f t="shared" si="2"/>
        <v>0</v>
      </c>
      <c r="J163" s="34"/>
      <c r="K163" s="34"/>
      <c r="L163" s="34"/>
      <c r="M163" s="34"/>
      <c r="N163" s="34"/>
      <c r="O163" s="34"/>
      <c r="P163" s="39"/>
      <c r="Q163" s="34"/>
      <c r="R163" s="34"/>
      <c r="S163" s="34"/>
      <c r="T163" s="34"/>
    </row>
    <row r="164" spans="1:20" ht="17.25" x14ac:dyDescent="0.25">
      <c r="A164" s="33">
        <v>160</v>
      </c>
      <c r="B164" s="42"/>
      <c r="C164" s="34"/>
      <c r="D164" s="34"/>
      <c r="E164" s="36"/>
      <c r="F164" s="34"/>
      <c r="G164" s="36"/>
      <c r="H164" s="36"/>
      <c r="I164" s="58">
        <f t="shared" si="2"/>
        <v>0</v>
      </c>
      <c r="J164" s="34"/>
      <c r="K164" s="34"/>
      <c r="L164" s="34"/>
      <c r="M164" s="34"/>
      <c r="N164" s="34"/>
      <c r="O164" s="34"/>
      <c r="P164" s="39"/>
      <c r="Q164" s="34"/>
      <c r="R164" s="34"/>
      <c r="S164" s="34"/>
      <c r="T164" s="34"/>
    </row>
    <row r="165" spans="1:20" x14ac:dyDescent="0.25">
      <c r="A165" s="32" t="s">
        <v>11</v>
      </c>
      <c r="B165" s="32"/>
      <c r="C165" s="32">
        <f>COUNTIFS(C5:C164,"*")</f>
        <v>134</v>
      </c>
      <c r="D165" s="32"/>
      <c r="E165" s="43"/>
      <c r="F165" s="32"/>
      <c r="G165" s="32">
        <f>SUM(G5:G164)</f>
        <v>4813</v>
      </c>
      <c r="H165" s="32">
        <f>SUM(H5:H164)</f>
        <v>5112</v>
      </c>
      <c r="I165" s="32">
        <f>SUM(I5:I164)</f>
        <v>9925</v>
      </c>
      <c r="J165" s="32"/>
      <c r="K165" s="32"/>
      <c r="L165" s="32"/>
      <c r="M165" s="32"/>
      <c r="N165" s="32"/>
      <c r="O165" s="32"/>
      <c r="P165" s="44"/>
      <c r="Q165" s="32"/>
      <c r="R165" s="32"/>
      <c r="S165" s="32"/>
      <c r="T165" s="45"/>
    </row>
    <row r="166" spans="1:20" x14ac:dyDescent="0.25">
      <c r="A166" s="46" t="s">
        <v>61</v>
      </c>
      <c r="B166" s="47">
        <f>COUNTIF(B$5:B$164,"Team 1")</f>
        <v>74</v>
      </c>
      <c r="C166" s="46" t="s">
        <v>27</v>
      </c>
      <c r="D166" s="47">
        <f>COUNTIF(D5:D164,"Anganwadi")</f>
        <v>83</v>
      </c>
    </row>
    <row r="167" spans="1:20" x14ac:dyDescent="0.25">
      <c r="A167" s="46" t="s">
        <v>62</v>
      </c>
      <c r="B167" s="47">
        <f>COUNTIF(B$6:B$164,"Team 2")</f>
        <v>60</v>
      </c>
      <c r="C167" s="46" t="s">
        <v>25</v>
      </c>
      <c r="D167" s="47">
        <f>COUNTIF(D5:D164,"School")</f>
        <v>51</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E105" activePane="bottomRight" state="frozen"/>
      <selection pane="topRight" activeCell="C1" sqref="C1"/>
      <selection pane="bottomLeft" activeCell="A5" sqref="A5"/>
      <selection pane="bottomRight" activeCell="L112" sqref="L112:M112"/>
    </sheetView>
  </sheetViews>
  <sheetFormatPr defaultRowHeight="15.75" x14ac:dyDescent="0.25"/>
  <cols>
    <col min="1" max="1" width="10" style="29" customWidth="1"/>
    <col min="2" max="2" width="13.85546875" style="29" bestFit="1" customWidth="1"/>
    <col min="3" max="3" width="25.85546875" style="29" customWidth="1"/>
    <col min="4" max="4" width="17.5703125" style="29" bestFit="1" customWidth="1"/>
    <col min="5" max="5" width="16" style="48" customWidth="1"/>
    <col min="6" max="6" width="17" style="29" customWidth="1"/>
    <col min="7" max="7" width="6.140625" style="48" customWidth="1"/>
    <col min="8" max="8" width="6.42578125" style="48" bestFit="1" customWidth="1"/>
    <col min="9" max="9" width="6.42578125" style="29" bestFit="1" customWidth="1"/>
    <col min="10" max="10" width="16.7109375" style="29" customWidth="1"/>
    <col min="11" max="13" width="19.5703125" style="29" customWidth="1"/>
    <col min="14" max="14" width="19.140625" style="29" customWidth="1"/>
    <col min="15" max="15" width="15" style="29" bestFit="1" customWidth="1"/>
    <col min="16" max="16" width="15.28515625" style="29" customWidth="1"/>
    <col min="17" max="17" width="11.5703125" style="29" bestFit="1" customWidth="1"/>
    <col min="18" max="18" width="17.5703125" style="29" customWidth="1"/>
    <col min="19" max="19" width="19.5703125" style="29" customWidth="1"/>
    <col min="20" max="16384" width="9.140625" style="29"/>
  </cols>
  <sheetData>
    <row r="1" spans="1:20" ht="51" customHeight="1" x14ac:dyDescent="0.25">
      <c r="A1" s="141" t="s">
        <v>229</v>
      </c>
      <c r="B1" s="141"/>
      <c r="C1" s="141"/>
      <c r="D1" s="142"/>
      <c r="E1" s="142"/>
      <c r="F1" s="142"/>
      <c r="G1" s="142"/>
      <c r="H1" s="142"/>
      <c r="I1" s="142"/>
      <c r="J1" s="142"/>
      <c r="K1" s="142"/>
      <c r="L1" s="142"/>
      <c r="M1" s="142"/>
      <c r="N1" s="142"/>
      <c r="O1" s="142"/>
      <c r="P1" s="142"/>
      <c r="Q1" s="142"/>
      <c r="R1" s="142"/>
      <c r="S1" s="142"/>
    </row>
    <row r="2" spans="1:20" x14ac:dyDescent="0.25">
      <c r="A2" s="145" t="s">
        <v>59</v>
      </c>
      <c r="B2" s="146"/>
      <c r="C2" s="146"/>
      <c r="D2" s="30" t="s">
        <v>616</v>
      </c>
      <c r="E2" s="31"/>
      <c r="F2" s="31"/>
      <c r="G2" s="31"/>
      <c r="H2" s="31"/>
      <c r="I2" s="31"/>
      <c r="J2" s="31"/>
      <c r="K2" s="31"/>
      <c r="L2" s="31"/>
      <c r="M2" s="31"/>
      <c r="N2" s="31"/>
      <c r="O2" s="31"/>
      <c r="P2" s="31"/>
      <c r="Q2" s="31"/>
      <c r="R2" s="31"/>
      <c r="S2" s="31"/>
    </row>
    <row r="3" spans="1:20" ht="24" customHeight="1" x14ac:dyDescent="0.25">
      <c r="A3" s="147" t="s">
        <v>14</v>
      </c>
      <c r="B3" s="143" t="s">
        <v>348</v>
      </c>
      <c r="C3" s="148" t="s">
        <v>7</v>
      </c>
      <c r="D3" s="148" t="s">
        <v>55</v>
      </c>
      <c r="E3" s="148" t="s">
        <v>16</v>
      </c>
      <c r="F3" s="148" t="s">
        <v>230</v>
      </c>
      <c r="G3" s="148" t="s">
        <v>8</v>
      </c>
      <c r="H3" s="148"/>
      <c r="I3" s="148"/>
      <c r="J3" s="148" t="s">
        <v>33</v>
      </c>
      <c r="K3" s="143" t="s">
        <v>35</v>
      </c>
      <c r="L3" s="143" t="s">
        <v>52</v>
      </c>
      <c r="M3" s="143" t="s">
        <v>53</v>
      </c>
      <c r="N3" s="143" t="s">
        <v>36</v>
      </c>
      <c r="O3" s="143" t="s">
        <v>37</v>
      </c>
      <c r="P3" s="147" t="s">
        <v>54</v>
      </c>
      <c r="Q3" s="148" t="s">
        <v>349</v>
      </c>
      <c r="R3" s="148" t="s">
        <v>34</v>
      </c>
      <c r="S3" s="148" t="s">
        <v>350</v>
      </c>
      <c r="T3" s="148" t="s">
        <v>13</v>
      </c>
    </row>
    <row r="4" spans="1:20" ht="25.5" customHeight="1" x14ac:dyDescent="0.25">
      <c r="A4" s="147"/>
      <c r="B4" s="149"/>
      <c r="C4" s="148"/>
      <c r="D4" s="148"/>
      <c r="E4" s="148"/>
      <c r="F4" s="148"/>
      <c r="G4" s="32" t="s">
        <v>9</v>
      </c>
      <c r="H4" s="32" t="s">
        <v>10</v>
      </c>
      <c r="I4" s="32" t="s">
        <v>11</v>
      </c>
      <c r="J4" s="148"/>
      <c r="K4" s="144"/>
      <c r="L4" s="144"/>
      <c r="M4" s="144"/>
      <c r="N4" s="144"/>
      <c r="O4" s="144"/>
      <c r="P4" s="147"/>
      <c r="Q4" s="147"/>
      <c r="R4" s="148"/>
      <c r="S4" s="148"/>
      <c r="T4" s="148"/>
    </row>
    <row r="5" spans="1:20" s="41" customFormat="1" ht="34.5" x14ac:dyDescent="0.3">
      <c r="A5" s="40">
        <v>1</v>
      </c>
      <c r="B5" s="76" t="s">
        <v>61</v>
      </c>
      <c r="C5" s="55" t="s">
        <v>1332</v>
      </c>
      <c r="D5" s="55" t="s">
        <v>27</v>
      </c>
      <c r="E5" s="57">
        <v>18307070126</v>
      </c>
      <c r="F5" s="55"/>
      <c r="G5" s="57">
        <v>47</v>
      </c>
      <c r="H5" s="57">
        <v>44</v>
      </c>
      <c r="I5" s="73">
        <f t="shared" ref="I5:I68" si="0">SUM(G5:H5)</f>
        <v>91</v>
      </c>
      <c r="J5" s="55">
        <v>8721939435</v>
      </c>
      <c r="K5" s="55" t="s">
        <v>136</v>
      </c>
      <c r="L5" s="55" t="s">
        <v>386</v>
      </c>
      <c r="M5" s="55"/>
      <c r="N5" s="55" t="s">
        <v>387</v>
      </c>
      <c r="O5" s="55">
        <v>9854349578</v>
      </c>
      <c r="P5" s="60">
        <v>43617</v>
      </c>
      <c r="Q5" s="55" t="s">
        <v>332</v>
      </c>
      <c r="R5" s="55" t="s">
        <v>269</v>
      </c>
      <c r="S5" s="55" t="s">
        <v>97</v>
      </c>
      <c r="T5" s="35"/>
    </row>
    <row r="6" spans="1:20" ht="17.25" x14ac:dyDescent="0.3">
      <c r="A6" s="33">
        <v>2</v>
      </c>
      <c r="B6" s="77" t="s">
        <v>61</v>
      </c>
      <c r="C6" s="54" t="s">
        <v>967</v>
      </c>
      <c r="D6" s="54" t="s">
        <v>25</v>
      </c>
      <c r="E6" s="56">
        <v>18120405802</v>
      </c>
      <c r="F6" s="54" t="s">
        <v>93</v>
      </c>
      <c r="G6" s="56">
        <v>15</v>
      </c>
      <c r="H6" s="56">
        <v>15</v>
      </c>
      <c r="I6" s="73">
        <f t="shared" si="0"/>
        <v>30</v>
      </c>
      <c r="J6" s="54">
        <v>957696820</v>
      </c>
      <c r="K6" s="54" t="s">
        <v>151</v>
      </c>
      <c r="L6" s="54" t="s">
        <v>152</v>
      </c>
      <c r="M6" s="54">
        <v>8486871726</v>
      </c>
      <c r="N6" s="54" t="s">
        <v>968</v>
      </c>
      <c r="O6" s="54">
        <v>7896680078</v>
      </c>
      <c r="P6" s="60">
        <v>43617</v>
      </c>
      <c r="Q6" s="54" t="s">
        <v>332</v>
      </c>
      <c r="R6" s="54" t="s">
        <v>249</v>
      </c>
      <c r="S6" s="55" t="s">
        <v>97</v>
      </c>
      <c r="T6" s="34"/>
    </row>
    <row r="7" spans="1:20" ht="34.5" x14ac:dyDescent="0.3">
      <c r="A7" s="33">
        <v>3</v>
      </c>
      <c r="B7" s="77" t="s">
        <v>61</v>
      </c>
      <c r="C7" s="54" t="s">
        <v>969</v>
      </c>
      <c r="D7" s="54" t="s">
        <v>25</v>
      </c>
      <c r="E7" s="56">
        <v>18120405801</v>
      </c>
      <c r="F7" s="54" t="s">
        <v>89</v>
      </c>
      <c r="G7" s="56">
        <v>20</v>
      </c>
      <c r="H7" s="56">
        <v>18</v>
      </c>
      <c r="I7" s="73">
        <f t="shared" si="0"/>
        <v>38</v>
      </c>
      <c r="J7" s="54">
        <v>9435284034</v>
      </c>
      <c r="K7" s="54" t="s">
        <v>970</v>
      </c>
      <c r="L7" s="54" t="s">
        <v>152</v>
      </c>
      <c r="M7" s="54">
        <v>8486871726</v>
      </c>
      <c r="N7" s="54" t="s">
        <v>968</v>
      </c>
      <c r="O7" s="54">
        <v>7896680078</v>
      </c>
      <c r="P7" s="60">
        <v>43617</v>
      </c>
      <c r="Q7" s="54" t="s">
        <v>332</v>
      </c>
      <c r="R7" s="54" t="s">
        <v>249</v>
      </c>
      <c r="S7" s="55" t="s">
        <v>97</v>
      </c>
      <c r="T7" s="34"/>
    </row>
    <row r="8" spans="1:20" s="41" customFormat="1" ht="34.5" x14ac:dyDescent="0.3">
      <c r="A8" s="40">
        <v>4</v>
      </c>
      <c r="B8" s="76" t="s">
        <v>61</v>
      </c>
      <c r="C8" s="54" t="s">
        <v>971</v>
      </c>
      <c r="D8" s="54" t="s">
        <v>25</v>
      </c>
      <c r="E8" s="56">
        <v>18120406204</v>
      </c>
      <c r="F8" s="54" t="s">
        <v>93</v>
      </c>
      <c r="G8" s="56">
        <v>143</v>
      </c>
      <c r="H8" s="56">
        <v>131</v>
      </c>
      <c r="I8" s="73">
        <f t="shared" si="0"/>
        <v>274</v>
      </c>
      <c r="J8" s="54">
        <v>9864673295</v>
      </c>
      <c r="K8" s="54" t="s">
        <v>282</v>
      </c>
      <c r="L8" s="54" t="s">
        <v>283</v>
      </c>
      <c r="M8" s="54">
        <v>9954391802</v>
      </c>
      <c r="N8" s="54" t="s">
        <v>284</v>
      </c>
      <c r="O8" s="54">
        <v>9678306022</v>
      </c>
      <c r="P8" s="60">
        <v>43619</v>
      </c>
      <c r="Q8" s="54" t="s">
        <v>329</v>
      </c>
      <c r="R8" s="54" t="s">
        <v>285</v>
      </c>
      <c r="S8" s="55" t="s">
        <v>97</v>
      </c>
      <c r="T8" s="35"/>
    </row>
    <row r="9" spans="1:20" s="41" customFormat="1" ht="17.25" x14ac:dyDescent="0.3">
      <c r="A9" s="40">
        <v>5</v>
      </c>
      <c r="B9" s="76" t="s">
        <v>61</v>
      </c>
      <c r="C9" s="54" t="s">
        <v>1368</v>
      </c>
      <c r="D9" s="54" t="s">
        <v>25</v>
      </c>
      <c r="E9" s="56">
        <v>18120406101</v>
      </c>
      <c r="F9" s="54" t="s">
        <v>89</v>
      </c>
      <c r="G9" s="56">
        <v>11</v>
      </c>
      <c r="H9" s="56">
        <v>13</v>
      </c>
      <c r="I9" s="73">
        <f t="shared" si="0"/>
        <v>24</v>
      </c>
      <c r="J9" s="54">
        <v>9678281625</v>
      </c>
      <c r="K9" s="54" t="s">
        <v>112</v>
      </c>
      <c r="L9" s="54" t="s">
        <v>116</v>
      </c>
      <c r="M9" s="54">
        <v>9854848511</v>
      </c>
      <c r="N9" s="54" t="s">
        <v>117</v>
      </c>
      <c r="O9" s="54">
        <v>8876413026</v>
      </c>
      <c r="P9" s="60">
        <v>43620</v>
      </c>
      <c r="Q9" s="54" t="s">
        <v>333</v>
      </c>
      <c r="R9" s="54" t="s">
        <v>1215</v>
      </c>
      <c r="S9" s="55" t="s">
        <v>97</v>
      </c>
      <c r="T9" s="35"/>
    </row>
    <row r="10" spans="1:20" s="41" customFormat="1" ht="34.5" x14ac:dyDescent="0.3">
      <c r="A10" s="40">
        <v>6</v>
      </c>
      <c r="B10" s="76" t="s">
        <v>61</v>
      </c>
      <c r="C10" s="54" t="s">
        <v>1369</v>
      </c>
      <c r="D10" s="54" t="s">
        <v>25</v>
      </c>
      <c r="E10" s="56">
        <v>18120410303</v>
      </c>
      <c r="F10" s="54" t="s">
        <v>89</v>
      </c>
      <c r="G10" s="56">
        <v>65</v>
      </c>
      <c r="H10" s="56">
        <v>82</v>
      </c>
      <c r="I10" s="73">
        <f t="shared" si="0"/>
        <v>147</v>
      </c>
      <c r="J10" s="54">
        <v>9954822432</v>
      </c>
      <c r="K10" s="54" t="s">
        <v>112</v>
      </c>
      <c r="L10" s="54" t="s">
        <v>116</v>
      </c>
      <c r="M10" s="54">
        <v>9854848511</v>
      </c>
      <c r="N10" s="54" t="s">
        <v>1002</v>
      </c>
      <c r="O10" s="54">
        <v>9401180410</v>
      </c>
      <c r="P10" s="60">
        <v>43620</v>
      </c>
      <c r="Q10" s="54" t="s">
        <v>333</v>
      </c>
      <c r="R10" s="54" t="s">
        <v>1003</v>
      </c>
      <c r="S10" s="55" t="s">
        <v>97</v>
      </c>
      <c r="T10" s="35"/>
    </row>
    <row r="11" spans="1:20" s="41" customFormat="1" ht="17.25" x14ac:dyDescent="0.3">
      <c r="A11" s="40">
        <v>7</v>
      </c>
      <c r="B11" s="76" t="s">
        <v>61</v>
      </c>
      <c r="C11" s="54" t="s">
        <v>972</v>
      </c>
      <c r="D11" s="54" t="s">
        <v>25</v>
      </c>
      <c r="E11" s="56">
        <v>18120409901</v>
      </c>
      <c r="F11" s="54" t="s">
        <v>89</v>
      </c>
      <c r="G11" s="56">
        <v>64</v>
      </c>
      <c r="H11" s="56">
        <v>76</v>
      </c>
      <c r="I11" s="73">
        <f t="shared" si="0"/>
        <v>140</v>
      </c>
      <c r="J11" s="54">
        <v>9954524298</v>
      </c>
      <c r="K11" s="54" t="s">
        <v>973</v>
      </c>
      <c r="L11" s="54" t="s">
        <v>288</v>
      </c>
      <c r="M11" s="54">
        <v>9678503729</v>
      </c>
      <c r="N11" s="54"/>
      <c r="O11" s="54"/>
      <c r="P11" s="60">
        <v>43622</v>
      </c>
      <c r="Q11" s="54" t="s">
        <v>331</v>
      </c>
      <c r="R11" s="54" t="s">
        <v>246</v>
      </c>
      <c r="S11" s="55" t="s">
        <v>97</v>
      </c>
      <c r="T11" s="35"/>
    </row>
    <row r="12" spans="1:20" s="41" customFormat="1" ht="17.25" x14ac:dyDescent="0.3">
      <c r="A12" s="40">
        <v>8</v>
      </c>
      <c r="B12" s="76" t="s">
        <v>61</v>
      </c>
      <c r="C12" s="54" t="s">
        <v>1346</v>
      </c>
      <c r="D12" s="54" t="s">
        <v>25</v>
      </c>
      <c r="E12" s="56">
        <v>18120421204</v>
      </c>
      <c r="F12" s="54" t="s">
        <v>94</v>
      </c>
      <c r="G12" s="56">
        <v>46</v>
      </c>
      <c r="H12" s="56">
        <v>56</v>
      </c>
      <c r="I12" s="73">
        <f t="shared" si="0"/>
        <v>102</v>
      </c>
      <c r="J12" s="54">
        <v>9954492237</v>
      </c>
      <c r="K12" s="54" t="s">
        <v>1114</v>
      </c>
      <c r="L12" s="54" t="s">
        <v>1121</v>
      </c>
      <c r="M12" s="54">
        <v>9859400970</v>
      </c>
      <c r="N12" s="54" t="s">
        <v>1122</v>
      </c>
      <c r="O12" s="54">
        <v>9957734183</v>
      </c>
      <c r="P12" s="60">
        <v>43622</v>
      </c>
      <c r="Q12" s="54" t="s">
        <v>331</v>
      </c>
      <c r="R12" s="54" t="s">
        <v>249</v>
      </c>
      <c r="S12" s="55" t="s">
        <v>97</v>
      </c>
      <c r="T12" s="35"/>
    </row>
    <row r="13" spans="1:20" s="41" customFormat="1" ht="17.25" x14ac:dyDescent="0.3">
      <c r="A13" s="40">
        <v>9</v>
      </c>
      <c r="B13" s="76" t="s">
        <v>61</v>
      </c>
      <c r="C13" s="55" t="s">
        <v>1356</v>
      </c>
      <c r="D13" s="55" t="s">
        <v>27</v>
      </c>
      <c r="E13" s="57">
        <v>18307070727</v>
      </c>
      <c r="F13" s="55"/>
      <c r="G13" s="57">
        <v>35</v>
      </c>
      <c r="H13" s="57">
        <v>26</v>
      </c>
      <c r="I13" s="73">
        <f t="shared" si="0"/>
        <v>61</v>
      </c>
      <c r="J13" s="55">
        <v>8486279116</v>
      </c>
      <c r="K13" s="55" t="s">
        <v>151</v>
      </c>
      <c r="L13" s="55" t="s">
        <v>152</v>
      </c>
      <c r="M13" s="55">
        <v>8486871726</v>
      </c>
      <c r="N13" s="55" t="s">
        <v>1357</v>
      </c>
      <c r="O13" s="55"/>
      <c r="P13" s="60">
        <v>43653</v>
      </c>
      <c r="Q13" s="55" t="s">
        <v>92</v>
      </c>
      <c r="R13" s="55" t="s">
        <v>235</v>
      </c>
      <c r="S13" s="55" t="s">
        <v>97</v>
      </c>
      <c r="T13" s="35"/>
    </row>
    <row r="14" spans="1:20" ht="17.25" x14ac:dyDescent="0.3">
      <c r="A14" s="33">
        <v>10</v>
      </c>
      <c r="B14" s="77" t="s">
        <v>61</v>
      </c>
      <c r="C14" s="54" t="s">
        <v>1365</v>
      </c>
      <c r="D14" s="54" t="s">
        <v>27</v>
      </c>
      <c r="E14" s="56">
        <v>18307070920</v>
      </c>
      <c r="F14" s="54"/>
      <c r="G14" s="56">
        <v>47</v>
      </c>
      <c r="H14" s="56">
        <v>37</v>
      </c>
      <c r="I14" s="73">
        <f t="shared" si="0"/>
        <v>84</v>
      </c>
      <c r="J14" s="54">
        <v>8473997978</v>
      </c>
      <c r="K14" s="54" t="s">
        <v>196</v>
      </c>
      <c r="L14" s="54" t="s">
        <v>116</v>
      </c>
      <c r="M14" s="54">
        <v>9854848511</v>
      </c>
      <c r="N14" s="54"/>
      <c r="O14" s="54"/>
      <c r="P14" s="60">
        <v>43653</v>
      </c>
      <c r="Q14" s="54" t="s">
        <v>92</v>
      </c>
      <c r="R14" s="54" t="s">
        <v>252</v>
      </c>
      <c r="S14" s="55" t="s">
        <v>97</v>
      </c>
      <c r="T14" s="34"/>
    </row>
    <row r="15" spans="1:20" s="41" customFormat="1" ht="17.25" x14ac:dyDescent="0.3">
      <c r="A15" s="40">
        <v>11</v>
      </c>
      <c r="B15" s="76" t="s">
        <v>61</v>
      </c>
      <c r="C15" s="54" t="s">
        <v>974</v>
      </c>
      <c r="D15" s="54" t="s">
        <v>25</v>
      </c>
      <c r="E15" s="56">
        <v>18120406212</v>
      </c>
      <c r="F15" s="54" t="s">
        <v>89</v>
      </c>
      <c r="G15" s="56">
        <v>26</v>
      </c>
      <c r="H15" s="56">
        <v>17</v>
      </c>
      <c r="I15" s="73">
        <f t="shared" si="0"/>
        <v>43</v>
      </c>
      <c r="J15" s="54">
        <v>7638803719</v>
      </c>
      <c r="K15" s="54" t="s">
        <v>975</v>
      </c>
      <c r="L15" s="54" t="s">
        <v>976</v>
      </c>
      <c r="M15" s="54">
        <v>9954584647</v>
      </c>
      <c r="N15" s="54" t="s">
        <v>289</v>
      </c>
      <c r="O15" s="54">
        <v>7896431819</v>
      </c>
      <c r="P15" s="60">
        <v>43653</v>
      </c>
      <c r="Q15" s="54" t="s">
        <v>92</v>
      </c>
      <c r="R15" s="54" t="s">
        <v>977</v>
      </c>
      <c r="S15" s="55" t="s">
        <v>97</v>
      </c>
      <c r="T15" s="35"/>
    </row>
    <row r="16" spans="1:20" ht="17.25" x14ac:dyDescent="0.3">
      <c r="A16" s="33">
        <v>12</v>
      </c>
      <c r="B16" s="76" t="s">
        <v>61</v>
      </c>
      <c r="C16" s="54" t="s">
        <v>978</v>
      </c>
      <c r="D16" s="54" t="s">
        <v>25</v>
      </c>
      <c r="E16" s="56">
        <v>18120410001</v>
      </c>
      <c r="F16" s="54" t="s">
        <v>89</v>
      </c>
      <c r="G16" s="56">
        <v>20</v>
      </c>
      <c r="H16" s="56">
        <v>21</v>
      </c>
      <c r="I16" s="73">
        <f t="shared" si="0"/>
        <v>41</v>
      </c>
      <c r="J16" s="54">
        <v>9957414121</v>
      </c>
      <c r="K16" s="54" t="s">
        <v>196</v>
      </c>
      <c r="L16" s="54" t="s">
        <v>116</v>
      </c>
      <c r="M16" s="54">
        <v>9854848511</v>
      </c>
      <c r="N16" s="54" t="s">
        <v>203</v>
      </c>
      <c r="O16" s="54">
        <v>9854326486</v>
      </c>
      <c r="P16" s="60">
        <v>43653</v>
      </c>
      <c r="Q16" s="54" t="s">
        <v>92</v>
      </c>
      <c r="R16" s="54" t="s">
        <v>285</v>
      </c>
      <c r="S16" s="55" t="s">
        <v>97</v>
      </c>
      <c r="T16" s="34"/>
    </row>
    <row r="17" spans="1:20" s="41" customFormat="1" ht="34.5" x14ac:dyDescent="0.3">
      <c r="A17" s="40">
        <v>13</v>
      </c>
      <c r="B17" s="76" t="s">
        <v>61</v>
      </c>
      <c r="C17" s="54" t="s">
        <v>1333</v>
      </c>
      <c r="D17" s="54" t="s">
        <v>27</v>
      </c>
      <c r="E17" s="56">
        <v>18307070204</v>
      </c>
      <c r="F17" s="54"/>
      <c r="G17" s="56">
        <v>42</v>
      </c>
      <c r="H17" s="56">
        <v>24</v>
      </c>
      <c r="I17" s="73">
        <f t="shared" si="0"/>
        <v>66</v>
      </c>
      <c r="J17" s="54">
        <v>8876578559</v>
      </c>
      <c r="K17" s="54" t="s">
        <v>141</v>
      </c>
      <c r="L17" s="54" t="s">
        <v>142</v>
      </c>
      <c r="M17" s="54"/>
      <c r="N17" s="54" t="s">
        <v>143</v>
      </c>
      <c r="O17" s="54">
        <v>8876656821</v>
      </c>
      <c r="P17" s="60">
        <v>43624</v>
      </c>
      <c r="Q17" s="54" t="s">
        <v>332</v>
      </c>
      <c r="R17" s="54" t="s">
        <v>260</v>
      </c>
      <c r="S17" s="55" t="s">
        <v>97</v>
      </c>
      <c r="T17" s="35"/>
    </row>
    <row r="18" spans="1:20" s="41" customFormat="1" ht="17.25" x14ac:dyDescent="0.3">
      <c r="A18" s="40">
        <v>14</v>
      </c>
      <c r="B18" s="78" t="s">
        <v>61</v>
      </c>
      <c r="C18" s="54" t="s">
        <v>979</v>
      </c>
      <c r="D18" s="54" t="s">
        <v>25</v>
      </c>
      <c r="E18" s="56">
        <v>18120410204</v>
      </c>
      <c r="F18" s="54" t="s">
        <v>89</v>
      </c>
      <c r="G18" s="56">
        <v>49</v>
      </c>
      <c r="H18" s="56">
        <v>31</v>
      </c>
      <c r="I18" s="73">
        <f t="shared" si="0"/>
        <v>80</v>
      </c>
      <c r="J18" s="54">
        <v>8011196915</v>
      </c>
      <c r="K18" s="54" t="s">
        <v>973</v>
      </c>
      <c r="L18" s="54" t="s">
        <v>288</v>
      </c>
      <c r="M18" s="54">
        <v>9678503729</v>
      </c>
      <c r="N18" s="54" t="s">
        <v>289</v>
      </c>
      <c r="O18" s="54"/>
      <c r="P18" s="60">
        <v>43624</v>
      </c>
      <c r="Q18" s="54" t="s">
        <v>332</v>
      </c>
      <c r="R18" s="54" t="s">
        <v>246</v>
      </c>
      <c r="S18" s="55" t="s">
        <v>97</v>
      </c>
      <c r="T18" s="35"/>
    </row>
    <row r="19" spans="1:20" s="41" customFormat="1" ht="34.5" x14ac:dyDescent="0.3">
      <c r="A19" s="40">
        <v>15</v>
      </c>
      <c r="B19" s="79" t="s">
        <v>61</v>
      </c>
      <c r="C19" s="55" t="s">
        <v>290</v>
      </c>
      <c r="D19" s="55" t="s">
        <v>27</v>
      </c>
      <c r="E19" s="57">
        <v>18307070903</v>
      </c>
      <c r="F19" s="55"/>
      <c r="G19" s="57">
        <v>32</v>
      </c>
      <c r="H19" s="57">
        <v>34</v>
      </c>
      <c r="I19" s="73">
        <f t="shared" si="0"/>
        <v>66</v>
      </c>
      <c r="J19" s="80">
        <v>9954398832</v>
      </c>
      <c r="K19" s="55" t="s">
        <v>112</v>
      </c>
      <c r="L19" s="55" t="s">
        <v>116</v>
      </c>
      <c r="M19" s="55">
        <v>9854848511</v>
      </c>
      <c r="N19" s="55" t="s">
        <v>117</v>
      </c>
      <c r="O19" s="55">
        <v>8876413026</v>
      </c>
      <c r="P19" s="60">
        <v>43624</v>
      </c>
      <c r="Q19" s="55" t="s">
        <v>332</v>
      </c>
      <c r="R19" s="55" t="s">
        <v>285</v>
      </c>
      <c r="S19" s="55" t="s">
        <v>97</v>
      </c>
      <c r="T19" s="35"/>
    </row>
    <row r="20" spans="1:20" s="41" customFormat="1" ht="17.25" x14ac:dyDescent="0.3">
      <c r="A20" s="40">
        <v>16</v>
      </c>
      <c r="B20" s="77" t="s">
        <v>61</v>
      </c>
      <c r="C20" s="54" t="s">
        <v>668</v>
      </c>
      <c r="D20" s="54" t="s">
        <v>27</v>
      </c>
      <c r="E20" s="56">
        <v>18307070726</v>
      </c>
      <c r="F20" s="54"/>
      <c r="G20" s="56">
        <v>32</v>
      </c>
      <c r="H20" s="56">
        <v>10</v>
      </c>
      <c r="I20" s="73">
        <f t="shared" si="0"/>
        <v>42</v>
      </c>
      <c r="J20" s="54">
        <v>9954533595</v>
      </c>
      <c r="K20" s="54" t="s">
        <v>112</v>
      </c>
      <c r="L20" s="54" t="s">
        <v>116</v>
      </c>
      <c r="M20" s="54">
        <v>9854848511</v>
      </c>
      <c r="N20" s="54" t="s">
        <v>980</v>
      </c>
      <c r="O20" s="54"/>
      <c r="P20" s="60">
        <v>43626</v>
      </c>
      <c r="Q20" s="54" t="s">
        <v>329</v>
      </c>
      <c r="R20" s="54" t="s">
        <v>319</v>
      </c>
      <c r="S20" s="55" t="s">
        <v>97</v>
      </c>
      <c r="T20" s="35"/>
    </row>
    <row r="21" spans="1:20" ht="17.25" x14ac:dyDescent="0.3">
      <c r="A21" s="33">
        <v>17</v>
      </c>
      <c r="B21" s="76" t="s">
        <v>61</v>
      </c>
      <c r="C21" s="55" t="s">
        <v>981</v>
      </c>
      <c r="D21" s="55" t="s">
        <v>25</v>
      </c>
      <c r="E21" s="57">
        <v>18120410101</v>
      </c>
      <c r="F21" s="55" t="s">
        <v>89</v>
      </c>
      <c r="G21" s="57">
        <v>55</v>
      </c>
      <c r="H21" s="57">
        <v>63</v>
      </c>
      <c r="I21" s="73">
        <f t="shared" si="0"/>
        <v>118</v>
      </c>
      <c r="J21" s="55"/>
      <c r="K21" s="55" t="s">
        <v>973</v>
      </c>
      <c r="L21" s="55" t="s">
        <v>288</v>
      </c>
      <c r="M21" s="55">
        <v>9678503729</v>
      </c>
      <c r="N21" s="55"/>
      <c r="O21" s="55"/>
      <c r="P21" s="60">
        <v>43626</v>
      </c>
      <c r="Q21" s="55" t="s">
        <v>329</v>
      </c>
      <c r="R21" s="55" t="s">
        <v>246</v>
      </c>
      <c r="S21" s="55" t="s">
        <v>97</v>
      </c>
      <c r="T21" s="34"/>
    </row>
    <row r="22" spans="1:20" ht="17.25" x14ac:dyDescent="0.3">
      <c r="A22" s="33">
        <v>18</v>
      </c>
      <c r="B22" s="76" t="s">
        <v>61</v>
      </c>
      <c r="C22" s="54" t="s">
        <v>1370</v>
      </c>
      <c r="D22" s="54" t="s">
        <v>25</v>
      </c>
      <c r="E22" s="56">
        <v>18120406602</v>
      </c>
      <c r="F22" s="54" t="s">
        <v>93</v>
      </c>
      <c r="G22" s="56">
        <v>22</v>
      </c>
      <c r="H22" s="56">
        <v>13</v>
      </c>
      <c r="I22" s="73">
        <f t="shared" si="0"/>
        <v>35</v>
      </c>
      <c r="J22" s="54">
        <v>9435275643</v>
      </c>
      <c r="K22" s="54" t="s">
        <v>112</v>
      </c>
      <c r="L22" s="54" t="s">
        <v>116</v>
      </c>
      <c r="M22" s="54">
        <v>9854848511</v>
      </c>
      <c r="N22" s="54" t="s">
        <v>113</v>
      </c>
      <c r="O22" s="54">
        <v>9577549549</v>
      </c>
      <c r="P22" s="60">
        <v>43626</v>
      </c>
      <c r="Q22" s="55" t="s">
        <v>329</v>
      </c>
      <c r="R22" s="55" t="s">
        <v>114</v>
      </c>
      <c r="S22" s="55" t="s">
        <v>97</v>
      </c>
      <c r="T22" s="34"/>
    </row>
    <row r="23" spans="1:20" s="41" customFormat="1" ht="17.25" x14ac:dyDescent="0.3">
      <c r="A23" s="40">
        <v>19</v>
      </c>
      <c r="B23" s="76" t="s">
        <v>61</v>
      </c>
      <c r="C23" s="55" t="s">
        <v>982</v>
      </c>
      <c r="D23" s="55" t="s">
        <v>27</v>
      </c>
      <c r="E23" s="57">
        <v>18307071215</v>
      </c>
      <c r="F23" s="55"/>
      <c r="G23" s="57">
        <v>40</v>
      </c>
      <c r="H23" s="57">
        <v>49</v>
      </c>
      <c r="I23" s="73">
        <f t="shared" si="0"/>
        <v>89</v>
      </c>
      <c r="J23" s="55">
        <v>9954202634</v>
      </c>
      <c r="K23" s="55" t="s">
        <v>983</v>
      </c>
      <c r="L23" s="55" t="s">
        <v>984</v>
      </c>
      <c r="M23" s="55">
        <v>8011203756</v>
      </c>
      <c r="N23" s="55" t="s">
        <v>985</v>
      </c>
      <c r="O23" s="55"/>
      <c r="P23" s="60">
        <v>43627</v>
      </c>
      <c r="Q23" s="55" t="s">
        <v>333</v>
      </c>
      <c r="R23" s="55" t="s">
        <v>114</v>
      </c>
      <c r="S23" s="55" t="s">
        <v>97</v>
      </c>
      <c r="T23" s="35"/>
    </row>
    <row r="24" spans="1:20" ht="34.5" x14ac:dyDescent="0.3">
      <c r="A24" s="33">
        <v>20</v>
      </c>
      <c r="B24" s="79" t="s">
        <v>61</v>
      </c>
      <c r="C24" s="55" t="s">
        <v>986</v>
      </c>
      <c r="D24" s="55" t="s">
        <v>25</v>
      </c>
      <c r="E24" s="57">
        <v>18120414202</v>
      </c>
      <c r="F24" s="55" t="s">
        <v>93</v>
      </c>
      <c r="G24" s="57">
        <v>39</v>
      </c>
      <c r="H24" s="57">
        <v>27</v>
      </c>
      <c r="I24" s="73">
        <f t="shared" si="0"/>
        <v>66</v>
      </c>
      <c r="J24" s="55">
        <v>9678281679</v>
      </c>
      <c r="K24" s="55" t="s">
        <v>987</v>
      </c>
      <c r="L24" s="55" t="s">
        <v>988</v>
      </c>
      <c r="M24" s="55">
        <v>8876298245</v>
      </c>
      <c r="N24" s="55" t="s">
        <v>989</v>
      </c>
      <c r="O24" s="55">
        <v>8876934588</v>
      </c>
      <c r="P24" s="60">
        <v>43627</v>
      </c>
      <c r="Q24" s="55" t="s">
        <v>333</v>
      </c>
      <c r="R24" s="55" t="s">
        <v>260</v>
      </c>
      <c r="S24" s="55" t="s">
        <v>97</v>
      </c>
      <c r="T24" s="34"/>
    </row>
    <row r="25" spans="1:20" ht="34.5" x14ac:dyDescent="0.3">
      <c r="A25" s="33">
        <v>21</v>
      </c>
      <c r="B25" s="76" t="s">
        <v>61</v>
      </c>
      <c r="C25" s="55" t="s">
        <v>990</v>
      </c>
      <c r="D25" s="55" t="s">
        <v>25</v>
      </c>
      <c r="E25" s="57">
        <v>18120414201</v>
      </c>
      <c r="F25" s="55" t="s">
        <v>89</v>
      </c>
      <c r="G25" s="57">
        <v>21</v>
      </c>
      <c r="H25" s="57">
        <v>29</v>
      </c>
      <c r="I25" s="73">
        <f t="shared" si="0"/>
        <v>50</v>
      </c>
      <c r="J25" s="55">
        <v>8638583227</v>
      </c>
      <c r="K25" s="55" t="s">
        <v>991</v>
      </c>
      <c r="L25" s="55" t="s">
        <v>992</v>
      </c>
      <c r="M25" s="55">
        <v>9954689225</v>
      </c>
      <c r="N25" s="55" t="s">
        <v>989</v>
      </c>
      <c r="O25" s="55">
        <v>8876934588</v>
      </c>
      <c r="P25" s="60">
        <v>43627</v>
      </c>
      <c r="Q25" s="55" t="s">
        <v>333</v>
      </c>
      <c r="R25" s="55" t="s">
        <v>246</v>
      </c>
      <c r="S25" s="55" t="s">
        <v>97</v>
      </c>
      <c r="T25" s="34"/>
    </row>
    <row r="26" spans="1:20" ht="34.5" x14ac:dyDescent="0.3">
      <c r="A26" s="33">
        <v>22</v>
      </c>
      <c r="B26" s="78" t="s">
        <v>61</v>
      </c>
      <c r="C26" s="54" t="s">
        <v>993</v>
      </c>
      <c r="D26" s="54" t="s">
        <v>27</v>
      </c>
      <c r="E26" s="56">
        <v>18307071114</v>
      </c>
      <c r="F26" s="54"/>
      <c r="G26" s="56">
        <v>34</v>
      </c>
      <c r="H26" s="56">
        <v>23</v>
      </c>
      <c r="I26" s="73">
        <f t="shared" si="0"/>
        <v>57</v>
      </c>
      <c r="J26" s="54">
        <v>9678487469</v>
      </c>
      <c r="K26" s="54" t="s">
        <v>105</v>
      </c>
      <c r="L26" s="54" t="s">
        <v>994</v>
      </c>
      <c r="M26" s="54">
        <v>9127468101</v>
      </c>
      <c r="N26" s="54" t="s">
        <v>995</v>
      </c>
      <c r="O26" s="54">
        <v>9896680605</v>
      </c>
      <c r="P26" s="60">
        <v>43628</v>
      </c>
      <c r="Q26" s="54" t="s">
        <v>330</v>
      </c>
      <c r="R26" s="54" t="s">
        <v>260</v>
      </c>
      <c r="S26" s="55" t="s">
        <v>97</v>
      </c>
      <c r="T26" s="34"/>
    </row>
    <row r="27" spans="1:20" ht="34.5" x14ac:dyDescent="0.3">
      <c r="A27" s="33">
        <v>23</v>
      </c>
      <c r="B27" s="78" t="s">
        <v>61</v>
      </c>
      <c r="C27" s="54" t="s">
        <v>996</v>
      </c>
      <c r="D27" s="54" t="s">
        <v>25</v>
      </c>
      <c r="E27" s="56">
        <v>18120415201</v>
      </c>
      <c r="F27" s="54" t="s">
        <v>93</v>
      </c>
      <c r="G27" s="56">
        <v>51</v>
      </c>
      <c r="H27" s="56">
        <v>29</v>
      </c>
      <c r="I27" s="73">
        <f t="shared" si="0"/>
        <v>80</v>
      </c>
      <c r="J27" s="54">
        <v>8011393407</v>
      </c>
      <c r="K27" s="54" t="s">
        <v>105</v>
      </c>
      <c r="L27" s="54" t="s">
        <v>660</v>
      </c>
      <c r="M27" s="54">
        <v>9127468101</v>
      </c>
      <c r="N27" s="54" t="s">
        <v>995</v>
      </c>
      <c r="O27" s="54">
        <v>9896680605</v>
      </c>
      <c r="P27" s="60">
        <v>43628</v>
      </c>
      <c r="Q27" s="54" t="s">
        <v>330</v>
      </c>
      <c r="R27" s="54" t="s">
        <v>249</v>
      </c>
      <c r="S27" s="55" t="s">
        <v>97</v>
      </c>
      <c r="T27" s="34"/>
    </row>
    <row r="28" spans="1:20" ht="17.25" x14ac:dyDescent="0.3">
      <c r="A28" s="33">
        <v>24</v>
      </c>
      <c r="B28" s="76" t="s">
        <v>61</v>
      </c>
      <c r="C28" s="55" t="s">
        <v>997</v>
      </c>
      <c r="D28" s="55" t="s">
        <v>27</v>
      </c>
      <c r="E28" s="57">
        <v>18307071118</v>
      </c>
      <c r="F28" s="55"/>
      <c r="G28" s="57">
        <v>52</v>
      </c>
      <c r="H28" s="57">
        <v>33</v>
      </c>
      <c r="I28" s="73">
        <f t="shared" si="0"/>
        <v>85</v>
      </c>
      <c r="J28" s="55">
        <v>8724012757</v>
      </c>
      <c r="K28" s="55" t="s">
        <v>105</v>
      </c>
      <c r="L28" s="55" t="s">
        <v>994</v>
      </c>
      <c r="M28" s="55">
        <v>9127468101</v>
      </c>
      <c r="N28" s="55" t="s">
        <v>998</v>
      </c>
      <c r="O28" s="55">
        <v>9401725681</v>
      </c>
      <c r="P28" s="59">
        <v>43629</v>
      </c>
      <c r="Q28" s="55" t="s">
        <v>331</v>
      </c>
      <c r="R28" s="55" t="s">
        <v>268</v>
      </c>
      <c r="S28" s="55" t="s">
        <v>97</v>
      </c>
      <c r="T28" s="34"/>
    </row>
    <row r="29" spans="1:20" ht="34.5" x14ac:dyDescent="0.3">
      <c r="A29" s="33">
        <v>25</v>
      </c>
      <c r="B29" s="77" t="s">
        <v>61</v>
      </c>
      <c r="C29" s="54" t="s">
        <v>999</v>
      </c>
      <c r="D29" s="54" t="s">
        <v>27</v>
      </c>
      <c r="E29" s="56">
        <v>18307071119</v>
      </c>
      <c r="F29" s="54"/>
      <c r="G29" s="56">
        <v>13</v>
      </c>
      <c r="H29" s="56">
        <v>19</v>
      </c>
      <c r="I29" s="73">
        <f t="shared" si="0"/>
        <v>32</v>
      </c>
      <c r="J29" s="54">
        <v>8474074645</v>
      </c>
      <c r="K29" s="54" t="s">
        <v>105</v>
      </c>
      <c r="L29" s="54" t="s">
        <v>994</v>
      </c>
      <c r="M29" s="54">
        <v>9127468101</v>
      </c>
      <c r="N29" s="54" t="s">
        <v>998</v>
      </c>
      <c r="O29" s="54">
        <v>9401725681</v>
      </c>
      <c r="P29" s="60">
        <v>43629</v>
      </c>
      <c r="Q29" s="54" t="s">
        <v>331</v>
      </c>
      <c r="R29" s="54" t="s">
        <v>269</v>
      </c>
      <c r="S29" s="55" t="s">
        <v>97</v>
      </c>
      <c r="T29" s="34"/>
    </row>
    <row r="30" spans="1:20" ht="17.25" x14ac:dyDescent="0.3">
      <c r="A30" s="33">
        <v>26</v>
      </c>
      <c r="B30" s="77" t="s">
        <v>61</v>
      </c>
      <c r="C30" s="54" t="s">
        <v>1000</v>
      </c>
      <c r="D30" s="54" t="s">
        <v>25</v>
      </c>
      <c r="E30" s="56">
        <v>18120415002</v>
      </c>
      <c r="F30" s="54" t="s">
        <v>89</v>
      </c>
      <c r="G30" s="56">
        <v>62</v>
      </c>
      <c r="H30" s="56">
        <v>61</v>
      </c>
      <c r="I30" s="73">
        <f t="shared" si="0"/>
        <v>123</v>
      </c>
      <c r="J30" s="54">
        <v>9577187072</v>
      </c>
      <c r="K30" s="54" t="s">
        <v>105</v>
      </c>
      <c r="L30" s="54" t="s">
        <v>660</v>
      </c>
      <c r="M30" s="54">
        <v>9127468101</v>
      </c>
      <c r="N30" s="54" t="s">
        <v>995</v>
      </c>
      <c r="O30" s="54">
        <v>9896680605</v>
      </c>
      <c r="P30" s="60">
        <v>43629</v>
      </c>
      <c r="Q30" s="54" t="s">
        <v>331</v>
      </c>
      <c r="R30" s="54" t="s">
        <v>249</v>
      </c>
      <c r="S30" s="55" t="s">
        <v>97</v>
      </c>
      <c r="T30" s="34"/>
    </row>
    <row r="31" spans="1:20" ht="34.5" x14ac:dyDescent="0.3">
      <c r="A31" s="33">
        <v>27</v>
      </c>
      <c r="B31" s="77" t="s">
        <v>61</v>
      </c>
      <c r="C31" s="54" t="s">
        <v>1004</v>
      </c>
      <c r="D31" s="54" t="s">
        <v>27</v>
      </c>
      <c r="E31" s="56">
        <v>18307070218</v>
      </c>
      <c r="F31" s="54"/>
      <c r="G31" s="56">
        <v>43</v>
      </c>
      <c r="H31" s="56">
        <v>60</v>
      </c>
      <c r="I31" s="73">
        <f t="shared" si="0"/>
        <v>103</v>
      </c>
      <c r="J31" s="54">
        <v>8876895906</v>
      </c>
      <c r="K31" s="54" t="s">
        <v>153</v>
      </c>
      <c r="L31" s="54" t="s">
        <v>108</v>
      </c>
      <c r="M31" s="54"/>
      <c r="N31" s="54" t="s">
        <v>154</v>
      </c>
      <c r="O31" s="54">
        <v>9957547825</v>
      </c>
      <c r="P31" s="60">
        <v>43630</v>
      </c>
      <c r="Q31" s="54" t="s">
        <v>92</v>
      </c>
      <c r="R31" s="54" t="s">
        <v>260</v>
      </c>
      <c r="S31" s="55" t="s">
        <v>97</v>
      </c>
      <c r="T31" s="34"/>
    </row>
    <row r="32" spans="1:20" ht="34.5" x14ac:dyDescent="0.3">
      <c r="A32" s="33">
        <v>28</v>
      </c>
      <c r="B32" s="77" t="s">
        <v>61</v>
      </c>
      <c r="C32" s="54" t="s">
        <v>1005</v>
      </c>
      <c r="D32" s="54" t="s">
        <v>27</v>
      </c>
      <c r="E32" s="56">
        <v>18307070225</v>
      </c>
      <c r="F32" s="54"/>
      <c r="G32" s="56">
        <v>37</v>
      </c>
      <c r="H32" s="56">
        <v>30</v>
      </c>
      <c r="I32" s="73">
        <f t="shared" si="0"/>
        <v>67</v>
      </c>
      <c r="J32" s="54">
        <v>9859009716</v>
      </c>
      <c r="K32" s="54" t="s">
        <v>156</v>
      </c>
      <c r="L32" s="54" t="s">
        <v>142</v>
      </c>
      <c r="M32" s="54"/>
      <c r="N32" s="54" t="s">
        <v>1006</v>
      </c>
      <c r="O32" s="54">
        <v>8876618821</v>
      </c>
      <c r="P32" s="60">
        <v>43630</v>
      </c>
      <c r="Q32" s="54" t="s">
        <v>92</v>
      </c>
      <c r="R32" s="54" t="s">
        <v>234</v>
      </c>
      <c r="S32" s="55" t="s">
        <v>97</v>
      </c>
      <c r="T32" s="34"/>
    </row>
    <row r="33" spans="1:20" ht="34.5" x14ac:dyDescent="0.3">
      <c r="A33" s="33">
        <v>29</v>
      </c>
      <c r="B33" s="77" t="s">
        <v>61</v>
      </c>
      <c r="C33" s="54" t="s">
        <v>1007</v>
      </c>
      <c r="D33" s="54" t="s">
        <v>27</v>
      </c>
      <c r="E33" s="56">
        <v>18307070226</v>
      </c>
      <c r="F33" s="54"/>
      <c r="G33" s="56">
        <v>26</v>
      </c>
      <c r="H33" s="56">
        <v>17</v>
      </c>
      <c r="I33" s="73">
        <f t="shared" si="0"/>
        <v>43</v>
      </c>
      <c r="J33" s="54">
        <v>9957059986</v>
      </c>
      <c r="K33" s="54" t="s">
        <v>156</v>
      </c>
      <c r="L33" s="54" t="s">
        <v>142</v>
      </c>
      <c r="M33" s="54"/>
      <c r="N33" s="54" t="s">
        <v>159</v>
      </c>
      <c r="O33" s="54">
        <v>9613165850</v>
      </c>
      <c r="P33" s="60">
        <v>43630</v>
      </c>
      <c r="Q33" s="54" t="s">
        <v>92</v>
      </c>
      <c r="R33" s="54" t="s">
        <v>234</v>
      </c>
      <c r="S33" s="55" t="s">
        <v>97</v>
      </c>
      <c r="T33" s="34"/>
    </row>
    <row r="34" spans="1:20" ht="34.5" x14ac:dyDescent="0.3">
      <c r="A34" s="33">
        <v>30</v>
      </c>
      <c r="B34" s="77" t="s">
        <v>61</v>
      </c>
      <c r="C34" s="54" t="s">
        <v>1008</v>
      </c>
      <c r="D34" s="54" t="s">
        <v>27</v>
      </c>
      <c r="E34" s="56">
        <v>18307070227</v>
      </c>
      <c r="F34" s="54"/>
      <c r="G34" s="56">
        <v>21</v>
      </c>
      <c r="H34" s="56">
        <v>17</v>
      </c>
      <c r="I34" s="73">
        <f t="shared" si="0"/>
        <v>38</v>
      </c>
      <c r="J34" s="54">
        <v>7399521025</v>
      </c>
      <c r="K34" s="54" t="s">
        <v>156</v>
      </c>
      <c r="L34" s="54" t="s">
        <v>142</v>
      </c>
      <c r="M34" s="54"/>
      <c r="N34" s="54" t="s">
        <v>1006</v>
      </c>
      <c r="O34" s="54">
        <v>8876618821</v>
      </c>
      <c r="P34" s="60">
        <v>43630</v>
      </c>
      <c r="Q34" s="54" t="s">
        <v>92</v>
      </c>
      <c r="R34" s="54" t="s">
        <v>232</v>
      </c>
      <c r="S34" s="55" t="s">
        <v>97</v>
      </c>
      <c r="T34" s="34"/>
    </row>
    <row r="35" spans="1:20" s="41" customFormat="1" ht="17.25" x14ac:dyDescent="0.3">
      <c r="A35" s="40">
        <v>31</v>
      </c>
      <c r="B35" s="78" t="s">
        <v>61</v>
      </c>
      <c r="C35" s="55" t="s">
        <v>1009</v>
      </c>
      <c r="D35" s="55" t="s">
        <v>27</v>
      </c>
      <c r="E35" s="56">
        <v>18307070508</v>
      </c>
      <c r="F35" s="55"/>
      <c r="G35" s="57">
        <v>28</v>
      </c>
      <c r="H35" s="57">
        <v>44</v>
      </c>
      <c r="I35" s="73">
        <f t="shared" si="0"/>
        <v>72</v>
      </c>
      <c r="J35" s="55">
        <v>8761944494</v>
      </c>
      <c r="K35" s="55" t="s">
        <v>1010</v>
      </c>
      <c r="L35" s="55" t="s">
        <v>1011</v>
      </c>
      <c r="M35" s="55">
        <v>9613075788</v>
      </c>
      <c r="N35" s="55" t="s">
        <v>1012</v>
      </c>
      <c r="O35" s="55">
        <v>9957781387</v>
      </c>
      <c r="P35" s="59">
        <v>43631</v>
      </c>
      <c r="Q35" s="55" t="s">
        <v>332</v>
      </c>
      <c r="R35" s="55" t="s">
        <v>252</v>
      </c>
      <c r="S35" s="55" t="s">
        <v>97</v>
      </c>
      <c r="T35" s="35"/>
    </row>
    <row r="36" spans="1:20" s="41" customFormat="1" ht="17.25" x14ac:dyDescent="0.3">
      <c r="A36" s="40">
        <v>32</v>
      </c>
      <c r="B36" s="78" t="s">
        <v>61</v>
      </c>
      <c r="C36" s="54" t="s">
        <v>1013</v>
      </c>
      <c r="D36" s="54" t="s">
        <v>27</v>
      </c>
      <c r="E36" s="56">
        <v>18307070504</v>
      </c>
      <c r="F36" s="54"/>
      <c r="G36" s="56">
        <v>24</v>
      </c>
      <c r="H36" s="56">
        <v>19</v>
      </c>
      <c r="I36" s="73">
        <f t="shared" si="0"/>
        <v>43</v>
      </c>
      <c r="J36" s="54">
        <v>7896594061</v>
      </c>
      <c r="K36" s="54" t="s">
        <v>1010</v>
      </c>
      <c r="L36" s="54" t="s">
        <v>1014</v>
      </c>
      <c r="M36" s="54">
        <v>8752072485</v>
      </c>
      <c r="N36" s="54" t="s">
        <v>1015</v>
      </c>
      <c r="O36" s="54">
        <v>7896965475</v>
      </c>
      <c r="P36" s="59">
        <v>43631</v>
      </c>
      <c r="Q36" s="54" t="s">
        <v>332</v>
      </c>
      <c r="R36" s="54" t="s">
        <v>319</v>
      </c>
      <c r="S36" s="55" t="s">
        <v>97</v>
      </c>
      <c r="T36" s="35"/>
    </row>
    <row r="37" spans="1:20" s="41" customFormat="1" ht="17.25" x14ac:dyDescent="0.3">
      <c r="A37" s="40">
        <v>33</v>
      </c>
      <c r="B37" s="78" t="s">
        <v>61</v>
      </c>
      <c r="C37" s="54" t="s">
        <v>1016</v>
      </c>
      <c r="D37" s="54" t="s">
        <v>27</v>
      </c>
      <c r="E37" s="56">
        <v>18307070414</v>
      </c>
      <c r="F37" s="54"/>
      <c r="G37" s="56">
        <v>26</v>
      </c>
      <c r="H37" s="56">
        <v>24</v>
      </c>
      <c r="I37" s="73">
        <f t="shared" si="0"/>
        <v>50</v>
      </c>
      <c r="J37" s="54">
        <v>9435086138</v>
      </c>
      <c r="K37" s="54" t="s">
        <v>1017</v>
      </c>
      <c r="L37" s="54" t="s">
        <v>1018</v>
      </c>
      <c r="M37" s="54">
        <v>8761929853</v>
      </c>
      <c r="N37" s="54" t="s">
        <v>1019</v>
      </c>
      <c r="O37" s="54">
        <v>9678487328</v>
      </c>
      <c r="P37" s="60">
        <v>43633</v>
      </c>
      <c r="Q37" s="54" t="s">
        <v>329</v>
      </c>
      <c r="R37" s="54" t="s">
        <v>252</v>
      </c>
      <c r="S37" s="55" t="s">
        <v>97</v>
      </c>
      <c r="T37" s="35"/>
    </row>
    <row r="38" spans="1:20" s="41" customFormat="1" ht="17.25" x14ac:dyDescent="0.3">
      <c r="A38" s="40">
        <v>34</v>
      </c>
      <c r="B38" s="77" t="s">
        <v>61</v>
      </c>
      <c r="C38" s="54" t="s">
        <v>1020</v>
      </c>
      <c r="D38" s="54" t="s">
        <v>27</v>
      </c>
      <c r="E38" s="56">
        <v>18307070415</v>
      </c>
      <c r="F38" s="54"/>
      <c r="G38" s="56">
        <v>29</v>
      </c>
      <c r="H38" s="56">
        <v>33</v>
      </c>
      <c r="I38" s="73">
        <f t="shared" si="0"/>
        <v>62</v>
      </c>
      <c r="J38" s="54">
        <v>8876060970</v>
      </c>
      <c r="K38" s="54" t="s">
        <v>1021</v>
      </c>
      <c r="L38" s="54" t="s">
        <v>1022</v>
      </c>
      <c r="M38" s="54">
        <v>9613516659</v>
      </c>
      <c r="N38" s="54" t="s">
        <v>1023</v>
      </c>
      <c r="O38" s="54">
        <v>7896380263</v>
      </c>
      <c r="P38" s="60">
        <v>43633</v>
      </c>
      <c r="Q38" s="54" t="s">
        <v>329</v>
      </c>
      <c r="R38" s="54" t="s">
        <v>252</v>
      </c>
      <c r="S38" s="55" t="s">
        <v>97</v>
      </c>
      <c r="T38" s="35"/>
    </row>
    <row r="39" spans="1:20" ht="17.25" x14ac:dyDescent="0.3">
      <c r="A39" s="33">
        <v>35</v>
      </c>
      <c r="B39" s="78" t="s">
        <v>61</v>
      </c>
      <c r="C39" s="61" t="s">
        <v>1024</v>
      </c>
      <c r="D39" s="61" t="s">
        <v>27</v>
      </c>
      <c r="E39" s="56">
        <v>18307070413</v>
      </c>
      <c r="F39" s="54"/>
      <c r="G39" s="56">
        <v>8</v>
      </c>
      <c r="H39" s="56">
        <v>7</v>
      </c>
      <c r="I39" s="73">
        <f t="shared" si="0"/>
        <v>15</v>
      </c>
      <c r="J39" s="54">
        <v>9706549889</v>
      </c>
      <c r="K39" s="54" t="s">
        <v>1025</v>
      </c>
      <c r="L39" s="54" t="s">
        <v>1026</v>
      </c>
      <c r="M39" s="54">
        <v>8724962533</v>
      </c>
      <c r="N39" s="54" t="s">
        <v>1027</v>
      </c>
      <c r="O39" s="54">
        <v>9706761069</v>
      </c>
      <c r="P39" s="60">
        <v>43633</v>
      </c>
      <c r="Q39" s="54" t="s">
        <v>329</v>
      </c>
      <c r="R39" s="54" t="s">
        <v>249</v>
      </c>
      <c r="S39" s="55" t="s">
        <v>97</v>
      </c>
      <c r="T39" s="34"/>
    </row>
    <row r="40" spans="1:20" ht="17.25" x14ac:dyDescent="0.3">
      <c r="A40" s="33">
        <v>36</v>
      </c>
      <c r="B40" s="76" t="s">
        <v>61</v>
      </c>
      <c r="C40" s="55" t="s">
        <v>1028</v>
      </c>
      <c r="D40" s="55" t="s">
        <v>27</v>
      </c>
      <c r="E40" s="57">
        <v>18307070424</v>
      </c>
      <c r="F40" s="55"/>
      <c r="G40" s="57">
        <v>32</v>
      </c>
      <c r="H40" s="57">
        <v>30</v>
      </c>
      <c r="I40" s="73">
        <f t="shared" si="0"/>
        <v>62</v>
      </c>
      <c r="J40" s="55">
        <v>9678089019</v>
      </c>
      <c r="K40" s="55" t="s">
        <v>1017</v>
      </c>
      <c r="L40" s="55" t="s">
        <v>1029</v>
      </c>
      <c r="M40" s="55">
        <v>9859877145</v>
      </c>
      <c r="N40" s="55" t="s">
        <v>1030</v>
      </c>
      <c r="O40" s="55">
        <v>9613008254</v>
      </c>
      <c r="P40" s="59">
        <v>43634</v>
      </c>
      <c r="Q40" s="55" t="s">
        <v>333</v>
      </c>
      <c r="R40" s="55" t="s">
        <v>252</v>
      </c>
      <c r="S40" s="55" t="s">
        <v>97</v>
      </c>
      <c r="T40" s="34"/>
    </row>
    <row r="41" spans="1:20" ht="34.5" x14ac:dyDescent="0.3">
      <c r="A41" s="33">
        <v>37</v>
      </c>
      <c r="B41" s="76" t="s">
        <v>61</v>
      </c>
      <c r="C41" s="55" t="s">
        <v>1031</v>
      </c>
      <c r="D41" s="55" t="s">
        <v>27</v>
      </c>
      <c r="E41" s="57">
        <v>18307070425</v>
      </c>
      <c r="F41" s="55"/>
      <c r="G41" s="57">
        <v>43</v>
      </c>
      <c r="H41" s="57">
        <v>36</v>
      </c>
      <c r="I41" s="73">
        <f t="shared" si="0"/>
        <v>79</v>
      </c>
      <c r="J41" s="55">
        <v>8473986856</v>
      </c>
      <c r="K41" s="55" t="s">
        <v>1017</v>
      </c>
      <c r="L41" s="55" t="s">
        <v>1018</v>
      </c>
      <c r="M41" s="55">
        <v>8761929853</v>
      </c>
      <c r="N41" s="55" t="s">
        <v>1032</v>
      </c>
      <c r="O41" s="55">
        <v>7896428828</v>
      </c>
      <c r="P41" s="59">
        <v>43634</v>
      </c>
      <c r="Q41" s="55" t="s">
        <v>333</v>
      </c>
      <c r="R41" s="55" t="s">
        <v>233</v>
      </c>
      <c r="S41" s="55" t="s">
        <v>97</v>
      </c>
      <c r="T41" s="34"/>
    </row>
    <row r="42" spans="1:20" ht="34.5" x14ac:dyDescent="0.3">
      <c r="A42" s="33">
        <v>38</v>
      </c>
      <c r="B42" s="76" t="s">
        <v>61</v>
      </c>
      <c r="C42" s="55" t="s">
        <v>1033</v>
      </c>
      <c r="D42" s="55" t="s">
        <v>27</v>
      </c>
      <c r="E42" s="57">
        <v>18307070423</v>
      </c>
      <c r="F42" s="55"/>
      <c r="G42" s="57">
        <v>43</v>
      </c>
      <c r="H42" s="57">
        <v>33</v>
      </c>
      <c r="I42" s="73">
        <f t="shared" si="0"/>
        <v>76</v>
      </c>
      <c r="J42" s="55">
        <v>8876584691</v>
      </c>
      <c r="K42" s="55" t="s">
        <v>1017</v>
      </c>
      <c r="L42" s="55" t="s">
        <v>1018</v>
      </c>
      <c r="M42" s="55">
        <v>8761929853</v>
      </c>
      <c r="N42" s="55" t="s">
        <v>1019</v>
      </c>
      <c r="O42" s="55">
        <v>9678487328</v>
      </c>
      <c r="P42" s="59">
        <v>43635</v>
      </c>
      <c r="Q42" s="55" t="s">
        <v>330</v>
      </c>
      <c r="R42" s="55" t="s">
        <v>252</v>
      </c>
      <c r="S42" s="55" t="s">
        <v>97</v>
      </c>
      <c r="T42" s="34"/>
    </row>
    <row r="43" spans="1:20" s="41" customFormat="1" ht="34.5" x14ac:dyDescent="0.3">
      <c r="A43" s="40">
        <v>39</v>
      </c>
      <c r="B43" s="76" t="s">
        <v>61</v>
      </c>
      <c r="C43" s="55" t="s">
        <v>1034</v>
      </c>
      <c r="D43" s="55" t="s">
        <v>27</v>
      </c>
      <c r="E43" s="57">
        <v>18307070422</v>
      </c>
      <c r="F43" s="55"/>
      <c r="G43" s="57">
        <v>36</v>
      </c>
      <c r="H43" s="57">
        <v>29</v>
      </c>
      <c r="I43" s="73">
        <f t="shared" si="0"/>
        <v>65</v>
      </c>
      <c r="J43" s="55">
        <v>8399839195</v>
      </c>
      <c r="K43" s="55" t="s">
        <v>1017</v>
      </c>
      <c r="L43" s="55" t="s">
        <v>1018</v>
      </c>
      <c r="M43" s="55">
        <v>8761929853</v>
      </c>
      <c r="N43" s="55" t="s">
        <v>1019</v>
      </c>
      <c r="O43" s="55">
        <v>9678487328</v>
      </c>
      <c r="P43" s="59">
        <v>43635</v>
      </c>
      <c r="Q43" s="55" t="s">
        <v>330</v>
      </c>
      <c r="R43" s="55" t="s">
        <v>252</v>
      </c>
      <c r="S43" s="55" t="s">
        <v>97</v>
      </c>
      <c r="T43" s="35"/>
    </row>
    <row r="44" spans="1:20" s="41" customFormat="1" ht="34.5" x14ac:dyDescent="0.3">
      <c r="A44" s="40">
        <v>40</v>
      </c>
      <c r="B44" s="77" t="s">
        <v>61</v>
      </c>
      <c r="C44" s="61" t="s">
        <v>1035</v>
      </c>
      <c r="D44" s="61" t="s">
        <v>27</v>
      </c>
      <c r="E44" s="56">
        <v>18307070416</v>
      </c>
      <c r="F44" s="54"/>
      <c r="G44" s="56">
        <v>5</v>
      </c>
      <c r="H44" s="56">
        <v>7</v>
      </c>
      <c r="I44" s="73">
        <f t="shared" si="0"/>
        <v>12</v>
      </c>
      <c r="J44" s="54">
        <v>9706336307</v>
      </c>
      <c r="K44" s="54" t="s">
        <v>1025</v>
      </c>
      <c r="L44" s="54" t="s">
        <v>1026</v>
      </c>
      <c r="M44" s="54">
        <v>8724962533</v>
      </c>
      <c r="N44" s="54" t="s">
        <v>1027</v>
      </c>
      <c r="O44" s="54">
        <v>9706761069</v>
      </c>
      <c r="P44" s="60">
        <v>43636</v>
      </c>
      <c r="Q44" s="54" t="s">
        <v>331</v>
      </c>
      <c r="R44" s="54" t="s">
        <v>249</v>
      </c>
      <c r="S44" s="55" t="s">
        <v>97</v>
      </c>
      <c r="T44" s="35"/>
    </row>
    <row r="45" spans="1:20" ht="17.25" x14ac:dyDescent="0.3">
      <c r="A45" s="33">
        <v>41</v>
      </c>
      <c r="B45" s="77" t="s">
        <v>61</v>
      </c>
      <c r="C45" s="54" t="s">
        <v>1036</v>
      </c>
      <c r="D45" s="54" t="s">
        <v>27</v>
      </c>
      <c r="E45" s="56">
        <v>18307070417</v>
      </c>
      <c r="F45" s="54"/>
      <c r="G45" s="56">
        <v>24</v>
      </c>
      <c r="H45" s="56">
        <v>31</v>
      </c>
      <c r="I45" s="73">
        <f t="shared" si="0"/>
        <v>55</v>
      </c>
      <c r="J45" s="54">
        <v>8134806675</v>
      </c>
      <c r="K45" s="54" t="s">
        <v>1021</v>
      </c>
      <c r="L45" s="54" t="s">
        <v>1026</v>
      </c>
      <c r="M45" s="54">
        <v>9401725694</v>
      </c>
      <c r="N45" s="54" t="s">
        <v>1027</v>
      </c>
      <c r="O45" s="54">
        <v>9706761069</v>
      </c>
      <c r="P45" s="60">
        <v>43636</v>
      </c>
      <c r="Q45" s="54" t="s">
        <v>331</v>
      </c>
      <c r="R45" s="54" t="s">
        <v>252</v>
      </c>
      <c r="S45" s="55" t="s">
        <v>97</v>
      </c>
      <c r="T45" s="34"/>
    </row>
    <row r="46" spans="1:20" ht="17.25" x14ac:dyDescent="0.3">
      <c r="A46" s="33">
        <v>42</v>
      </c>
      <c r="B46" s="77" t="s">
        <v>61</v>
      </c>
      <c r="C46" s="54" t="s">
        <v>1037</v>
      </c>
      <c r="D46" s="54" t="s">
        <v>27</v>
      </c>
      <c r="E46" s="56">
        <v>18307070419</v>
      </c>
      <c r="F46" s="54"/>
      <c r="G46" s="56">
        <v>31</v>
      </c>
      <c r="H46" s="56">
        <v>33</v>
      </c>
      <c r="I46" s="73">
        <f t="shared" si="0"/>
        <v>64</v>
      </c>
      <c r="J46" s="54">
        <v>8876772079</v>
      </c>
      <c r="K46" s="54" t="s">
        <v>1021</v>
      </c>
      <c r="L46" s="54" t="s">
        <v>1026</v>
      </c>
      <c r="M46" s="54">
        <v>9401725694</v>
      </c>
      <c r="N46" s="54" t="s">
        <v>1027</v>
      </c>
      <c r="O46" s="54">
        <v>9706761069</v>
      </c>
      <c r="P46" s="60">
        <v>43636</v>
      </c>
      <c r="Q46" s="54" t="s">
        <v>331</v>
      </c>
      <c r="R46" s="54" t="s">
        <v>319</v>
      </c>
      <c r="S46" s="55" t="s">
        <v>97</v>
      </c>
      <c r="T46" s="34"/>
    </row>
    <row r="47" spans="1:20" ht="17.25" x14ac:dyDescent="0.3">
      <c r="A47" s="33">
        <v>43</v>
      </c>
      <c r="B47" s="78" t="s">
        <v>61</v>
      </c>
      <c r="C47" s="55" t="s">
        <v>1038</v>
      </c>
      <c r="D47" s="55" t="s">
        <v>27</v>
      </c>
      <c r="E47" s="57">
        <v>18307070906</v>
      </c>
      <c r="F47" s="55"/>
      <c r="G47" s="57">
        <v>66</v>
      </c>
      <c r="H47" s="57">
        <v>53</v>
      </c>
      <c r="I47" s="73">
        <f t="shared" si="0"/>
        <v>119</v>
      </c>
      <c r="J47" s="55">
        <v>6900929305</v>
      </c>
      <c r="K47" s="55" t="s">
        <v>112</v>
      </c>
      <c r="L47" s="55" t="s">
        <v>116</v>
      </c>
      <c r="M47" s="55">
        <v>9854848511</v>
      </c>
      <c r="N47" s="55" t="s">
        <v>225</v>
      </c>
      <c r="O47" s="55">
        <v>8472848350</v>
      </c>
      <c r="P47" s="59">
        <v>43637</v>
      </c>
      <c r="Q47" s="55" t="s">
        <v>92</v>
      </c>
      <c r="R47" s="55" t="s">
        <v>234</v>
      </c>
      <c r="S47" s="55" t="s">
        <v>97</v>
      </c>
      <c r="T47" s="35"/>
    </row>
    <row r="48" spans="1:20" ht="17.25" x14ac:dyDescent="0.3">
      <c r="A48" s="33">
        <v>44</v>
      </c>
      <c r="B48" s="79" t="s">
        <v>61</v>
      </c>
      <c r="C48" s="55" t="s">
        <v>1039</v>
      </c>
      <c r="D48" s="55" t="s">
        <v>27</v>
      </c>
      <c r="E48" s="57">
        <v>18307070724</v>
      </c>
      <c r="F48" s="55"/>
      <c r="G48" s="57">
        <v>39</v>
      </c>
      <c r="H48" s="57">
        <v>28</v>
      </c>
      <c r="I48" s="73">
        <f t="shared" si="0"/>
        <v>67</v>
      </c>
      <c r="J48" s="55">
        <v>9954189126</v>
      </c>
      <c r="K48" s="55" t="s">
        <v>112</v>
      </c>
      <c r="L48" s="55" t="s">
        <v>116</v>
      </c>
      <c r="M48" s="55">
        <v>9854848511</v>
      </c>
      <c r="N48" s="55" t="s">
        <v>1040</v>
      </c>
      <c r="O48" s="55">
        <v>9957884960</v>
      </c>
      <c r="P48" s="59">
        <v>43637</v>
      </c>
      <c r="Q48" s="55" t="s">
        <v>92</v>
      </c>
      <c r="R48" s="55" t="s">
        <v>235</v>
      </c>
      <c r="S48" s="55" t="s">
        <v>97</v>
      </c>
      <c r="T48" s="35"/>
    </row>
    <row r="49" spans="1:20" ht="34.5" x14ac:dyDescent="0.3">
      <c r="A49" s="33">
        <v>45</v>
      </c>
      <c r="B49" s="79" t="s">
        <v>61</v>
      </c>
      <c r="C49" s="55" t="s">
        <v>1041</v>
      </c>
      <c r="D49" s="55" t="s">
        <v>27</v>
      </c>
      <c r="E49" s="57">
        <v>18307070904</v>
      </c>
      <c r="F49" s="55"/>
      <c r="G49" s="57">
        <v>22</v>
      </c>
      <c r="H49" s="57">
        <v>30</v>
      </c>
      <c r="I49" s="73">
        <f t="shared" si="0"/>
        <v>52</v>
      </c>
      <c r="J49" s="55">
        <v>9859009499</v>
      </c>
      <c r="K49" s="55" t="s">
        <v>112</v>
      </c>
      <c r="L49" s="55" t="s">
        <v>116</v>
      </c>
      <c r="M49" s="55">
        <v>9854848511</v>
      </c>
      <c r="N49" s="55" t="s">
        <v>117</v>
      </c>
      <c r="O49" s="55">
        <v>8876413026</v>
      </c>
      <c r="P49" s="59">
        <v>43638</v>
      </c>
      <c r="Q49" s="55" t="s">
        <v>332</v>
      </c>
      <c r="R49" s="55" t="s">
        <v>285</v>
      </c>
      <c r="S49" s="55" t="s">
        <v>97</v>
      </c>
      <c r="T49" s="35"/>
    </row>
    <row r="50" spans="1:20" ht="17.25" x14ac:dyDescent="0.3">
      <c r="A50" s="33">
        <v>46</v>
      </c>
      <c r="B50" s="79" t="s">
        <v>61</v>
      </c>
      <c r="C50" s="54" t="s">
        <v>1042</v>
      </c>
      <c r="D50" s="54" t="s">
        <v>27</v>
      </c>
      <c r="E50" s="56">
        <v>18307070907</v>
      </c>
      <c r="F50" s="54"/>
      <c r="G50" s="56">
        <v>62</v>
      </c>
      <c r="H50" s="56">
        <v>52</v>
      </c>
      <c r="I50" s="73">
        <f t="shared" si="0"/>
        <v>114</v>
      </c>
      <c r="J50" s="54">
        <v>9531489242</v>
      </c>
      <c r="K50" s="54" t="s">
        <v>196</v>
      </c>
      <c r="L50" s="54" t="s">
        <v>116</v>
      </c>
      <c r="M50" s="54">
        <v>9854848511</v>
      </c>
      <c r="N50" s="54" t="s">
        <v>1040</v>
      </c>
      <c r="O50" s="54">
        <v>9957884960</v>
      </c>
      <c r="P50" s="60">
        <v>43638</v>
      </c>
      <c r="Q50" s="54" t="s">
        <v>332</v>
      </c>
      <c r="R50" s="54" t="s">
        <v>285</v>
      </c>
      <c r="S50" s="55" t="s">
        <v>97</v>
      </c>
      <c r="T50" s="35"/>
    </row>
    <row r="51" spans="1:20" ht="34.5" x14ac:dyDescent="0.3">
      <c r="A51" s="33">
        <v>47</v>
      </c>
      <c r="B51" s="77" t="s">
        <v>61</v>
      </c>
      <c r="C51" s="54" t="s">
        <v>1043</v>
      </c>
      <c r="D51" s="54" t="s">
        <v>27</v>
      </c>
      <c r="E51" s="56">
        <v>18307070817</v>
      </c>
      <c r="F51" s="54"/>
      <c r="G51" s="56">
        <v>45</v>
      </c>
      <c r="H51" s="56">
        <v>37</v>
      </c>
      <c r="I51" s="73">
        <f t="shared" si="0"/>
        <v>82</v>
      </c>
      <c r="J51" s="54">
        <v>7896008643</v>
      </c>
      <c r="K51" s="54" t="s">
        <v>1044</v>
      </c>
      <c r="L51" s="54" t="s">
        <v>1045</v>
      </c>
      <c r="M51" s="54">
        <v>9954584647</v>
      </c>
      <c r="N51" s="54" t="s">
        <v>289</v>
      </c>
      <c r="O51" s="54"/>
      <c r="P51" s="60">
        <v>43640</v>
      </c>
      <c r="Q51" s="54" t="s">
        <v>329</v>
      </c>
      <c r="R51" s="54" t="s">
        <v>252</v>
      </c>
      <c r="S51" s="55" t="s">
        <v>97</v>
      </c>
      <c r="T51" s="34"/>
    </row>
    <row r="52" spans="1:20" ht="34.5" x14ac:dyDescent="0.3">
      <c r="A52" s="33">
        <v>48</v>
      </c>
      <c r="B52" s="76" t="s">
        <v>61</v>
      </c>
      <c r="C52" s="61" t="s">
        <v>1046</v>
      </c>
      <c r="D52" s="61" t="s">
        <v>27</v>
      </c>
      <c r="E52" s="56">
        <v>18307070818</v>
      </c>
      <c r="F52" s="54"/>
      <c r="G52" s="56">
        <v>38</v>
      </c>
      <c r="H52" s="56">
        <v>25</v>
      </c>
      <c r="I52" s="73">
        <f t="shared" si="0"/>
        <v>63</v>
      </c>
      <c r="J52" s="54">
        <v>8811951941</v>
      </c>
      <c r="K52" s="54" t="s">
        <v>298</v>
      </c>
      <c r="L52" s="54" t="s">
        <v>288</v>
      </c>
      <c r="M52" s="54">
        <v>9678503729</v>
      </c>
      <c r="N52" s="54" t="s">
        <v>289</v>
      </c>
      <c r="O52" s="54"/>
      <c r="P52" s="60">
        <v>43640</v>
      </c>
      <c r="Q52" s="54" t="s">
        <v>329</v>
      </c>
      <c r="R52" s="54" t="s">
        <v>1047</v>
      </c>
      <c r="S52" s="55" t="s">
        <v>97</v>
      </c>
      <c r="T52" s="34"/>
    </row>
    <row r="53" spans="1:20" ht="17.25" x14ac:dyDescent="0.3">
      <c r="A53" s="33">
        <v>49</v>
      </c>
      <c r="B53" s="77" t="s">
        <v>61</v>
      </c>
      <c r="C53" s="61" t="s">
        <v>1048</v>
      </c>
      <c r="D53" s="61" t="s">
        <v>27</v>
      </c>
      <c r="E53" s="56">
        <v>18307070402</v>
      </c>
      <c r="F53" s="54"/>
      <c r="G53" s="56">
        <v>16</v>
      </c>
      <c r="H53" s="56">
        <v>10</v>
      </c>
      <c r="I53" s="73">
        <f t="shared" si="0"/>
        <v>26</v>
      </c>
      <c r="J53" s="54">
        <v>9678408233</v>
      </c>
      <c r="K53" s="54" t="s">
        <v>169</v>
      </c>
      <c r="L53" s="54" t="s">
        <v>209</v>
      </c>
      <c r="M53" s="54">
        <v>9854461947</v>
      </c>
      <c r="N53" s="54" t="s">
        <v>1049</v>
      </c>
      <c r="O53" s="54">
        <v>9957079067</v>
      </c>
      <c r="P53" s="60">
        <v>43641</v>
      </c>
      <c r="Q53" s="54" t="s">
        <v>333</v>
      </c>
      <c r="R53" s="54" t="s">
        <v>254</v>
      </c>
      <c r="S53" s="55" t="s">
        <v>97</v>
      </c>
      <c r="T53" s="34"/>
    </row>
    <row r="54" spans="1:20" ht="34.5" x14ac:dyDescent="0.3">
      <c r="A54" s="33">
        <v>50</v>
      </c>
      <c r="B54" s="77" t="s">
        <v>61</v>
      </c>
      <c r="C54" s="61" t="s">
        <v>1050</v>
      </c>
      <c r="D54" s="61" t="s">
        <v>27</v>
      </c>
      <c r="E54" s="56">
        <v>18307070403</v>
      </c>
      <c r="F54" s="54"/>
      <c r="G54" s="56">
        <v>24</v>
      </c>
      <c r="H54" s="56">
        <v>27</v>
      </c>
      <c r="I54" s="73">
        <f t="shared" si="0"/>
        <v>51</v>
      </c>
      <c r="J54" s="54">
        <v>8811956586</v>
      </c>
      <c r="K54" s="54" t="s">
        <v>1025</v>
      </c>
      <c r="L54" s="54" t="s">
        <v>1022</v>
      </c>
      <c r="M54" s="54">
        <v>9613516659</v>
      </c>
      <c r="N54" s="54" t="s">
        <v>1051</v>
      </c>
      <c r="O54" s="54">
        <v>9864738547</v>
      </c>
      <c r="P54" s="60">
        <v>43641</v>
      </c>
      <c r="Q54" s="54" t="s">
        <v>333</v>
      </c>
      <c r="R54" s="54" t="s">
        <v>254</v>
      </c>
      <c r="S54" s="55" t="s">
        <v>97</v>
      </c>
      <c r="T54" s="34"/>
    </row>
    <row r="55" spans="1:20" ht="17.25" x14ac:dyDescent="0.3">
      <c r="A55" s="33">
        <v>51</v>
      </c>
      <c r="B55" s="78" t="s">
        <v>61</v>
      </c>
      <c r="C55" s="54" t="s">
        <v>1052</v>
      </c>
      <c r="D55" s="54" t="s">
        <v>27</v>
      </c>
      <c r="E55" s="56">
        <v>18307070404</v>
      </c>
      <c r="F55" s="54"/>
      <c r="G55" s="56">
        <v>17</v>
      </c>
      <c r="H55" s="56">
        <v>16</v>
      </c>
      <c r="I55" s="73">
        <f t="shared" si="0"/>
        <v>33</v>
      </c>
      <c r="J55" s="54">
        <v>8876317927</v>
      </c>
      <c r="K55" s="54" t="s">
        <v>208</v>
      </c>
      <c r="L55" s="54" t="s">
        <v>209</v>
      </c>
      <c r="M55" s="54">
        <v>9854461947</v>
      </c>
      <c r="N55" s="54" t="s">
        <v>1023</v>
      </c>
      <c r="O55" s="54">
        <v>7896380262</v>
      </c>
      <c r="P55" s="60">
        <v>43641</v>
      </c>
      <c r="Q55" s="54" t="s">
        <v>333</v>
      </c>
      <c r="R55" s="54" t="s">
        <v>249</v>
      </c>
      <c r="S55" s="55" t="s">
        <v>97</v>
      </c>
      <c r="T55" s="34"/>
    </row>
    <row r="56" spans="1:20" ht="17.25" x14ac:dyDescent="0.3">
      <c r="A56" s="33">
        <v>52</v>
      </c>
      <c r="B56" s="78" t="s">
        <v>61</v>
      </c>
      <c r="C56" s="54" t="s">
        <v>1052</v>
      </c>
      <c r="D56" s="54" t="s">
        <v>27</v>
      </c>
      <c r="E56" s="56">
        <v>18307070405</v>
      </c>
      <c r="F56" s="54"/>
      <c r="G56" s="56">
        <v>17</v>
      </c>
      <c r="H56" s="56">
        <v>16</v>
      </c>
      <c r="I56" s="73">
        <f t="shared" si="0"/>
        <v>33</v>
      </c>
      <c r="J56" s="54">
        <v>8134901250</v>
      </c>
      <c r="K56" s="54" t="s">
        <v>208</v>
      </c>
      <c r="L56" s="54" t="s">
        <v>209</v>
      </c>
      <c r="M56" s="54">
        <v>9854461947</v>
      </c>
      <c r="N56" s="54" t="s">
        <v>1023</v>
      </c>
      <c r="O56" s="54">
        <v>7896380262</v>
      </c>
      <c r="P56" s="60">
        <v>43641</v>
      </c>
      <c r="Q56" s="54" t="s">
        <v>333</v>
      </c>
      <c r="R56" s="54" t="s">
        <v>249</v>
      </c>
      <c r="S56" s="55" t="s">
        <v>97</v>
      </c>
      <c r="T56" s="34"/>
    </row>
    <row r="57" spans="1:20" ht="34.5" x14ac:dyDescent="0.3">
      <c r="A57" s="33">
        <v>53</v>
      </c>
      <c r="B57" s="77" t="s">
        <v>61</v>
      </c>
      <c r="C57" s="54" t="s">
        <v>1053</v>
      </c>
      <c r="D57" s="54" t="s">
        <v>27</v>
      </c>
      <c r="E57" s="56">
        <v>18307070407</v>
      </c>
      <c r="F57" s="54"/>
      <c r="G57" s="56">
        <v>16</v>
      </c>
      <c r="H57" s="56">
        <v>20</v>
      </c>
      <c r="I57" s="73">
        <f t="shared" si="0"/>
        <v>36</v>
      </c>
      <c r="J57" s="54">
        <v>9854461893</v>
      </c>
      <c r="K57" s="54" t="s">
        <v>1054</v>
      </c>
      <c r="L57" s="54" t="s">
        <v>1055</v>
      </c>
      <c r="M57" s="54">
        <v>9401725702</v>
      </c>
      <c r="N57" s="54" t="s">
        <v>1056</v>
      </c>
      <c r="O57" s="54">
        <v>8751910283</v>
      </c>
      <c r="P57" s="60">
        <v>43642</v>
      </c>
      <c r="Q57" s="54" t="s">
        <v>330</v>
      </c>
      <c r="R57" s="54" t="s">
        <v>249</v>
      </c>
      <c r="S57" s="55" t="s">
        <v>97</v>
      </c>
      <c r="T57" s="34"/>
    </row>
    <row r="58" spans="1:20" ht="34.5" x14ac:dyDescent="0.3">
      <c r="A58" s="33">
        <v>54</v>
      </c>
      <c r="B58" s="77" t="s">
        <v>61</v>
      </c>
      <c r="C58" s="54" t="s">
        <v>1057</v>
      </c>
      <c r="D58" s="54" t="s">
        <v>27</v>
      </c>
      <c r="E58" s="56">
        <v>18307070406</v>
      </c>
      <c r="F58" s="54"/>
      <c r="G58" s="56">
        <v>12</v>
      </c>
      <c r="H58" s="56">
        <v>18</v>
      </c>
      <c r="I58" s="73">
        <f t="shared" si="0"/>
        <v>30</v>
      </c>
      <c r="J58" s="54">
        <v>9954281305</v>
      </c>
      <c r="K58" s="54" t="s">
        <v>1054</v>
      </c>
      <c r="L58" s="54" t="s">
        <v>1055</v>
      </c>
      <c r="M58" s="54">
        <v>9401725702</v>
      </c>
      <c r="N58" s="54" t="s">
        <v>1056</v>
      </c>
      <c r="O58" s="54">
        <v>8751910283</v>
      </c>
      <c r="P58" s="60">
        <v>43642</v>
      </c>
      <c r="Q58" s="54" t="s">
        <v>330</v>
      </c>
      <c r="R58" s="54" t="s">
        <v>311</v>
      </c>
      <c r="S58" s="55" t="s">
        <v>97</v>
      </c>
      <c r="T58" s="34"/>
    </row>
    <row r="59" spans="1:20" ht="34.5" x14ac:dyDescent="0.3">
      <c r="A59" s="33">
        <v>55</v>
      </c>
      <c r="B59" s="77" t="s">
        <v>61</v>
      </c>
      <c r="C59" s="55" t="s">
        <v>1058</v>
      </c>
      <c r="D59" s="55" t="s">
        <v>27</v>
      </c>
      <c r="E59" s="57">
        <v>18307070409</v>
      </c>
      <c r="F59" s="55"/>
      <c r="G59" s="57">
        <v>15</v>
      </c>
      <c r="H59" s="57">
        <v>24</v>
      </c>
      <c r="I59" s="73">
        <f t="shared" si="0"/>
        <v>39</v>
      </c>
      <c r="J59" s="55">
        <v>7086670175</v>
      </c>
      <c r="K59" s="55" t="s">
        <v>1021</v>
      </c>
      <c r="L59" s="55" t="s">
        <v>1022</v>
      </c>
      <c r="M59" s="55">
        <v>9613516659</v>
      </c>
      <c r="N59" s="55" t="s">
        <v>1051</v>
      </c>
      <c r="O59" s="55">
        <v>9864738547</v>
      </c>
      <c r="P59" s="60">
        <v>43642</v>
      </c>
      <c r="Q59" s="55" t="s">
        <v>330</v>
      </c>
      <c r="R59" s="55" t="s">
        <v>249</v>
      </c>
      <c r="S59" s="55" t="s">
        <v>97</v>
      </c>
      <c r="T59" s="34"/>
    </row>
    <row r="60" spans="1:20" ht="34.5" x14ac:dyDescent="0.3">
      <c r="A60" s="33">
        <v>56</v>
      </c>
      <c r="B60" s="77" t="s">
        <v>61</v>
      </c>
      <c r="C60" s="61" t="s">
        <v>1058</v>
      </c>
      <c r="D60" s="61" t="s">
        <v>27</v>
      </c>
      <c r="E60" s="56">
        <v>18307070408</v>
      </c>
      <c r="F60" s="54"/>
      <c r="G60" s="56">
        <v>23</v>
      </c>
      <c r="H60" s="56">
        <v>21</v>
      </c>
      <c r="I60" s="73">
        <f t="shared" si="0"/>
        <v>44</v>
      </c>
      <c r="J60" s="54">
        <v>9435219525</v>
      </c>
      <c r="K60" s="54" t="s">
        <v>1025</v>
      </c>
      <c r="L60" s="54" t="s">
        <v>1022</v>
      </c>
      <c r="M60" s="54">
        <v>9613516659</v>
      </c>
      <c r="N60" s="54" t="s">
        <v>1051</v>
      </c>
      <c r="O60" s="54">
        <v>9864738547</v>
      </c>
      <c r="P60" s="60">
        <v>43642</v>
      </c>
      <c r="Q60" s="54" t="s">
        <v>330</v>
      </c>
      <c r="R60" s="54" t="s">
        <v>249</v>
      </c>
      <c r="S60" s="55" t="s">
        <v>97</v>
      </c>
      <c r="T60" s="34"/>
    </row>
    <row r="61" spans="1:20" ht="17.25" x14ac:dyDescent="0.3">
      <c r="A61" s="33">
        <v>57</v>
      </c>
      <c r="B61" s="77" t="s">
        <v>61</v>
      </c>
      <c r="C61" s="54" t="s">
        <v>1059</v>
      </c>
      <c r="D61" s="54" t="s">
        <v>27</v>
      </c>
      <c r="E61" s="56">
        <v>18307070410</v>
      </c>
      <c r="F61" s="54"/>
      <c r="G61" s="56">
        <v>18</v>
      </c>
      <c r="H61" s="56">
        <v>17</v>
      </c>
      <c r="I61" s="73">
        <f t="shared" si="0"/>
        <v>35</v>
      </c>
      <c r="J61" s="54">
        <v>7896461742</v>
      </c>
      <c r="K61" s="54" t="s">
        <v>1025</v>
      </c>
      <c r="L61" s="54" t="s">
        <v>1022</v>
      </c>
      <c r="M61" s="54">
        <v>9613516659</v>
      </c>
      <c r="N61" s="54" t="s">
        <v>1060</v>
      </c>
      <c r="O61" s="54">
        <v>8876060687</v>
      </c>
      <c r="P61" s="60">
        <v>43643</v>
      </c>
      <c r="Q61" s="54" t="s">
        <v>331</v>
      </c>
      <c r="R61" s="54" t="s">
        <v>249</v>
      </c>
      <c r="S61" s="55" t="s">
        <v>97</v>
      </c>
      <c r="T61" s="34"/>
    </row>
    <row r="62" spans="1:20" ht="17.25" x14ac:dyDescent="0.3">
      <c r="A62" s="33">
        <v>58</v>
      </c>
      <c r="B62" s="77" t="s">
        <v>61</v>
      </c>
      <c r="C62" s="54" t="s">
        <v>1061</v>
      </c>
      <c r="D62" s="54" t="s">
        <v>27</v>
      </c>
      <c r="E62" s="56">
        <v>18307070411</v>
      </c>
      <c r="F62" s="54"/>
      <c r="G62" s="56">
        <v>20</v>
      </c>
      <c r="H62" s="56">
        <v>21</v>
      </c>
      <c r="I62" s="73">
        <f t="shared" si="0"/>
        <v>41</v>
      </c>
      <c r="J62" s="54">
        <v>9706665352</v>
      </c>
      <c r="K62" s="54" t="s">
        <v>1021</v>
      </c>
      <c r="L62" s="54" t="s">
        <v>1022</v>
      </c>
      <c r="M62" s="54">
        <v>9613516659</v>
      </c>
      <c r="N62" s="54" t="s">
        <v>1060</v>
      </c>
      <c r="O62" s="54">
        <v>8876060687</v>
      </c>
      <c r="P62" s="60">
        <v>43643</v>
      </c>
      <c r="Q62" s="54" t="s">
        <v>331</v>
      </c>
      <c r="R62" s="54" t="s">
        <v>324</v>
      </c>
      <c r="S62" s="55" t="s">
        <v>97</v>
      </c>
      <c r="T62" s="34"/>
    </row>
    <row r="63" spans="1:20" ht="34.5" x14ac:dyDescent="0.3">
      <c r="A63" s="33">
        <v>59</v>
      </c>
      <c r="B63" s="77" t="s">
        <v>61</v>
      </c>
      <c r="C63" s="54" t="s">
        <v>1062</v>
      </c>
      <c r="D63" s="54" t="s">
        <v>27</v>
      </c>
      <c r="E63" s="56">
        <v>18307070412</v>
      </c>
      <c r="F63" s="54"/>
      <c r="G63" s="56">
        <v>12</v>
      </c>
      <c r="H63" s="56">
        <v>6</v>
      </c>
      <c r="I63" s="73">
        <f t="shared" si="0"/>
        <v>18</v>
      </c>
      <c r="J63" s="54">
        <v>8876639491</v>
      </c>
      <c r="K63" s="54" t="s">
        <v>1025</v>
      </c>
      <c r="L63" s="54" t="s">
        <v>1022</v>
      </c>
      <c r="M63" s="54">
        <v>9613516659</v>
      </c>
      <c r="N63" s="54" t="s">
        <v>1060</v>
      </c>
      <c r="O63" s="54">
        <v>8876060687</v>
      </c>
      <c r="P63" s="60">
        <v>43643</v>
      </c>
      <c r="Q63" s="54" t="s">
        <v>331</v>
      </c>
      <c r="R63" s="54" t="s">
        <v>252</v>
      </c>
      <c r="S63" s="55" t="s">
        <v>97</v>
      </c>
      <c r="T63" s="34"/>
    </row>
    <row r="64" spans="1:20" ht="17.25" x14ac:dyDescent="0.3">
      <c r="A64" s="33">
        <v>60</v>
      </c>
      <c r="B64" s="77" t="s">
        <v>61</v>
      </c>
      <c r="C64" s="61" t="s">
        <v>1063</v>
      </c>
      <c r="D64" s="61" t="s">
        <v>27</v>
      </c>
      <c r="E64" s="56">
        <v>18307070426</v>
      </c>
      <c r="F64" s="54"/>
      <c r="G64" s="56">
        <v>26</v>
      </c>
      <c r="H64" s="56">
        <v>31</v>
      </c>
      <c r="I64" s="73">
        <f t="shared" si="0"/>
        <v>57</v>
      </c>
      <c r="J64" s="54">
        <v>8011901268</v>
      </c>
      <c r="K64" s="54" t="s">
        <v>1025</v>
      </c>
      <c r="L64" s="54" t="s">
        <v>1022</v>
      </c>
      <c r="M64" s="54">
        <v>9613516659</v>
      </c>
      <c r="N64" s="54" t="s">
        <v>1060</v>
      </c>
      <c r="O64" s="54">
        <v>8876060687</v>
      </c>
      <c r="P64" s="60">
        <v>43643</v>
      </c>
      <c r="Q64" s="54" t="s">
        <v>331</v>
      </c>
      <c r="R64" s="54" t="s">
        <v>285</v>
      </c>
      <c r="S64" s="55" t="s">
        <v>97</v>
      </c>
      <c r="T64" s="34"/>
    </row>
    <row r="65" spans="1:20" ht="34.5" x14ac:dyDescent="0.3">
      <c r="A65" s="33">
        <v>61</v>
      </c>
      <c r="B65" s="77" t="s">
        <v>61</v>
      </c>
      <c r="C65" s="54" t="s">
        <v>1064</v>
      </c>
      <c r="D65" s="54" t="s">
        <v>27</v>
      </c>
      <c r="E65" s="56">
        <v>18307070302</v>
      </c>
      <c r="F65" s="54"/>
      <c r="G65" s="56">
        <v>16</v>
      </c>
      <c r="H65" s="56">
        <v>21</v>
      </c>
      <c r="I65" s="73">
        <f t="shared" si="0"/>
        <v>37</v>
      </c>
      <c r="J65" s="54">
        <v>8638609729</v>
      </c>
      <c r="K65" s="54" t="s">
        <v>1054</v>
      </c>
      <c r="L65" s="54" t="s">
        <v>1055</v>
      </c>
      <c r="M65" s="54">
        <v>9401725702</v>
      </c>
      <c r="N65" s="54" t="s">
        <v>1065</v>
      </c>
      <c r="O65" s="54">
        <v>7896106660</v>
      </c>
      <c r="P65" s="60">
        <v>43644</v>
      </c>
      <c r="Q65" s="54" t="s">
        <v>92</v>
      </c>
      <c r="R65" s="54" t="s">
        <v>311</v>
      </c>
      <c r="S65" s="55" t="s">
        <v>97</v>
      </c>
      <c r="T65" s="34"/>
    </row>
    <row r="66" spans="1:20" ht="17.25" x14ac:dyDescent="0.3">
      <c r="A66" s="33">
        <v>62</v>
      </c>
      <c r="B66" s="77" t="s">
        <v>61</v>
      </c>
      <c r="C66" s="54" t="s">
        <v>1066</v>
      </c>
      <c r="D66" s="54" t="s">
        <v>27</v>
      </c>
      <c r="E66" s="56">
        <v>18307070303</v>
      </c>
      <c r="F66" s="54"/>
      <c r="G66" s="56">
        <v>17</v>
      </c>
      <c r="H66" s="56">
        <v>21</v>
      </c>
      <c r="I66" s="73">
        <f t="shared" si="0"/>
        <v>38</v>
      </c>
      <c r="J66" s="54">
        <v>8486845224</v>
      </c>
      <c r="K66" s="54" t="s">
        <v>1054</v>
      </c>
      <c r="L66" s="54" t="s">
        <v>1055</v>
      </c>
      <c r="M66" s="54">
        <v>9401725702</v>
      </c>
      <c r="N66" s="54" t="s">
        <v>1065</v>
      </c>
      <c r="O66" s="54">
        <v>7896106660</v>
      </c>
      <c r="P66" s="60">
        <v>43644</v>
      </c>
      <c r="Q66" s="54" t="s">
        <v>92</v>
      </c>
      <c r="R66" s="54" t="s">
        <v>311</v>
      </c>
      <c r="S66" s="55" t="s">
        <v>97</v>
      </c>
      <c r="T66" s="34"/>
    </row>
    <row r="67" spans="1:20" ht="17.25" x14ac:dyDescent="0.3">
      <c r="A67" s="33">
        <v>63</v>
      </c>
      <c r="B67" s="77" t="s">
        <v>61</v>
      </c>
      <c r="C67" s="54" t="s">
        <v>1067</v>
      </c>
      <c r="D67" s="54" t="s">
        <v>27</v>
      </c>
      <c r="E67" s="56">
        <v>18307070311</v>
      </c>
      <c r="F67" s="54"/>
      <c r="G67" s="56">
        <v>27</v>
      </c>
      <c r="H67" s="56">
        <v>31</v>
      </c>
      <c r="I67" s="73">
        <f t="shared" si="0"/>
        <v>58</v>
      </c>
      <c r="J67" s="54">
        <v>9613665362</v>
      </c>
      <c r="K67" s="54" t="s">
        <v>1068</v>
      </c>
      <c r="L67" s="54" t="s">
        <v>1055</v>
      </c>
      <c r="M67" s="54">
        <v>9401725702</v>
      </c>
      <c r="N67" s="54" t="s">
        <v>1069</v>
      </c>
      <c r="O67" s="54">
        <v>9577661745</v>
      </c>
      <c r="P67" s="60">
        <v>43644</v>
      </c>
      <c r="Q67" s="54" t="s">
        <v>92</v>
      </c>
      <c r="R67" s="54" t="s">
        <v>311</v>
      </c>
      <c r="S67" s="55" t="s">
        <v>97</v>
      </c>
      <c r="T67" s="34"/>
    </row>
    <row r="68" spans="1:20" ht="17.25" x14ac:dyDescent="0.3">
      <c r="A68" s="33">
        <v>64</v>
      </c>
      <c r="B68" s="77" t="s">
        <v>61</v>
      </c>
      <c r="C68" s="54" t="s">
        <v>1070</v>
      </c>
      <c r="D68" s="54" t="s">
        <v>27</v>
      </c>
      <c r="E68" s="56">
        <v>18307070507</v>
      </c>
      <c r="F68" s="54"/>
      <c r="G68" s="56">
        <v>25</v>
      </c>
      <c r="H68" s="56">
        <v>24</v>
      </c>
      <c r="I68" s="73">
        <f t="shared" si="0"/>
        <v>49</v>
      </c>
      <c r="J68" s="54">
        <v>6900763669</v>
      </c>
      <c r="K68" s="54" t="s">
        <v>1021</v>
      </c>
      <c r="L68" s="54" t="s">
        <v>1026</v>
      </c>
      <c r="M68" s="54">
        <v>9401725694</v>
      </c>
      <c r="N68" s="54" t="s">
        <v>1071</v>
      </c>
      <c r="O68" s="54">
        <v>9577301329</v>
      </c>
      <c r="P68" s="60">
        <v>43645</v>
      </c>
      <c r="Q68" s="54" t="s">
        <v>332</v>
      </c>
      <c r="R68" s="54" t="s">
        <v>235</v>
      </c>
      <c r="S68" s="55" t="s">
        <v>97</v>
      </c>
      <c r="T68" s="34"/>
    </row>
    <row r="69" spans="1:20" ht="17.25" x14ac:dyDescent="0.3">
      <c r="A69" s="33">
        <v>65</v>
      </c>
      <c r="B69" s="77" t="s">
        <v>61</v>
      </c>
      <c r="C69" s="54" t="s">
        <v>1072</v>
      </c>
      <c r="D69" s="54" t="s">
        <v>27</v>
      </c>
      <c r="E69" s="56">
        <v>18307070508</v>
      </c>
      <c r="F69" s="54"/>
      <c r="G69" s="56">
        <v>20</v>
      </c>
      <c r="H69" s="56">
        <v>27</v>
      </c>
      <c r="I69" s="73">
        <f t="shared" ref="I69:I132" si="1">SUM(G69:H69)</f>
        <v>47</v>
      </c>
      <c r="J69" s="54">
        <v>9577550490</v>
      </c>
      <c r="K69" s="54" t="s">
        <v>1073</v>
      </c>
      <c r="L69" s="54" t="s">
        <v>1014</v>
      </c>
      <c r="M69" s="54">
        <v>8752072485</v>
      </c>
      <c r="N69" s="54" t="s">
        <v>1015</v>
      </c>
      <c r="O69" s="54">
        <v>7896965475</v>
      </c>
      <c r="P69" s="60">
        <v>43645</v>
      </c>
      <c r="Q69" s="54" t="s">
        <v>332</v>
      </c>
      <c r="R69" s="54" t="s">
        <v>235</v>
      </c>
      <c r="S69" s="55" t="s">
        <v>97</v>
      </c>
      <c r="T69" s="34"/>
    </row>
    <row r="70" spans="1:20" ht="17.25" x14ac:dyDescent="0.3">
      <c r="A70" s="33">
        <v>66</v>
      </c>
      <c r="B70" s="77" t="s">
        <v>61</v>
      </c>
      <c r="C70" s="55" t="s">
        <v>1074</v>
      </c>
      <c r="D70" s="55" t="s">
        <v>27</v>
      </c>
      <c r="E70" s="56">
        <v>18307070510</v>
      </c>
      <c r="F70" s="55"/>
      <c r="G70" s="57">
        <v>19</v>
      </c>
      <c r="H70" s="57">
        <v>14</v>
      </c>
      <c r="I70" s="73">
        <f t="shared" si="1"/>
        <v>33</v>
      </c>
      <c r="J70" s="55">
        <v>8761306916</v>
      </c>
      <c r="K70" s="55" t="s">
        <v>1025</v>
      </c>
      <c r="L70" s="55" t="s">
        <v>1026</v>
      </c>
      <c r="M70" s="55">
        <v>8724962533</v>
      </c>
      <c r="N70" s="55" t="s">
        <v>1075</v>
      </c>
      <c r="O70" s="55">
        <v>9577301679</v>
      </c>
      <c r="P70" s="60">
        <v>43645</v>
      </c>
      <c r="Q70" s="55" t="s">
        <v>332</v>
      </c>
      <c r="R70" s="55" t="s">
        <v>285</v>
      </c>
      <c r="S70" s="55" t="s">
        <v>97</v>
      </c>
      <c r="T70" s="34"/>
    </row>
    <row r="71" spans="1:20" ht="17.25" x14ac:dyDescent="0.3">
      <c r="A71" s="33">
        <v>67</v>
      </c>
      <c r="B71" s="77"/>
      <c r="C71" s="54"/>
      <c r="D71" s="54"/>
      <c r="E71" s="56"/>
      <c r="F71" s="54"/>
      <c r="G71" s="56"/>
      <c r="H71" s="56"/>
      <c r="I71" s="73">
        <f t="shared" si="1"/>
        <v>0</v>
      </c>
      <c r="J71" s="54"/>
      <c r="K71" s="54"/>
      <c r="L71" s="54"/>
      <c r="M71" s="54"/>
      <c r="N71" s="54"/>
      <c r="O71" s="54"/>
      <c r="P71" s="60"/>
      <c r="Q71" s="54"/>
      <c r="R71" s="54"/>
      <c r="S71" s="54"/>
      <c r="T71" s="34"/>
    </row>
    <row r="72" spans="1:20" ht="17.25" x14ac:dyDescent="0.3">
      <c r="A72" s="33">
        <v>68</v>
      </c>
      <c r="B72" s="77" t="s">
        <v>62</v>
      </c>
      <c r="C72" s="54" t="s">
        <v>1374</v>
      </c>
      <c r="D72" s="54" t="s">
        <v>27</v>
      </c>
      <c r="E72" s="56">
        <v>18307010310</v>
      </c>
      <c r="F72" s="54"/>
      <c r="G72" s="56">
        <v>17</v>
      </c>
      <c r="H72" s="56">
        <v>29</v>
      </c>
      <c r="I72" s="73">
        <f t="shared" si="1"/>
        <v>46</v>
      </c>
      <c r="J72" s="54">
        <v>8471925395</v>
      </c>
      <c r="K72" s="54" t="s">
        <v>107</v>
      </c>
      <c r="L72" s="54" t="s">
        <v>603</v>
      </c>
      <c r="M72" s="54">
        <v>9954406022</v>
      </c>
      <c r="N72" s="54" t="s">
        <v>604</v>
      </c>
      <c r="O72" s="54">
        <v>9859608873</v>
      </c>
      <c r="P72" s="60">
        <v>43617</v>
      </c>
      <c r="Q72" s="54" t="s">
        <v>332</v>
      </c>
      <c r="R72" s="54" t="s">
        <v>607</v>
      </c>
      <c r="S72" s="54" t="s">
        <v>85</v>
      </c>
      <c r="T72" s="34"/>
    </row>
    <row r="73" spans="1:20" ht="17.25" x14ac:dyDescent="0.3">
      <c r="A73" s="33">
        <v>69</v>
      </c>
      <c r="B73" s="77" t="s">
        <v>62</v>
      </c>
      <c r="C73" s="54" t="s">
        <v>1375</v>
      </c>
      <c r="D73" s="54" t="s">
        <v>25</v>
      </c>
      <c r="E73" s="56">
        <v>18120419602</v>
      </c>
      <c r="F73" s="54" t="s">
        <v>1376</v>
      </c>
      <c r="G73" s="56">
        <v>33</v>
      </c>
      <c r="H73" s="56">
        <v>25</v>
      </c>
      <c r="I73" s="73">
        <f t="shared" si="1"/>
        <v>58</v>
      </c>
      <c r="J73" s="54">
        <v>7896352203</v>
      </c>
      <c r="K73" s="54" t="s">
        <v>107</v>
      </c>
      <c r="L73" s="54" t="s">
        <v>576</v>
      </c>
      <c r="M73" s="54">
        <v>9854975666</v>
      </c>
      <c r="N73" s="54" t="s">
        <v>605</v>
      </c>
      <c r="O73" s="54">
        <v>9707802037</v>
      </c>
      <c r="P73" s="60">
        <v>43617</v>
      </c>
      <c r="Q73" s="54" t="s">
        <v>332</v>
      </c>
      <c r="R73" s="54" t="s">
        <v>607</v>
      </c>
      <c r="S73" s="54" t="s">
        <v>85</v>
      </c>
      <c r="T73" s="34"/>
    </row>
    <row r="74" spans="1:20" ht="17.25" x14ac:dyDescent="0.3">
      <c r="A74" s="33">
        <v>70</v>
      </c>
      <c r="B74" s="77" t="s">
        <v>62</v>
      </c>
      <c r="C74" s="54" t="s">
        <v>606</v>
      </c>
      <c r="D74" s="54" t="s">
        <v>25</v>
      </c>
      <c r="E74" s="56">
        <v>18120420203</v>
      </c>
      <c r="F74" s="54" t="s">
        <v>89</v>
      </c>
      <c r="G74" s="56">
        <v>14</v>
      </c>
      <c r="H74" s="56">
        <v>20</v>
      </c>
      <c r="I74" s="73">
        <f t="shared" si="1"/>
        <v>34</v>
      </c>
      <c r="J74" s="54">
        <v>9954535274</v>
      </c>
      <c r="K74" s="54" t="s">
        <v>107</v>
      </c>
      <c r="L74" s="54" t="s">
        <v>603</v>
      </c>
      <c r="M74" s="54">
        <v>9954406022</v>
      </c>
      <c r="N74" s="54" t="s">
        <v>604</v>
      </c>
      <c r="O74" s="54">
        <v>9859608873</v>
      </c>
      <c r="P74" s="60">
        <v>43617</v>
      </c>
      <c r="Q74" s="54" t="s">
        <v>332</v>
      </c>
      <c r="R74" s="54" t="s">
        <v>607</v>
      </c>
      <c r="S74" s="54" t="s">
        <v>85</v>
      </c>
      <c r="T74" s="34"/>
    </row>
    <row r="75" spans="1:20" ht="17.25" x14ac:dyDescent="0.3">
      <c r="A75" s="33">
        <v>71</v>
      </c>
      <c r="B75" s="77" t="s">
        <v>62</v>
      </c>
      <c r="C75" s="54" t="s">
        <v>647</v>
      </c>
      <c r="D75" s="54" t="s">
        <v>27</v>
      </c>
      <c r="E75" s="56">
        <v>18307010507</v>
      </c>
      <c r="F75" s="54"/>
      <c r="G75" s="56">
        <v>25</v>
      </c>
      <c r="H75" s="56">
        <v>29</v>
      </c>
      <c r="I75" s="73">
        <f t="shared" si="1"/>
        <v>54</v>
      </c>
      <c r="J75" s="54">
        <v>9954390626</v>
      </c>
      <c r="K75" s="54" t="s">
        <v>90</v>
      </c>
      <c r="L75" s="54" t="s">
        <v>99</v>
      </c>
      <c r="M75" s="54">
        <v>8822120110</v>
      </c>
      <c r="N75" s="54" t="s">
        <v>648</v>
      </c>
      <c r="O75" s="54">
        <v>9678124577</v>
      </c>
      <c r="P75" s="60">
        <v>43619</v>
      </c>
      <c r="Q75" s="54" t="s">
        <v>329</v>
      </c>
      <c r="R75" s="54" t="s">
        <v>275</v>
      </c>
      <c r="S75" s="54" t="s">
        <v>85</v>
      </c>
      <c r="T75" s="34"/>
    </row>
    <row r="76" spans="1:20" ht="17.25" x14ac:dyDescent="0.3">
      <c r="A76" s="33">
        <v>72</v>
      </c>
      <c r="B76" s="77" t="s">
        <v>62</v>
      </c>
      <c r="C76" s="54" t="s">
        <v>649</v>
      </c>
      <c r="D76" s="54" t="s">
        <v>27</v>
      </c>
      <c r="E76" s="56">
        <v>18307010505</v>
      </c>
      <c r="F76" s="54"/>
      <c r="G76" s="56">
        <v>20</v>
      </c>
      <c r="H76" s="56">
        <v>12</v>
      </c>
      <c r="I76" s="73">
        <f t="shared" si="1"/>
        <v>32</v>
      </c>
      <c r="J76" s="54">
        <v>7896781342</v>
      </c>
      <c r="K76" s="54" t="s">
        <v>107</v>
      </c>
      <c r="L76" s="54" t="s">
        <v>576</v>
      </c>
      <c r="M76" s="54">
        <v>9854975666</v>
      </c>
      <c r="N76" s="54" t="s">
        <v>650</v>
      </c>
      <c r="O76" s="81">
        <v>9707043538</v>
      </c>
      <c r="P76" s="60">
        <v>43620</v>
      </c>
      <c r="Q76" s="54" t="s">
        <v>333</v>
      </c>
      <c r="R76" s="54" t="s">
        <v>264</v>
      </c>
      <c r="S76" s="54" t="s">
        <v>85</v>
      </c>
      <c r="T76" s="34"/>
    </row>
    <row r="77" spans="1:20" ht="17.25" x14ac:dyDescent="0.3">
      <c r="A77" s="33">
        <v>73</v>
      </c>
      <c r="B77" s="77" t="s">
        <v>62</v>
      </c>
      <c r="C77" s="54" t="s">
        <v>637</v>
      </c>
      <c r="D77" s="54" t="s">
        <v>27</v>
      </c>
      <c r="E77" s="56">
        <v>18307010318</v>
      </c>
      <c r="F77" s="54"/>
      <c r="G77" s="56">
        <v>34</v>
      </c>
      <c r="H77" s="56">
        <v>36</v>
      </c>
      <c r="I77" s="73">
        <f t="shared" si="1"/>
        <v>70</v>
      </c>
      <c r="J77" s="54">
        <v>9954557426</v>
      </c>
      <c r="K77" s="54" t="s">
        <v>107</v>
      </c>
      <c r="L77" s="54" t="s">
        <v>638</v>
      </c>
      <c r="M77" s="54">
        <v>9954409936</v>
      </c>
      <c r="N77" s="54" t="s">
        <v>639</v>
      </c>
      <c r="O77" s="54">
        <v>9678890308</v>
      </c>
      <c r="P77" s="60">
        <v>43622</v>
      </c>
      <c r="Q77" s="54" t="s">
        <v>331</v>
      </c>
      <c r="R77" s="54" t="s">
        <v>268</v>
      </c>
      <c r="S77" s="54" t="s">
        <v>85</v>
      </c>
      <c r="T77" s="34"/>
    </row>
    <row r="78" spans="1:20" ht="17.25" x14ac:dyDescent="0.3">
      <c r="A78" s="33">
        <v>74</v>
      </c>
      <c r="B78" s="77" t="s">
        <v>62</v>
      </c>
      <c r="C78" s="54" t="s">
        <v>651</v>
      </c>
      <c r="D78" s="54" t="s">
        <v>27</v>
      </c>
      <c r="E78" s="56">
        <v>18307010313</v>
      </c>
      <c r="F78" s="54"/>
      <c r="G78" s="56">
        <v>27</v>
      </c>
      <c r="H78" s="56">
        <v>25</v>
      </c>
      <c r="I78" s="73">
        <f t="shared" si="1"/>
        <v>52</v>
      </c>
      <c r="J78" s="54">
        <v>9954950818</v>
      </c>
      <c r="K78" s="54" t="s">
        <v>107</v>
      </c>
      <c r="L78" s="54" t="s">
        <v>576</v>
      </c>
      <c r="M78" s="54">
        <v>9854975666</v>
      </c>
      <c r="N78" s="54" t="s">
        <v>646</v>
      </c>
      <c r="O78" s="54">
        <v>9577701962</v>
      </c>
      <c r="P78" s="60">
        <v>43623</v>
      </c>
      <c r="Q78" s="54" t="s">
        <v>92</v>
      </c>
      <c r="R78" s="54" t="s">
        <v>310</v>
      </c>
      <c r="S78" s="54" t="s">
        <v>85</v>
      </c>
      <c r="T78" s="34"/>
    </row>
    <row r="79" spans="1:20" ht="103.5" x14ac:dyDescent="0.3">
      <c r="A79" s="33">
        <v>75</v>
      </c>
      <c r="B79" s="77" t="s">
        <v>62</v>
      </c>
      <c r="C79" s="54" t="s">
        <v>652</v>
      </c>
      <c r="D79" s="54" t="s">
        <v>25</v>
      </c>
      <c r="E79" s="56">
        <v>18120403801</v>
      </c>
      <c r="F79" s="54" t="s">
        <v>94</v>
      </c>
      <c r="G79" s="56">
        <v>498</v>
      </c>
      <c r="H79" s="56">
        <v>429</v>
      </c>
      <c r="I79" s="73">
        <f t="shared" si="1"/>
        <v>927</v>
      </c>
      <c r="J79" s="54">
        <v>9435086783</v>
      </c>
      <c r="K79" s="54" t="s">
        <v>134</v>
      </c>
      <c r="L79" s="54" t="s">
        <v>135</v>
      </c>
      <c r="M79" s="54">
        <v>9613127134</v>
      </c>
      <c r="N79" s="54" t="s">
        <v>499</v>
      </c>
      <c r="O79" s="54">
        <v>7896517823</v>
      </c>
      <c r="P79" s="60" t="s">
        <v>654</v>
      </c>
      <c r="Q79" s="54" t="s">
        <v>1382</v>
      </c>
      <c r="R79" s="54" t="s">
        <v>653</v>
      </c>
      <c r="S79" s="54" t="s">
        <v>85</v>
      </c>
      <c r="T79" s="34"/>
    </row>
    <row r="80" spans="1:20" ht="17.25" x14ac:dyDescent="0.3">
      <c r="A80" s="33">
        <v>76</v>
      </c>
      <c r="B80" s="77" t="s">
        <v>62</v>
      </c>
      <c r="C80" s="54" t="s">
        <v>608</v>
      </c>
      <c r="D80" s="54" t="s">
        <v>27</v>
      </c>
      <c r="E80" s="56">
        <v>18307010307</v>
      </c>
      <c r="F80" s="54"/>
      <c r="G80" s="56">
        <v>34</v>
      </c>
      <c r="H80" s="56">
        <v>28</v>
      </c>
      <c r="I80" s="73">
        <f t="shared" si="1"/>
        <v>62</v>
      </c>
      <c r="J80" s="54">
        <v>9954627021</v>
      </c>
      <c r="K80" s="54" t="s">
        <v>609</v>
      </c>
      <c r="L80" s="54" t="s">
        <v>610</v>
      </c>
      <c r="M80" s="54">
        <v>7896150229</v>
      </c>
      <c r="N80" s="54" t="s">
        <v>611</v>
      </c>
      <c r="O80" s="54">
        <v>9957771861</v>
      </c>
      <c r="P80" s="60">
        <v>43627</v>
      </c>
      <c r="Q80" s="54" t="s">
        <v>333</v>
      </c>
      <c r="R80" s="54" t="s">
        <v>310</v>
      </c>
      <c r="S80" s="54" t="s">
        <v>85</v>
      </c>
      <c r="T80" s="34"/>
    </row>
    <row r="81" spans="1:20" ht="17.25" x14ac:dyDescent="0.3">
      <c r="A81" s="33">
        <v>77</v>
      </c>
      <c r="B81" s="77" t="s">
        <v>62</v>
      </c>
      <c r="C81" s="54" t="s">
        <v>615</v>
      </c>
      <c r="D81" s="54" t="s">
        <v>25</v>
      </c>
      <c r="E81" s="56">
        <v>18120420304</v>
      </c>
      <c r="F81" s="54" t="s">
        <v>93</v>
      </c>
      <c r="G81" s="56">
        <v>48</v>
      </c>
      <c r="H81" s="56">
        <v>47</v>
      </c>
      <c r="I81" s="73">
        <f t="shared" si="1"/>
        <v>95</v>
      </c>
      <c r="J81" s="54">
        <v>8011628846</v>
      </c>
      <c r="K81" s="54" t="s">
        <v>107</v>
      </c>
      <c r="L81" s="54" t="s">
        <v>603</v>
      </c>
      <c r="M81" s="54">
        <v>9954406022</v>
      </c>
      <c r="N81" s="54" t="s">
        <v>604</v>
      </c>
      <c r="O81" s="54">
        <v>9859608873</v>
      </c>
      <c r="P81" s="60">
        <v>43627</v>
      </c>
      <c r="Q81" s="54" t="s">
        <v>333</v>
      </c>
      <c r="R81" s="54" t="s">
        <v>614</v>
      </c>
      <c r="S81" s="54" t="s">
        <v>85</v>
      </c>
      <c r="T81" s="34"/>
    </row>
    <row r="82" spans="1:20" ht="34.5" x14ac:dyDescent="0.3">
      <c r="A82" s="33">
        <v>78</v>
      </c>
      <c r="B82" s="77" t="s">
        <v>62</v>
      </c>
      <c r="C82" s="54" t="s">
        <v>617</v>
      </c>
      <c r="D82" s="54" t="s">
        <v>27</v>
      </c>
      <c r="E82" s="56">
        <v>18307010301</v>
      </c>
      <c r="F82" s="54"/>
      <c r="G82" s="56">
        <v>12</v>
      </c>
      <c r="H82" s="56">
        <v>14</v>
      </c>
      <c r="I82" s="73">
        <f t="shared" si="1"/>
        <v>26</v>
      </c>
      <c r="J82" s="64">
        <v>8474877382</v>
      </c>
      <c r="K82" s="54" t="s">
        <v>609</v>
      </c>
      <c r="L82" s="54" t="s">
        <v>612</v>
      </c>
      <c r="M82" s="54">
        <v>9859112732</v>
      </c>
      <c r="N82" s="54" t="s">
        <v>618</v>
      </c>
      <c r="O82" s="54">
        <v>9957409642</v>
      </c>
      <c r="P82" s="60">
        <v>43628</v>
      </c>
      <c r="Q82" s="54" t="s">
        <v>330</v>
      </c>
      <c r="R82" s="54" t="s">
        <v>310</v>
      </c>
      <c r="S82" s="54" t="s">
        <v>85</v>
      </c>
      <c r="T82" s="34"/>
    </row>
    <row r="83" spans="1:20" ht="34.5" x14ac:dyDescent="0.3">
      <c r="A83" s="33">
        <v>79</v>
      </c>
      <c r="B83" s="77" t="s">
        <v>62</v>
      </c>
      <c r="C83" s="54" t="s">
        <v>619</v>
      </c>
      <c r="D83" s="54" t="s">
        <v>25</v>
      </c>
      <c r="E83" s="56">
        <v>18120420601</v>
      </c>
      <c r="F83" s="54" t="s">
        <v>89</v>
      </c>
      <c r="G83" s="56">
        <v>43</v>
      </c>
      <c r="H83" s="56">
        <v>50</v>
      </c>
      <c r="I83" s="73">
        <f t="shared" si="1"/>
        <v>93</v>
      </c>
      <c r="J83" s="54">
        <v>9954391629</v>
      </c>
      <c r="K83" s="54" t="s">
        <v>609</v>
      </c>
      <c r="L83" s="54" t="s">
        <v>612</v>
      </c>
      <c r="M83" s="54">
        <v>9859112732</v>
      </c>
      <c r="N83" s="54" t="s">
        <v>618</v>
      </c>
      <c r="O83" s="54">
        <v>9957409642</v>
      </c>
      <c r="P83" s="60">
        <v>43628</v>
      </c>
      <c r="Q83" s="54" t="s">
        <v>330</v>
      </c>
      <c r="R83" s="54" t="s">
        <v>310</v>
      </c>
      <c r="S83" s="54" t="s">
        <v>85</v>
      </c>
      <c r="T83" s="34"/>
    </row>
    <row r="84" spans="1:20" ht="34.5" x14ac:dyDescent="0.3">
      <c r="A84" s="33">
        <v>80</v>
      </c>
      <c r="B84" s="77" t="s">
        <v>62</v>
      </c>
      <c r="C84" s="54" t="s">
        <v>620</v>
      </c>
      <c r="D84" s="54" t="s">
        <v>27</v>
      </c>
      <c r="E84" s="56">
        <v>18307010110</v>
      </c>
      <c r="F84" s="54"/>
      <c r="G84" s="56">
        <v>18</v>
      </c>
      <c r="H84" s="56">
        <v>18</v>
      </c>
      <c r="I84" s="73">
        <f t="shared" si="1"/>
        <v>36</v>
      </c>
      <c r="J84" s="54">
        <v>9954917704</v>
      </c>
      <c r="K84" s="54" t="s">
        <v>134</v>
      </c>
      <c r="L84" s="54" t="s">
        <v>135</v>
      </c>
      <c r="M84" s="54">
        <v>9613127134</v>
      </c>
      <c r="N84" s="54" t="s">
        <v>621</v>
      </c>
      <c r="O84" s="54">
        <v>7896514733</v>
      </c>
      <c r="P84" s="60">
        <v>43628</v>
      </c>
      <c r="Q84" s="54" t="s">
        <v>330</v>
      </c>
      <c r="R84" s="54" t="s">
        <v>236</v>
      </c>
      <c r="S84" s="54" t="s">
        <v>85</v>
      </c>
      <c r="T84" s="34"/>
    </row>
    <row r="85" spans="1:20" ht="17.25" x14ac:dyDescent="0.3">
      <c r="A85" s="33">
        <v>81</v>
      </c>
      <c r="B85" s="77" t="s">
        <v>62</v>
      </c>
      <c r="C85" s="54" t="s">
        <v>622</v>
      </c>
      <c r="D85" s="54" t="s">
        <v>27</v>
      </c>
      <c r="E85" s="56">
        <v>18307010303</v>
      </c>
      <c r="F85" s="54"/>
      <c r="G85" s="56">
        <v>5</v>
      </c>
      <c r="H85" s="56">
        <v>11</v>
      </c>
      <c r="I85" s="73">
        <f t="shared" si="1"/>
        <v>16</v>
      </c>
      <c r="J85" s="54">
        <v>9954247284</v>
      </c>
      <c r="K85" s="54" t="s">
        <v>95</v>
      </c>
      <c r="L85" s="54" t="s">
        <v>96</v>
      </c>
      <c r="M85" s="54">
        <v>9401725698</v>
      </c>
      <c r="N85" s="54" t="s">
        <v>106</v>
      </c>
      <c r="O85" s="54">
        <v>9678190037</v>
      </c>
      <c r="P85" s="60">
        <v>43629</v>
      </c>
      <c r="Q85" s="54" t="s">
        <v>331</v>
      </c>
      <c r="R85" s="54" t="s">
        <v>267</v>
      </c>
      <c r="S85" s="54" t="s">
        <v>85</v>
      </c>
      <c r="T85" s="34"/>
    </row>
    <row r="86" spans="1:20" ht="17.25" x14ac:dyDescent="0.3">
      <c r="A86" s="33">
        <v>82</v>
      </c>
      <c r="B86" s="77" t="s">
        <v>62</v>
      </c>
      <c r="C86" s="54" t="s">
        <v>623</v>
      </c>
      <c r="D86" s="54" t="s">
        <v>25</v>
      </c>
      <c r="E86" s="56">
        <v>18120420701</v>
      </c>
      <c r="F86" s="54" t="s">
        <v>89</v>
      </c>
      <c r="G86" s="56">
        <v>25</v>
      </c>
      <c r="H86" s="56">
        <v>25</v>
      </c>
      <c r="I86" s="73">
        <f t="shared" si="1"/>
        <v>50</v>
      </c>
      <c r="J86" s="54">
        <v>9678874792</v>
      </c>
      <c r="K86" s="54" t="s">
        <v>95</v>
      </c>
      <c r="L86" s="54" t="s">
        <v>96</v>
      </c>
      <c r="M86" s="54">
        <v>9401725698</v>
      </c>
      <c r="N86" s="54" t="s">
        <v>106</v>
      </c>
      <c r="O86" s="54">
        <v>9678190037</v>
      </c>
      <c r="P86" s="60">
        <v>43629</v>
      </c>
      <c r="Q86" s="54" t="s">
        <v>331</v>
      </c>
      <c r="R86" s="54" t="s">
        <v>264</v>
      </c>
      <c r="S86" s="54" t="s">
        <v>85</v>
      </c>
      <c r="T86" s="34"/>
    </row>
    <row r="87" spans="1:20" ht="17.25" x14ac:dyDescent="0.3">
      <c r="A87" s="33">
        <v>83</v>
      </c>
      <c r="B87" s="77" t="s">
        <v>62</v>
      </c>
      <c r="C87" s="55" t="s">
        <v>557</v>
      </c>
      <c r="D87" s="55" t="s">
        <v>27</v>
      </c>
      <c r="E87" s="57">
        <v>18307010302</v>
      </c>
      <c r="F87" s="55"/>
      <c r="G87" s="57">
        <v>9</v>
      </c>
      <c r="H87" s="57">
        <v>12</v>
      </c>
      <c r="I87" s="73">
        <f t="shared" si="1"/>
        <v>21</v>
      </c>
      <c r="J87" s="55">
        <v>9678991152</v>
      </c>
      <c r="K87" s="55" t="s">
        <v>95</v>
      </c>
      <c r="L87" s="55" t="s">
        <v>147</v>
      </c>
      <c r="M87" s="55">
        <v>9954424313</v>
      </c>
      <c r="N87" s="55" t="s">
        <v>106</v>
      </c>
      <c r="O87" s="55">
        <v>9678190037</v>
      </c>
      <c r="P87" s="60">
        <v>43629</v>
      </c>
      <c r="Q87" s="55" t="s">
        <v>331</v>
      </c>
      <c r="R87" s="55" t="s">
        <v>267</v>
      </c>
      <c r="S87" s="54" t="s">
        <v>85</v>
      </c>
      <c r="T87" s="34"/>
    </row>
    <row r="88" spans="1:20" s="41" customFormat="1" ht="17.25" x14ac:dyDescent="0.3">
      <c r="A88" s="40">
        <v>84</v>
      </c>
      <c r="B88" s="77" t="s">
        <v>62</v>
      </c>
      <c r="C88" s="54" t="s">
        <v>624</v>
      </c>
      <c r="D88" s="54" t="s">
        <v>27</v>
      </c>
      <c r="E88" s="56">
        <v>18307010308</v>
      </c>
      <c r="F88" s="54"/>
      <c r="G88" s="56">
        <v>6</v>
      </c>
      <c r="H88" s="56">
        <v>8</v>
      </c>
      <c r="I88" s="73">
        <f t="shared" si="1"/>
        <v>14</v>
      </c>
      <c r="J88" s="54">
        <v>7005015347</v>
      </c>
      <c r="K88" s="54" t="s">
        <v>609</v>
      </c>
      <c r="L88" s="54" t="s">
        <v>625</v>
      </c>
      <c r="M88" s="54">
        <v>7896750229</v>
      </c>
      <c r="N88" s="54" t="s">
        <v>611</v>
      </c>
      <c r="O88" s="54">
        <v>9957771861</v>
      </c>
      <c r="P88" s="60">
        <v>43629</v>
      </c>
      <c r="Q88" s="54" t="s">
        <v>331</v>
      </c>
      <c r="R88" s="54" t="s">
        <v>241</v>
      </c>
      <c r="S88" s="54" t="s">
        <v>85</v>
      </c>
      <c r="T88" s="35"/>
    </row>
    <row r="89" spans="1:20" ht="17.25" x14ac:dyDescent="0.3">
      <c r="A89" s="33">
        <v>85</v>
      </c>
      <c r="B89" s="77" t="s">
        <v>62</v>
      </c>
      <c r="C89" s="54" t="s">
        <v>626</v>
      </c>
      <c r="D89" s="54" t="s">
        <v>27</v>
      </c>
      <c r="E89" s="56">
        <v>18307010323</v>
      </c>
      <c r="F89" s="54"/>
      <c r="G89" s="56">
        <v>5</v>
      </c>
      <c r="H89" s="56">
        <v>6</v>
      </c>
      <c r="I89" s="73">
        <f t="shared" si="1"/>
        <v>11</v>
      </c>
      <c r="J89" s="54">
        <v>8723861812</v>
      </c>
      <c r="K89" s="54" t="s">
        <v>107</v>
      </c>
      <c r="L89" s="54" t="s">
        <v>603</v>
      </c>
      <c r="M89" s="54">
        <v>9954406022</v>
      </c>
      <c r="N89" s="54" t="s">
        <v>605</v>
      </c>
      <c r="O89" s="54">
        <v>9678765261</v>
      </c>
      <c r="P89" s="60">
        <v>43630</v>
      </c>
      <c r="Q89" s="54" t="s">
        <v>92</v>
      </c>
      <c r="R89" s="54" t="s">
        <v>275</v>
      </c>
      <c r="S89" s="54" t="s">
        <v>85</v>
      </c>
      <c r="T89" s="34"/>
    </row>
    <row r="90" spans="1:20" ht="17.25" x14ac:dyDescent="0.3">
      <c r="A90" s="33">
        <v>86</v>
      </c>
      <c r="B90" s="77" t="s">
        <v>62</v>
      </c>
      <c r="C90" s="54" t="s">
        <v>627</v>
      </c>
      <c r="D90" s="54" t="s">
        <v>25</v>
      </c>
      <c r="E90" s="56">
        <v>18120419801</v>
      </c>
      <c r="F90" s="54" t="s">
        <v>89</v>
      </c>
      <c r="G90" s="56">
        <v>7</v>
      </c>
      <c r="H90" s="56">
        <v>9</v>
      </c>
      <c r="I90" s="73">
        <f t="shared" si="1"/>
        <v>16</v>
      </c>
      <c r="J90" s="54">
        <v>8876173613</v>
      </c>
      <c r="K90" s="54" t="s">
        <v>107</v>
      </c>
      <c r="L90" s="54" t="s">
        <v>603</v>
      </c>
      <c r="M90" s="54">
        <v>9954406022</v>
      </c>
      <c r="N90" s="54" t="s">
        <v>605</v>
      </c>
      <c r="O90" s="54">
        <v>9678765261</v>
      </c>
      <c r="P90" s="60">
        <v>43630</v>
      </c>
      <c r="Q90" s="54" t="s">
        <v>92</v>
      </c>
      <c r="R90" s="54" t="s">
        <v>275</v>
      </c>
      <c r="S90" s="54" t="s">
        <v>85</v>
      </c>
      <c r="T90" s="34"/>
    </row>
    <row r="91" spans="1:20" ht="17.25" x14ac:dyDescent="0.3">
      <c r="A91" s="33">
        <v>87</v>
      </c>
      <c r="B91" s="77" t="s">
        <v>62</v>
      </c>
      <c r="C91" s="54" t="s">
        <v>628</v>
      </c>
      <c r="D91" s="54" t="s">
        <v>25</v>
      </c>
      <c r="E91" s="56">
        <v>18120420401</v>
      </c>
      <c r="F91" s="54" t="s">
        <v>89</v>
      </c>
      <c r="G91" s="56">
        <v>20</v>
      </c>
      <c r="H91" s="56">
        <v>25</v>
      </c>
      <c r="I91" s="73">
        <f t="shared" si="1"/>
        <v>45</v>
      </c>
      <c r="J91" s="54">
        <v>9957821481</v>
      </c>
      <c r="K91" s="54" t="s">
        <v>95</v>
      </c>
      <c r="L91" s="54" t="s">
        <v>96</v>
      </c>
      <c r="M91" s="54">
        <v>9401725698</v>
      </c>
      <c r="N91" s="54" t="s">
        <v>106</v>
      </c>
      <c r="O91" s="54">
        <v>9678190037</v>
      </c>
      <c r="P91" s="60">
        <v>43630</v>
      </c>
      <c r="Q91" s="54" t="s">
        <v>92</v>
      </c>
      <c r="R91" s="54" t="s">
        <v>268</v>
      </c>
      <c r="S91" s="54" t="s">
        <v>85</v>
      </c>
      <c r="T91" s="34"/>
    </row>
    <row r="92" spans="1:20" ht="34.5" x14ac:dyDescent="0.3">
      <c r="A92" s="33">
        <v>88</v>
      </c>
      <c r="B92" s="77" t="s">
        <v>62</v>
      </c>
      <c r="C92" s="54" t="s">
        <v>629</v>
      </c>
      <c r="D92" s="54" t="s">
        <v>25</v>
      </c>
      <c r="E92" s="56">
        <v>18120404502</v>
      </c>
      <c r="F92" s="54" t="s">
        <v>93</v>
      </c>
      <c r="G92" s="56">
        <v>69</v>
      </c>
      <c r="H92" s="56">
        <v>63</v>
      </c>
      <c r="I92" s="73">
        <f t="shared" si="1"/>
        <v>132</v>
      </c>
      <c r="J92" s="54">
        <v>9365782274</v>
      </c>
      <c r="K92" s="54" t="s">
        <v>609</v>
      </c>
      <c r="L92" s="54" t="s">
        <v>612</v>
      </c>
      <c r="M92" s="54">
        <v>9859112732</v>
      </c>
      <c r="N92" s="54" t="s">
        <v>613</v>
      </c>
      <c r="O92" s="54">
        <v>9954266682</v>
      </c>
      <c r="P92" s="60">
        <v>43630</v>
      </c>
      <c r="Q92" s="54" t="s">
        <v>92</v>
      </c>
      <c r="R92" s="54" t="s">
        <v>239</v>
      </c>
      <c r="S92" s="54" t="s">
        <v>85</v>
      </c>
      <c r="T92" s="34"/>
    </row>
    <row r="93" spans="1:20" ht="34.5" x14ac:dyDescent="0.3">
      <c r="A93" s="33">
        <v>89</v>
      </c>
      <c r="B93" s="77" t="s">
        <v>62</v>
      </c>
      <c r="C93" s="54" t="s">
        <v>630</v>
      </c>
      <c r="D93" s="54" t="s">
        <v>27</v>
      </c>
      <c r="E93" s="56">
        <v>18307010309</v>
      </c>
      <c r="F93" s="54"/>
      <c r="G93" s="56">
        <v>11</v>
      </c>
      <c r="H93" s="56">
        <v>15</v>
      </c>
      <c r="I93" s="73">
        <f t="shared" si="1"/>
        <v>26</v>
      </c>
      <c r="J93" s="54">
        <v>8135917808</v>
      </c>
      <c r="K93" s="54" t="s">
        <v>609</v>
      </c>
      <c r="L93" s="54" t="s">
        <v>612</v>
      </c>
      <c r="M93" s="54">
        <v>9859112732</v>
      </c>
      <c r="N93" s="54" t="s">
        <v>618</v>
      </c>
      <c r="O93" s="54">
        <v>8011411362</v>
      </c>
      <c r="P93" s="60">
        <v>43631</v>
      </c>
      <c r="Q93" s="54" t="s">
        <v>332</v>
      </c>
      <c r="R93" s="54" t="s">
        <v>239</v>
      </c>
      <c r="S93" s="54" t="s">
        <v>85</v>
      </c>
      <c r="T93" s="34"/>
    </row>
    <row r="94" spans="1:20" ht="34.5" x14ac:dyDescent="0.3">
      <c r="A94" s="33">
        <v>90</v>
      </c>
      <c r="B94" s="76" t="s">
        <v>62</v>
      </c>
      <c r="C94" s="54" t="s">
        <v>631</v>
      </c>
      <c r="D94" s="54" t="s">
        <v>25</v>
      </c>
      <c r="E94" s="56">
        <v>18120420303</v>
      </c>
      <c r="F94" s="54" t="s">
        <v>128</v>
      </c>
      <c r="G94" s="56">
        <v>13</v>
      </c>
      <c r="H94" s="56">
        <v>10</v>
      </c>
      <c r="I94" s="73">
        <f t="shared" si="1"/>
        <v>23</v>
      </c>
      <c r="J94" s="54">
        <v>9954685542</v>
      </c>
      <c r="K94" s="54" t="s">
        <v>609</v>
      </c>
      <c r="L94" s="54" t="s">
        <v>612</v>
      </c>
      <c r="M94" s="54">
        <v>9859112732</v>
      </c>
      <c r="N94" s="54" t="s">
        <v>618</v>
      </c>
      <c r="O94" s="54">
        <v>8011411362</v>
      </c>
      <c r="P94" s="60">
        <v>43631</v>
      </c>
      <c r="Q94" s="54" t="s">
        <v>332</v>
      </c>
      <c r="R94" s="54" t="s">
        <v>239</v>
      </c>
      <c r="S94" s="54" t="s">
        <v>85</v>
      </c>
      <c r="T94" s="34"/>
    </row>
    <row r="95" spans="1:20" ht="34.5" x14ac:dyDescent="0.3">
      <c r="A95" s="33">
        <v>91</v>
      </c>
      <c r="B95" s="77" t="s">
        <v>62</v>
      </c>
      <c r="C95" s="54" t="s">
        <v>632</v>
      </c>
      <c r="D95" s="54" t="s">
        <v>25</v>
      </c>
      <c r="E95" s="56">
        <v>18120420302</v>
      </c>
      <c r="F95" s="54" t="s">
        <v>89</v>
      </c>
      <c r="G95" s="56">
        <v>13</v>
      </c>
      <c r="H95" s="56">
        <v>11</v>
      </c>
      <c r="I95" s="73">
        <f t="shared" si="1"/>
        <v>24</v>
      </c>
      <c r="J95" s="64">
        <v>9954830053</v>
      </c>
      <c r="K95" s="54" t="s">
        <v>609</v>
      </c>
      <c r="L95" s="54" t="s">
        <v>612</v>
      </c>
      <c r="M95" s="54">
        <v>9859112732</v>
      </c>
      <c r="N95" s="54" t="s">
        <v>613</v>
      </c>
      <c r="O95" s="54">
        <v>9954266682</v>
      </c>
      <c r="P95" s="60">
        <v>43631</v>
      </c>
      <c r="Q95" s="54" t="s">
        <v>332</v>
      </c>
      <c r="R95" s="54" t="s">
        <v>240</v>
      </c>
      <c r="S95" s="54" t="s">
        <v>85</v>
      </c>
      <c r="T95" s="34"/>
    </row>
    <row r="96" spans="1:20" ht="17.25" x14ac:dyDescent="0.3">
      <c r="A96" s="33">
        <v>92</v>
      </c>
      <c r="B96" s="77" t="s">
        <v>62</v>
      </c>
      <c r="C96" s="54" t="s">
        <v>633</v>
      </c>
      <c r="D96" s="54" t="s">
        <v>25</v>
      </c>
      <c r="E96" s="56">
        <v>18120420301</v>
      </c>
      <c r="F96" s="54" t="s">
        <v>128</v>
      </c>
      <c r="G96" s="56">
        <v>19</v>
      </c>
      <c r="H96" s="56">
        <v>13</v>
      </c>
      <c r="I96" s="73">
        <f t="shared" si="1"/>
        <v>32</v>
      </c>
      <c r="J96" s="54">
        <v>7896638123</v>
      </c>
      <c r="K96" s="54" t="s">
        <v>134</v>
      </c>
      <c r="L96" s="54" t="s">
        <v>135</v>
      </c>
      <c r="M96" s="54">
        <v>9613127134</v>
      </c>
      <c r="N96" s="54" t="s">
        <v>621</v>
      </c>
      <c r="O96" s="54">
        <v>7896514733</v>
      </c>
      <c r="P96" s="60">
        <v>43631</v>
      </c>
      <c r="Q96" s="54" t="s">
        <v>332</v>
      </c>
      <c r="R96" s="54" t="s">
        <v>240</v>
      </c>
      <c r="S96" s="54" t="s">
        <v>85</v>
      </c>
      <c r="T96" s="34"/>
    </row>
    <row r="97" spans="1:20" ht="17.25" x14ac:dyDescent="0.3">
      <c r="A97" s="33">
        <v>93</v>
      </c>
      <c r="B97" s="77" t="s">
        <v>62</v>
      </c>
      <c r="C97" s="54" t="s">
        <v>634</v>
      </c>
      <c r="D97" s="54" t="s">
        <v>27</v>
      </c>
      <c r="E97" s="56">
        <v>18307010316</v>
      </c>
      <c r="F97" s="54"/>
      <c r="G97" s="56">
        <v>46</v>
      </c>
      <c r="H97" s="56">
        <v>34</v>
      </c>
      <c r="I97" s="73">
        <f t="shared" si="1"/>
        <v>80</v>
      </c>
      <c r="J97" s="54">
        <v>9957734165</v>
      </c>
      <c r="K97" s="54" t="s">
        <v>107</v>
      </c>
      <c r="L97" s="54" t="s">
        <v>576</v>
      </c>
      <c r="M97" s="54">
        <v>9854975666</v>
      </c>
      <c r="N97" s="54" t="s">
        <v>635</v>
      </c>
      <c r="O97" s="54">
        <v>8135091071</v>
      </c>
      <c r="P97" s="60">
        <v>43633</v>
      </c>
      <c r="Q97" s="54" t="s">
        <v>329</v>
      </c>
      <c r="R97" s="54" t="s">
        <v>636</v>
      </c>
      <c r="S97" s="54" t="s">
        <v>85</v>
      </c>
      <c r="T97" s="34"/>
    </row>
    <row r="98" spans="1:20" ht="17.25" x14ac:dyDescent="0.3">
      <c r="A98" s="33">
        <v>94</v>
      </c>
      <c r="B98" s="77" t="s">
        <v>62</v>
      </c>
      <c r="C98" s="54" t="s">
        <v>645</v>
      </c>
      <c r="D98" s="54" t="s">
        <v>25</v>
      </c>
      <c r="E98" s="56">
        <v>18120419601</v>
      </c>
      <c r="F98" s="54" t="s">
        <v>128</v>
      </c>
      <c r="G98" s="56">
        <v>50</v>
      </c>
      <c r="H98" s="56">
        <v>64</v>
      </c>
      <c r="I98" s="73">
        <f t="shared" si="1"/>
        <v>114</v>
      </c>
      <c r="J98" s="54">
        <v>9101883048</v>
      </c>
      <c r="K98" s="54" t="s">
        <v>107</v>
      </c>
      <c r="L98" s="54" t="s">
        <v>576</v>
      </c>
      <c r="M98" s="54">
        <v>9854975666</v>
      </c>
      <c r="N98" s="54" t="s">
        <v>646</v>
      </c>
      <c r="O98" s="54">
        <v>9577701962</v>
      </c>
      <c r="P98" s="60">
        <v>43633</v>
      </c>
      <c r="Q98" s="54" t="s">
        <v>329</v>
      </c>
      <c r="R98" s="54" t="s">
        <v>310</v>
      </c>
      <c r="S98" s="54" t="s">
        <v>85</v>
      </c>
      <c r="T98" s="34"/>
    </row>
    <row r="99" spans="1:20" ht="34.5" x14ac:dyDescent="0.3">
      <c r="A99" s="33">
        <v>95</v>
      </c>
      <c r="B99" s="77" t="s">
        <v>62</v>
      </c>
      <c r="C99" s="54" t="s">
        <v>655</v>
      </c>
      <c r="D99" s="54" t="s">
        <v>25</v>
      </c>
      <c r="E99" s="56">
        <v>18120420001</v>
      </c>
      <c r="F99" s="54" t="s">
        <v>128</v>
      </c>
      <c r="G99" s="56">
        <v>91</v>
      </c>
      <c r="H99" s="56">
        <v>86</v>
      </c>
      <c r="I99" s="73">
        <f t="shared" si="1"/>
        <v>177</v>
      </c>
      <c r="J99" s="54">
        <v>9957510885</v>
      </c>
      <c r="K99" s="54" t="s">
        <v>107</v>
      </c>
      <c r="L99" s="54" t="s">
        <v>638</v>
      </c>
      <c r="M99" s="54">
        <v>9954409936</v>
      </c>
      <c r="N99" s="54" t="s">
        <v>639</v>
      </c>
      <c r="O99" s="54">
        <v>9678890308</v>
      </c>
      <c r="P99" s="60">
        <v>43634</v>
      </c>
      <c r="Q99" s="54" t="s">
        <v>333</v>
      </c>
      <c r="R99" s="54" t="s">
        <v>264</v>
      </c>
      <c r="S99" s="54" t="s">
        <v>85</v>
      </c>
      <c r="T99" s="34"/>
    </row>
    <row r="100" spans="1:20" ht="17.25" x14ac:dyDescent="0.3">
      <c r="A100" s="33">
        <v>96</v>
      </c>
      <c r="B100" s="77" t="s">
        <v>62</v>
      </c>
      <c r="C100" s="54" t="s">
        <v>640</v>
      </c>
      <c r="D100" s="54" t="s">
        <v>27</v>
      </c>
      <c r="E100" s="56">
        <v>18307010317</v>
      </c>
      <c r="F100" s="54"/>
      <c r="G100" s="56">
        <v>16</v>
      </c>
      <c r="H100" s="56">
        <v>11</v>
      </c>
      <c r="I100" s="73">
        <f t="shared" si="1"/>
        <v>27</v>
      </c>
      <c r="J100" s="54">
        <v>8753952470</v>
      </c>
      <c r="K100" s="54" t="s">
        <v>107</v>
      </c>
      <c r="L100" s="54" t="s">
        <v>576</v>
      </c>
      <c r="M100" s="54">
        <v>9854975666</v>
      </c>
      <c r="N100" s="54" t="s">
        <v>577</v>
      </c>
      <c r="O100" s="54">
        <v>8876715400</v>
      </c>
      <c r="P100" s="60">
        <v>43634</v>
      </c>
      <c r="Q100" s="54" t="s">
        <v>333</v>
      </c>
      <c r="R100" s="54" t="s">
        <v>641</v>
      </c>
      <c r="S100" s="54" t="s">
        <v>85</v>
      </c>
      <c r="T100" s="34"/>
    </row>
    <row r="101" spans="1:20" ht="34.5" x14ac:dyDescent="0.3">
      <c r="A101" s="33">
        <v>97</v>
      </c>
      <c r="B101" s="77" t="s">
        <v>62</v>
      </c>
      <c r="C101" s="54" t="s">
        <v>642</v>
      </c>
      <c r="D101" s="54" t="s">
        <v>27</v>
      </c>
      <c r="E101" s="56">
        <v>18307010319</v>
      </c>
      <c r="F101" s="54"/>
      <c r="G101" s="56">
        <v>34</v>
      </c>
      <c r="H101" s="56">
        <v>26</v>
      </c>
      <c r="I101" s="73">
        <f t="shared" si="1"/>
        <v>60</v>
      </c>
      <c r="J101" s="54">
        <v>8752977656</v>
      </c>
      <c r="K101" s="54" t="s">
        <v>107</v>
      </c>
      <c r="L101" s="54" t="s">
        <v>638</v>
      </c>
      <c r="M101" s="54">
        <v>9954409936</v>
      </c>
      <c r="N101" s="54" t="s">
        <v>643</v>
      </c>
      <c r="O101" s="54">
        <v>7896520175</v>
      </c>
      <c r="P101" s="60">
        <v>43635</v>
      </c>
      <c r="Q101" s="54" t="s">
        <v>330</v>
      </c>
      <c r="R101" s="54" t="s">
        <v>264</v>
      </c>
      <c r="S101" s="54" t="s">
        <v>85</v>
      </c>
      <c r="T101" s="34"/>
    </row>
    <row r="102" spans="1:20" ht="34.5" x14ac:dyDescent="0.3">
      <c r="A102" s="33">
        <v>98</v>
      </c>
      <c r="B102" s="77" t="s">
        <v>62</v>
      </c>
      <c r="C102" s="54" t="s">
        <v>644</v>
      </c>
      <c r="D102" s="54" t="s">
        <v>25</v>
      </c>
      <c r="E102" s="56">
        <v>18120419701</v>
      </c>
      <c r="F102" s="54" t="s">
        <v>128</v>
      </c>
      <c r="G102" s="56">
        <v>88</v>
      </c>
      <c r="H102" s="56">
        <v>130</v>
      </c>
      <c r="I102" s="73">
        <f t="shared" si="1"/>
        <v>218</v>
      </c>
      <c r="J102" s="54">
        <v>8638396529</v>
      </c>
      <c r="K102" s="54" t="s">
        <v>107</v>
      </c>
      <c r="L102" s="54" t="s">
        <v>638</v>
      </c>
      <c r="M102" s="54">
        <v>9954409936</v>
      </c>
      <c r="N102" s="54" t="s">
        <v>643</v>
      </c>
      <c r="O102" s="54">
        <v>7896520175</v>
      </c>
      <c r="P102" s="60">
        <v>43635</v>
      </c>
      <c r="Q102" s="54" t="s">
        <v>330</v>
      </c>
      <c r="R102" s="54" t="s">
        <v>268</v>
      </c>
      <c r="S102" s="54" t="s">
        <v>85</v>
      </c>
      <c r="T102" s="34"/>
    </row>
    <row r="103" spans="1:20" ht="34.5" x14ac:dyDescent="0.3">
      <c r="A103" s="33">
        <v>99</v>
      </c>
      <c r="B103" s="77" t="s">
        <v>62</v>
      </c>
      <c r="C103" s="54" t="s">
        <v>656</v>
      </c>
      <c r="D103" s="54" t="s">
        <v>27</v>
      </c>
      <c r="E103" s="56">
        <v>18307010527</v>
      </c>
      <c r="F103" s="54"/>
      <c r="G103" s="56">
        <v>33</v>
      </c>
      <c r="H103" s="56">
        <v>51</v>
      </c>
      <c r="I103" s="73">
        <f t="shared" si="1"/>
        <v>84</v>
      </c>
      <c r="J103" s="54">
        <v>8135020923</v>
      </c>
      <c r="K103" s="54" t="s">
        <v>100</v>
      </c>
      <c r="L103" s="54" t="s">
        <v>101</v>
      </c>
      <c r="M103" s="54">
        <v>9435187594</v>
      </c>
      <c r="N103" s="54" t="s">
        <v>102</v>
      </c>
      <c r="O103" s="54">
        <v>9957955609</v>
      </c>
      <c r="P103" s="60">
        <v>43636</v>
      </c>
      <c r="Q103" s="54" t="s">
        <v>331</v>
      </c>
      <c r="R103" s="54" t="s">
        <v>267</v>
      </c>
      <c r="S103" s="54" t="s">
        <v>85</v>
      </c>
      <c r="T103" s="34"/>
    </row>
    <row r="104" spans="1:20" ht="17.25" x14ac:dyDescent="0.3">
      <c r="A104" s="33">
        <v>100</v>
      </c>
      <c r="B104" s="77" t="s">
        <v>62</v>
      </c>
      <c r="C104" s="54" t="s">
        <v>657</v>
      </c>
      <c r="D104" s="54" t="s">
        <v>27</v>
      </c>
      <c r="E104" s="56">
        <v>18307010606</v>
      </c>
      <c r="F104" s="54"/>
      <c r="G104" s="56">
        <v>14</v>
      </c>
      <c r="H104" s="56">
        <v>24</v>
      </c>
      <c r="I104" s="73">
        <f t="shared" si="1"/>
        <v>38</v>
      </c>
      <c r="J104" s="54">
        <v>9678603192</v>
      </c>
      <c r="K104" s="54" t="s">
        <v>95</v>
      </c>
      <c r="L104" s="54" t="s">
        <v>96</v>
      </c>
      <c r="M104" s="54">
        <v>9401725698</v>
      </c>
      <c r="N104" s="54" t="s">
        <v>266</v>
      </c>
      <c r="O104" s="54">
        <v>9863348574</v>
      </c>
      <c r="P104" s="60">
        <v>43636</v>
      </c>
      <c r="Q104" s="54" t="s">
        <v>331</v>
      </c>
      <c r="R104" s="54" t="s">
        <v>275</v>
      </c>
      <c r="S104" s="54" t="s">
        <v>85</v>
      </c>
      <c r="T104" s="34"/>
    </row>
    <row r="105" spans="1:20" ht="34.5" x14ac:dyDescent="0.3">
      <c r="A105" s="33">
        <v>101</v>
      </c>
      <c r="B105" s="77" t="s">
        <v>62</v>
      </c>
      <c r="C105" s="54" t="s">
        <v>658</v>
      </c>
      <c r="D105" s="54" t="s">
        <v>27</v>
      </c>
      <c r="E105" s="56">
        <v>18307010611</v>
      </c>
      <c r="F105" s="54"/>
      <c r="G105" s="56">
        <v>32</v>
      </c>
      <c r="H105" s="56">
        <v>27</v>
      </c>
      <c r="I105" s="73">
        <f t="shared" si="1"/>
        <v>59</v>
      </c>
      <c r="J105" s="54">
        <v>9706676770</v>
      </c>
      <c r="K105" s="54" t="s">
        <v>534</v>
      </c>
      <c r="L105" s="54" t="s">
        <v>98</v>
      </c>
      <c r="M105" s="54">
        <v>9678569926</v>
      </c>
      <c r="N105" s="54" t="s">
        <v>104</v>
      </c>
      <c r="O105" s="54">
        <v>9678190037</v>
      </c>
      <c r="P105" s="60">
        <v>43637</v>
      </c>
      <c r="Q105" s="54" t="s">
        <v>92</v>
      </c>
      <c r="R105" s="54" t="s">
        <v>264</v>
      </c>
      <c r="S105" s="54" t="s">
        <v>85</v>
      </c>
      <c r="T105" s="34"/>
    </row>
    <row r="106" spans="1:20" ht="17.25" x14ac:dyDescent="0.3">
      <c r="A106" s="33">
        <v>102</v>
      </c>
      <c r="B106" s="77" t="s">
        <v>62</v>
      </c>
      <c r="C106" s="54" t="s">
        <v>659</v>
      </c>
      <c r="D106" s="54" t="s">
        <v>27</v>
      </c>
      <c r="E106" s="56">
        <v>18307010609</v>
      </c>
      <c r="F106" s="54"/>
      <c r="G106" s="56">
        <v>13</v>
      </c>
      <c r="H106" s="56">
        <v>13</v>
      </c>
      <c r="I106" s="73">
        <f t="shared" si="1"/>
        <v>26</v>
      </c>
      <c r="J106" s="54">
        <v>8723033170</v>
      </c>
      <c r="K106" s="54" t="s">
        <v>105</v>
      </c>
      <c r="L106" s="54" t="s">
        <v>660</v>
      </c>
      <c r="M106" s="54">
        <v>9127468101</v>
      </c>
      <c r="N106" s="54" t="s">
        <v>661</v>
      </c>
      <c r="O106" s="54">
        <v>9707095907</v>
      </c>
      <c r="P106" s="60">
        <v>43637</v>
      </c>
      <c r="Q106" s="54" t="s">
        <v>92</v>
      </c>
      <c r="R106" s="54" t="s">
        <v>269</v>
      </c>
      <c r="S106" s="54" t="s">
        <v>85</v>
      </c>
      <c r="T106" s="34"/>
    </row>
    <row r="107" spans="1:20" ht="34.5" x14ac:dyDescent="0.3">
      <c r="A107" s="33">
        <v>103</v>
      </c>
      <c r="B107" s="77" t="s">
        <v>62</v>
      </c>
      <c r="C107" s="54" t="s">
        <v>662</v>
      </c>
      <c r="D107" s="54" t="s">
        <v>27</v>
      </c>
      <c r="E107" s="56">
        <v>18307010508</v>
      </c>
      <c r="F107" s="54"/>
      <c r="G107" s="56">
        <v>32</v>
      </c>
      <c r="H107" s="56">
        <v>43</v>
      </c>
      <c r="I107" s="73">
        <f t="shared" si="1"/>
        <v>75</v>
      </c>
      <c r="J107" s="54">
        <v>9678990932</v>
      </c>
      <c r="K107" s="54" t="s">
        <v>90</v>
      </c>
      <c r="L107" s="54" t="s">
        <v>99</v>
      </c>
      <c r="M107" s="54">
        <v>8822120110</v>
      </c>
      <c r="N107" s="54" t="s">
        <v>648</v>
      </c>
      <c r="O107" s="54">
        <v>9678124577</v>
      </c>
      <c r="P107" s="60">
        <v>43637</v>
      </c>
      <c r="Q107" s="54" t="s">
        <v>92</v>
      </c>
      <c r="R107" s="54" t="s">
        <v>278</v>
      </c>
      <c r="S107" s="54" t="s">
        <v>85</v>
      </c>
      <c r="T107" s="34"/>
    </row>
    <row r="108" spans="1:20" ht="34.5" x14ac:dyDescent="0.3">
      <c r="A108" s="33">
        <v>104</v>
      </c>
      <c r="B108" s="77" t="s">
        <v>62</v>
      </c>
      <c r="C108" s="54" t="s">
        <v>663</v>
      </c>
      <c r="D108" s="54" t="s">
        <v>27</v>
      </c>
      <c r="E108" s="56">
        <v>18307010515</v>
      </c>
      <c r="F108" s="54"/>
      <c r="G108" s="56">
        <v>7</v>
      </c>
      <c r="H108" s="56">
        <v>8</v>
      </c>
      <c r="I108" s="73">
        <f t="shared" si="1"/>
        <v>15</v>
      </c>
      <c r="J108" s="54">
        <v>7896519008</v>
      </c>
      <c r="K108" s="55" t="s">
        <v>90</v>
      </c>
      <c r="L108" s="55" t="s">
        <v>91</v>
      </c>
      <c r="M108" s="55">
        <v>9954830195</v>
      </c>
      <c r="N108" s="54" t="s">
        <v>127</v>
      </c>
      <c r="O108" s="54">
        <v>9957403644</v>
      </c>
      <c r="P108" s="60">
        <v>43638</v>
      </c>
      <c r="Q108" s="54" t="s">
        <v>332</v>
      </c>
      <c r="R108" s="54" t="s">
        <v>279</v>
      </c>
      <c r="S108" s="54" t="s">
        <v>85</v>
      </c>
      <c r="T108" s="34"/>
    </row>
    <row r="109" spans="1:20" ht="17.25" x14ac:dyDescent="0.3">
      <c r="A109" s="33">
        <v>105</v>
      </c>
      <c r="B109" s="77" t="s">
        <v>62</v>
      </c>
      <c r="C109" s="54" t="s">
        <v>664</v>
      </c>
      <c r="D109" s="54" t="s">
        <v>27</v>
      </c>
      <c r="E109" s="56">
        <v>18307010603</v>
      </c>
      <c r="F109" s="54"/>
      <c r="G109" s="56">
        <v>16</v>
      </c>
      <c r="H109" s="56">
        <v>11</v>
      </c>
      <c r="I109" s="73">
        <f t="shared" si="1"/>
        <v>27</v>
      </c>
      <c r="J109" s="54">
        <v>8472944868</v>
      </c>
      <c r="K109" s="54" t="s">
        <v>95</v>
      </c>
      <c r="L109" s="54" t="s">
        <v>147</v>
      </c>
      <c r="M109" s="54">
        <v>9954424313</v>
      </c>
      <c r="N109" s="54"/>
      <c r="O109" s="82"/>
      <c r="P109" s="60">
        <v>43638</v>
      </c>
      <c r="Q109" s="54" t="s">
        <v>332</v>
      </c>
      <c r="R109" s="54" t="s">
        <v>278</v>
      </c>
      <c r="S109" s="54" t="s">
        <v>85</v>
      </c>
      <c r="T109" s="34"/>
    </row>
    <row r="110" spans="1:20" ht="17.25" x14ac:dyDescent="0.3">
      <c r="A110" s="33">
        <v>106</v>
      </c>
      <c r="B110" s="77" t="s">
        <v>62</v>
      </c>
      <c r="C110" s="54" t="s">
        <v>665</v>
      </c>
      <c r="D110" s="54" t="s">
        <v>27</v>
      </c>
      <c r="E110" s="56">
        <v>18307010114</v>
      </c>
      <c r="F110" s="54"/>
      <c r="G110" s="56">
        <v>20</v>
      </c>
      <c r="H110" s="56">
        <v>26</v>
      </c>
      <c r="I110" s="73">
        <f t="shared" si="1"/>
        <v>46</v>
      </c>
      <c r="J110" s="54">
        <v>7896514558</v>
      </c>
      <c r="K110" s="54" t="s">
        <v>134</v>
      </c>
      <c r="L110" s="54"/>
      <c r="M110" s="54"/>
      <c r="N110" s="54" t="s">
        <v>666</v>
      </c>
      <c r="O110" s="54">
        <v>8011614064</v>
      </c>
      <c r="P110" s="60">
        <v>43638</v>
      </c>
      <c r="Q110" s="54" t="s">
        <v>332</v>
      </c>
      <c r="R110" s="54" t="s">
        <v>240</v>
      </c>
      <c r="S110" s="54" t="s">
        <v>85</v>
      </c>
      <c r="T110" s="34"/>
    </row>
    <row r="111" spans="1:20" ht="17.25" x14ac:dyDescent="0.3">
      <c r="A111" s="33">
        <v>107</v>
      </c>
      <c r="B111" s="77" t="s">
        <v>62</v>
      </c>
      <c r="C111" s="55" t="s">
        <v>667</v>
      </c>
      <c r="D111" s="55" t="s">
        <v>27</v>
      </c>
      <c r="E111" s="57">
        <v>18307010624</v>
      </c>
      <c r="F111" s="55"/>
      <c r="G111" s="57">
        <v>25</v>
      </c>
      <c r="H111" s="57">
        <v>26</v>
      </c>
      <c r="I111" s="73">
        <f t="shared" si="1"/>
        <v>51</v>
      </c>
      <c r="J111" s="55">
        <v>7896518052</v>
      </c>
      <c r="K111" s="55" t="s">
        <v>261</v>
      </c>
      <c r="L111" s="55" t="s">
        <v>262</v>
      </c>
      <c r="M111" s="55">
        <v>9401725910</v>
      </c>
      <c r="N111" s="55" t="s">
        <v>263</v>
      </c>
      <c r="O111" s="55">
        <v>9864386697</v>
      </c>
      <c r="P111" s="60">
        <v>43638</v>
      </c>
      <c r="Q111" s="55" t="s">
        <v>332</v>
      </c>
      <c r="R111" s="55" t="s">
        <v>260</v>
      </c>
      <c r="S111" s="54" t="s">
        <v>85</v>
      </c>
      <c r="T111" s="34"/>
    </row>
    <row r="112" spans="1:20" ht="17.25" x14ac:dyDescent="0.3">
      <c r="A112" s="33">
        <v>108</v>
      </c>
      <c r="B112" s="77" t="s">
        <v>62</v>
      </c>
      <c r="C112" s="61" t="s">
        <v>668</v>
      </c>
      <c r="D112" s="61" t="s">
        <v>27</v>
      </c>
      <c r="E112" s="56">
        <v>18307010405</v>
      </c>
      <c r="F112" s="54"/>
      <c r="G112" s="56">
        <v>28</v>
      </c>
      <c r="H112" s="56">
        <v>22</v>
      </c>
      <c r="I112" s="73">
        <f t="shared" si="1"/>
        <v>50</v>
      </c>
      <c r="J112" s="54">
        <v>9678937936</v>
      </c>
      <c r="K112" s="54" t="s">
        <v>87</v>
      </c>
      <c r="L112" s="54" t="s">
        <v>669</v>
      </c>
      <c r="M112" s="54">
        <v>8011559274</v>
      </c>
      <c r="N112" s="54" t="s">
        <v>670</v>
      </c>
      <c r="O112" s="54">
        <v>9678397497</v>
      </c>
      <c r="P112" s="60">
        <v>43640</v>
      </c>
      <c r="Q112" s="54" t="s">
        <v>329</v>
      </c>
      <c r="R112" s="54" t="s">
        <v>249</v>
      </c>
      <c r="S112" s="54" t="s">
        <v>85</v>
      </c>
      <c r="T112" s="34"/>
    </row>
    <row r="113" spans="1:20" ht="17.25" x14ac:dyDescent="0.3">
      <c r="A113" s="33">
        <v>109</v>
      </c>
      <c r="B113" s="77" t="s">
        <v>62</v>
      </c>
      <c r="C113" s="61" t="s">
        <v>671</v>
      </c>
      <c r="D113" s="61" t="s">
        <v>27</v>
      </c>
      <c r="E113" s="56">
        <v>18307010406</v>
      </c>
      <c r="F113" s="54"/>
      <c r="G113" s="56">
        <v>7</v>
      </c>
      <c r="H113" s="56">
        <v>7</v>
      </c>
      <c r="I113" s="73">
        <f t="shared" si="1"/>
        <v>14</v>
      </c>
      <c r="J113" s="54">
        <v>9859488320</v>
      </c>
      <c r="K113" s="54" t="s">
        <v>87</v>
      </c>
      <c r="L113" s="54" t="s">
        <v>669</v>
      </c>
      <c r="M113" s="54">
        <v>8011559274</v>
      </c>
      <c r="N113" s="54" t="s">
        <v>670</v>
      </c>
      <c r="O113" s="54">
        <v>9678397497</v>
      </c>
      <c r="P113" s="60">
        <v>43640</v>
      </c>
      <c r="Q113" s="54" t="s">
        <v>329</v>
      </c>
      <c r="R113" s="54" t="s">
        <v>249</v>
      </c>
      <c r="S113" s="54" t="s">
        <v>85</v>
      </c>
      <c r="T113" s="34"/>
    </row>
    <row r="114" spans="1:20" ht="17.25" x14ac:dyDescent="0.3">
      <c r="A114" s="33">
        <v>110</v>
      </c>
      <c r="B114" s="77" t="s">
        <v>62</v>
      </c>
      <c r="C114" s="54" t="s">
        <v>672</v>
      </c>
      <c r="D114" s="54" t="s">
        <v>27</v>
      </c>
      <c r="E114" s="56">
        <v>18307010407</v>
      </c>
      <c r="F114" s="54"/>
      <c r="G114" s="56">
        <v>17</v>
      </c>
      <c r="H114" s="56">
        <v>17</v>
      </c>
      <c r="I114" s="73">
        <f t="shared" si="1"/>
        <v>34</v>
      </c>
      <c r="J114" s="54">
        <v>8011066429</v>
      </c>
      <c r="K114" s="54" t="s">
        <v>107</v>
      </c>
      <c r="L114" s="54" t="s">
        <v>131</v>
      </c>
      <c r="M114" s="54">
        <v>9854273266</v>
      </c>
      <c r="N114" s="54" t="s">
        <v>132</v>
      </c>
      <c r="O114" s="54">
        <v>9577762070</v>
      </c>
      <c r="P114" s="60">
        <v>43640</v>
      </c>
      <c r="Q114" s="54" t="s">
        <v>329</v>
      </c>
      <c r="R114" s="54" t="s">
        <v>267</v>
      </c>
      <c r="S114" s="54" t="s">
        <v>85</v>
      </c>
      <c r="T114" s="35"/>
    </row>
    <row r="115" spans="1:20" ht="17.25" x14ac:dyDescent="0.3">
      <c r="A115" s="33">
        <v>111</v>
      </c>
      <c r="B115" s="77" t="s">
        <v>62</v>
      </c>
      <c r="C115" s="54" t="s">
        <v>673</v>
      </c>
      <c r="D115" s="54" t="s">
        <v>27</v>
      </c>
      <c r="E115" s="56">
        <v>18307010409</v>
      </c>
      <c r="F115" s="54"/>
      <c r="G115" s="56">
        <v>15</v>
      </c>
      <c r="H115" s="56">
        <v>13</v>
      </c>
      <c r="I115" s="73">
        <f t="shared" si="1"/>
        <v>28</v>
      </c>
      <c r="J115" s="54">
        <v>6000594920</v>
      </c>
      <c r="K115" s="54" t="s">
        <v>107</v>
      </c>
      <c r="L115" s="54" t="s">
        <v>131</v>
      </c>
      <c r="M115" s="54">
        <v>9854273266</v>
      </c>
      <c r="N115" s="54" t="s">
        <v>132</v>
      </c>
      <c r="O115" s="54">
        <v>9577762070</v>
      </c>
      <c r="P115" s="60">
        <v>43641</v>
      </c>
      <c r="Q115" s="54" t="s">
        <v>333</v>
      </c>
      <c r="R115" s="54" t="s">
        <v>267</v>
      </c>
      <c r="S115" s="54" t="s">
        <v>85</v>
      </c>
      <c r="T115" s="35"/>
    </row>
    <row r="116" spans="1:20" ht="17.25" x14ac:dyDescent="0.3">
      <c r="A116" s="33">
        <v>112</v>
      </c>
      <c r="B116" s="77" t="s">
        <v>62</v>
      </c>
      <c r="C116" s="54" t="s">
        <v>674</v>
      </c>
      <c r="D116" s="54" t="s">
        <v>27</v>
      </c>
      <c r="E116" s="56">
        <v>18307010410</v>
      </c>
      <c r="F116" s="54"/>
      <c r="G116" s="56">
        <v>15</v>
      </c>
      <c r="H116" s="56">
        <v>13</v>
      </c>
      <c r="I116" s="73">
        <f t="shared" si="1"/>
        <v>28</v>
      </c>
      <c r="J116" s="54">
        <v>7399286121</v>
      </c>
      <c r="K116" s="54" t="s">
        <v>87</v>
      </c>
      <c r="L116" s="54" t="s">
        <v>669</v>
      </c>
      <c r="M116" s="54">
        <v>8011559274</v>
      </c>
      <c r="N116" s="54" t="s">
        <v>675</v>
      </c>
      <c r="O116" s="54"/>
      <c r="P116" s="60">
        <v>43641</v>
      </c>
      <c r="Q116" s="54" t="s">
        <v>333</v>
      </c>
      <c r="R116" s="54" t="s">
        <v>267</v>
      </c>
      <c r="S116" s="54" t="s">
        <v>85</v>
      </c>
      <c r="T116" s="35"/>
    </row>
    <row r="117" spans="1:20" ht="17.25" x14ac:dyDescent="0.3">
      <c r="A117" s="33">
        <v>113</v>
      </c>
      <c r="B117" s="77" t="s">
        <v>62</v>
      </c>
      <c r="C117" s="54" t="s">
        <v>676</v>
      </c>
      <c r="D117" s="54" t="s">
        <v>27</v>
      </c>
      <c r="E117" s="56">
        <v>18307010411</v>
      </c>
      <c r="F117" s="54"/>
      <c r="G117" s="56">
        <v>7</v>
      </c>
      <c r="H117" s="56">
        <v>8</v>
      </c>
      <c r="I117" s="73">
        <f t="shared" si="1"/>
        <v>15</v>
      </c>
      <c r="J117" s="54">
        <v>7399667040</v>
      </c>
      <c r="K117" s="54" t="s">
        <v>107</v>
      </c>
      <c r="L117" s="54" t="s">
        <v>131</v>
      </c>
      <c r="M117" s="54">
        <v>9854273266</v>
      </c>
      <c r="N117" s="54" t="s">
        <v>132</v>
      </c>
      <c r="O117" s="54">
        <v>9577762070</v>
      </c>
      <c r="P117" s="60">
        <v>43641</v>
      </c>
      <c r="Q117" s="54" t="s">
        <v>333</v>
      </c>
      <c r="R117" s="54" t="s">
        <v>249</v>
      </c>
      <c r="S117" s="54" t="s">
        <v>85</v>
      </c>
      <c r="T117" s="34"/>
    </row>
    <row r="118" spans="1:20" ht="17.25" x14ac:dyDescent="0.3">
      <c r="A118" s="33">
        <v>114</v>
      </c>
      <c r="B118" s="77" t="s">
        <v>62</v>
      </c>
      <c r="C118" s="54" t="s">
        <v>677</v>
      </c>
      <c r="D118" s="54" t="s">
        <v>27</v>
      </c>
      <c r="E118" s="56">
        <v>18307070412</v>
      </c>
      <c r="F118" s="54"/>
      <c r="G118" s="56">
        <v>20</v>
      </c>
      <c r="H118" s="56">
        <v>22</v>
      </c>
      <c r="I118" s="73">
        <f t="shared" si="1"/>
        <v>42</v>
      </c>
      <c r="J118" s="54">
        <v>6000041897</v>
      </c>
      <c r="K118" s="54" t="s">
        <v>87</v>
      </c>
      <c r="L118" s="54" t="s">
        <v>669</v>
      </c>
      <c r="M118" s="54">
        <v>8011559274</v>
      </c>
      <c r="N118" s="54" t="s">
        <v>675</v>
      </c>
      <c r="O118" s="54"/>
      <c r="P118" s="60">
        <v>43641</v>
      </c>
      <c r="Q118" s="54" t="s">
        <v>333</v>
      </c>
      <c r="R118" s="54" t="s">
        <v>678</v>
      </c>
      <c r="S118" s="54" t="s">
        <v>85</v>
      </c>
      <c r="T118" s="34"/>
    </row>
    <row r="119" spans="1:20" ht="34.5" x14ac:dyDescent="0.3">
      <c r="A119" s="33">
        <v>115</v>
      </c>
      <c r="B119" s="77" t="s">
        <v>62</v>
      </c>
      <c r="C119" s="54" t="s">
        <v>679</v>
      </c>
      <c r="D119" s="54" t="s">
        <v>27</v>
      </c>
      <c r="E119" s="56">
        <v>18307010324</v>
      </c>
      <c r="F119" s="54"/>
      <c r="G119" s="56">
        <v>15</v>
      </c>
      <c r="H119" s="56">
        <v>23</v>
      </c>
      <c r="I119" s="73">
        <f t="shared" si="1"/>
        <v>38</v>
      </c>
      <c r="J119" s="54">
        <v>8876218551</v>
      </c>
      <c r="K119" s="54" t="s">
        <v>107</v>
      </c>
      <c r="L119" s="54" t="s">
        <v>576</v>
      </c>
      <c r="M119" s="54">
        <v>9854975666</v>
      </c>
      <c r="N119" s="54" t="s">
        <v>650</v>
      </c>
      <c r="O119" s="54">
        <v>9707043538</v>
      </c>
      <c r="P119" s="60">
        <v>43642</v>
      </c>
      <c r="Q119" s="54" t="s">
        <v>330</v>
      </c>
      <c r="R119" s="54" t="s">
        <v>264</v>
      </c>
      <c r="S119" s="54" t="s">
        <v>85</v>
      </c>
      <c r="T119" s="34"/>
    </row>
    <row r="120" spans="1:20" ht="34.5" x14ac:dyDescent="0.3">
      <c r="A120" s="33">
        <v>116</v>
      </c>
      <c r="B120" s="77" t="s">
        <v>62</v>
      </c>
      <c r="C120" s="54" t="s">
        <v>680</v>
      </c>
      <c r="D120" s="54" t="s">
        <v>27</v>
      </c>
      <c r="E120" s="56">
        <v>18307010311</v>
      </c>
      <c r="F120" s="54"/>
      <c r="G120" s="56">
        <v>9</v>
      </c>
      <c r="H120" s="56">
        <v>22</v>
      </c>
      <c r="I120" s="73">
        <f t="shared" si="1"/>
        <v>31</v>
      </c>
      <c r="J120" s="54">
        <v>9954407755</v>
      </c>
      <c r="K120" s="54" t="s">
        <v>107</v>
      </c>
      <c r="L120" s="54" t="s">
        <v>576</v>
      </c>
      <c r="M120" s="54">
        <v>9854975666</v>
      </c>
      <c r="N120" s="54" t="s">
        <v>604</v>
      </c>
      <c r="O120" s="54">
        <v>9577168769</v>
      </c>
      <c r="P120" s="60">
        <v>43642</v>
      </c>
      <c r="Q120" s="54" t="s">
        <v>330</v>
      </c>
      <c r="R120" s="54" t="s">
        <v>239</v>
      </c>
      <c r="S120" s="54" t="s">
        <v>85</v>
      </c>
      <c r="T120" s="34"/>
    </row>
    <row r="121" spans="1:20" ht="34.5" x14ac:dyDescent="0.3">
      <c r="A121" s="33">
        <v>117</v>
      </c>
      <c r="B121" s="77" t="s">
        <v>62</v>
      </c>
      <c r="C121" s="54" t="s">
        <v>681</v>
      </c>
      <c r="D121" s="54" t="s">
        <v>27</v>
      </c>
      <c r="E121" s="56">
        <v>18307010312</v>
      </c>
      <c r="F121" s="54"/>
      <c r="G121" s="56">
        <v>23</v>
      </c>
      <c r="H121" s="56">
        <v>28</v>
      </c>
      <c r="I121" s="73">
        <f t="shared" si="1"/>
        <v>51</v>
      </c>
      <c r="J121" s="54">
        <v>8011629344</v>
      </c>
      <c r="K121" s="54" t="s">
        <v>107</v>
      </c>
      <c r="L121" s="54" t="s">
        <v>576</v>
      </c>
      <c r="M121" s="54">
        <v>9854975666</v>
      </c>
      <c r="N121" s="54" t="s">
        <v>604</v>
      </c>
      <c r="O121" s="54">
        <v>9577168769</v>
      </c>
      <c r="P121" s="60">
        <v>43642</v>
      </c>
      <c r="Q121" s="54" t="s">
        <v>330</v>
      </c>
      <c r="R121" s="54" t="s">
        <v>264</v>
      </c>
      <c r="S121" s="54" t="s">
        <v>85</v>
      </c>
      <c r="T121" s="34"/>
    </row>
    <row r="122" spans="1:20" ht="17.25" x14ac:dyDescent="0.3">
      <c r="A122" s="33">
        <v>118</v>
      </c>
      <c r="B122" s="77" t="s">
        <v>62</v>
      </c>
      <c r="C122" s="54" t="s">
        <v>682</v>
      </c>
      <c r="D122" s="54" t="s">
        <v>27</v>
      </c>
      <c r="E122" s="56">
        <v>18307010315</v>
      </c>
      <c r="F122" s="54"/>
      <c r="G122" s="56">
        <v>16</v>
      </c>
      <c r="H122" s="56">
        <v>16</v>
      </c>
      <c r="I122" s="73">
        <f t="shared" si="1"/>
        <v>32</v>
      </c>
      <c r="J122" s="54">
        <v>7896279530</v>
      </c>
      <c r="K122" s="54" t="s">
        <v>107</v>
      </c>
      <c r="L122" s="54" t="s">
        <v>576</v>
      </c>
      <c r="M122" s="54">
        <v>9854975666</v>
      </c>
      <c r="N122" s="54" t="s">
        <v>605</v>
      </c>
      <c r="O122" s="54">
        <v>9707802037</v>
      </c>
      <c r="P122" s="60">
        <v>43643</v>
      </c>
      <c r="Q122" s="54" t="s">
        <v>331</v>
      </c>
      <c r="R122" s="54" t="s">
        <v>268</v>
      </c>
      <c r="S122" s="54" t="s">
        <v>85</v>
      </c>
      <c r="T122" s="34"/>
    </row>
    <row r="123" spans="1:20" ht="17.25" x14ac:dyDescent="0.3">
      <c r="A123" s="33">
        <v>119</v>
      </c>
      <c r="B123" s="77" t="s">
        <v>62</v>
      </c>
      <c r="C123" s="54" t="s">
        <v>683</v>
      </c>
      <c r="D123" s="54" t="s">
        <v>27</v>
      </c>
      <c r="E123" s="56">
        <v>18307010109</v>
      </c>
      <c r="F123" s="54"/>
      <c r="G123" s="56">
        <v>17</v>
      </c>
      <c r="H123" s="56">
        <v>23</v>
      </c>
      <c r="I123" s="73">
        <f t="shared" si="1"/>
        <v>40</v>
      </c>
      <c r="J123" s="54">
        <v>7577077388</v>
      </c>
      <c r="K123" s="54" t="s">
        <v>134</v>
      </c>
      <c r="L123" s="54" t="s">
        <v>135</v>
      </c>
      <c r="M123" s="54">
        <v>9613127134</v>
      </c>
      <c r="N123" s="54" t="s">
        <v>684</v>
      </c>
      <c r="O123" s="54">
        <v>7896514733</v>
      </c>
      <c r="P123" s="60">
        <v>43643</v>
      </c>
      <c r="Q123" s="54" t="s">
        <v>331</v>
      </c>
      <c r="R123" s="54" t="s">
        <v>241</v>
      </c>
      <c r="S123" s="54" t="s">
        <v>85</v>
      </c>
      <c r="T123" s="34"/>
    </row>
    <row r="124" spans="1:20" ht="17.25" x14ac:dyDescent="0.3">
      <c r="A124" s="33">
        <v>120</v>
      </c>
      <c r="B124" s="77" t="s">
        <v>62</v>
      </c>
      <c r="C124" s="54" t="s">
        <v>685</v>
      </c>
      <c r="D124" s="54" t="s">
        <v>27</v>
      </c>
      <c r="E124" s="56">
        <v>18307010320</v>
      </c>
      <c r="F124" s="54"/>
      <c r="G124" s="56">
        <v>16</v>
      </c>
      <c r="H124" s="56">
        <v>19</v>
      </c>
      <c r="I124" s="73">
        <f t="shared" si="1"/>
        <v>35</v>
      </c>
      <c r="J124" s="54">
        <v>9957931615</v>
      </c>
      <c r="K124" s="54" t="s">
        <v>107</v>
      </c>
      <c r="L124" s="54" t="s">
        <v>638</v>
      </c>
      <c r="M124" s="54">
        <v>9954409936</v>
      </c>
      <c r="N124" s="54" t="s">
        <v>639</v>
      </c>
      <c r="O124" s="54">
        <v>9678890308</v>
      </c>
      <c r="P124" s="60">
        <v>43643</v>
      </c>
      <c r="Q124" s="54" t="s">
        <v>331</v>
      </c>
      <c r="R124" s="54" t="s">
        <v>267</v>
      </c>
      <c r="S124" s="54" t="s">
        <v>85</v>
      </c>
      <c r="T124" s="34"/>
    </row>
    <row r="125" spans="1:20" ht="17.25" x14ac:dyDescent="0.3">
      <c r="A125" s="33">
        <v>121</v>
      </c>
      <c r="B125" s="77" t="s">
        <v>62</v>
      </c>
      <c r="C125" s="54" t="s">
        <v>686</v>
      </c>
      <c r="D125" s="54" t="s">
        <v>27</v>
      </c>
      <c r="E125" s="56">
        <v>18307010314</v>
      </c>
      <c r="F125" s="54"/>
      <c r="G125" s="56">
        <v>38</v>
      </c>
      <c r="H125" s="56">
        <v>19</v>
      </c>
      <c r="I125" s="73">
        <f t="shared" si="1"/>
        <v>57</v>
      </c>
      <c r="J125" s="54">
        <v>9127224381</v>
      </c>
      <c r="K125" s="54" t="s">
        <v>107</v>
      </c>
      <c r="L125" s="54" t="s">
        <v>687</v>
      </c>
      <c r="M125" s="54">
        <v>9854975666</v>
      </c>
      <c r="N125" s="54" t="s">
        <v>577</v>
      </c>
      <c r="O125" s="54">
        <v>8876715400</v>
      </c>
      <c r="P125" s="60">
        <v>43644</v>
      </c>
      <c r="Q125" s="54" t="s">
        <v>92</v>
      </c>
      <c r="R125" s="54" t="s">
        <v>249</v>
      </c>
      <c r="S125" s="54" t="s">
        <v>85</v>
      </c>
      <c r="T125" s="34"/>
    </row>
    <row r="126" spans="1:20" ht="17.25" x14ac:dyDescent="0.3">
      <c r="A126" s="33">
        <v>122</v>
      </c>
      <c r="B126" s="77" t="s">
        <v>62</v>
      </c>
      <c r="C126" s="54" t="s">
        <v>688</v>
      </c>
      <c r="D126" s="54" t="s">
        <v>27</v>
      </c>
      <c r="E126" s="56">
        <v>18307010304</v>
      </c>
      <c r="F126" s="54"/>
      <c r="G126" s="56">
        <v>21</v>
      </c>
      <c r="H126" s="56">
        <v>16</v>
      </c>
      <c r="I126" s="73">
        <f t="shared" si="1"/>
        <v>37</v>
      </c>
      <c r="J126" s="54">
        <v>8256048507</v>
      </c>
      <c r="K126" s="54" t="s">
        <v>609</v>
      </c>
      <c r="L126" s="54" t="s">
        <v>625</v>
      </c>
      <c r="M126" s="54">
        <v>7896750229</v>
      </c>
      <c r="N126" s="54" t="s">
        <v>689</v>
      </c>
      <c r="O126" s="54">
        <v>9707093070</v>
      </c>
      <c r="P126" s="60">
        <v>43644</v>
      </c>
      <c r="Q126" s="54" t="s">
        <v>92</v>
      </c>
      <c r="R126" s="54" t="s">
        <v>275</v>
      </c>
      <c r="S126" s="54" t="s">
        <v>85</v>
      </c>
      <c r="T126" s="34"/>
    </row>
    <row r="127" spans="1:20" ht="34.5" x14ac:dyDescent="0.3">
      <c r="A127" s="33">
        <v>123</v>
      </c>
      <c r="B127" s="77" t="s">
        <v>62</v>
      </c>
      <c r="C127" s="54" t="s">
        <v>690</v>
      </c>
      <c r="D127" s="54" t="s">
        <v>27</v>
      </c>
      <c r="E127" s="56">
        <v>18307010305</v>
      </c>
      <c r="F127" s="54"/>
      <c r="G127" s="56">
        <v>12</v>
      </c>
      <c r="H127" s="56">
        <v>10</v>
      </c>
      <c r="I127" s="73">
        <f t="shared" si="1"/>
        <v>22</v>
      </c>
      <c r="J127" s="54">
        <v>7896900667</v>
      </c>
      <c r="K127" s="54" t="s">
        <v>609</v>
      </c>
      <c r="L127" s="54" t="s">
        <v>612</v>
      </c>
      <c r="M127" s="54">
        <v>9859112732</v>
      </c>
      <c r="N127" s="54" t="s">
        <v>691</v>
      </c>
      <c r="O127" s="54">
        <v>9864123524</v>
      </c>
      <c r="P127" s="60">
        <v>43644</v>
      </c>
      <c r="Q127" s="54" t="s">
        <v>92</v>
      </c>
      <c r="R127" s="54" t="s">
        <v>279</v>
      </c>
      <c r="S127" s="54" t="s">
        <v>85</v>
      </c>
      <c r="T127" s="34"/>
    </row>
    <row r="128" spans="1:20" ht="17.25" x14ac:dyDescent="0.3">
      <c r="A128" s="33">
        <v>124</v>
      </c>
      <c r="B128" s="77" t="s">
        <v>62</v>
      </c>
      <c r="C128" s="54" t="s">
        <v>692</v>
      </c>
      <c r="D128" s="54" t="s">
        <v>27</v>
      </c>
      <c r="E128" s="56">
        <v>18307010306</v>
      </c>
      <c r="F128" s="54"/>
      <c r="G128" s="56">
        <v>9</v>
      </c>
      <c r="H128" s="56">
        <v>13</v>
      </c>
      <c r="I128" s="73">
        <f t="shared" si="1"/>
        <v>22</v>
      </c>
      <c r="J128" s="54">
        <v>9706504121</v>
      </c>
      <c r="K128" s="54" t="s">
        <v>609</v>
      </c>
      <c r="L128" s="54" t="s">
        <v>625</v>
      </c>
      <c r="M128" s="54">
        <v>7896750229</v>
      </c>
      <c r="N128" s="54" t="s">
        <v>689</v>
      </c>
      <c r="O128" s="54">
        <v>9707093073</v>
      </c>
      <c r="P128" s="60">
        <v>43644</v>
      </c>
      <c r="Q128" s="54" t="s">
        <v>92</v>
      </c>
      <c r="R128" s="54" t="s">
        <v>264</v>
      </c>
      <c r="S128" s="54" t="s">
        <v>85</v>
      </c>
      <c r="T128" s="34"/>
    </row>
    <row r="129" spans="1:20" ht="17.25" x14ac:dyDescent="0.3">
      <c r="A129" s="33">
        <v>125</v>
      </c>
      <c r="B129" s="77" t="s">
        <v>62</v>
      </c>
      <c r="C129" s="61" t="s">
        <v>693</v>
      </c>
      <c r="D129" s="61" t="s">
        <v>27</v>
      </c>
      <c r="E129" s="56">
        <v>18307010323</v>
      </c>
      <c r="F129" s="54"/>
      <c r="G129" s="56">
        <v>26</v>
      </c>
      <c r="H129" s="56">
        <v>20</v>
      </c>
      <c r="I129" s="73">
        <f t="shared" si="1"/>
        <v>46</v>
      </c>
      <c r="J129" s="54">
        <v>9957816679</v>
      </c>
      <c r="K129" s="54" t="s">
        <v>107</v>
      </c>
      <c r="L129" s="54" t="s">
        <v>576</v>
      </c>
      <c r="M129" s="54">
        <v>9854975666</v>
      </c>
      <c r="N129" s="54" t="s">
        <v>694</v>
      </c>
      <c r="O129" s="54">
        <v>9678196634</v>
      </c>
      <c r="P129" s="60">
        <v>43645</v>
      </c>
      <c r="Q129" s="54" t="s">
        <v>332</v>
      </c>
      <c r="R129" s="54" t="s">
        <v>267</v>
      </c>
      <c r="S129" s="54" t="s">
        <v>85</v>
      </c>
      <c r="T129" s="34"/>
    </row>
    <row r="130" spans="1:20" ht="17.25" x14ac:dyDescent="0.3">
      <c r="A130" s="33">
        <v>126</v>
      </c>
      <c r="B130" s="77" t="s">
        <v>62</v>
      </c>
      <c r="C130" s="61" t="s">
        <v>695</v>
      </c>
      <c r="D130" s="61" t="s">
        <v>27</v>
      </c>
      <c r="E130" s="56">
        <v>18307010321</v>
      </c>
      <c r="F130" s="54"/>
      <c r="G130" s="56">
        <v>9</v>
      </c>
      <c r="H130" s="56">
        <v>13</v>
      </c>
      <c r="I130" s="73">
        <f t="shared" si="1"/>
        <v>22</v>
      </c>
      <c r="J130" s="54">
        <v>9954403982</v>
      </c>
      <c r="K130" s="54" t="s">
        <v>107</v>
      </c>
      <c r="L130" s="54" t="s">
        <v>638</v>
      </c>
      <c r="M130" s="54">
        <v>9954409936</v>
      </c>
      <c r="N130" s="54" t="s">
        <v>639</v>
      </c>
      <c r="O130" s="54">
        <v>9678890308</v>
      </c>
      <c r="P130" s="60">
        <v>43645</v>
      </c>
      <c r="Q130" s="54" t="s">
        <v>332</v>
      </c>
      <c r="R130" s="54" t="s">
        <v>267</v>
      </c>
      <c r="S130" s="54" t="s">
        <v>85</v>
      </c>
      <c r="T130" s="34"/>
    </row>
    <row r="131" spans="1:20" ht="17.25" x14ac:dyDescent="0.3">
      <c r="A131" s="33">
        <v>127</v>
      </c>
      <c r="B131" s="77" t="s">
        <v>62</v>
      </c>
      <c r="C131" s="54" t="s">
        <v>133</v>
      </c>
      <c r="D131" s="54" t="s">
        <v>27</v>
      </c>
      <c r="E131" s="56">
        <v>18307010522</v>
      </c>
      <c r="F131" s="54"/>
      <c r="G131" s="56">
        <v>14</v>
      </c>
      <c r="H131" s="56">
        <v>14</v>
      </c>
      <c r="I131" s="73">
        <f t="shared" si="1"/>
        <v>28</v>
      </c>
      <c r="J131" s="54">
        <v>7578929571</v>
      </c>
      <c r="K131" s="54" t="s">
        <v>90</v>
      </c>
      <c r="L131" s="54" t="s">
        <v>99</v>
      </c>
      <c r="M131" s="54">
        <v>8822120110</v>
      </c>
      <c r="N131" s="54" t="s">
        <v>129</v>
      </c>
      <c r="O131" s="81">
        <v>9707280643</v>
      </c>
      <c r="P131" s="60">
        <v>43645</v>
      </c>
      <c r="Q131" s="54" t="s">
        <v>332</v>
      </c>
      <c r="R131" s="54" t="s">
        <v>267</v>
      </c>
      <c r="S131" s="54" t="s">
        <v>85</v>
      </c>
      <c r="T131" s="34"/>
    </row>
    <row r="132" spans="1:20" ht="17.25" x14ac:dyDescent="0.3">
      <c r="A132" s="33">
        <v>128</v>
      </c>
      <c r="B132" s="77"/>
      <c r="C132" s="61"/>
      <c r="D132" s="61"/>
      <c r="E132" s="56"/>
      <c r="F132" s="54"/>
      <c r="G132" s="56"/>
      <c r="H132" s="56"/>
      <c r="I132" s="73">
        <f t="shared" si="1"/>
        <v>0</v>
      </c>
      <c r="J132" s="54"/>
      <c r="K132" s="54"/>
      <c r="L132" s="54"/>
      <c r="M132" s="54"/>
      <c r="N132" s="54"/>
      <c r="O132" s="54"/>
      <c r="P132" s="60"/>
      <c r="Q132" s="54"/>
      <c r="R132" s="54"/>
      <c r="S132" s="54"/>
      <c r="T132" s="34"/>
    </row>
    <row r="133" spans="1:20" ht="17.25" x14ac:dyDescent="0.3">
      <c r="A133" s="33">
        <v>129</v>
      </c>
      <c r="B133" s="77"/>
      <c r="C133" s="61"/>
      <c r="D133" s="61"/>
      <c r="E133" s="56"/>
      <c r="F133" s="54"/>
      <c r="G133" s="56"/>
      <c r="H133" s="56"/>
      <c r="I133" s="73">
        <f t="shared" ref="I133:I164" si="2">SUM(G133:H133)</f>
        <v>0</v>
      </c>
      <c r="J133" s="54"/>
      <c r="K133" s="54"/>
      <c r="L133" s="54"/>
      <c r="M133" s="54"/>
      <c r="N133" s="54"/>
      <c r="O133" s="54"/>
      <c r="P133" s="60"/>
      <c r="Q133" s="54"/>
      <c r="R133" s="54"/>
      <c r="S133" s="54"/>
      <c r="T133" s="34"/>
    </row>
    <row r="134" spans="1:20" ht="17.25" x14ac:dyDescent="0.3">
      <c r="A134" s="33">
        <v>130</v>
      </c>
      <c r="B134" s="77"/>
      <c r="C134" s="61"/>
      <c r="D134" s="61"/>
      <c r="E134" s="56"/>
      <c r="F134" s="54"/>
      <c r="G134" s="56"/>
      <c r="H134" s="56"/>
      <c r="I134" s="73">
        <f t="shared" si="2"/>
        <v>0</v>
      </c>
      <c r="J134" s="54"/>
      <c r="K134" s="54"/>
      <c r="L134" s="54"/>
      <c r="M134" s="54"/>
      <c r="N134" s="54"/>
      <c r="O134" s="54"/>
      <c r="P134" s="60"/>
      <c r="Q134" s="54"/>
      <c r="R134" s="54"/>
      <c r="S134" s="54"/>
      <c r="T134" s="34"/>
    </row>
    <row r="135" spans="1:20" ht="17.25" x14ac:dyDescent="0.3">
      <c r="A135" s="33">
        <v>131</v>
      </c>
      <c r="B135" s="77"/>
      <c r="C135" s="54"/>
      <c r="D135" s="54"/>
      <c r="E135" s="56"/>
      <c r="F135" s="54"/>
      <c r="G135" s="56"/>
      <c r="H135" s="56"/>
      <c r="I135" s="73">
        <f t="shared" si="2"/>
        <v>0</v>
      </c>
      <c r="J135" s="54"/>
      <c r="K135" s="54"/>
      <c r="L135" s="54"/>
      <c r="M135" s="54"/>
      <c r="N135" s="54"/>
      <c r="O135" s="54"/>
      <c r="P135" s="60"/>
      <c r="Q135" s="54"/>
      <c r="R135" s="54"/>
      <c r="S135" s="54"/>
      <c r="T135" s="34"/>
    </row>
    <row r="136" spans="1:20" ht="17.25" x14ac:dyDescent="0.3">
      <c r="A136" s="33">
        <v>132</v>
      </c>
      <c r="B136" s="77"/>
      <c r="C136" s="54"/>
      <c r="D136" s="54"/>
      <c r="E136" s="56"/>
      <c r="F136" s="54"/>
      <c r="G136" s="56"/>
      <c r="H136" s="56"/>
      <c r="I136" s="73">
        <f t="shared" si="2"/>
        <v>0</v>
      </c>
      <c r="J136" s="54"/>
      <c r="K136" s="54"/>
      <c r="L136" s="54"/>
      <c r="M136" s="54"/>
      <c r="N136" s="54"/>
      <c r="O136" s="54"/>
      <c r="P136" s="60"/>
      <c r="Q136" s="54"/>
      <c r="R136" s="54"/>
      <c r="S136" s="54"/>
      <c r="T136" s="34"/>
    </row>
    <row r="137" spans="1:20" ht="17.25" x14ac:dyDescent="0.3">
      <c r="A137" s="33">
        <v>133</v>
      </c>
      <c r="B137" s="77"/>
      <c r="C137" s="54"/>
      <c r="D137" s="54"/>
      <c r="E137" s="56"/>
      <c r="F137" s="54"/>
      <c r="G137" s="56"/>
      <c r="H137" s="56"/>
      <c r="I137" s="73">
        <f t="shared" si="2"/>
        <v>0</v>
      </c>
      <c r="J137" s="54"/>
      <c r="K137" s="54"/>
      <c r="L137" s="54"/>
      <c r="M137" s="54"/>
      <c r="N137" s="54"/>
      <c r="O137" s="54"/>
      <c r="P137" s="60"/>
      <c r="Q137" s="54"/>
      <c r="R137" s="54"/>
      <c r="S137" s="54"/>
      <c r="T137" s="34"/>
    </row>
    <row r="138" spans="1:20" ht="17.25" x14ac:dyDescent="0.3">
      <c r="A138" s="33">
        <v>134</v>
      </c>
      <c r="B138" s="77"/>
      <c r="C138" s="54"/>
      <c r="D138" s="54"/>
      <c r="E138" s="56"/>
      <c r="F138" s="54"/>
      <c r="G138" s="56"/>
      <c r="H138" s="56"/>
      <c r="I138" s="73">
        <f t="shared" si="2"/>
        <v>0</v>
      </c>
      <c r="J138" s="54"/>
      <c r="K138" s="54"/>
      <c r="L138" s="54"/>
      <c r="M138" s="54"/>
      <c r="N138" s="54"/>
      <c r="O138" s="54"/>
      <c r="P138" s="60"/>
      <c r="Q138" s="54"/>
      <c r="R138" s="54"/>
      <c r="S138" s="54"/>
      <c r="T138" s="34"/>
    </row>
    <row r="139" spans="1:20" ht="17.25" x14ac:dyDescent="0.3">
      <c r="A139" s="33">
        <v>135</v>
      </c>
      <c r="B139" s="77"/>
      <c r="C139" s="54"/>
      <c r="D139" s="54"/>
      <c r="E139" s="56"/>
      <c r="F139" s="54"/>
      <c r="G139" s="56"/>
      <c r="H139" s="56"/>
      <c r="I139" s="73">
        <f t="shared" si="2"/>
        <v>0</v>
      </c>
      <c r="J139" s="54"/>
      <c r="K139" s="55"/>
      <c r="L139" s="55"/>
      <c r="M139" s="55"/>
      <c r="N139" s="54"/>
      <c r="O139" s="54"/>
      <c r="P139" s="60"/>
      <c r="Q139" s="54"/>
      <c r="R139" s="54"/>
      <c r="S139" s="54"/>
      <c r="T139" s="34"/>
    </row>
    <row r="140" spans="1:20" ht="17.25" x14ac:dyDescent="0.3">
      <c r="A140" s="33">
        <v>136</v>
      </c>
      <c r="B140" s="77"/>
      <c r="C140" s="54"/>
      <c r="D140" s="54"/>
      <c r="E140" s="56"/>
      <c r="F140" s="54"/>
      <c r="G140" s="56"/>
      <c r="H140" s="56"/>
      <c r="I140" s="73">
        <f t="shared" si="2"/>
        <v>0</v>
      </c>
      <c r="J140" s="54"/>
      <c r="K140" s="54"/>
      <c r="L140" s="54"/>
      <c r="M140" s="54"/>
      <c r="N140" s="54"/>
      <c r="O140" s="82"/>
      <c r="P140" s="60"/>
      <c r="Q140" s="54"/>
      <c r="R140" s="54"/>
      <c r="S140" s="54"/>
      <c r="T140" s="34"/>
    </row>
    <row r="141" spans="1:20" ht="17.25" x14ac:dyDescent="0.3">
      <c r="A141" s="33">
        <v>137</v>
      </c>
      <c r="B141" s="77"/>
      <c r="C141" s="54"/>
      <c r="D141" s="54"/>
      <c r="E141" s="56"/>
      <c r="F141" s="54"/>
      <c r="G141" s="56"/>
      <c r="H141" s="56"/>
      <c r="I141" s="73">
        <f t="shared" si="2"/>
        <v>0</v>
      </c>
      <c r="J141" s="54"/>
      <c r="K141" s="54"/>
      <c r="L141" s="54"/>
      <c r="M141" s="54"/>
      <c r="N141" s="54"/>
      <c r="O141" s="54"/>
      <c r="P141" s="60"/>
      <c r="Q141" s="54"/>
      <c r="R141" s="54"/>
      <c r="S141" s="54"/>
      <c r="T141" s="34"/>
    </row>
    <row r="142" spans="1:20" ht="17.25" x14ac:dyDescent="0.3">
      <c r="A142" s="33">
        <v>138</v>
      </c>
      <c r="B142" s="76"/>
      <c r="C142" s="54"/>
      <c r="D142" s="54"/>
      <c r="E142" s="56"/>
      <c r="F142" s="54"/>
      <c r="G142" s="56"/>
      <c r="H142" s="56"/>
      <c r="I142" s="73">
        <f t="shared" si="2"/>
        <v>0</v>
      </c>
      <c r="J142" s="54"/>
      <c r="K142" s="54"/>
      <c r="L142" s="54"/>
      <c r="M142" s="54"/>
      <c r="N142" s="54"/>
      <c r="O142" s="54"/>
      <c r="P142" s="60"/>
      <c r="Q142" s="54"/>
      <c r="R142" s="54"/>
      <c r="S142" s="54"/>
      <c r="T142" s="34"/>
    </row>
    <row r="143" spans="1:20" ht="17.25" x14ac:dyDescent="0.3">
      <c r="A143" s="33">
        <v>139</v>
      </c>
      <c r="B143" s="77"/>
      <c r="C143" s="54"/>
      <c r="D143" s="54"/>
      <c r="E143" s="56"/>
      <c r="F143" s="54"/>
      <c r="G143" s="56"/>
      <c r="H143" s="56"/>
      <c r="I143" s="73">
        <f t="shared" si="2"/>
        <v>0</v>
      </c>
      <c r="J143" s="54"/>
      <c r="K143" s="54"/>
      <c r="L143" s="54"/>
      <c r="M143" s="54"/>
      <c r="N143" s="54"/>
      <c r="O143" s="54"/>
      <c r="P143" s="60"/>
      <c r="Q143" s="54"/>
      <c r="R143" s="54"/>
      <c r="S143" s="54"/>
      <c r="T143" s="34"/>
    </row>
    <row r="144" spans="1:20" ht="17.25" x14ac:dyDescent="0.3">
      <c r="A144" s="33">
        <v>140</v>
      </c>
      <c r="B144" s="77"/>
      <c r="C144" s="54"/>
      <c r="D144" s="54"/>
      <c r="E144" s="56"/>
      <c r="F144" s="54"/>
      <c r="G144" s="56"/>
      <c r="H144" s="56"/>
      <c r="I144" s="73">
        <f t="shared" si="2"/>
        <v>0</v>
      </c>
      <c r="J144" s="54"/>
      <c r="K144" s="54"/>
      <c r="L144" s="54"/>
      <c r="M144" s="54"/>
      <c r="N144" s="54"/>
      <c r="O144" s="54"/>
      <c r="P144" s="60"/>
      <c r="Q144" s="54"/>
      <c r="R144" s="54"/>
      <c r="S144" s="54"/>
      <c r="T144" s="34"/>
    </row>
    <row r="145" spans="1:20" ht="17.25" x14ac:dyDescent="0.3">
      <c r="A145" s="33">
        <v>141</v>
      </c>
      <c r="B145" s="77"/>
      <c r="C145" s="54"/>
      <c r="D145" s="54"/>
      <c r="E145" s="56"/>
      <c r="F145" s="54"/>
      <c r="G145" s="56"/>
      <c r="H145" s="56"/>
      <c r="I145" s="73">
        <f t="shared" si="2"/>
        <v>0</v>
      </c>
      <c r="J145" s="54"/>
      <c r="K145" s="55"/>
      <c r="L145" s="55"/>
      <c r="M145" s="55"/>
      <c r="N145" s="54"/>
      <c r="O145" s="54"/>
      <c r="P145" s="60"/>
      <c r="Q145" s="54"/>
      <c r="R145" s="54"/>
      <c r="S145" s="54"/>
      <c r="T145" s="34"/>
    </row>
    <row r="146" spans="1:20" ht="17.25" x14ac:dyDescent="0.3">
      <c r="A146" s="33">
        <v>142</v>
      </c>
      <c r="B146" s="77"/>
      <c r="C146" s="54"/>
      <c r="D146" s="54"/>
      <c r="E146" s="56"/>
      <c r="F146" s="54"/>
      <c r="G146" s="56"/>
      <c r="H146" s="56"/>
      <c r="I146" s="73">
        <f t="shared" si="2"/>
        <v>0</v>
      </c>
      <c r="J146" s="54"/>
      <c r="K146" s="54"/>
      <c r="L146" s="54"/>
      <c r="M146" s="54"/>
      <c r="N146" s="54"/>
      <c r="O146" s="54"/>
      <c r="P146" s="60"/>
      <c r="Q146" s="54"/>
      <c r="R146" s="54"/>
      <c r="S146" s="54"/>
      <c r="T146" s="34"/>
    </row>
    <row r="147" spans="1:20" ht="17.25" x14ac:dyDescent="0.3">
      <c r="A147" s="33">
        <v>143</v>
      </c>
      <c r="B147" s="77"/>
      <c r="C147" s="54"/>
      <c r="D147" s="54"/>
      <c r="E147" s="56"/>
      <c r="F147" s="54"/>
      <c r="G147" s="56"/>
      <c r="H147" s="56"/>
      <c r="I147" s="73">
        <f t="shared" si="2"/>
        <v>0</v>
      </c>
      <c r="J147" s="54"/>
      <c r="K147" s="54"/>
      <c r="L147" s="54"/>
      <c r="M147" s="54"/>
      <c r="N147" s="54"/>
      <c r="O147" s="54"/>
      <c r="P147" s="60"/>
      <c r="Q147" s="54"/>
      <c r="R147" s="54"/>
      <c r="S147" s="54"/>
      <c r="T147" s="34"/>
    </row>
    <row r="148" spans="1:20" ht="17.25" x14ac:dyDescent="0.3">
      <c r="A148" s="33">
        <v>144</v>
      </c>
      <c r="B148" s="77"/>
      <c r="C148" s="54"/>
      <c r="D148" s="54"/>
      <c r="E148" s="56"/>
      <c r="F148" s="54"/>
      <c r="G148" s="56"/>
      <c r="H148" s="56"/>
      <c r="I148" s="73">
        <f t="shared" si="2"/>
        <v>0</v>
      </c>
      <c r="J148" s="54"/>
      <c r="K148" s="54"/>
      <c r="L148" s="54"/>
      <c r="M148" s="54"/>
      <c r="N148" s="54"/>
      <c r="O148" s="54"/>
      <c r="P148" s="60"/>
      <c r="Q148" s="54"/>
      <c r="R148" s="54"/>
      <c r="S148" s="54"/>
      <c r="T148" s="34"/>
    </row>
    <row r="149" spans="1:20" ht="17.25" x14ac:dyDescent="0.3">
      <c r="A149" s="33">
        <v>145</v>
      </c>
      <c r="B149" s="77"/>
      <c r="C149" s="54"/>
      <c r="D149" s="54"/>
      <c r="E149" s="56"/>
      <c r="F149" s="54"/>
      <c r="G149" s="56"/>
      <c r="H149" s="56"/>
      <c r="I149" s="73">
        <f t="shared" si="2"/>
        <v>0</v>
      </c>
      <c r="J149" s="54"/>
      <c r="K149" s="54"/>
      <c r="L149" s="54"/>
      <c r="M149" s="54"/>
      <c r="N149" s="54"/>
      <c r="O149" s="54"/>
      <c r="P149" s="60"/>
      <c r="Q149" s="54"/>
      <c r="R149" s="54"/>
      <c r="S149" s="54"/>
      <c r="T149" s="34"/>
    </row>
    <row r="150" spans="1:20" ht="17.25" x14ac:dyDescent="0.3">
      <c r="A150" s="33">
        <v>146</v>
      </c>
      <c r="B150" s="77"/>
      <c r="C150" s="54"/>
      <c r="D150" s="54"/>
      <c r="E150" s="56"/>
      <c r="F150" s="54"/>
      <c r="G150" s="56"/>
      <c r="H150" s="56"/>
      <c r="I150" s="73">
        <f t="shared" si="2"/>
        <v>0</v>
      </c>
      <c r="J150" s="54"/>
      <c r="K150" s="54"/>
      <c r="L150" s="54"/>
      <c r="M150" s="54"/>
      <c r="N150" s="54"/>
      <c r="O150" s="54"/>
      <c r="P150" s="60"/>
      <c r="Q150" s="54"/>
      <c r="R150" s="54"/>
      <c r="S150" s="54"/>
      <c r="T150" s="34"/>
    </row>
    <row r="151" spans="1:20" ht="17.25" x14ac:dyDescent="0.3">
      <c r="A151" s="33">
        <v>147</v>
      </c>
      <c r="B151" s="77"/>
      <c r="C151" s="54"/>
      <c r="D151" s="54"/>
      <c r="E151" s="56"/>
      <c r="F151" s="54"/>
      <c r="G151" s="56"/>
      <c r="H151" s="56"/>
      <c r="I151" s="73">
        <f t="shared" si="2"/>
        <v>0</v>
      </c>
      <c r="J151" s="54"/>
      <c r="K151" s="54"/>
      <c r="L151" s="54"/>
      <c r="M151" s="54"/>
      <c r="N151" s="54"/>
      <c r="O151" s="54"/>
      <c r="P151" s="60"/>
      <c r="Q151" s="54"/>
      <c r="R151" s="54"/>
      <c r="S151" s="54"/>
      <c r="T151" s="34"/>
    </row>
    <row r="152" spans="1:20" ht="17.25" x14ac:dyDescent="0.3">
      <c r="A152" s="33">
        <v>148</v>
      </c>
      <c r="B152" s="77"/>
      <c r="C152" s="54"/>
      <c r="D152" s="54"/>
      <c r="E152" s="56"/>
      <c r="F152" s="54"/>
      <c r="G152" s="56"/>
      <c r="H152" s="56"/>
      <c r="I152" s="73">
        <f t="shared" si="2"/>
        <v>0</v>
      </c>
      <c r="J152" s="54"/>
      <c r="K152" s="54"/>
      <c r="L152" s="54"/>
      <c r="M152" s="54"/>
      <c r="N152" s="54"/>
      <c r="O152" s="54"/>
      <c r="P152" s="60"/>
      <c r="Q152" s="54"/>
      <c r="R152" s="54"/>
      <c r="S152" s="54"/>
      <c r="T152" s="34"/>
    </row>
    <row r="153" spans="1:20" ht="17.25" x14ac:dyDescent="0.3">
      <c r="A153" s="33">
        <v>149</v>
      </c>
      <c r="B153" s="77"/>
      <c r="C153" s="54"/>
      <c r="D153" s="54"/>
      <c r="E153" s="56"/>
      <c r="F153" s="54"/>
      <c r="G153" s="56"/>
      <c r="H153" s="56"/>
      <c r="I153" s="73">
        <f t="shared" si="2"/>
        <v>0</v>
      </c>
      <c r="J153" s="54"/>
      <c r="K153" s="54"/>
      <c r="L153" s="54"/>
      <c r="M153" s="54"/>
      <c r="N153" s="54"/>
      <c r="O153" s="54"/>
      <c r="P153" s="60"/>
      <c r="Q153" s="54"/>
      <c r="R153" s="54"/>
      <c r="S153" s="54"/>
      <c r="T153" s="34"/>
    </row>
    <row r="154" spans="1:20" ht="17.25" x14ac:dyDescent="0.3">
      <c r="A154" s="33">
        <v>150</v>
      </c>
      <c r="B154" s="77"/>
      <c r="C154" s="54"/>
      <c r="D154" s="54"/>
      <c r="E154" s="56"/>
      <c r="F154" s="54"/>
      <c r="G154" s="56"/>
      <c r="H154" s="56"/>
      <c r="I154" s="73">
        <f t="shared" si="2"/>
        <v>0</v>
      </c>
      <c r="J154" s="54"/>
      <c r="K154" s="54"/>
      <c r="L154" s="54"/>
      <c r="M154" s="54"/>
      <c r="N154" s="54"/>
      <c r="O154" s="54"/>
      <c r="P154" s="60"/>
      <c r="Q154" s="54"/>
      <c r="R154" s="54"/>
      <c r="S154" s="54"/>
      <c r="T154" s="34"/>
    </row>
    <row r="155" spans="1:20" ht="17.25" x14ac:dyDescent="0.3">
      <c r="A155" s="33">
        <v>151</v>
      </c>
      <c r="B155" s="77"/>
      <c r="C155" s="54"/>
      <c r="D155" s="54"/>
      <c r="E155" s="56"/>
      <c r="F155" s="54"/>
      <c r="G155" s="56"/>
      <c r="H155" s="56"/>
      <c r="I155" s="73">
        <f t="shared" si="2"/>
        <v>0</v>
      </c>
      <c r="J155" s="54"/>
      <c r="K155" s="54"/>
      <c r="L155" s="54"/>
      <c r="M155" s="54"/>
      <c r="N155" s="54"/>
      <c r="O155" s="54"/>
      <c r="P155" s="60"/>
      <c r="Q155" s="54"/>
      <c r="R155" s="54"/>
      <c r="S155" s="54"/>
      <c r="T155" s="34"/>
    </row>
    <row r="156" spans="1:20" ht="17.25" x14ac:dyDescent="0.25">
      <c r="A156" s="33">
        <v>152</v>
      </c>
      <c r="B156" s="54"/>
      <c r="C156" s="54"/>
      <c r="D156" s="54"/>
      <c r="E156" s="56"/>
      <c r="F156" s="54"/>
      <c r="G156" s="56"/>
      <c r="H156" s="56"/>
      <c r="I156" s="73">
        <f t="shared" si="2"/>
        <v>0</v>
      </c>
      <c r="J156" s="54"/>
      <c r="K156" s="54"/>
      <c r="L156" s="54"/>
      <c r="M156" s="54"/>
      <c r="N156" s="54"/>
      <c r="O156" s="54"/>
      <c r="P156" s="60"/>
      <c r="Q156" s="54"/>
      <c r="R156" s="54"/>
      <c r="S156" s="54"/>
      <c r="T156" s="34"/>
    </row>
    <row r="157" spans="1:20" ht="17.25" x14ac:dyDescent="0.25">
      <c r="A157" s="33">
        <v>153</v>
      </c>
      <c r="B157" s="64"/>
      <c r="C157" s="54"/>
      <c r="D157" s="54"/>
      <c r="E157" s="56"/>
      <c r="F157" s="54"/>
      <c r="G157" s="56"/>
      <c r="H157" s="56"/>
      <c r="I157" s="73">
        <f t="shared" si="2"/>
        <v>0</v>
      </c>
      <c r="J157" s="54"/>
      <c r="K157" s="54"/>
      <c r="L157" s="54"/>
      <c r="M157" s="54"/>
      <c r="N157" s="54"/>
      <c r="O157" s="54"/>
      <c r="P157" s="60"/>
      <c r="Q157" s="54"/>
      <c r="R157" s="54"/>
      <c r="S157" s="54"/>
      <c r="T157" s="34"/>
    </row>
    <row r="158" spans="1:20" ht="17.25" x14ac:dyDescent="0.25">
      <c r="A158" s="33">
        <v>154</v>
      </c>
      <c r="B158" s="64"/>
      <c r="C158" s="54"/>
      <c r="D158" s="54"/>
      <c r="E158" s="56"/>
      <c r="F158" s="54"/>
      <c r="G158" s="56"/>
      <c r="H158" s="56"/>
      <c r="I158" s="73">
        <f t="shared" si="2"/>
        <v>0</v>
      </c>
      <c r="J158" s="54"/>
      <c r="K158" s="54"/>
      <c r="L158" s="54"/>
      <c r="M158" s="54"/>
      <c r="N158" s="54"/>
      <c r="O158" s="54"/>
      <c r="P158" s="60"/>
      <c r="Q158" s="54"/>
      <c r="R158" s="54"/>
      <c r="S158" s="54"/>
      <c r="T158" s="34"/>
    </row>
    <row r="159" spans="1:20" ht="17.25" x14ac:dyDescent="0.25">
      <c r="A159" s="33">
        <v>155</v>
      </c>
      <c r="B159" s="64"/>
      <c r="C159" s="54"/>
      <c r="D159" s="54"/>
      <c r="E159" s="56"/>
      <c r="F159" s="54"/>
      <c r="G159" s="56"/>
      <c r="H159" s="56"/>
      <c r="I159" s="73">
        <f t="shared" si="2"/>
        <v>0</v>
      </c>
      <c r="J159" s="54"/>
      <c r="K159" s="54"/>
      <c r="L159" s="54"/>
      <c r="M159" s="54"/>
      <c r="N159" s="54"/>
      <c r="O159" s="54"/>
      <c r="P159" s="60"/>
      <c r="Q159" s="54"/>
      <c r="R159" s="54"/>
      <c r="S159" s="54"/>
      <c r="T159" s="34"/>
    </row>
    <row r="160" spans="1:20" ht="17.25" x14ac:dyDescent="0.25">
      <c r="A160" s="33">
        <v>156</v>
      </c>
      <c r="B160" s="64"/>
      <c r="C160" s="54"/>
      <c r="D160" s="54"/>
      <c r="E160" s="56"/>
      <c r="F160" s="54"/>
      <c r="G160" s="56"/>
      <c r="H160" s="56"/>
      <c r="I160" s="73">
        <f t="shared" si="2"/>
        <v>0</v>
      </c>
      <c r="J160" s="54"/>
      <c r="K160" s="54"/>
      <c r="L160" s="54"/>
      <c r="M160" s="54"/>
      <c r="N160" s="54"/>
      <c r="O160" s="54"/>
      <c r="P160" s="60"/>
      <c r="Q160" s="54"/>
      <c r="R160" s="54"/>
      <c r="S160" s="54"/>
      <c r="T160" s="34"/>
    </row>
    <row r="161" spans="1:20" ht="17.25" x14ac:dyDescent="0.25">
      <c r="A161" s="33">
        <v>157</v>
      </c>
      <c r="B161" s="64"/>
      <c r="C161" s="54"/>
      <c r="D161" s="54"/>
      <c r="E161" s="56"/>
      <c r="F161" s="54"/>
      <c r="G161" s="56"/>
      <c r="H161" s="56"/>
      <c r="I161" s="73">
        <f t="shared" si="2"/>
        <v>0</v>
      </c>
      <c r="J161" s="54"/>
      <c r="K161" s="54"/>
      <c r="L161" s="54"/>
      <c r="M161" s="54"/>
      <c r="N161" s="54"/>
      <c r="O161" s="54"/>
      <c r="P161" s="60"/>
      <c r="Q161" s="54"/>
      <c r="R161" s="54"/>
      <c r="S161" s="54"/>
      <c r="T161" s="34"/>
    </row>
    <row r="162" spans="1:20" ht="17.25" x14ac:dyDescent="0.25">
      <c r="A162" s="33">
        <v>158</v>
      </c>
      <c r="B162" s="42"/>
      <c r="C162" s="34"/>
      <c r="D162" s="34"/>
      <c r="E162" s="36"/>
      <c r="F162" s="34"/>
      <c r="G162" s="36"/>
      <c r="H162" s="36"/>
      <c r="I162" s="73">
        <f t="shared" si="2"/>
        <v>0</v>
      </c>
      <c r="J162" s="34"/>
      <c r="K162" s="34"/>
      <c r="L162" s="34"/>
      <c r="M162" s="34"/>
      <c r="N162" s="34"/>
      <c r="O162" s="34"/>
      <c r="P162" s="39"/>
      <c r="Q162" s="34"/>
      <c r="R162" s="34"/>
      <c r="S162" s="34"/>
      <c r="T162" s="34"/>
    </row>
    <row r="163" spans="1:20" ht="17.25" x14ac:dyDescent="0.25">
      <c r="A163" s="33">
        <v>159</v>
      </c>
      <c r="B163" s="42"/>
      <c r="C163" s="34"/>
      <c r="D163" s="34"/>
      <c r="E163" s="36"/>
      <c r="F163" s="34"/>
      <c r="G163" s="36"/>
      <c r="H163" s="36"/>
      <c r="I163" s="73">
        <f t="shared" si="2"/>
        <v>0</v>
      </c>
      <c r="J163" s="34"/>
      <c r="K163" s="34"/>
      <c r="L163" s="34"/>
      <c r="M163" s="34"/>
      <c r="N163" s="34"/>
      <c r="O163" s="34"/>
      <c r="P163" s="39"/>
      <c r="Q163" s="34"/>
      <c r="R163" s="34"/>
      <c r="S163" s="34"/>
      <c r="T163" s="34"/>
    </row>
    <row r="164" spans="1:20" ht="17.25" x14ac:dyDescent="0.25">
      <c r="A164" s="33">
        <v>160</v>
      </c>
      <c r="B164" s="42"/>
      <c r="C164" s="34"/>
      <c r="D164" s="34"/>
      <c r="E164" s="36"/>
      <c r="F164" s="34"/>
      <c r="G164" s="36"/>
      <c r="H164" s="36"/>
      <c r="I164" s="73">
        <f t="shared" si="2"/>
        <v>0</v>
      </c>
      <c r="J164" s="34"/>
      <c r="K164" s="34"/>
      <c r="L164" s="34"/>
      <c r="M164" s="34"/>
      <c r="N164" s="34"/>
      <c r="O164" s="34"/>
      <c r="P164" s="39"/>
      <c r="Q164" s="34"/>
      <c r="R164" s="34"/>
      <c r="S164" s="34"/>
      <c r="T164" s="34"/>
    </row>
    <row r="165" spans="1:20" x14ac:dyDescent="0.25">
      <c r="A165" s="32" t="s">
        <v>11</v>
      </c>
      <c r="B165" s="32"/>
      <c r="C165" s="32">
        <f>COUNTIFS(C5:C164,"*")</f>
        <v>126</v>
      </c>
      <c r="D165" s="32"/>
      <c r="E165" s="43"/>
      <c r="F165" s="32"/>
      <c r="G165" s="32">
        <f>SUM(G5:G164)</f>
        <v>4027</v>
      </c>
      <c r="H165" s="32">
        <f>SUM(H5:H164)</f>
        <v>3909</v>
      </c>
      <c r="I165" s="32">
        <f>SUM(I5:I164)</f>
        <v>7936</v>
      </c>
      <c r="J165" s="32"/>
      <c r="K165" s="32"/>
      <c r="L165" s="32"/>
      <c r="M165" s="32"/>
      <c r="N165" s="32"/>
      <c r="O165" s="32"/>
      <c r="P165" s="44"/>
      <c r="Q165" s="32"/>
      <c r="R165" s="32"/>
      <c r="S165" s="32"/>
      <c r="T165" s="45"/>
    </row>
    <row r="166" spans="1:20" x14ac:dyDescent="0.25">
      <c r="A166" s="46" t="s">
        <v>61</v>
      </c>
      <c r="B166" s="47">
        <f>COUNTIF(B$5:B$164,"Team 1")</f>
        <v>66</v>
      </c>
      <c r="C166" s="46" t="s">
        <v>27</v>
      </c>
      <c r="D166" s="47">
        <f>COUNTIF(D5:D164,"Anganwadi")</f>
        <v>95</v>
      </c>
    </row>
    <row r="167" spans="1:20" x14ac:dyDescent="0.25">
      <c r="A167" s="46" t="s">
        <v>62</v>
      </c>
      <c r="B167" s="47">
        <f>COUNTIF(B$6:B$164,"Team 2")</f>
        <v>60</v>
      </c>
      <c r="C167" s="46" t="s">
        <v>25</v>
      </c>
      <c r="D167" s="47">
        <f>COUNTIF(D5:D164,"School")</f>
        <v>31</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F155" activePane="bottomRight" state="frozen"/>
      <selection pane="topRight" activeCell="C1" sqref="C1"/>
      <selection pane="bottomLeft" activeCell="A5" sqref="A5"/>
      <selection pane="bottomRight" activeCell="L157" sqref="L157:M157"/>
    </sheetView>
  </sheetViews>
  <sheetFormatPr defaultRowHeight="17.25" x14ac:dyDescent="0.3"/>
  <cols>
    <col min="1" max="1" width="8.42578125" style="49" customWidth="1"/>
    <col min="2" max="2" width="14.42578125" style="49" customWidth="1"/>
    <col min="3" max="3" width="25.85546875" style="49" customWidth="1"/>
    <col min="4" max="4" width="17.5703125" style="49" bestFit="1" customWidth="1"/>
    <col min="5" max="5" width="16" style="71" customWidth="1"/>
    <col min="6" max="6" width="17" style="49" customWidth="1"/>
    <col min="7" max="7" width="6.140625" style="71" customWidth="1"/>
    <col min="8" max="8" width="6.42578125" style="71" bestFit="1" customWidth="1"/>
    <col min="9" max="9" width="6.42578125" style="49" bestFit="1" customWidth="1"/>
    <col min="10" max="10" width="16.7109375" style="49" customWidth="1"/>
    <col min="11" max="13" width="19.5703125" style="49" customWidth="1"/>
    <col min="14" max="14" width="19.140625" style="49" customWidth="1"/>
    <col min="15" max="15" width="17.140625" style="49" bestFit="1" customWidth="1"/>
    <col min="16" max="16" width="15.28515625" style="49" customWidth="1"/>
    <col min="17" max="17" width="11.5703125" style="49" bestFit="1" customWidth="1"/>
    <col min="18" max="18" width="17.5703125" style="49" customWidth="1"/>
    <col min="19" max="19" width="19.5703125" style="49" customWidth="1"/>
    <col min="20" max="16384" width="9.140625" style="49"/>
  </cols>
  <sheetData>
    <row r="1" spans="1:20" ht="51" customHeight="1" x14ac:dyDescent="0.3">
      <c r="A1" s="157" t="s">
        <v>229</v>
      </c>
      <c r="B1" s="157"/>
      <c r="C1" s="157"/>
      <c r="D1" s="158"/>
      <c r="E1" s="158"/>
      <c r="F1" s="158"/>
      <c r="G1" s="158"/>
      <c r="H1" s="158"/>
      <c r="I1" s="158"/>
      <c r="J1" s="158"/>
      <c r="K1" s="158"/>
      <c r="L1" s="158"/>
      <c r="M1" s="158"/>
      <c r="N1" s="158"/>
      <c r="O1" s="158"/>
      <c r="P1" s="158"/>
      <c r="Q1" s="158"/>
      <c r="R1" s="158"/>
      <c r="S1" s="158"/>
    </row>
    <row r="2" spans="1:20" x14ac:dyDescent="0.3">
      <c r="A2" s="151" t="s">
        <v>59</v>
      </c>
      <c r="B2" s="152"/>
      <c r="C2" s="152"/>
      <c r="D2" s="50" t="s">
        <v>847</v>
      </c>
      <c r="E2" s="51"/>
      <c r="F2" s="51"/>
      <c r="G2" s="51"/>
      <c r="H2" s="51"/>
      <c r="I2" s="51"/>
      <c r="J2" s="51"/>
      <c r="K2" s="51"/>
      <c r="L2" s="51"/>
      <c r="M2" s="51"/>
      <c r="N2" s="51"/>
      <c r="O2" s="51"/>
      <c r="P2" s="51"/>
      <c r="Q2" s="51"/>
      <c r="R2" s="51"/>
      <c r="S2" s="51"/>
    </row>
    <row r="3" spans="1:20" ht="24" customHeight="1" x14ac:dyDescent="0.3">
      <c r="A3" s="155" t="s">
        <v>14</v>
      </c>
      <c r="B3" s="153" t="s">
        <v>351</v>
      </c>
      <c r="C3" s="150" t="s">
        <v>7</v>
      </c>
      <c r="D3" s="150" t="s">
        <v>55</v>
      </c>
      <c r="E3" s="150" t="s">
        <v>16</v>
      </c>
      <c r="F3" s="150" t="s">
        <v>230</v>
      </c>
      <c r="G3" s="150" t="s">
        <v>8</v>
      </c>
      <c r="H3" s="150"/>
      <c r="I3" s="150"/>
      <c r="J3" s="150" t="s">
        <v>33</v>
      </c>
      <c r="K3" s="153" t="s">
        <v>35</v>
      </c>
      <c r="L3" s="153" t="s">
        <v>52</v>
      </c>
      <c r="M3" s="153" t="s">
        <v>53</v>
      </c>
      <c r="N3" s="153" t="s">
        <v>36</v>
      </c>
      <c r="O3" s="153" t="s">
        <v>37</v>
      </c>
      <c r="P3" s="155" t="s">
        <v>54</v>
      </c>
      <c r="Q3" s="150" t="s">
        <v>352</v>
      </c>
      <c r="R3" s="150" t="s">
        <v>34</v>
      </c>
      <c r="S3" s="150" t="s">
        <v>353</v>
      </c>
      <c r="T3" s="150" t="s">
        <v>13</v>
      </c>
    </row>
    <row r="4" spans="1:20" ht="25.5" customHeight="1" x14ac:dyDescent="0.3">
      <c r="A4" s="155"/>
      <c r="B4" s="156"/>
      <c r="C4" s="150"/>
      <c r="D4" s="150"/>
      <c r="E4" s="150"/>
      <c r="F4" s="150"/>
      <c r="G4" s="52" t="s">
        <v>9</v>
      </c>
      <c r="H4" s="52" t="s">
        <v>10</v>
      </c>
      <c r="I4" s="52" t="s">
        <v>11</v>
      </c>
      <c r="J4" s="150"/>
      <c r="K4" s="154"/>
      <c r="L4" s="154"/>
      <c r="M4" s="154"/>
      <c r="N4" s="154"/>
      <c r="O4" s="154"/>
      <c r="P4" s="155"/>
      <c r="Q4" s="155"/>
      <c r="R4" s="150"/>
      <c r="S4" s="150"/>
      <c r="T4" s="150"/>
    </row>
    <row r="5" spans="1:20" x14ac:dyDescent="0.3">
      <c r="A5" s="53">
        <v>1</v>
      </c>
      <c r="B5" s="54" t="s">
        <v>61</v>
      </c>
      <c r="C5" s="54" t="s">
        <v>1076</v>
      </c>
      <c r="D5" s="54" t="s">
        <v>27</v>
      </c>
      <c r="E5" s="56">
        <v>18307070517</v>
      </c>
      <c r="F5" s="54"/>
      <c r="G5" s="56">
        <v>28</v>
      </c>
      <c r="H5" s="56">
        <v>26</v>
      </c>
      <c r="I5" s="58">
        <f t="shared" ref="I5:I68" si="0">SUM(G5:H5)</f>
        <v>54</v>
      </c>
      <c r="J5" s="54">
        <v>9127579647</v>
      </c>
      <c r="K5" s="54" t="s">
        <v>1010</v>
      </c>
      <c r="L5" s="54" t="s">
        <v>1014</v>
      </c>
      <c r="M5" s="54">
        <v>8752072485</v>
      </c>
      <c r="N5" s="54" t="s">
        <v>1077</v>
      </c>
      <c r="O5" s="54">
        <v>7896519897</v>
      </c>
      <c r="P5" s="60">
        <v>43647</v>
      </c>
      <c r="Q5" s="54" t="s">
        <v>329</v>
      </c>
      <c r="R5" s="54" t="s">
        <v>272</v>
      </c>
      <c r="S5" s="54" t="s">
        <v>97</v>
      </c>
      <c r="T5" s="54"/>
    </row>
    <row r="6" spans="1:20" x14ac:dyDescent="0.3">
      <c r="A6" s="53">
        <v>2</v>
      </c>
      <c r="B6" s="54" t="s">
        <v>61</v>
      </c>
      <c r="C6" s="54" t="s">
        <v>1078</v>
      </c>
      <c r="D6" s="54" t="s">
        <v>27</v>
      </c>
      <c r="E6" s="56">
        <v>18307070518</v>
      </c>
      <c r="F6" s="54"/>
      <c r="G6" s="56">
        <v>20</v>
      </c>
      <c r="H6" s="56">
        <v>22</v>
      </c>
      <c r="I6" s="58">
        <f t="shared" si="0"/>
        <v>42</v>
      </c>
      <c r="J6" s="54">
        <v>7399341632</v>
      </c>
      <c r="K6" s="54" t="s">
        <v>1010</v>
      </c>
      <c r="L6" s="54" t="s">
        <v>1014</v>
      </c>
      <c r="M6" s="54">
        <v>8752072485</v>
      </c>
      <c r="N6" s="54" t="s">
        <v>1077</v>
      </c>
      <c r="O6" s="54">
        <v>7896519897</v>
      </c>
      <c r="P6" s="60">
        <v>43647</v>
      </c>
      <c r="Q6" s="54" t="s">
        <v>329</v>
      </c>
      <c r="R6" s="54" t="s">
        <v>272</v>
      </c>
      <c r="S6" s="54" t="s">
        <v>97</v>
      </c>
      <c r="T6" s="54"/>
    </row>
    <row r="7" spans="1:20" x14ac:dyDescent="0.3">
      <c r="A7" s="53">
        <v>3</v>
      </c>
      <c r="B7" s="54" t="s">
        <v>61</v>
      </c>
      <c r="C7" s="54" t="s">
        <v>848</v>
      </c>
      <c r="D7" s="54" t="s">
        <v>27</v>
      </c>
      <c r="E7" s="56">
        <v>18307070520</v>
      </c>
      <c r="F7" s="54"/>
      <c r="G7" s="56">
        <v>26</v>
      </c>
      <c r="H7" s="56">
        <v>27</v>
      </c>
      <c r="I7" s="58">
        <f t="shared" si="0"/>
        <v>53</v>
      </c>
      <c r="J7" s="54">
        <v>7002305045</v>
      </c>
      <c r="K7" s="54" t="s">
        <v>1017</v>
      </c>
      <c r="L7" s="54" t="s">
        <v>1029</v>
      </c>
      <c r="M7" s="54">
        <v>9859877145</v>
      </c>
      <c r="N7" s="54" t="s">
        <v>1079</v>
      </c>
      <c r="O7" s="54">
        <v>9613451946</v>
      </c>
      <c r="P7" s="60">
        <v>43647</v>
      </c>
      <c r="Q7" s="54" t="s">
        <v>329</v>
      </c>
      <c r="R7" s="54" t="s">
        <v>312</v>
      </c>
      <c r="S7" s="54" t="s">
        <v>97</v>
      </c>
      <c r="T7" s="54"/>
    </row>
    <row r="8" spans="1:20" ht="34.5" x14ac:dyDescent="0.3">
      <c r="A8" s="53">
        <v>4</v>
      </c>
      <c r="B8" s="54" t="s">
        <v>61</v>
      </c>
      <c r="C8" s="54" t="s">
        <v>1080</v>
      </c>
      <c r="D8" s="54" t="s">
        <v>27</v>
      </c>
      <c r="E8" s="56">
        <v>18307071001</v>
      </c>
      <c r="F8" s="54"/>
      <c r="G8" s="56">
        <v>31</v>
      </c>
      <c r="H8" s="56">
        <v>40</v>
      </c>
      <c r="I8" s="58">
        <f t="shared" si="0"/>
        <v>71</v>
      </c>
      <c r="J8" s="54">
        <v>7636080810</v>
      </c>
      <c r="K8" s="54" t="s">
        <v>100</v>
      </c>
      <c r="L8" s="54" t="s">
        <v>101</v>
      </c>
      <c r="M8" s="54">
        <v>8811822717</v>
      </c>
      <c r="N8" s="54" t="s">
        <v>1081</v>
      </c>
      <c r="O8" s="54">
        <v>9957957528</v>
      </c>
      <c r="P8" s="60">
        <v>43648</v>
      </c>
      <c r="Q8" s="54" t="s">
        <v>333</v>
      </c>
      <c r="R8" s="54" t="s">
        <v>259</v>
      </c>
      <c r="S8" s="54" t="s">
        <v>97</v>
      </c>
      <c r="T8" s="54"/>
    </row>
    <row r="9" spans="1:20" ht="34.5" x14ac:dyDescent="0.3">
      <c r="A9" s="53">
        <v>5</v>
      </c>
      <c r="B9" s="54" t="s">
        <v>61</v>
      </c>
      <c r="C9" s="54" t="s">
        <v>1082</v>
      </c>
      <c r="D9" s="54" t="s">
        <v>27</v>
      </c>
      <c r="E9" s="56">
        <v>18307071002</v>
      </c>
      <c r="F9" s="54"/>
      <c r="G9" s="56">
        <v>26</v>
      </c>
      <c r="H9" s="56">
        <v>34</v>
      </c>
      <c r="I9" s="58">
        <f t="shared" si="0"/>
        <v>60</v>
      </c>
      <c r="J9" s="54">
        <v>9678445129</v>
      </c>
      <c r="K9" s="54" t="s">
        <v>100</v>
      </c>
      <c r="L9" s="54" t="s">
        <v>101</v>
      </c>
      <c r="M9" s="54">
        <v>8811822717</v>
      </c>
      <c r="N9" s="54" t="s">
        <v>1081</v>
      </c>
      <c r="O9" s="54">
        <v>9957957528</v>
      </c>
      <c r="P9" s="60">
        <v>43648</v>
      </c>
      <c r="Q9" s="54" t="s">
        <v>333</v>
      </c>
      <c r="R9" s="54" t="s">
        <v>1083</v>
      </c>
      <c r="S9" s="54" t="s">
        <v>97</v>
      </c>
      <c r="T9" s="54"/>
    </row>
    <row r="10" spans="1:20" ht="34.5" x14ac:dyDescent="0.3">
      <c r="A10" s="53">
        <v>6</v>
      </c>
      <c r="B10" s="54" t="s">
        <v>61</v>
      </c>
      <c r="C10" s="55" t="s">
        <v>1084</v>
      </c>
      <c r="D10" s="55" t="s">
        <v>27</v>
      </c>
      <c r="E10" s="57">
        <v>18307070916</v>
      </c>
      <c r="F10" s="55"/>
      <c r="G10" s="57">
        <v>51</v>
      </c>
      <c r="H10" s="57">
        <v>51</v>
      </c>
      <c r="I10" s="58">
        <f t="shared" si="0"/>
        <v>102</v>
      </c>
      <c r="J10" s="55">
        <v>9678491319</v>
      </c>
      <c r="K10" s="54" t="s">
        <v>196</v>
      </c>
      <c r="L10" s="54" t="s">
        <v>116</v>
      </c>
      <c r="M10" s="54">
        <v>9854848511</v>
      </c>
      <c r="N10" s="55" t="s">
        <v>1002</v>
      </c>
      <c r="O10" s="55">
        <v>9401180410</v>
      </c>
      <c r="P10" s="59">
        <v>43649</v>
      </c>
      <c r="Q10" s="55" t="s">
        <v>330</v>
      </c>
      <c r="R10" s="55" t="s">
        <v>233</v>
      </c>
      <c r="S10" s="54" t="s">
        <v>97</v>
      </c>
      <c r="T10" s="54"/>
    </row>
    <row r="11" spans="1:20" ht="34.5" x14ac:dyDescent="0.3">
      <c r="A11" s="53">
        <v>7</v>
      </c>
      <c r="B11" s="54" t="s">
        <v>61</v>
      </c>
      <c r="C11" s="54" t="s">
        <v>1085</v>
      </c>
      <c r="D11" s="54" t="s">
        <v>27</v>
      </c>
      <c r="E11" s="56">
        <v>18307070918</v>
      </c>
      <c r="F11" s="54"/>
      <c r="G11" s="56">
        <v>23</v>
      </c>
      <c r="H11" s="56">
        <v>28</v>
      </c>
      <c r="I11" s="58">
        <f t="shared" si="0"/>
        <v>51</v>
      </c>
      <c r="J11" s="54">
        <v>8811955800</v>
      </c>
      <c r="K11" s="54" t="s">
        <v>112</v>
      </c>
      <c r="L11" s="54" t="s">
        <v>116</v>
      </c>
      <c r="M11" s="54">
        <v>9854848511</v>
      </c>
      <c r="N11" s="54" t="s">
        <v>1002</v>
      </c>
      <c r="O11" s="54">
        <v>9401180410</v>
      </c>
      <c r="P11" s="59">
        <v>43649</v>
      </c>
      <c r="Q11" s="54" t="s">
        <v>330</v>
      </c>
      <c r="R11" s="54" t="s">
        <v>233</v>
      </c>
      <c r="S11" s="54" t="s">
        <v>97</v>
      </c>
      <c r="T11" s="54"/>
    </row>
    <row r="12" spans="1:20" ht="34.5" x14ac:dyDescent="0.3">
      <c r="A12" s="53">
        <v>8</v>
      </c>
      <c r="B12" s="54" t="s">
        <v>61</v>
      </c>
      <c r="C12" s="54" t="s">
        <v>1086</v>
      </c>
      <c r="D12" s="54" t="s">
        <v>27</v>
      </c>
      <c r="E12" s="56">
        <v>18307070905</v>
      </c>
      <c r="F12" s="54"/>
      <c r="G12" s="56">
        <v>43</v>
      </c>
      <c r="H12" s="56">
        <v>48</v>
      </c>
      <c r="I12" s="58">
        <f t="shared" si="0"/>
        <v>91</v>
      </c>
      <c r="J12" s="54">
        <v>9678655298</v>
      </c>
      <c r="K12" s="54" t="s">
        <v>298</v>
      </c>
      <c r="L12" s="54" t="s">
        <v>288</v>
      </c>
      <c r="M12" s="54">
        <v>9678503729</v>
      </c>
      <c r="N12" s="54" t="s">
        <v>1087</v>
      </c>
      <c r="O12" s="54"/>
      <c r="P12" s="60">
        <v>43650</v>
      </c>
      <c r="Q12" s="54" t="s">
        <v>331</v>
      </c>
      <c r="R12" s="54" t="s">
        <v>272</v>
      </c>
      <c r="S12" s="54" t="s">
        <v>97</v>
      </c>
      <c r="T12" s="54"/>
    </row>
    <row r="13" spans="1:20" x14ac:dyDescent="0.3">
      <c r="A13" s="53">
        <v>9</v>
      </c>
      <c r="B13" s="54" t="s">
        <v>61</v>
      </c>
      <c r="C13" s="54" t="s">
        <v>1088</v>
      </c>
      <c r="D13" s="54" t="s">
        <v>27</v>
      </c>
      <c r="E13" s="56">
        <v>18307070815</v>
      </c>
      <c r="F13" s="54"/>
      <c r="G13" s="56">
        <v>35</v>
      </c>
      <c r="H13" s="56">
        <v>37</v>
      </c>
      <c r="I13" s="58">
        <f t="shared" si="0"/>
        <v>72</v>
      </c>
      <c r="J13" s="54">
        <v>7896855505</v>
      </c>
      <c r="K13" s="54" t="s">
        <v>973</v>
      </c>
      <c r="L13" s="54" t="s">
        <v>288</v>
      </c>
      <c r="M13" s="54">
        <v>9678503729</v>
      </c>
      <c r="N13" s="54" t="s">
        <v>289</v>
      </c>
      <c r="O13" s="54"/>
      <c r="P13" s="60">
        <v>43650</v>
      </c>
      <c r="Q13" s="54" t="s">
        <v>331</v>
      </c>
      <c r="R13" s="54" t="s">
        <v>246</v>
      </c>
      <c r="S13" s="54" t="s">
        <v>97</v>
      </c>
      <c r="T13" s="54"/>
    </row>
    <row r="14" spans="1:20" ht="34.5" x14ac:dyDescent="0.3">
      <c r="A14" s="53">
        <v>10</v>
      </c>
      <c r="B14" s="54" t="s">
        <v>61</v>
      </c>
      <c r="C14" s="54" t="s">
        <v>1089</v>
      </c>
      <c r="D14" s="54" t="s">
        <v>27</v>
      </c>
      <c r="E14" s="56">
        <v>18307070810</v>
      </c>
      <c r="F14" s="54"/>
      <c r="G14" s="56">
        <v>6</v>
      </c>
      <c r="H14" s="56">
        <v>9</v>
      </c>
      <c r="I14" s="58">
        <f t="shared" si="0"/>
        <v>15</v>
      </c>
      <c r="J14" s="54">
        <v>9954891239</v>
      </c>
      <c r="K14" s="54" t="s">
        <v>112</v>
      </c>
      <c r="L14" s="54" t="s">
        <v>116</v>
      </c>
      <c r="M14" s="54">
        <v>9854848511</v>
      </c>
      <c r="N14" s="54" t="s">
        <v>220</v>
      </c>
      <c r="O14" s="54"/>
      <c r="P14" s="60">
        <v>43650</v>
      </c>
      <c r="Q14" s="54" t="s">
        <v>331</v>
      </c>
      <c r="R14" s="54" t="s">
        <v>233</v>
      </c>
      <c r="S14" s="54" t="s">
        <v>97</v>
      </c>
      <c r="T14" s="54"/>
    </row>
    <row r="15" spans="1:20" ht="34.5" x14ac:dyDescent="0.3">
      <c r="A15" s="53">
        <v>11</v>
      </c>
      <c r="B15" s="54" t="s">
        <v>61</v>
      </c>
      <c r="C15" s="54" t="s">
        <v>1090</v>
      </c>
      <c r="D15" s="54" t="s">
        <v>27</v>
      </c>
      <c r="E15" s="56">
        <v>18307070901</v>
      </c>
      <c r="F15" s="54"/>
      <c r="G15" s="56">
        <v>59</v>
      </c>
      <c r="H15" s="56">
        <v>53</v>
      </c>
      <c r="I15" s="58">
        <f t="shared" si="0"/>
        <v>112</v>
      </c>
      <c r="J15" s="54">
        <v>8474867955</v>
      </c>
      <c r="K15" s="54" t="s">
        <v>112</v>
      </c>
      <c r="L15" s="54" t="s">
        <v>116</v>
      </c>
      <c r="M15" s="54">
        <v>9854848511</v>
      </c>
      <c r="N15" s="54" t="s">
        <v>1091</v>
      </c>
      <c r="O15" s="54"/>
      <c r="P15" s="60">
        <v>43651</v>
      </c>
      <c r="Q15" s="54" t="s">
        <v>92</v>
      </c>
      <c r="R15" s="54" t="s">
        <v>285</v>
      </c>
      <c r="S15" s="54" t="s">
        <v>97</v>
      </c>
      <c r="T15" s="54"/>
    </row>
    <row r="16" spans="1:20" x14ac:dyDescent="0.3">
      <c r="A16" s="53">
        <v>12</v>
      </c>
      <c r="B16" s="54" t="s">
        <v>61</v>
      </c>
      <c r="C16" s="54" t="s">
        <v>1092</v>
      </c>
      <c r="D16" s="54" t="s">
        <v>27</v>
      </c>
      <c r="E16" s="56">
        <v>18307070909</v>
      </c>
      <c r="F16" s="54"/>
      <c r="G16" s="56">
        <v>44</v>
      </c>
      <c r="H16" s="56">
        <v>43</v>
      </c>
      <c r="I16" s="58">
        <f t="shared" si="0"/>
        <v>87</v>
      </c>
      <c r="J16" s="54">
        <v>7086622699</v>
      </c>
      <c r="K16" s="54" t="s">
        <v>112</v>
      </c>
      <c r="L16" s="54" t="s">
        <v>116</v>
      </c>
      <c r="M16" s="54">
        <v>9854848511</v>
      </c>
      <c r="N16" s="54" t="s">
        <v>213</v>
      </c>
      <c r="O16" s="54"/>
      <c r="P16" s="60">
        <v>43651</v>
      </c>
      <c r="Q16" s="54" t="s">
        <v>92</v>
      </c>
      <c r="R16" s="54" t="s">
        <v>311</v>
      </c>
      <c r="S16" s="54" t="s">
        <v>97</v>
      </c>
      <c r="T16" s="54"/>
    </row>
    <row r="17" spans="1:20" s="63" customFormat="1" x14ac:dyDescent="0.3">
      <c r="A17" s="62">
        <v>13</v>
      </c>
      <c r="B17" s="55" t="s">
        <v>61</v>
      </c>
      <c r="C17" s="54" t="s">
        <v>1093</v>
      </c>
      <c r="D17" s="54" t="s">
        <v>27</v>
      </c>
      <c r="E17" s="56">
        <v>18307070913</v>
      </c>
      <c r="F17" s="54"/>
      <c r="G17" s="56">
        <v>40</v>
      </c>
      <c r="H17" s="56">
        <v>35</v>
      </c>
      <c r="I17" s="58">
        <f t="shared" si="0"/>
        <v>75</v>
      </c>
      <c r="J17" s="54">
        <v>7896352033</v>
      </c>
      <c r="K17" s="54" t="s">
        <v>112</v>
      </c>
      <c r="L17" s="54" t="s">
        <v>116</v>
      </c>
      <c r="M17" s="54">
        <v>9854848511</v>
      </c>
      <c r="N17" s="54" t="s">
        <v>1002</v>
      </c>
      <c r="O17" s="54">
        <v>9401180410</v>
      </c>
      <c r="P17" s="60">
        <v>43652</v>
      </c>
      <c r="Q17" s="54" t="s">
        <v>332</v>
      </c>
      <c r="R17" s="54" t="s">
        <v>233</v>
      </c>
      <c r="S17" s="54" t="s">
        <v>97</v>
      </c>
      <c r="T17" s="55"/>
    </row>
    <row r="18" spans="1:20" s="63" customFormat="1" x14ac:dyDescent="0.3">
      <c r="A18" s="62">
        <v>14</v>
      </c>
      <c r="B18" s="55" t="s">
        <v>61</v>
      </c>
      <c r="C18" s="54" t="s">
        <v>1094</v>
      </c>
      <c r="D18" s="54" t="s">
        <v>27</v>
      </c>
      <c r="E18" s="56">
        <v>18307070917</v>
      </c>
      <c r="F18" s="54"/>
      <c r="G18" s="56">
        <v>44</v>
      </c>
      <c r="H18" s="56">
        <v>36</v>
      </c>
      <c r="I18" s="58">
        <f t="shared" si="0"/>
        <v>80</v>
      </c>
      <c r="J18" s="54">
        <v>7896869839</v>
      </c>
      <c r="K18" s="54" t="s">
        <v>112</v>
      </c>
      <c r="L18" s="54" t="s">
        <v>116</v>
      </c>
      <c r="M18" s="54">
        <v>9854848511</v>
      </c>
      <c r="N18" s="54" t="s">
        <v>203</v>
      </c>
      <c r="O18" s="54">
        <v>9854326486</v>
      </c>
      <c r="P18" s="60">
        <v>43652</v>
      </c>
      <c r="Q18" s="54" t="s">
        <v>332</v>
      </c>
      <c r="R18" s="54" t="s">
        <v>272</v>
      </c>
      <c r="S18" s="54" t="s">
        <v>97</v>
      </c>
      <c r="T18" s="55"/>
    </row>
    <row r="19" spans="1:20" x14ac:dyDescent="0.3">
      <c r="A19" s="53">
        <v>15</v>
      </c>
      <c r="B19" s="54" t="s">
        <v>61</v>
      </c>
      <c r="C19" s="54" t="s">
        <v>1095</v>
      </c>
      <c r="D19" s="54" t="s">
        <v>27</v>
      </c>
      <c r="E19" s="56">
        <v>18307070914</v>
      </c>
      <c r="F19" s="54"/>
      <c r="G19" s="56">
        <v>32</v>
      </c>
      <c r="H19" s="56">
        <v>42</v>
      </c>
      <c r="I19" s="58">
        <f t="shared" si="0"/>
        <v>74</v>
      </c>
      <c r="J19" s="54">
        <v>9678271874</v>
      </c>
      <c r="K19" s="54" t="s">
        <v>112</v>
      </c>
      <c r="L19" s="54" t="s">
        <v>116</v>
      </c>
      <c r="M19" s="54">
        <v>9854848511</v>
      </c>
      <c r="N19" s="54" t="s">
        <v>213</v>
      </c>
      <c r="O19" s="54">
        <v>9678122311</v>
      </c>
      <c r="P19" s="60">
        <v>43652</v>
      </c>
      <c r="Q19" s="54" t="s">
        <v>332</v>
      </c>
      <c r="R19" s="54" t="s">
        <v>249</v>
      </c>
      <c r="S19" s="54" t="s">
        <v>97</v>
      </c>
      <c r="T19" s="54"/>
    </row>
    <row r="20" spans="1:20" ht="34.5" x14ac:dyDescent="0.3">
      <c r="A20" s="53">
        <v>16</v>
      </c>
      <c r="B20" s="54" t="s">
        <v>61</v>
      </c>
      <c r="C20" s="54" t="s">
        <v>1096</v>
      </c>
      <c r="D20" s="54" t="s">
        <v>27</v>
      </c>
      <c r="E20" s="56">
        <v>18307070910</v>
      </c>
      <c r="F20" s="54"/>
      <c r="G20" s="56">
        <v>20</v>
      </c>
      <c r="H20" s="56">
        <v>21</v>
      </c>
      <c r="I20" s="58">
        <f t="shared" si="0"/>
        <v>41</v>
      </c>
      <c r="J20" s="54">
        <v>9678271874</v>
      </c>
      <c r="K20" s="54" t="s">
        <v>112</v>
      </c>
      <c r="L20" s="54" t="s">
        <v>116</v>
      </c>
      <c r="M20" s="54">
        <v>9854848511</v>
      </c>
      <c r="N20" s="54" t="s">
        <v>213</v>
      </c>
      <c r="O20" s="54">
        <v>9678122311</v>
      </c>
      <c r="P20" s="60">
        <v>43654</v>
      </c>
      <c r="Q20" s="54" t="s">
        <v>329</v>
      </c>
      <c r="R20" s="54" t="s">
        <v>252</v>
      </c>
      <c r="S20" s="54" t="s">
        <v>97</v>
      </c>
      <c r="T20" s="54"/>
    </row>
    <row r="21" spans="1:20" x14ac:dyDescent="0.3">
      <c r="A21" s="53">
        <v>17</v>
      </c>
      <c r="B21" s="64" t="s">
        <v>61</v>
      </c>
      <c r="C21" s="54" t="s">
        <v>1097</v>
      </c>
      <c r="D21" s="54" t="s">
        <v>27</v>
      </c>
      <c r="E21" s="56">
        <v>18307070911</v>
      </c>
      <c r="F21" s="54"/>
      <c r="G21" s="56">
        <v>32</v>
      </c>
      <c r="H21" s="56">
        <v>32</v>
      </c>
      <c r="I21" s="58">
        <f t="shared" si="0"/>
        <v>64</v>
      </c>
      <c r="J21" s="54">
        <v>6900644009</v>
      </c>
      <c r="K21" s="54" t="s">
        <v>112</v>
      </c>
      <c r="L21" s="54" t="s">
        <v>116</v>
      </c>
      <c r="M21" s="54">
        <v>9854848511</v>
      </c>
      <c r="N21" s="54" t="s">
        <v>213</v>
      </c>
      <c r="O21" s="54">
        <v>9678122311</v>
      </c>
      <c r="P21" s="60">
        <v>43654</v>
      </c>
      <c r="Q21" s="54" t="s">
        <v>329</v>
      </c>
      <c r="R21" s="54" t="s">
        <v>311</v>
      </c>
      <c r="S21" s="54" t="s">
        <v>97</v>
      </c>
      <c r="T21" s="54"/>
    </row>
    <row r="22" spans="1:20" x14ac:dyDescent="0.3">
      <c r="A22" s="53">
        <v>18</v>
      </c>
      <c r="B22" s="54" t="s">
        <v>61</v>
      </c>
      <c r="C22" s="55" t="s">
        <v>1098</v>
      </c>
      <c r="D22" s="55" t="s">
        <v>27</v>
      </c>
      <c r="E22" s="57">
        <v>18307070912</v>
      </c>
      <c r="F22" s="55"/>
      <c r="G22" s="57">
        <v>30</v>
      </c>
      <c r="H22" s="57">
        <v>34</v>
      </c>
      <c r="I22" s="58">
        <f t="shared" si="0"/>
        <v>64</v>
      </c>
      <c r="J22" s="55">
        <v>7896221582</v>
      </c>
      <c r="K22" s="54" t="s">
        <v>196</v>
      </c>
      <c r="L22" s="54" t="s">
        <v>116</v>
      </c>
      <c r="M22" s="54">
        <v>9854848511</v>
      </c>
      <c r="N22" s="55" t="s">
        <v>213</v>
      </c>
      <c r="O22" s="55">
        <v>9678122311</v>
      </c>
      <c r="P22" s="60">
        <v>43654</v>
      </c>
      <c r="Q22" s="55" t="s">
        <v>329</v>
      </c>
      <c r="R22" s="55" t="s">
        <v>252</v>
      </c>
      <c r="S22" s="54" t="s">
        <v>97</v>
      </c>
      <c r="T22" s="54"/>
    </row>
    <row r="23" spans="1:20" x14ac:dyDescent="0.3">
      <c r="A23" s="53">
        <v>19</v>
      </c>
      <c r="B23" s="54" t="s">
        <v>61</v>
      </c>
      <c r="C23" s="54" t="s">
        <v>1099</v>
      </c>
      <c r="D23" s="54" t="s">
        <v>27</v>
      </c>
      <c r="E23" s="56">
        <v>18307071020</v>
      </c>
      <c r="F23" s="54"/>
      <c r="G23" s="56">
        <v>13</v>
      </c>
      <c r="H23" s="56">
        <v>10</v>
      </c>
      <c r="I23" s="58">
        <f t="shared" si="0"/>
        <v>23</v>
      </c>
      <c r="J23" s="54">
        <v>8011269148</v>
      </c>
      <c r="K23" s="54" t="s">
        <v>282</v>
      </c>
      <c r="L23" s="54" t="s">
        <v>286</v>
      </c>
      <c r="M23" s="54">
        <v>9954394577</v>
      </c>
      <c r="N23" s="54" t="s">
        <v>284</v>
      </c>
      <c r="O23" s="54">
        <v>8011846789</v>
      </c>
      <c r="P23" s="60">
        <v>43655</v>
      </c>
      <c r="Q23" s="54" t="s">
        <v>333</v>
      </c>
      <c r="R23" s="54" t="s">
        <v>246</v>
      </c>
      <c r="S23" s="54" t="s">
        <v>97</v>
      </c>
      <c r="T23" s="54"/>
    </row>
    <row r="24" spans="1:20" x14ac:dyDescent="0.3">
      <c r="A24" s="53">
        <v>20</v>
      </c>
      <c r="B24" s="54" t="s">
        <v>61</v>
      </c>
      <c r="C24" s="54" t="s">
        <v>1100</v>
      </c>
      <c r="D24" s="54" t="s">
        <v>27</v>
      </c>
      <c r="E24" s="56">
        <v>18307071021</v>
      </c>
      <c r="F24" s="54"/>
      <c r="G24" s="56">
        <v>14</v>
      </c>
      <c r="H24" s="56">
        <v>17</v>
      </c>
      <c r="I24" s="58">
        <f t="shared" si="0"/>
        <v>31</v>
      </c>
      <c r="J24" s="54">
        <v>8474819210</v>
      </c>
      <c r="K24" s="54" t="s">
        <v>282</v>
      </c>
      <c r="L24" s="54" t="s">
        <v>286</v>
      </c>
      <c r="M24" s="54">
        <v>9954394577</v>
      </c>
      <c r="N24" s="54" t="s">
        <v>284</v>
      </c>
      <c r="O24" s="54">
        <v>8011846789</v>
      </c>
      <c r="P24" s="60">
        <v>43655</v>
      </c>
      <c r="Q24" s="54" t="s">
        <v>333</v>
      </c>
      <c r="R24" s="54" t="s">
        <v>246</v>
      </c>
      <c r="S24" s="54" t="s">
        <v>97</v>
      </c>
      <c r="T24" s="54"/>
    </row>
    <row r="25" spans="1:20" ht="34.5" x14ac:dyDescent="0.3">
      <c r="A25" s="53">
        <v>21</v>
      </c>
      <c r="B25" s="54" t="s">
        <v>61</v>
      </c>
      <c r="C25" s="54" t="s">
        <v>1101</v>
      </c>
      <c r="D25" s="54" t="s">
        <v>27</v>
      </c>
      <c r="E25" s="56">
        <v>18307071022</v>
      </c>
      <c r="F25" s="54"/>
      <c r="G25" s="56">
        <v>36</v>
      </c>
      <c r="H25" s="56">
        <v>40</v>
      </c>
      <c r="I25" s="58">
        <f t="shared" si="0"/>
        <v>76</v>
      </c>
      <c r="J25" s="54">
        <v>8011629300</v>
      </c>
      <c r="K25" s="54" t="s">
        <v>100</v>
      </c>
      <c r="L25" s="54" t="s">
        <v>101</v>
      </c>
      <c r="M25" s="54">
        <v>8811822717</v>
      </c>
      <c r="N25" s="54" t="s">
        <v>1102</v>
      </c>
      <c r="O25" s="54">
        <v>9577301509</v>
      </c>
      <c r="P25" s="60">
        <v>43655</v>
      </c>
      <c r="Q25" s="54" t="s">
        <v>333</v>
      </c>
      <c r="R25" s="54" t="s">
        <v>246</v>
      </c>
      <c r="S25" s="54" t="s">
        <v>97</v>
      </c>
      <c r="T25" s="54"/>
    </row>
    <row r="26" spans="1:20" x14ac:dyDescent="0.3">
      <c r="A26" s="53">
        <v>22</v>
      </c>
      <c r="B26" s="54" t="s">
        <v>61</v>
      </c>
      <c r="C26" s="54" t="s">
        <v>1103</v>
      </c>
      <c r="D26" s="54" t="s">
        <v>27</v>
      </c>
      <c r="E26" s="56">
        <v>18307071023</v>
      </c>
      <c r="F26" s="54"/>
      <c r="G26" s="56">
        <v>9</v>
      </c>
      <c r="H26" s="56">
        <v>6</v>
      </c>
      <c r="I26" s="58">
        <f t="shared" si="0"/>
        <v>15</v>
      </c>
      <c r="J26" s="54">
        <v>8473990887</v>
      </c>
      <c r="K26" s="54" t="s">
        <v>318</v>
      </c>
      <c r="L26" s="54" t="s">
        <v>286</v>
      </c>
      <c r="M26" s="54">
        <v>9954394577</v>
      </c>
      <c r="N26" s="54" t="s">
        <v>966</v>
      </c>
      <c r="O26" s="54">
        <v>7896729044</v>
      </c>
      <c r="P26" s="60">
        <v>43655</v>
      </c>
      <c r="Q26" s="54" t="s">
        <v>333</v>
      </c>
      <c r="R26" s="54" t="s">
        <v>254</v>
      </c>
      <c r="S26" s="54" t="s">
        <v>97</v>
      </c>
      <c r="T26" s="54"/>
    </row>
    <row r="27" spans="1:20" ht="34.5" x14ac:dyDescent="0.3">
      <c r="A27" s="53">
        <v>23</v>
      </c>
      <c r="B27" s="54" t="s">
        <v>61</v>
      </c>
      <c r="C27" s="54" t="s">
        <v>1104</v>
      </c>
      <c r="D27" s="54" t="s">
        <v>27</v>
      </c>
      <c r="E27" s="56">
        <v>18307071015</v>
      </c>
      <c r="F27" s="54"/>
      <c r="G27" s="56">
        <v>20</v>
      </c>
      <c r="H27" s="56">
        <v>10</v>
      </c>
      <c r="I27" s="58">
        <f t="shared" si="0"/>
        <v>30</v>
      </c>
      <c r="J27" s="54">
        <v>9954157070</v>
      </c>
      <c r="K27" s="54" t="s">
        <v>282</v>
      </c>
      <c r="L27" s="54" t="s">
        <v>286</v>
      </c>
      <c r="M27" s="54">
        <v>9954394577</v>
      </c>
      <c r="N27" s="54" t="s">
        <v>287</v>
      </c>
      <c r="O27" s="54">
        <v>7896729044</v>
      </c>
      <c r="P27" s="60">
        <v>43656</v>
      </c>
      <c r="Q27" s="54" t="s">
        <v>330</v>
      </c>
      <c r="R27" s="54" t="s">
        <v>272</v>
      </c>
      <c r="S27" s="54" t="s">
        <v>97</v>
      </c>
      <c r="T27" s="54"/>
    </row>
    <row r="28" spans="1:20" ht="34.5" x14ac:dyDescent="0.3">
      <c r="A28" s="53">
        <v>24</v>
      </c>
      <c r="B28" s="54" t="s">
        <v>61</v>
      </c>
      <c r="C28" s="54" t="s">
        <v>1105</v>
      </c>
      <c r="D28" s="54" t="s">
        <v>27</v>
      </c>
      <c r="E28" s="56">
        <v>18307071016</v>
      </c>
      <c r="F28" s="54"/>
      <c r="G28" s="56">
        <v>21</v>
      </c>
      <c r="H28" s="56">
        <v>13</v>
      </c>
      <c r="I28" s="58">
        <f t="shared" si="0"/>
        <v>34</v>
      </c>
      <c r="J28" s="54">
        <v>7638803316</v>
      </c>
      <c r="K28" s="54" t="s">
        <v>282</v>
      </c>
      <c r="L28" s="54" t="s">
        <v>286</v>
      </c>
      <c r="M28" s="54">
        <v>9954394577</v>
      </c>
      <c r="N28" s="54" t="s">
        <v>284</v>
      </c>
      <c r="O28" s="54">
        <v>8011846789</v>
      </c>
      <c r="P28" s="60">
        <v>43656</v>
      </c>
      <c r="Q28" s="54" t="s">
        <v>330</v>
      </c>
      <c r="R28" s="54" t="s">
        <v>285</v>
      </c>
      <c r="S28" s="54" t="s">
        <v>97</v>
      </c>
      <c r="T28" s="54"/>
    </row>
    <row r="29" spans="1:20" ht="34.5" x14ac:dyDescent="0.3">
      <c r="A29" s="53">
        <v>25</v>
      </c>
      <c r="B29" s="55" t="s">
        <v>61</v>
      </c>
      <c r="C29" s="54" t="s">
        <v>1106</v>
      </c>
      <c r="D29" s="54" t="s">
        <v>27</v>
      </c>
      <c r="E29" s="56">
        <v>18307071019</v>
      </c>
      <c r="F29" s="54"/>
      <c r="G29" s="56">
        <v>23</v>
      </c>
      <c r="H29" s="56">
        <v>20</v>
      </c>
      <c r="I29" s="58">
        <f t="shared" si="0"/>
        <v>43</v>
      </c>
      <c r="J29" s="54">
        <v>8133007699</v>
      </c>
      <c r="K29" s="54" t="s">
        <v>282</v>
      </c>
      <c r="L29" s="54" t="s">
        <v>286</v>
      </c>
      <c r="M29" s="54">
        <v>9954394577</v>
      </c>
      <c r="N29" s="54" t="s">
        <v>287</v>
      </c>
      <c r="O29" s="54">
        <v>7896729044</v>
      </c>
      <c r="P29" s="60">
        <v>43656</v>
      </c>
      <c r="Q29" s="54" t="s">
        <v>330</v>
      </c>
      <c r="R29" s="54" t="s">
        <v>233</v>
      </c>
      <c r="S29" s="54" t="s">
        <v>97</v>
      </c>
      <c r="T29" s="54"/>
    </row>
    <row r="30" spans="1:20" ht="34.5" x14ac:dyDescent="0.3">
      <c r="A30" s="53">
        <v>26</v>
      </c>
      <c r="B30" s="54" t="s">
        <v>61</v>
      </c>
      <c r="C30" s="54" t="s">
        <v>1107</v>
      </c>
      <c r="D30" s="54" t="s">
        <v>27</v>
      </c>
      <c r="E30" s="56">
        <v>18307071024</v>
      </c>
      <c r="F30" s="54"/>
      <c r="G30" s="56">
        <v>19</v>
      </c>
      <c r="H30" s="56">
        <v>24</v>
      </c>
      <c r="I30" s="58">
        <f t="shared" si="0"/>
        <v>43</v>
      </c>
      <c r="J30" s="54">
        <v>9957768282</v>
      </c>
      <c r="K30" s="54" t="s">
        <v>100</v>
      </c>
      <c r="L30" s="54" t="s">
        <v>101</v>
      </c>
      <c r="M30" s="54">
        <v>8811822717</v>
      </c>
      <c r="N30" s="54" t="s">
        <v>1102</v>
      </c>
      <c r="O30" s="54">
        <v>9577301509</v>
      </c>
      <c r="P30" s="60">
        <v>43656</v>
      </c>
      <c r="Q30" s="54" t="s">
        <v>330</v>
      </c>
      <c r="R30" s="54" t="s">
        <v>272</v>
      </c>
      <c r="S30" s="54" t="s">
        <v>97</v>
      </c>
      <c r="T30" s="54"/>
    </row>
    <row r="31" spans="1:20" x14ac:dyDescent="0.3">
      <c r="A31" s="53">
        <v>27</v>
      </c>
      <c r="B31" s="64" t="s">
        <v>61</v>
      </c>
      <c r="C31" s="54" t="s">
        <v>1108</v>
      </c>
      <c r="D31" s="54" t="s">
        <v>27</v>
      </c>
      <c r="E31" s="56">
        <v>18307071012</v>
      </c>
      <c r="F31" s="54"/>
      <c r="G31" s="56">
        <v>28</v>
      </c>
      <c r="H31" s="56">
        <v>51</v>
      </c>
      <c r="I31" s="58">
        <f t="shared" si="0"/>
        <v>79</v>
      </c>
      <c r="J31" s="54">
        <v>8399874515</v>
      </c>
      <c r="K31" s="54" t="s">
        <v>282</v>
      </c>
      <c r="L31" s="54" t="s">
        <v>283</v>
      </c>
      <c r="M31" s="54">
        <v>9954391802</v>
      </c>
      <c r="N31" s="54" t="s">
        <v>1109</v>
      </c>
      <c r="O31" s="54">
        <v>9957297583</v>
      </c>
      <c r="P31" s="60">
        <v>43657</v>
      </c>
      <c r="Q31" s="54" t="s">
        <v>331</v>
      </c>
      <c r="R31" s="54" t="s">
        <v>246</v>
      </c>
      <c r="S31" s="54" t="s">
        <v>97</v>
      </c>
      <c r="T31" s="54"/>
    </row>
    <row r="32" spans="1:20" ht="34.5" x14ac:dyDescent="0.3">
      <c r="A32" s="53">
        <v>28</v>
      </c>
      <c r="B32" s="54" t="s">
        <v>61</v>
      </c>
      <c r="C32" s="54" t="s">
        <v>1110</v>
      </c>
      <c r="D32" s="54" t="s">
        <v>27</v>
      </c>
      <c r="E32" s="56">
        <v>18307071014</v>
      </c>
      <c r="F32" s="54"/>
      <c r="G32" s="56">
        <v>19</v>
      </c>
      <c r="H32" s="56">
        <v>16</v>
      </c>
      <c r="I32" s="58">
        <f t="shared" si="0"/>
        <v>35</v>
      </c>
      <c r="J32" s="54">
        <v>9954390452</v>
      </c>
      <c r="K32" s="54" t="s">
        <v>282</v>
      </c>
      <c r="L32" s="54" t="s">
        <v>283</v>
      </c>
      <c r="M32" s="54">
        <v>9954391802</v>
      </c>
      <c r="N32" s="54" t="s">
        <v>1109</v>
      </c>
      <c r="O32" s="54">
        <v>9957734093</v>
      </c>
      <c r="P32" s="60">
        <v>43657</v>
      </c>
      <c r="Q32" s="54" t="s">
        <v>331</v>
      </c>
      <c r="R32" s="54" t="s">
        <v>233</v>
      </c>
      <c r="S32" s="54" t="s">
        <v>97</v>
      </c>
      <c r="T32" s="54"/>
    </row>
    <row r="33" spans="1:20" x14ac:dyDescent="0.3">
      <c r="A33" s="53">
        <v>29</v>
      </c>
      <c r="B33" s="64" t="s">
        <v>61</v>
      </c>
      <c r="C33" s="54" t="s">
        <v>1111</v>
      </c>
      <c r="D33" s="54" t="s">
        <v>27</v>
      </c>
      <c r="E33" s="56">
        <v>18307071017</v>
      </c>
      <c r="F33" s="54"/>
      <c r="G33" s="56">
        <v>9</v>
      </c>
      <c r="H33" s="56">
        <v>18</v>
      </c>
      <c r="I33" s="58">
        <f t="shared" si="0"/>
        <v>27</v>
      </c>
      <c r="J33" s="54">
        <v>9954405062</v>
      </c>
      <c r="K33" s="54" t="s">
        <v>282</v>
      </c>
      <c r="L33" s="54" t="s">
        <v>286</v>
      </c>
      <c r="M33" s="54">
        <v>9954394577</v>
      </c>
      <c r="N33" s="54" t="s">
        <v>1112</v>
      </c>
      <c r="O33" s="54">
        <v>8472844974</v>
      </c>
      <c r="P33" s="60">
        <v>43657</v>
      </c>
      <c r="Q33" s="54" t="s">
        <v>331</v>
      </c>
      <c r="R33" s="54" t="s">
        <v>285</v>
      </c>
      <c r="S33" s="54" t="s">
        <v>97</v>
      </c>
      <c r="T33" s="54"/>
    </row>
    <row r="34" spans="1:20" x14ac:dyDescent="0.3">
      <c r="A34" s="53">
        <v>30</v>
      </c>
      <c r="B34" s="54" t="s">
        <v>61</v>
      </c>
      <c r="C34" s="54" t="s">
        <v>1113</v>
      </c>
      <c r="D34" s="54" t="s">
        <v>27</v>
      </c>
      <c r="E34" s="56">
        <v>18307070921</v>
      </c>
      <c r="F34" s="54"/>
      <c r="G34" s="56">
        <v>43</v>
      </c>
      <c r="H34" s="56">
        <v>33</v>
      </c>
      <c r="I34" s="58">
        <f t="shared" si="0"/>
        <v>76</v>
      </c>
      <c r="J34" s="54">
        <v>7002306154</v>
      </c>
      <c r="K34" s="54" t="s">
        <v>1114</v>
      </c>
      <c r="L34" s="54" t="s">
        <v>152</v>
      </c>
      <c r="M34" s="54">
        <v>8486871726</v>
      </c>
      <c r="N34" s="54" t="s">
        <v>288</v>
      </c>
      <c r="O34" s="54">
        <v>9957884260</v>
      </c>
      <c r="P34" s="60">
        <v>43658</v>
      </c>
      <c r="Q34" s="54" t="s">
        <v>92</v>
      </c>
      <c r="R34" s="54" t="s">
        <v>249</v>
      </c>
      <c r="S34" s="54" t="s">
        <v>97</v>
      </c>
      <c r="T34" s="54"/>
    </row>
    <row r="35" spans="1:20" x14ac:dyDescent="0.3">
      <c r="A35" s="53">
        <v>31</v>
      </c>
      <c r="B35" s="54" t="s">
        <v>61</v>
      </c>
      <c r="C35" s="54" t="s">
        <v>1115</v>
      </c>
      <c r="D35" s="54" t="s">
        <v>27</v>
      </c>
      <c r="E35" s="56">
        <v>18307070922</v>
      </c>
      <c r="F35" s="54"/>
      <c r="G35" s="56">
        <v>28</v>
      </c>
      <c r="H35" s="56">
        <v>30</v>
      </c>
      <c r="I35" s="58">
        <f t="shared" si="0"/>
        <v>58</v>
      </c>
      <c r="J35" s="54">
        <v>8402095548</v>
      </c>
      <c r="K35" s="54" t="s">
        <v>151</v>
      </c>
      <c r="L35" s="54" t="s">
        <v>1116</v>
      </c>
      <c r="M35" s="54">
        <v>9859400970</v>
      </c>
      <c r="N35" s="54" t="s">
        <v>1117</v>
      </c>
      <c r="O35" s="54">
        <v>7399191945</v>
      </c>
      <c r="P35" s="60">
        <v>43658</v>
      </c>
      <c r="Q35" s="54" t="s">
        <v>92</v>
      </c>
      <c r="R35" s="54" t="s">
        <v>235</v>
      </c>
      <c r="S35" s="54" t="s">
        <v>97</v>
      </c>
      <c r="T35" s="54"/>
    </row>
    <row r="36" spans="1:20" x14ac:dyDescent="0.3">
      <c r="A36" s="53">
        <v>32</v>
      </c>
      <c r="B36" s="54" t="s">
        <v>61</v>
      </c>
      <c r="C36" s="54" t="s">
        <v>1118</v>
      </c>
      <c r="D36" s="54" t="s">
        <v>27</v>
      </c>
      <c r="E36" s="56">
        <v>18307070923</v>
      </c>
      <c r="F36" s="54"/>
      <c r="G36" s="56">
        <v>16</v>
      </c>
      <c r="H36" s="56">
        <v>20</v>
      </c>
      <c r="I36" s="58">
        <f t="shared" si="0"/>
        <v>36</v>
      </c>
      <c r="J36" s="54">
        <v>9854317033</v>
      </c>
      <c r="K36" s="54" t="s">
        <v>151</v>
      </c>
      <c r="L36" s="54" t="s">
        <v>1116</v>
      </c>
      <c r="M36" s="54">
        <v>9859400970</v>
      </c>
      <c r="N36" s="54" t="s">
        <v>1117</v>
      </c>
      <c r="O36" s="54">
        <v>7399191945</v>
      </c>
      <c r="P36" s="60">
        <v>43658</v>
      </c>
      <c r="Q36" s="54" t="s">
        <v>92</v>
      </c>
      <c r="R36" s="54" t="s">
        <v>235</v>
      </c>
      <c r="S36" s="54" t="s">
        <v>97</v>
      </c>
      <c r="T36" s="54"/>
    </row>
    <row r="37" spans="1:20" x14ac:dyDescent="0.3">
      <c r="A37" s="53">
        <v>33</v>
      </c>
      <c r="B37" s="54" t="s">
        <v>61</v>
      </c>
      <c r="C37" s="54" t="s">
        <v>1119</v>
      </c>
      <c r="D37" s="54" t="s">
        <v>27</v>
      </c>
      <c r="E37" s="56">
        <v>18307070924</v>
      </c>
      <c r="F37" s="54"/>
      <c r="G37" s="56">
        <v>24</v>
      </c>
      <c r="H37" s="56">
        <v>16</v>
      </c>
      <c r="I37" s="58">
        <f t="shared" si="0"/>
        <v>40</v>
      </c>
      <c r="J37" s="54">
        <v>8011359261</v>
      </c>
      <c r="K37" s="54" t="s">
        <v>1114</v>
      </c>
      <c r="L37" s="54" t="s">
        <v>152</v>
      </c>
      <c r="M37" s="54">
        <v>8486871726</v>
      </c>
      <c r="N37" s="54" t="s">
        <v>219</v>
      </c>
      <c r="O37" s="54">
        <v>7399669320</v>
      </c>
      <c r="P37" s="60">
        <v>43659</v>
      </c>
      <c r="Q37" s="54" t="s">
        <v>332</v>
      </c>
      <c r="R37" s="54" t="s">
        <v>715</v>
      </c>
      <c r="S37" s="54" t="s">
        <v>97</v>
      </c>
      <c r="T37" s="54"/>
    </row>
    <row r="38" spans="1:20" x14ac:dyDescent="0.3">
      <c r="A38" s="53">
        <v>34</v>
      </c>
      <c r="B38" s="54" t="s">
        <v>61</v>
      </c>
      <c r="C38" s="54" t="s">
        <v>1120</v>
      </c>
      <c r="D38" s="54" t="s">
        <v>27</v>
      </c>
      <c r="E38" s="56">
        <v>18307070925</v>
      </c>
      <c r="F38" s="54"/>
      <c r="G38" s="56">
        <v>28</v>
      </c>
      <c r="H38" s="56">
        <v>26</v>
      </c>
      <c r="I38" s="58">
        <f t="shared" si="0"/>
        <v>54</v>
      </c>
      <c r="J38" s="54">
        <v>9859029728</v>
      </c>
      <c r="K38" s="54" t="s">
        <v>1114</v>
      </c>
      <c r="L38" s="54" t="s">
        <v>1121</v>
      </c>
      <c r="M38" s="54">
        <v>9859400970</v>
      </c>
      <c r="N38" s="54" t="s">
        <v>1122</v>
      </c>
      <c r="O38" s="54">
        <v>9957734183</v>
      </c>
      <c r="P38" s="60">
        <v>43659</v>
      </c>
      <c r="Q38" s="54" t="s">
        <v>332</v>
      </c>
      <c r="R38" s="54" t="s">
        <v>249</v>
      </c>
      <c r="S38" s="54" t="s">
        <v>97</v>
      </c>
      <c r="T38" s="54"/>
    </row>
    <row r="39" spans="1:20" s="63" customFormat="1" ht="34.5" x14ac:dyDescent="0.3">
      <c r="A39" s="62">
        <v>35</v>
      </c>
      <c r="B39" s="55" t="s">
        <v>61</v>
      </c>
      <c r="C39" s="55" t="s">
        <v>1123</v>
      </c>
      <c r="D39" s="55" t="s">
        <v>27</v>
      </c>
      <c r="E39" s="57">
        <v>18307070926</v>
      </c>
      <c r="F39" s="55"/>
      <c r="G39" s="57">
        <v>25</v>
      </c>
      <c r="H39" s="57">
        <v>28</v>
      </c>
      <c r="I39" s="58">
        <f t="shared" si="0"/>
        <v>53</v>
      </c>
      <c r="J39" s="55">
        <v>9957074764</v>
      </c>
      <c r="K39" s="55" t="s">
        <v>1114</v>
      </c>
      <c r="L39" s="55" t="s">
        <v>152</v>
      </c>
      <c r="M39" s="55">
        <v>8486871726</v>
      </c>
      <c r="N39" s="55" t="s">
        <v>288</v>
      </c>
      <c r="O39" s="55">
        <v>9957884260</v>
      </c>
      <c r="P39" s="59">
        <v>43659</v>
      </c>
      <c r="Q39" s="55" t="s">
        <v>332</v>
      </c>
      <c r="R39" s="55" t="s">
        <v>252</v>
      </c>
      <c r="S39" s="54" t="s">
        <v>97</v>
      </c>
      <c r="T39" s="55"/>
    </row>
    <row r="40" spans="1:20" ht="34.5" x14ac:dyDescent="0.3">
      <c r="A40" s="53">
        <v>36</v>
      </c>
      <c r="B40" s="54" t="s">
        <v>61</v>
      </c>
      <c r="C40" s="54" t="s">
        <v>1124</v>
      </c>
      <c r="D40" s="54" t="s">
        <v>27</v>
      </c>
      <c r="E40" s="56">
        <v>18307070216</v>
      </c>
      <c r="F40" s="54"/>
      <c r="G40" s="56">
        <v>59</v>
      </c>
      <c r="H40" s="56">
        <v>61</v>
      </c>
      <c r="I40" s="58">
        <f t="shared" si="0"/>
        <v>120</v>
      </c>
      <c r="J40" s="54">
        <v>8011841876</v>
      </c>
      <c r="K40" s="54" t="s">
        <v>156</v>
      </c>
      <c r="L40" s="54" t="s">
        <v>142</v>
      </c>
      <c r="M40" s="54"/>
      <c r="N40" s="54" t="s">
        <v>162</v>
      </c>
      <c r="O40" s="54">
        <v>9854374019</v>
      </c>
      <c r="P40" s="60">
        <v>43661</v>
      </c>
      <c r="Q40" s="54" t="s">
        <v>329</v>
      </c>
      <c r="R40" s="54" t="s">
        <v>312</v>
      </c>
      <c r="S40" s="54" t="s">
        <v>97</v>
      </c>
      <c r="T40" s="54"/>
    </row>
    <row r="41" spans="1:20" ht="34.5" x14ac:dyDescent="0.3">
      <c r="A41" s="53">
        <v>37</v>
      </c>
      <c r="B41" s="54" t="s">
        <v>61</v>
      </c>
      <c r="C41" s="54" t="s">
        <v>1335</v>
      </c>
      <c r="D41" s="54" t="s">
        <v>27</v>
      </c>
      <c r="E41" s="56">
        <v>18307071218</v>
      </c>
      <c r="F41" s="54"/>
      <c r="G41" s="56">
        <v>27</v>
      </c>
      <c r="H41" s="56">
        <v>17</v>
      </c>
      <c r="I41" s="58">
        <f t="shared" si="0"/>
        <v>44</v>
      </c>
      <c r="J41" s="54">
        <v>8402865835</v>
      </c>
      <c r="K41" s="54" t="s">
        <v>125</v>
      </c>
      <c r="L41" s="54" t="s">
        <v>126</v>
      </c>
      <c r="M41" s="54">
        <v>8486491927</v>
      </c>
      <c r="N41" s="54" t="s">
        <v>1218</v>
      </c>
      <c r="O41" s="54">
        <v>9954693603</v>
      </c>
      <c r="P41" s="60">
        <v>43662</v>
      </c>
      <c r="Q41" s="54" t="s">
        <v>333</v>
      </c>
      <c r="R41" s="54" t="s">
        <v>1221</v>
      </c>
      <c r="S41" s="54" t="s">
        <v>97</v>
      </c>
      <c r="T41" s="54"/>
    </row>
    <row r="42" spans="1:20" ht="34.5" x14ac:dyDescent="0.3">
      <c r="A42" s="53">
        <v>38</v>
      </c>
      <c r="B42" s="55" t="s">
        <v>61</v>
      </c>
      <c r="C42" s="54" t="s">
        <v>1336</v>
      </c>
      <c r="D42" s="54" t="s">
        <v>27</v>
      </c>
      <c r="E42" s="56">
        <v>18307071219</v>
      </c>
      <c r="F42" s="54"/>
      <c r="G42" s="56">
        <v>14</v>
      </c>
      <c r="H42" s="56">
        <v>15</v>
      </c>
      <c r="I42" s="58">
        <f t="shared" si="0"/>
        <v>29</v>
      </c>
      <c r="J42" s="54">
        <v>8136046850</v>
      </c>
      <c r="K42" s="54" t="s">
        <v>125</v>
      </c>
      <c r="L42" s="54" t="s">
        <v>126</v>
      </c>
      <c r="M42" s="54">
        <v>8486491927</v>
      </c>
      <c r="N42" s="54" t="s">
        <v>1218</v>
      </c>
      <c r="O42" s="54">
        <v>9954693603</v>
      </c>
      <c r="P42" s="60">
        <v>43662</v>
      </c>
      <c r="Q42" s="54" t="s">
        <v>333</v>
      </c>
      <c r="R42" s="54" t="s">
        <v>1325</v>
      </c>
      <c r="S42" s="54" t="s">
        <v>97</v>
      </c>
      <c r="T42" s="54"/>
    </row>
    <row r="43" spans="1:20" s="63" customFormat="1" ht="34.5" x14ac:dyDescent="0.3">
      <c r="A43" s="62">
        <v>39</v>
      </c>
      <c r="B43" s="55" t="s">
        <v>61</v>
      </c>
      <c r="C43" s="54" t="s">
        <v>1247</v>
      </c>
      <c r="D43" s="54" t="s">
        <v>27</v>
      </c>
      <c r="E43" s="56">
        <v>18307071216</v>
      </c>
      <c r="F43" s="54"/>
      <c r="G43" s="56">
        <v>23</v>
      </c>
      <c r="H43" s="56">
        <v>18</v>
      </c>
      <c r="I43" s="58">
        <f t="shared" si="0"/>
        <v>41</v>
      </c>
      <c r="J43" s="54">
        <v>7896734410</v>
      </c>
      <c r="K43" s="54" t="s">
        <v>125</v>
      </c>
      <c r="L43" s="54" t="s">
        <v>126</v>
      </c>
      <c r="M43" s="54">
        <v>8486491927</v>
      </c>
      <c r="N43" s="54" t="s">
        <v>1220</v>
      </c>
      <c r="O43" s="54">
        <v>7896438899</v>
      </c>
      <c r="P43" s="60">
        <v>43662</v>
      </c>
      <c r="Q43" s="54" t="s">
        <v>333</v>
      </c>
      <c r="R43" s="54" t="s">
        <v>1215</v>
      </c>
      <c r="S43" s="54" t="s">
        <v>97</v>
      </c>
      <c r="T43" s="55"/>
    </row>
    <row r="44" spans="1:20" s="63" customFormat="1" ht="34.5" x14ac:dyDescent="0.3">
      <c r="A44" s="62">
        <v>40</v>
      </c>
      <c r="B44" s="55" t="s">
        <v>61</v>
      </c>
      <c r="C44" s="54" t="s">
        <v>1125</v>
      </c>
      <c r="D44" s="54" t="s">
        <v>27</v>
      </c>
      <c r="E44" s="56">
        <v>18307070301</v>
      </c>
      <c r="F44" s="54"/>
      <c r="G44" s="56">
        <v>14</v>
      </c>
      <c r="H44" s="56">
        <v>18</v>
      </c>
      <c r="I44" s="58">
        <f t="shared" si="0"/>
        <v>32</v>
      </c>
      <c r="J44" s="54">
        <v>7896917216</v>
      </c>
      <c r="K44" s="54" t="s">
        <v>1126</v>
      </c>
      <c r="L44" s="54" t="s">
        <v>1127</v>
      </c>
      <c r="M44" s="54">
        <v>8876298245</v>
      </c>
      <c r="N44" s="54" t="s">
        <v>1128</v>
      </c>
      <c r="O44" s="54">
        <v>8011631491</v>
      </c>
      <c r="P44" s="60">
        <v>43663</v>
      </c>
      <c r="Q44" s="54" t="s">
        <v>330</v>
      </c>
      <c r="R44" s="54" t="s">
        <v>252</v>
      </c>
      <c r="S44" s="54" t="s">
        <v>97</v>
      </c>
      <c r="T44" s="55"/>
    </row>
    <row r="45" spans="1:20" s="63" customFormat="1" ht="34.5" x14ac:dyDescent="0.3">
      <c r="A45" s="62">
        <v>41</v>
      </c>
      <c r="B45" s="55" t="s">
        <v>61</v>
      </c>
      <c r="C45" s="54" t="s">
        <v>1129</v>
      </c>
      <c r="D45" s="54" t="s">
        <v>27</v>
      </c>
      <c r="E45" s="56">
        <v>18307070304</v>
      </c>
      <c r="F45" s="54"/>
      <c r="G45" s="56">
        <v>14</v>
      </c>
      <c r="H45" s="56">
        <v>11</v>
      </c>
      <c r="I45" s="58">
        <f t="shared" si="0"/>
        <v>25</v>
      </c>
      <c r="J45" s="64">
        <v>9954259894</v>
      </c>
      <c r="K45" s="54" t="s">
        <v>1126</v>
      </c>
      <c r="L45" s="54" t="s">
        <v>1127</v>
      </c>
      <c r="M45" s="54">
        <v>8876298245</v>
      </c>
      <c r="N45" s="54" t="s">
        <v>1069</v>
      </c>
      <c r="O45" s="81">
        <v>9577661745</v>
      </c>
      <c r="P45" s="60">
        <v>43663</v>
      </c>
      <c r="Q45" s="54" t="s">
        <v>330</v>
      </c>
      <c r="R45" s="54" t="s">
        <v>233</v>
      </c>
      <c r="S45" s="54" t="s">
        <v>97</v>
      </c>
      <c r="T45" s="55"/>
    </row>
    <row r="46" spans="1:20" s="63" customFormat="1" ht="34.5" x14ac:dyDescent="0.3">
      <c r="A46" s="62">
        <v>42</v>
      </c>
      <c r="B46" s="55" t="s">
        <v>61</v>
      </c>
      <c r="C46" s="54" t="s">
        <v>1130</v>
      </c>
      <c r="D46" s="54" t="s">
        <v>27</v>
      </c>
      <c r="E46" s="56">
        <v>18307070305</v>
      </c>
      <c r="F46" s="54"/>
      <c r="G46" s="56">
        <v>10</v>
      </c>
      <c r="H46" s="56">
        <v>6</v>
      </c>
      <c r="I46" s="58">
        <f t="shared" si="0"/>
        <v>16</v>
      </c>
      <c r="J46" s="54">
        <v>9401172005</v>
      </c>
      <c r="K46" s="54" t="s">
        <v>1068</v>
      </c>
      <c r="L46" s="54" t="s">
        <v>1055</v>
      </c>
      <c r="M46" s="54">
        <v>9401725702</v>
      </c>
      <c r="N46" s="54" t="s">
        <v>1069</v>
      </c>
      <c r="O46" s="54">
        <v>9577661745</v>
      </c>
      <c r="P46" s="60">
        <v>43663</v>
      </c>
      <c r="Q46" s="54" t="s">
        <v>330</v>
      </c>
      <c r="R46" s="54" t="s">
        <v>252</v>
      </c>
      <c r="S46" s="54" t="s">
        <v>97</v>
      </c>
      <c r="T46" s="55"/>
    </row>
    <row r="47" spans="1:20" s="63" customFormat="1" ht="34.5" x14ac:dyDescent="0.3">
      <c r="A47" s="62">
        <v>43</v>
      </c>
      <c r="B47" s="54" t="s">
        <v>61</v>
      </c>
      <c r="C47" s="54" t="s">
        <v>1139</v>
      </c>
      <c r="D47" s="54" t="s">
        <v>27</v>
      </c>
      <c r="E47" s="56">
        <v>18307070316</v>
      </c>
      <c r="F47" s="54"/>
      <c r="G47" s="56">
        <v>13</v>
      </c>
      <c r="H47" s="56">
        <v>19</v>
      </c>
      <c r="I47" s="58">
        <f t="shared" si="0"/>
        <v>32</v>
      </c>
      <c r="J47" s="54">
        <v>8812084540</v>
      </c>
      <c r="K47" s="54" t="s">
        <v>1126</v>
      </c>
      <c r="L47" s="54" t="s">
        <v>1055</v>
      </c>
      <c r="M47" s="54">
        <v>9954009511</v>
      </c>
      <c r="N47" s="54" t="s">
        <v>1140</v>
      </c>
      <c r="O47" s="54">
        <v>8678953674</v>
      </c>
      <c r="P47" s="60">
        <v>43663</v>
      </c>
      <c r="Q47" s="54" t="s">
        <v>330</v>
      </c>
      <c r="R47" s="54" t="s">
        <v>248</v>
      </c>
      <c r="S47" s="54" t="s">
        <v>97</v>
      </c>
      <c r="T47" s="55"/>
    </row>
    <row r="48" spans="1:20" x14ac:dyDescent="0.3">
      <c r="A48" s="53">
        <v>44</v>
      </c>
      <c r="B48" s="54" t="s">
        <v>61</v>
      </c>
      <c r="C48" s="54" t="s">
        <v>1147</v>
      </c>
      <c r="D48" s="54" t="s">
        <v>27</v>
      </c>
      <c r="E48" s="56">
        <v>18307070312</v>
      </c>
      <c r="F48" s="54"/>
      <c r="G48" s="56">
        <v>15</v>
      </c>
      <c r="H48" s="56">
        <v>13</v>
      </c>
      <c r="I48" s="58">
        <f t="shared" si="0"/>
        <v>28</v>
      </c>
      <c r="J48" s="54">
        <v>8474872216</v>
      </c>
      <c r="K48" s="54" t="s">
        <v>1126</v>
      </c>
      <c r="L48" s="54" t="s">
        <v>1055</v>
      </c>
      <c r="M48" s="54">
        <v>9954009511</v>
      </c>
      <c r="N48" s="54" t="s">
        <v>1148</v>
      </c>
      <c r="O48" s="54">
        <v>9613503564</v>
      </c>
      <c r="P48" s="60">
        <v>43664</v>
      </c>
      <c r="Q48" s="54" t="s">
        <v>331</v>
      </c>
      <c r="R48" s="54" t="s">
        <v>324</v>
      </c>
      <c r="S48" s="54" t="s">
        <v>97</v>
      </c>
      <c r="T48" s="54"/>
    </row>
    <row r="49" spans="1:20" ht="34.5" x14ac:dyDescent="0.3">
      <c r="A49" s="53">
        <v>45</v>
      </c>
      <c r="B49" s="54" t="s">
        <v>61</v>
      </c>
      <c r="C49" s="54" t="s">
        <v>1149</v>
      </c>
      <c r="D49" s="54" t="s">
        <v>27</v>
      </c>
      <c r="E49" s="56">
        <v>18307070313</v>
      </c>
      <c r="F49" s="54"/>
      <c r="G49" s="56">
        <v>9</v>
      </c>
      <c r="H49" s="56">
        <v>6</v>
      </c>
      <c r="I49" s="58">
        <f t="shared" si="0"/>
        <v>15</v>
      </c>
      <c r="J49" s="54">
        <v>7002681969</v>
      </c>
      <c r="K49" s="54" t="s">
        <v>1126</v>
      </c>
      <c r="L49" s="54" t="s">
        <v>1055</v>
      </c>
      <c r="M49" s="54">
        <v>9954009511</v>
      </c>
      <c r="N49" s="54" t="s">
        <v>1150</v>
      </c>
      <c r="O49" s="54">
        <v>9613503564</v>
      </c>
      <c r="P49" s="60">
        <v>43664</v>
      </c>
      <c r="Q49" s="54" t="s">
        <v>331</v>
      </c>
      <c r="R49" s="54" t="s">
        <v>246</v>
      </c>
      <c r="S49" s="54" t="s">
        <v>97</v>
      </c>
      <c r="T49" s="54"/>
    </row>
    <row r="50" spans="1:20" x14ac:dyDescent="0.3">
      <c r="A50" s="53">
        <v>46</v>
      </c>
      <c r="B50" s="54" t="s">
        <v>61</v>
      </c>
      <c r="C50" s="61" t="s">
        <v>1235</v>
      </c>
      <c r="D50" s="61" t="s">
        <v>27</v>
      </c>
      <c r="E50" s="56">
        <v>18307070325</v>
      </c>
      <c r="F50" s="54"/>
      <c r="G50" s="56">
        <v>6</v>
      </c>
      <c r="H50" s="56">
        <v>11</v>
      </c>
      <c r="I50" s="58">
        <f t="shared" si="0"/>
        <v>17</v>
      </c>
      <c r="J50" s="54">
        <v>9678388033</v>
      </c>
      <c r="K50" s="54" t="s">
        <v>1126</v>
      </c>
      <c r="L50" s="54" t="s">
        <v>1055</v>
      </c>
      <c r="M50" s="54">
        <v>9954009511</v>
      </c>
      <c r="N50" s="54" t="s">
        <v>1153</v>
      </c>
      <c r="O50" s="54">
        <v>8486278392</v>
      </c>
      <c r="P50" s="60">
        <v>43664</v>
      </c>
      <c r="Q50" s="54" t="s">
        <v>331</v>
      </c>
      <c r="R50" s="54" t="s">
        <v>285</v>
      </c>
      <c r="S50" s="54" t="s">
        <v>97</v>
      </c>
      <c r="T50" s="54"/>
    </row>
    <row r="51" spans="1:20" x14ac:dyDescent="0.3">
      <c r="A51" s="53">
        <v>47</v>
      </c>
      <c r="B51" s="54" t="s">
        <v>61</v>
      </c>
      <c r="C51" s="54" t="s">
        <v>1236</v>
      </c>
      <c r="D51" s="54" t="s">
        <v>27</v>
      </c>
      <c r="E51" s="56">
        <v>18307070324</v>
      </c>
      <c r="F51" s="54"/>
      <c r="G51" s="56">
        <v>11</v>
      </c>
      <c r="H51" s="56">
        <v>9</v>
      </c>
      <c r="I51" s="58">
        <f t="shared" si="0"/>
        <v>20</v>
      </c>
      <c r="J51" s="54">
        <v>9954843635</v>
      </c>
      <c r="K51" s="54" t="s">
        <v>1126</v>
      </c>
      <c r="L51" s="54" t="s">
        <v>1055</v>
      </c>
      <c r="M51" s="54">
        <v>9954009511</v>
      </c>
      <c r="N51" s="54" t="s">
        <v>1153</v>
      </c>
      <c r="O51" s="81">
        <v>8486278392</v>
      </c>
      <c r="P51" s="60">
        <v>43664</v>
      </c>
      <c r="Q51" s="54" t="s">
        <v>331</v>
      </c>
      <c r="R51" s="54" t="s">
        <v>246</v>
      </c>
      <c r="S51" s="54" t="s">
        <v>97</v>
      </c>
      <c r="T51" s="54"/>
    </row>
    <row r="52" spans="1:20" x14ac:dyDescent="0.3">
      <c r="A52" s="53">
        <v>48</v>
      </c>
      <c r="B52" s="54" t="s">
        <v>61</v>
      </c>
      <c r="C52" s="54" t="s">
        <v>1237</v>
      </c>
      <c r="D52" s="54" t="s">
        <v>27</v>
      </c>
      <c r="E52" s="56">
        <v>18307070326</v>
      </c>
      <c r="F52" s="54"/>
      <c r="G52" s="56">
        <v>20</v>
      </c>
      <c r="H52" s="56">
        <v>19</v>
      </c>
      <c r="I52" s="58">
        <f t="shared" si="0"/>
        <v>39</v>
      </c>
      <c r="J52" s="54">
        <v>7896681827</v>
      </c>
      <c r="K52" s="54" t="s">
        <v>1068</v>
      </c>
      <c r="L52" s="54" t="s">
        <v>1055</v>
      </c>
      <c r="M52" s="54">
        <v>9401725702</v>
      </c>
      <c r="N52" s="54" t="s">
        <v>1065</v>
      </c>
      <c r="O52" s="54">
        <v>9954556824</v>
      </c>
      <c r="P52" s="60">
        <v>43664</v>
      </c>
      <c r="Q52" s="54" t="s">
        <v>331</v>
      </c>
      <c r="R52" s="54" t="s">
        <v>311</v>
      </c>
      <c r="S52" s="54" t="s">
        <v>97</v>
      </c>
      <c r="T52" s="54"/>
    </row>
    <row r="53" spans="1:20" x14ac:dyDescent="0.3">
      <c r="A53" s="53">
        <v>49</v>
      </c>
      <c r="B53" s="54" t="s">
        <v>61</v>
      </c>
      <c r="C53" s="54" t="s">
        <v>1248</v>
      </c>
      <c r="D53" s="54" t="s">
        <v>27</v>
      </c>
      <c r="E53" s="56">
        <v>18307071010</v>
      </c>
      <c r="F53" s="54"/>
      <c r="G53" s="56">
        <v>14</v>
      </c>
      <c r="H53" s="56">
        <v>11</v>
      </c>
      <c r="I53" s="58">
        <f t="shared" si="0"/>
        <v>25</v>
      </c>
      <c r="J53" s="54">
        <v>8011337066</v>
      </c>
      <c r="K53" s="54" t="s">
        <v>100</v>
      </c>
      <c r="L53" s="54" t="s">
        <v>265</v>
      </c>
      <c r="M53" s="54">
        <v>7896037450</v>
      </c>
      <c r="N53" s="54" t="s">
        <v>1249</v>
      </c>
      <c r="O53" s="54">
        <v>9957512875</v>
      </c>
      <c r="P53" s="60">
        <v>43665</v>
      </c>
      <c r="Q53" s="54" t="s">
        <v>92</v>
      </c>
      <c r="R53" s="54" t="s">
        <v>233</v>
      </c>
      <c r="S53" s="54" t="s">
        <v>97</v>
      </c>
      <c r="T53" s="54"/>
    </row>
    <row r="54" spans="1:20" x14ac:dyDescent="0.3">
      <c r="A54" s="53">
        <v>50</v>
      </c>
      <c r="B54" s="54" t="s">
        <v>61</v>
      </c>
      <c r="C54" s="54" t="s">
        <v>1250</v>
      </c>
      <c r="D54" s="54" t="s">
        <v>27</v>
      </c>
      <c r="E54" s="56">
        <v>18307071011</v>
      </c>
      <c r="F54" s="54"/>
      <c r="G54" s="56">
        <v>17</v>
      </c>
      <c r="H54" s="56">
        <v>18</v>
      </c>
      <c r="I54" s="58">
        <f t="shared" si="0"/>
        <v>35</v>
      </c>
      <c r="J54" s="54">
        <v>8011291214</v>
      </c>
      <c r="K54" s="54" t="s">
        <v>282</v>
      </c>
      <c r="L54" s="54" t="s">
        <v>283</v>
      </c>
      <c r="M54" s="54">
        <v>9954391802</v>
      </c>
      <c r="N54" s="54" t="s">
        <v>1251</v>
      </c>
      <c r="O54" s="54">
        <v>9678588383</v>
      </c>
      <c r="P54" s="60">
        <v>43665</v>
      </c>
      <c r="Q54" s="54" t="s">
        <v>92</v>
      </c>
      <c r="R54" s="54" t="s">
        <v>285</v>
      </c>
      <c r="S54" s="54" t="s">
        <v>97</v>
      </c>
      <c r="T54" s="54"/>
    </row>
    <row r="55" spans="1:20" x14ac:dyDescent="0.3">
      <c r="A55" s="53">
        <v>51</v>
      </c>
      <c r="B55" s="54" t="s">
        <v>61</v>
      </c>
      <c r="C55" s="54" t="s">
        <v>1252</v>
      </c>
      <c r="D55" s="54" t="s">
        <v>27</v>
      </c>
      <c r="E55" s="56">
        <v>18307071018</v>
      </c>
      <c r="F55" s="54"/>
      <c r="G55" s="56">
        <v>9</v>
      </c>
      <c r="H55" s="56">
        <v>9</v>
      </c>
      <c r="I55" s="58">
        <f t="shared" si="0"/>
        <v>18</v>
      </c>
      <c r="J55" s="54">
        <v>9954405062</v>
      </c>
      <c r="K55" s="55" t="s">
        <v>282</v>
      </c>
      <c r="L55" s="55" t="s">
        <v>286</v>
      </c>
      <c r="M55" s="55">
        <v>9954394577</v>
      </c>
      <c r="N55" s="55" t="s">
        <v>284</v>
      </c>
      <c r="O55" s="55">
        <v>8011846789</v>
      </c>
      <c r="P55" s="60">
        <v>43665</v>
      </c>
      <c r="Q55" s="55" t="s">
        <v>92</v>
      </c>
      <c r="R55" s="55" t="s">
        <v>285</v>
      </c>
      <c r="S55" s="54" t="s">
        <v>97</v>
      </c>
      <c r="T55" s="54"/>
    </row>
    <row r="56" spans="1:20" x14ac:dyDescent="0.3">
      <c r="A56" s="53">
        <v>52</v>
      </c>
      <c r="B56" s="54" t="s">
        <v>61</v>
      </c>
      <c r="C56" s="54" t="s">
        <v>1312</v>
      </c>
      <c r="D56" s="54" t="s">
        <v>27</v>
      </c>
      <c r="E56" s="56">
        <v>18307071006</v>
      </c>
      <c r="F56" s="54"/>
      <c r="G56" s="56">
        <v>12</v>
      </c>
      <c r="H56" s="56">
        <v>11</v>
      </c>
      <c r="I56" s="58">
        <f t="shared" si="0"/>
        <v>23</v>
      </c>
      <c r="J56" s="54">
        <v>8720933431</v>
      </c>
      <c r="K56" s="54" t="s">
        <v>282</v>
      </c>
      <c r="L56" s="54" t="s">
        <v>283</v>
      </c>
      <c r="M56" s="54">
        <v>9954391802</v>
      </c>
      <c r="N56" s="54" t="s">
        <v>1251</v>
      </c>
      <c r="O56" s="54">
        <v>9678588383</v>
      </c>
      <c r="P56" s="60">
        <v>43665</v>
      </c>
      <c r="Q56" s="54" t="s">
        <v>92</v>
      </c>
      <c r="R56" s="54" t="s">
        <v>312</v>
      </c>
      <c r="S56" s="54" t="s">
        <v>97</v>
      </c>
      <c r="T56" s="54"/>
    </row>
    <row r="57" spans="1:20" x14ac:dyDescent="0.3">
      <c r="A57" s="53">
        <v>53</v>
      </c>
      <c r="B57" s="54" t="s">
        <v>61</v>
      </c>
      <c r="C57" s="54" t="s">
        <v>1313</v>
      </c>
      <c r="D57" s="54" t="s">
        <v>27</v>
      </c>
      <c r="E57" s="56">
        <v>18307071007</v>
      </c>
      <c r="F57" s="54"/>
      <c r="G57" s="56">
        <v>9</v>
      </c>
      <c r="H57" s="56">
        <v>10</v>
      </c>
      <c r="I57" s="58">
        <f t="shared" si="0"/>
        <v>19</v>
      </c>
      <c r="J57" s="54">
        <v>6000282347</v>
      </c>
      <c r="K57" s="54" t="s">
        <v>282</v>
      </c>
      <c r="L57" s="54" t="s">
        <v>283</v>
      </c>
      <c r="M57" s="54">
        <v>9954391802</v>
      </c>
      <c r="N57" s="54" t="s">
        <v>1251</v>
      </c>
      <c r="O57" s="54">
        <v>9678588383</v>
      </c>
      <c r="P57" s="60">
        <v>43665</v>
      </c>
      <c r="Q57" s="54" t="s">
        <v>92</v>
      </c>
      <c r="R57" s="54" t="s">
        <v>285</v>
      </c>
      <c r="S57" s="54" t="s">
        <v>97</v>
      </c>
      <c r="T57" s="54"/>
    </row>
    <row r="58" spans="1:20" x14ac:dyDescent="0.3">
      <c r="A58" s="53">
        <v>54</v>
      </c>
      <c r="B58" s="54" t="s">
        <v>61</v>
      </c>
      <c r="C58" s="54" t="s">
        <v>1307</v>
      </c>
      <c r="D58" s="54" t="s">
        <v>27</v>
      </c>
      <c r="E58" s="56">
        <v>18307070819</v>
      </c>
      <c r="F58" s="54"/>
      <c r="G58" s="56">
        <v>14</v>
      </c>
      <c r="H58" s="56">
        <v>19</v>
      </c>
      <c r="I58" s="58">
        <f t="shared" si="0"/>
        <v>33</v>
      </c>
      <c r="J58" s="54">
        <v>9101647149</v>
      </c>
      <c r="K58" s="54" t="s">
        <v>282</v>
      </c>
      <c r="L58" s="54" t="s">
        <v>286</v>
      </c>
      <c r="M58" s="54">
        <v>9954394577</v>
      </c>
      <c r="N58" s="54" t="s">
        <v>1112</v>
      </c>
      <c r="O58" s="54">
        <v>8472844974</v>
      </c>
      <c r="P58" s="60">
        <v>43666</v>
      </c>
      <c r="Q58" s="54" t="s">
        <v>332</v>
      </c>
      <c r="R58" s="54" t="s">
        <v>272</v>
      </c>
      <c r="S58" s="54" t="s">
        <v>97</v>
      </c>
      <c r="T58" s="54"/>
    </row>
    <row r="59" spans="1:20" x14ac:dyDescent="0.3">
      <c r="A59" s="53">
        <v>55</v>
      </c>
      <c r="B59" s="54" t="s">
        <v>61</v>
      </c>
      <c r="C59" s="54" t="s">
        <v>1308</v>
      </c>
      <c r="D59" s="54" t="s">
        <v>27</v>
      </c>
      <c r="E59" s="56">
        <v>18307070820</v>
      </c>
      <c r="F59" s="54"/>
      <c r="G59" s="56">
        <v>20</v>
      </c>
      <c r="H59" s="56">
        <v>25</v>
      </c>
      <c r="I59" s="58">
        <f t="shared" si="0"/>
        <v>45</v>
      </c>
      <c r="J59" s="54">
        <v>7896839660</v>
      </c>
      <c r="K59" s="54" t="s">
        <v>282</v>
      </c>
      <c r="L59" s="54" t="s">
        <v>286</v>
      </c>
      <c r="M59" s="54">
        <v>9954394577</v>
      </c>
      <c r="N59" s="54" t="s">
        <v>1112</v>
      </c>
      <c r="O59" s="54">
        <v>8472844974</v>
      </c>
      <c r="P59" s="60">
        <v>43666</v>
      </c>
      <c r="Q59" s="54" t="s">
        <v>332</v>
      </c>
      <c r="R59" s="54" t="s">
        <v>246</v>
      </c>
      <c r="S59" s="54" t="s">
        <v>97</v>
      </c>
      <c r="T59" s="54"/>
    </row>
    <row r="60" spans="1:20" x14ac:dyDescent="0.3">
      <c r="A60" s="53">
        <v>56</v>
      </c>
      <c r="B60" s="54" t="s">
        <v>61</v>
      </c>
      <c r="C60" s="54" t="s">
        <v>1309</v>
      </c>
      <c r="D60" s="54" t="s">
        <v>27</v>
      </c>
      <c r="E60" s="56">
        <v>18307070821</v>
      </c>
      <c r="F60" s="54"/>
      <c r="G60" s="56">
        <v>17</v>
      </c>
      <c r="H60" s="56">
        <v>23</v>
      </c>
      <c r="I60" s="58">
        <f t="shared" si="0"/>
        <v>40</v>
      </c>
      <c r="J60" s="54">
        <v>9957512984</v>
      </c>
      <c r="K60" s="54" t="s">
        <v>282</v>
      </c>
      <c r="L60" s="54" t="s">
        <v>286</v>
      </c>
      <c r="M60" s="54">
        <v>9954394577</v>
      </c>
      <c r="N60" s="54" t="s">
        <v>1112</v>
      </c>
      <c r="O60" s="54">
        <v>8472844974</v>
      </c>
      <c r="P60" s="60">
        <v>43666</v>
      </c>
      <c r="Q60" s="54" t="s">
        <v>332</v>
      </c>
      <c r="R60" s="54" t="s">
        <v>248</v>
      </c>
      <c r="S60" s="54" t="s">
        <v>97</v>
      </c>
      <c r="T60" s="54"/>
    </row>
    <row r="61" spans="1:20" ht="34.5" x14ac:dyDescent="0.3">
      <c r="A61" s="53">
        <v>57</v>
      </c>
      <c r="B61" s="54" t="s">
        <v>61</v>
      </c>
      <c r="C61" s="54" t="s">
        <v>1317</v>
      </c>
      <c r="D61" s="54" t="s">
        <v>27</v>
      </c>
      <c r="E61" s="56">
        <v>18307071223</v>
      </c>
      <c r="F61" s="54"/>
      <c r="G61" s="56">
        <v>39</v>
      </c>
      <c r="H61" s="56">
        <v>36</v>
      </c>
      <c r="I61" s="58">
        <f t="shared" si="0"/>
        <v>75</v>
      </c>
      <c r="J61" s="54">
        <v>7036805349</v>
      </c>
      <c r="K61" s="54" t="s">
        <v>987</v>
      </c>
      <c r="L61" s="54" t="s">
        <v>984</v>
      </c>
      <c r="M61" s="54">
        <v>8011203756</v>
      </c>
      <c r="N61" s="54" t="s">
        <v>1316</v>
      </c>
      <c r="O61" s="54">
        <v>7896318288</v>
      </c>
      <c r="P61" s="60">
        <v>43668</v>
      </c>
      <c r="Q61" s="54" t="s">
        <v>329</v>
      </c>
      <c r="R61" s="54" t="s">
        <v>114</v>
      </c>
      <c r="S61" s="54" t="s">
        <v>97</v>
      </c>
      <c r="T61" s="54"/>
    </row>
    <row r="62" spans="1:20" ht="34.5" x14ac:dyDescent="0.3">
      <c r="A62" s="53">
        <v>58</v>
      </c>
      <c r="B62" s="54" t="s">
        <v>61</v>
      </c>
      <c r="C62" s="54" t="s">
        <v>1318</v>
      </c>
      <c r="D62" s="54" t="s">
        <v>27</v>
      </c>
      <c r="E62" s="56">
        <v>18307071225</v>
      </c>
      <c r="F62" s="54"/>
      <c r="G62" s="56">
        <v>18</v>
      </c>
      <c r="H62" s="56">
        <v>24</v>
      </c>
      <c r="I62" s="58">
        <f t="shared" si="0"/>
        <v>42</v>
      </c>
      <c r="J62" s="54">
        <v>8011558525</v>
      </c>
      <c r="K62" s="54" t="s">
        <v>987</v>
      </c>
      <c r="L62" s="54" t="s">
        <v>984</v>
      </c>
      <c r="M62" s="54">
        <v>8011203756</v>
      </c>
      <c r="N62" s="54" t="s">
        <v>1319</v>
      </c>
      <c r="O62" s="54">
        <v>9957036334</v>
      </c>
      <c r="P62" s="60">
        <v>43668</v>
      </c>
      <c r="Q62" s="54" t="s">
        <v>329</v>
      </c>
      <c r="R62" s="54" t="s">
        <v>1003</v>
      </c>
      <c r="S62" s="54" t="s">
        <v>97</v>
      </c>
      <c r="T62" s="54"/>
    </row>
    <row r="63" spans="1:20" ht="34.5" x14ac:dyDescent="0.3">
      <c r="A63" s="53">
        <v>59</v>
      </c>
      <c r="B63" s="54" t="s">
        <v>61</v>
      </c>
      <c r="C63" s="54" t="s">
        <v>1320</v>
      </c>
      <c r="D63" s="54" t="s">
        <v>27</v>
      </c>
      <c r="E63" s="56">
        <v>18307071226</v>
      </c>
      <c r="F63" s="54"/>
      <c r="G63" s="56">
        <v>18</v>
      </c>
      <c r="H63" s="56">
        <v>16</v>
      </c>
      <c r="I63" s="58">
        <f t="shared" si="0"/>
        <v>34</v>
      </c>
      <c r="J63" s="54">
        <v>8011900265</v>
      </c>
      <c r="K63" s="54" t="s">
        <v>987</v>
      </c>
      <c r="L63" s="54" t="s">
        <v>984</v>
      </c>
      <c r="M63" s="54">
        <v>8011203756</v>
      </c>
      <c r="N63" s="54" t="s">
        <v>1316</v>
      </c>
      <c r="O63" s="54">
        <v>7896318288</v>
      </c>
      <c r="P63" s="60">
        <v>43668</v>
      </c>
      <c r="Q63" s="54" t="s">
        <v>329</v>
      </c>
      <c r="R63" s="54" t="s">
        <v>1003</v>
      </c>
      <c r="S63" s="54" t="s">
        <v>97</v>
      </c>
      <c r="T63" s="54"/>
    </row>
    <row r="64" spans="1:20" x14ac:dyDescent="0.3">
      <c r="A64" s="53">
        <v>60</v>
      </c>
      <c r="B64" s="54" t="s">
        <v>61</v>
      </c>
      <c r="C64" s="54" t="s">
        <v>1180</v>
      </c>
      <c r="D64" s="54" t="s">
        <v>27</v>
      </c>
      <c r="E64" s="56">
        <v>18307071124</v>
      </c>
      <c r="F64" s="54"/>
      <c r="G64" s="56">
        <v>30</v>
      </c>
      <c r="H64" s="56">
        <v>20</v>
      </c>
      <c r="I64" s="58">
        <f t="shared" si="0"/>
        <v>50</v>
      </c>
      <c r="J64" s="54">
        <v>9706658993</v>
      </c>
      <c r="K64" s="54" t="s">
        <v>105</v>
      </c>
      <c r="L64" s="54" t="s">
        <v>1181</v>
      </c>
      <c r="M64" s="54">
        <v>9854634561</v>
      </c>
      <c r="N64" s="54" t="s">
        <v>138</v>
      </c>
      <c r="O64" s="54">
        <v>9577264649</v>
      </c>
      <c r="P64" s="60">
        <v>43669</v>
      </c>
      <c r="Q64" s="54" t="s">
        <v>333</v>
      </c>
      <c r="R64" s="54" t="s">
        <v>260</v>
      </c>
      <c r="S64" s="54" t="s">
        <v>97</v>
      </c>
      <c r="T64" s="54"/>
    </row>
    <row r="65" spans="1:20" x14ac:dyDescent="0.3">
      <c r="A65" s="53">
        <v>61</v>
      </c>
      <c r="B65" s="54" t="s">
        <v>61</v>
      </c>
      <c r="C65" s="54" t="s">
        <v>1182</v>
      </c>
      <c r="D65" s="54" t="s">
        <v>27</v>
      </c>
      <c r="E65" s="56">
        <v>18307071125</v>
      </c>
      <c r="F65" s="54"/>
      <c r="G65" s="56">
        <v>14</v>
      </c>
      <c r="H65" s="56">
        <v>13</v>
      </c>
      <c r="I65" s="58">
        <f t="shared" si="0"/>
        <v>27</v>
      </c>
      <c r="J65" s="54">
        <v>9706717165</v>
      </c>
      <c r="K65" s="54" t="s">
        <v>105</v>
      </c>
      <c r="L65" s="54" t="s">
        <v>1181</v>
      </c>
      <c r="M65" s="54">
        <v>9854634561</v>
      </c>
      <c r="N65" s="54" t="s">
        <v>1183</v>
      </c>
      <c r="O65" s="54">
        <v>9207159470</v>
      </c>
      <c r="P65" s="60">
        <v>43669</v>
      </c>
      <c r="Q65" s="54" t="s">
        <v>333</v>
      </c>
      <c r="R65" s="54" t="s">
        <v>260</v>
      </c>
      <c r="S65" s="54" t="s">
        <v>97</v>
      </c>
      <c r="T65" s="54"/>
    </row>
    <row r="66" spans="1:20" x14ac:dyDescent="0.3">
      <c r="A66" s="53">
        <v>62</v>
      </c>
      <c r="B66" s="54" t="s">
        <v>61</v>
      </c>
      <c r="C66" s="54" t="s">
        <v>1184</v>
      </c>
      <c r="D66" s="54" t="s">
        <v>27</v>
      </c>
      <c r="E66" s="56">
        <v>18307071121</v>
      </c>
      <c r="F66" s="54"/>
      <c r="G66" s="56">
        <v>47</v>
      </c>
      <c r="H66" s="56">
        <v>30</v>
      </c>
      <c r="I66" s="58">
        <f t="shared" si="0"/>
        <v>77</v>
      </c>
      <c r="J66" s="54">
        <v>7896681938</v>
      </c>
      <c r="K66" s="54" t="s">
        <v>105</v>
      </c>
      <c r="L66" s="54" t="s">
        <v>994</v>
      </c>
      <c r="M66" s="54">
        <v>9127468101</v>
      </c>
      <c r="N66" s="54" t="s">
        <v>325</v>
      </c>
      <c r="O66" s="54">
        <v>9864312092</v>
      </c>
      <c r="P66" s="60">
        <v>43669</v>
      </c>
      <c r="Q66" s="54" t="s">
        <v>333</v>
      </c>
      <c r="R66" s="54" t="s">
        <v>260</v>
      </c>
      <c r="S66" s="54" t="s">
        <v>97</v>
      </c>
      <c r="T66" s="54"/>
    </row>
    <row r="67" spans="1:20" ht="34.5" x14ac:dyDescent="0.3">
      <c r="A67" s="53">
        <v>63</v>
      </c>
      <c r="B67" s="54" t="s">
        <v>61</v>
      </c>
      <c r="C67" s="54" t="s">
        <v>1185</v>
      </c>
      <c r="D67" s="54" t="s">
        <v>27</v>
      </c>
      <c r="E67" s="56">
        <v>18307071205</v>
      </c>
      <c r="F67" s="54"/>
      <c r="G67" s="56">
        <v>22</v>
      </c>
      <c r="H67" s="56">
        <v>15</v>
      </c>
      <c r="I67" s="58">
        <f t="shared" si="0"/>
        <v>37</v>
      </c>
      <c r="J67" s="54">
        <v>9706172037</v>
      </c>
      <c r="K67" s="54" t="s">
        <v>125</v>
      </c>
      <c r="L67" s="54"/>
      <c r="M67" s="54"/>
      <c r="N67" s="54" t="s">
        <v>116</v>
      </c>
      <c r="O67" s="54">
        <v>9859220736</v>
      </c>
      <c r="P67" s="60">
        <v>43670</v>
      </c>
      <c r="Q67" s="54" t="s">
        <v>330</v>
      </c>
      <c r="R67" s="54" t="s">
        <v>254</v>
      </c>
      <c r="S67" s="54" t="s">
        <v>97</v>
      </c>
      <c r="T67" s="55"/>
    </row>
    <row r="68" spans="1:20" ht="34.5" x14ac:dyDescent="0.3">
      <c r="A68" s="53">
        <v>64</v>
      </c>
      <c r="B68" s="54" t="s">
        <v>61</v>
      </c>
      <c r="C68" s="54" t="s">
        <v>1187</v>
      </c>
      <c r="D68" s="54" t="s">
        <v>27</v>
      </c>
      <c r="E68" s="56">
        <v>18307071203</v>
      </c>
      <c r="F68" s="54"/>
      <c r="G68" s="56">
        <v>11</v>
      </c>
      <c r="H68" s="56">
        <v>15</v>
      </c>
      <c r="I68" s="58">
        <f t="shared" si="0"/>
        <v>26</v>
      </c>
      <c r="J68" s="54">
        <v>9954204736</v>
      </c>
      <c r="K68" s="54" t="s">
        <v>1188</v>
      </c>
      <c r="L68" s="54" t="s">
        <v>1189</v>
      </c>
      <c r="M68" s="54">
        <v>9678807561</v>
      </c>
      <c r="N68" s="54" t="s">
        <v>1190</v>
      </c>
      <c r="O68" s="54">
        <v>9678320607</v>
      </c>
      <c r="P68" s="60">
        <v>43670</v>
      </c>
      <c r="Q68" s="54" t="s">
        <v>330</v>
      </c>
      <c r="R68" s="54" t="s">
        <v>249</v>
      </c>
      <c r="S68" s="54" t="s">
        <v>97</v>
      </c>
      <c r="T68" s="55"/>
    </row>
    <row r="69" spans="1:20" ht="34.5" x14ac:dyDescent="0.3">
      <c r="A69" s="53">
        <v>65</v>
      </c>
      <c r="B69" s="54" t="s">
        <v>61</v>
      </c>
      <c r="C69" s="54" t="s">
        <v>1193</v>
      </c>
      <c r="D69" s="54" t="s">
        <v>27</v>
      </c>
      <c r="E69" s="56">
        <v>18307071208</v>
      </c>
      <c r="F69" s="54"/>
      <c r="G69" s="56">
        <v>26</v>
      </c>
      <c r="H69" s="56">
        <v>25</v>
      </c>
      <c r="I69" s="58">
        <f t="shared" ref="I69:I132" si="1">SUM(G69:H69)</f>
        <v>51</v>
      </c>
      <c r="J69" s="54">
        <v>9854421506</v>
      </c>
      <c r="K69" s="54" t="s">
        <v>125</v>
      </c>
      <c r="L69" s="54"/>
      <c r="M69" s="54"/>
      <c r="N69" s="54" t="s">
        <v>1190</v>
      </c>
      <c r="O69" s="54">
        <v>9678320607</v>
      </c>
      <c r="P69" s="60">
        <v>43670</v>
      </c>
      <c r="Q69" s="54" t="s">
        <v>330</v>
      </c>
      <c r="R69" s="54" t="s">
        <v>233</v>
      </c>
      <c r="S69" s="54" t="s">
        <v>97</v>
      </c>
      <c r="T69" s="55"/>
    </row>
    <row r="70" spans="1:20" x14ac:dyDescent="0.3">
      <c r="A70" s="53">
        <v>66</v>
      </c>
      <c r="B70" s="54" t="s">
        <v>61</v>
      </c>
      <c r="C70" s="54" t="s">
        <v>163</v>
      </c>
      <c r="D70" s="54" t="s">
        <v>27</v>
      </c>
      <c r="E70" s="56">
        <v>18307070217</v>
      </c>
      <c r="F70" s="54"/>
      <c r="G70" s="56">
        <v>52</v>
      </c>
      <c r="H70" s="56">
        <v>59</v>
      </c>
      <c r="I70" s="58">
        <f t="shared" si="1"/>
        <v>111</v>
      </c>
      <c r="J70" s="54">
        <v>9085345417</v>
      </c>
      <c r="K70" s="54" t="s">
        <v>153</v>
      </c>
      <c r="L70" s="54" t="s">
        <v>108</v>
      </c>
      <c r="M70" s="54"/>
      <c r="N70" s="54" t="s">
        <v>164</v>
      </c>
      <c r="O70" s="54">
        <v>9854374019</v>
      </c>
      <c r="P70" s="60">
        <v>43671</v>
      </c>
      <c r="Q70" s="54" t="s">
        <v>331</v>
      </c>
      <c r="R70" s="54" t="s">
        <v>235</v>
      </c>
      <c r="S70" s="54" t="s">
        <v>97</v>
      </c>
      <c r="T70" s="55"/>
    </row>
    <row r="71" spans="1:20" x14ac:dyDescent="0.3">
      <c r="A71" s="53">
        <v>67</v>
      </c>
      <c r="B71" s="54" t="s">
        <v>61</v>
      </c>
      <c r="C71" s="54" t="s">
        <v>1347</v>
      </c>
      <c r="D71" s="54" t="s">
        <v>27</v>
      </c>
      <c r="E71" s="56">
        <v>18307070121</v>
      </c>
      <c r="F71" s="54"/>
      <c r="G71" s="56">
        <v>3</v>
      </c>
      <c r="H71" s="56">
        <v>16</v>
      </c>
      <c r="I71" s="58">
        <f t="shared" si="1"/>
        <v>19</v>
      </c>
      <c r="J71" s="54">
        <v>9678941911</v>
      </c>
      <c r="K71" s="54" t="s">
        <v>136</v>
      </c>
      <c r="L71" s="54" t="s">
        <v>108</v>
      </c>
      <c r="M71" s="54"/>
      <c r="N71" s="54" t="s">
        <v>139</v>
      </c>
      <c r="O71" s="54">
        <v>8876394402</v>
      </c>
      <c r="P71" s="60">
        <v>43671</v>
      </c>
      <c r="Q71" s="54" t="s">
        <v>331</v>
      </c>
      <c r="R71" s="54" t="s">
        <v>249</v>
      </c>
      <c r="S71" s="54" t="s">
        <v>97</v>
      </c>
      <c r="T71" s="55"/>
    </row>
    <row r="72" spans="1:20" ht="34.5" x14ac:dyDescent="0.3">
      <c r="A72" s="53">
        <v>68</v>
      </c>
      <c r="B72" s="61" t="s">
        <v>61</v>
      </c>
      <c r="C72" s="54" t="s">
        <v>297</v>
      </c>
      <c r="D72" s="54" t="s">
        <v>27</v>
      </c>
      <c r="E72" s="56">
        <v>18307070805</v>
      </c>
      <c r="F72" s="54"/>
      <c r="G72" s="56">
        <v>33</v>
      </c>
      <c r="H72" s="56">
        <v>33</v>
      </c>
      <c r="I72" s="58">
        <f t="shared" si="1"/>
        <v>66</v>
      </c>
      <c r="J72" s="54">
        <v>8011590994</v>
      </c>
      <c r="K72" s="54" t="s">
        <v>298</v>
      </c>
      <c r="L72" s="54" t="s">
        <v>288</v>
      </c>
      <c r="M72" s="54">
        <v>9678503729</v>
      </c>
      <c r="N72" s="54" t="s">
        <v>299</v>
      </c>
      <c r="O72" s="54">
        <v>9678794359</v>
      </c>
      <c r="P72" s="60">
        <v>43672</v>
      </c>
      <c r="Q72" s="54" t="s">
        <v>92</v>
      </c>
      <c r="R72" s="54" t="s">
        <v>254</v>
      </c>
      <c r="S72" s="54" t="s">
        <v>97</v>
      </c>
      <c r="T72" s="34"/>
    </row>
    <row r="73" spans="1:20" x14ac:dyDescent="0.3">
      <c r="A73" s="53">
        <v>69</v>
      </c>
      <c r="B73" s="61" t="s">
        <v>61</v>
      </c>
      <c r="C73" s="55" t="s">
        <v>300</v>
      </c>
      <c r="D73" s="55" t="s">
        <v>27</v>
      </c>
      <c r="E73" s="57">
        <v>18307070812</v>
      </c>
      <c r="F73" s="55"/>
      <c r="G73" s="57">
        <v>44</v>
      </c>
      <c r="H73" s="57">
        <v>42</v>
      </c>
      <c r="I73" s="58">
        <f t="shared" si="1"/>
        <v>86</v>
      </c>
      <c r="J73" s="55">
        <v>8011160986</v>
      </c>
      <c r="K73" s="55" t="s">
        <v>282</v>
      </c>
      <c r="L73" s="55" t="s">
        <v>286</v>
      </c>
      <c r="M73" s="55">
        <v>9954394577</v>
      </c>
      <c r="N73" s="55" t="s">
        <v>287</v>
      </c>
      <c r="O73" s="55">
        <v>7896729044</v>
      </c>
      <c r="P73" s="60">
        <v>43672</v>
      </c>
      <c r="Q73" s="55" t="s">
        <v>92</v>
      </c>
      <c r="R73" s="55" t="s">
        <v>252</v>
      </c>
      <c r="S73" s="54" t="s">
        <v>97</v>
      </c>
      <c r="T73" s="54"/>
    </row>
    <row r="74" spans="1:20" ht="34.5" x14ac:dyDescent="0.3">
      <c r="A74" s="53">
        <v>70</v>
      </c>
      <c r="B74" s="61" t="s">
        <v>61</v>
      </c>
      <c r="C74" s="54" t="s">
        <v>340</v>
      </c>
      <c r="D74" s="54" t="s">
        <v>27</v>
      </c>
      <c r="E74" s="56">
        <v>18307070915</v>
      </c>
      <c r="F74" s="54"/>
      <c r="G74" s="56">
        <v>38</v>
      </c>
      <c r="H74" s="56">
        <v>41</v>
      </c>
      <c r="I74" s="58">
        <f t="shared" si="1"/>
        <v>79</v>
      </c>
      <c r="J74" s="54">
        <v>9957239548</v>
      </c>
      <c r="K74" s="54" t="s">
        <v>112</v>
      </c>
      <c r="L74" s="54" t="s">
        <v>116</v>
      </c>
      <c r="M74" s="54">
        <v>9854848511</v>
      </c>
      <c r="N74" s="54" t="s">
        <v>203</v>
      </c>
      <c r="O74" s="54">
        <v>9854326486</v>
      </c>
      <c r="P74" s="60">
        <v>43673</v>
      </c>
      <c r="Q74" s="54" t="s">
        <v>332</v>
      </c>
      <c r="R74" s="54" t="s">
        <v>233</v>
      </c>
      <c r="S74" s="54" t="s">
        <v>97</v>
      </c>
      <c r="T74" s="34"/>
    </row>
    <row r="75" spans="1:20" ht="34.5" x14ac:dyDescent="0.3">
      <c r="A75" s="53">
        <v>71</v>
      </c>
      <c r="B75" s="61" t="s">
        <v>61</v>
      </c>
      <c r="C75" s="61" t="s">
        <v>301</v>
      </c>
      <c r="D75" s="61" t="s">
        <v>27</v>
      </c>
      <c r="E75" s="56">
        <v>18307070823</v>
      </c>
      <c r="F75" s="54"/>
      <c r="G75" s="56">
        <v>34</v>
      </c>
      <c r="H75" s="56">
        <v>40</v>
      </c>
      <c r="I75" s="58">
        <f t="shared" si="1"/>
        <v>74</v>
      </c>
      <c r="J75" s="54">
        <v>8761078462</v>
      </c>
      <c r="K75" s="54" t="s">
        <v>298</v>
      </c>
      <c r="L75" s="54" t="s">
        <v>288</v>
      </c>
      <c r="M75" s="54">
        <v>9678503729</v>
      </c>
      <c r="N75" s="54" t="s">
        <v>289</v>
      </c>
      <c r="O75" s="54"/>
      <c r="P75" s="60">
        <v>43673</v>
      </c>
      <c r="Q75" s="54" t="s">
        <v>332</v>
      </c>
      <c r="R75" s="54" t="s">
        <v>259</v>
      </c>
      <c r="S75" s="54" t="s">
        <v>97</v>
      </c>
      <c r="T75" s="34"/>
    </row>
    <row r="76" spans="1:20" ht="34.5" x14ac:dyDescent="0.3">
      <c r="A76" s="53">
        <v>72</v>
      </c>
      <c r="B76" s="74" t="s">
        <v>61</v>
      </c>
      <c r="C76" s="54" t="s">
        <v>1359</v>
      </c>
      <c r="D76" s="54" t="s">
        <v>27</v>
      </c>
      <c r="E76" s="56">
        <v>18307070809</v>
      </c>
      <c r="F76" s="54"/>
      <c r="G76" s="56">
        <v>13</v>
      </c>
      <c r="H76" s="56">
        <v>13</v>
      </c>
      <c r="I76" s="58">
        <f t="shared" si="1"/>
        <v>26</v>
      </c>
      <c r="J76" s="54">
        <v>8474855016</v>
      </c>
      <c r="K76" s="54" t="s">
        <v>196</v>
      </c>
      <c r="L76" s="54" t="s">
        <v>116</v>
      </c>
      <c r="M76" s="54">
        <v>9854848511</v>
      </c>
      <c r="N76" s="54" t="s">
        <v>1360</v>
      </c>
      <c r="O76" s="54"/>
      <c r="P76" s="60">
        <v>43675</v>
      </c>
      <c r="Q76" s="54" t="s">
        <v>329</v>
      </c>
      <c r="R76" s="54" t="s">
        <v>285</v>
      </c>
      <c r="S76" s="54" t="s">
        <v>97</v>
      </c>
      <c r="T76" s="54"/>
    </row>
    <row r="77" spans="1:20" s="63" customFormat="1" x14ac:dyDescent="0.3">
      <c r="A77" s="62">
        <v>73</v>
      </c>
      <c r="B77" s="74" t="s">
        <v>61</v>
      </c>
      <c r="C77" s="55" t="s">
        <v>1361</v>
      </c>
      <c r="D77" s="55" t="s">
        <v>27</v>
      </c>
      <c r="E77" s="57">
        <v>18307070803</v>
      </c>
      <c r="F77" s="55"/>
      <c r="G77" s="57">
        <v>50</v>
      </c>
      <c r="H77" s="57">
        <v>58</v>
      </c>
      <c r="I77" s="58">
        <f t="shared" si="1"/>
        <v>108</v>
      </c>
      <c r="J77" s="55">
        <v>8011337025</v>
      </c>
      <c r="K77" s="55" t="s">
        <v>196</v>
      </c>
      <c r="L77" s="54" t="s">
        <v>116</v>
      </c>
      <c r="M77" s="54">
        <v>9854848511</v>
      </c>
      <c r="N77" s="55" t="s">
        <v>203</v>
      </c>
      <c r="O77" s="55">
        <v>9854326486</v>
      </c>
      <c r="P77" s="60">
        <v>43675</v>
      </c>
      <c r="Q77" s="55" t="s">
        <v>329</v>
      </c>
      <c r="R77" s="55">
        <v>27</v>
      </c>
      <c r="S77" s="54" t="s">
        <v>97</v>
      </c>
      <c r="T77" s="55"/>
    </row>
    <row r="78" spans="1:20" s="63" customFormat="1" x14ac:dyDescent="0.3">
      <c r="A78" s="62">
        <v>74</v>
      </c>
      <c r="B78" s="84" t="s">
        <v>61</v>
      </c>
      <c r="C78" s="35" t="s">
        <v>1362</v>
      </c>
      <c r="D78" s="35" t="s">
        <v>27</v>
      </c>
      <c r="E78" s="37">
        <v>18307070807</v>
      </c>
      <c r="F78" s="35"/>
      <c r="G78" s="37">
        <v>47</v>
      </c>
      <c r="H78" s="37">
        <v>46</v>
      </c>
      <c r="I78" s="58">
        <f t="shared" si="1"/>
        <v>93</v>
      </c>
      <c r="J78" s="35">
        <v>7896628840</v>
      </c>
      <c r="K78" s="35" t="s">
        <v>282</v>
      </c>
      <c r="L78" s="35" t="s">
        <v>283</v>
      </c>
      <c r="M78" s="35">
        <v>9954391802</v>
      </c>
      <c r="N78" s="35" t="s">
        <v>284</v>
      </c>
      <c r="O78" s="35">
        <v>9678306022</v>
      </c>
      <c r="P78" s="38">
        <v>43676</v>
      </c>
      <c r="Q78" s="35" t="s">
        <v>333</v>
      </c>
      <c r="R78" s="35" t="s">
        <v>272</v>
      </c>
      <c r="S78" s="54" t="s">
        <v>97</v>
      </c>
      <c r="T78" s="55"/>
    </row>
    <row r="79" spans="1:20" ht="31.5" x14ac:dyDescent="0.3">
      <c r="A79" s="53">
        <v>75</v>
      </c>
      <c r="B79" s="61" t="s">
        <v>61</v>
      </c>
      <c r="C79" s="34" t="s">
        <v>1392</v>
      </c>
      <c r="D79" s="34" t="s">
        <v>27</v>
      </c>
      <c r="E79" s="36">
        <v>18307070810</v>
      </c>
      <c r="F79" s="34"/>
      <c r="G79" s="36">
        <v>33</v>
      </c>
      <c r="H79" s="36">
        <v>30</v>
      </c>
      <c r="I79" s="58">
        <f t="shared" si="1"/>
        <v>63</v>
      </c>
      <c r="J79" s="34">
        <v>9678503714</v>
      </c>
      <c r="K79" s="34" t="s">
        <v>282</v>
      </c>
      <c r="L79" s="34" t="s">
        <v>286</v>
      </c>
      <c r="M79" s="34">
        <v>9954394577</v>
      </c>
      <c r="N79" s="34" t="s">
        <v>287</v>
      </c>
      <c r="O79" s="34">
        <v>7896729044</v>
      </c>
      <c r="P79" s="39">
        <v>43259</v>
      </c>
      <c r="Q79" s="34" t="s">
        <v>92</v>
      </c>
      <c r="R79" s="34" t="s">
        <v>285</v>
      </c>
      <c r="S79" s="34" t="s">
        <v>97</v>
      </c>
      <c r="T79" s="54"/>
    </row>
    <row r="80" spans="1:20" x14ac:dyDescent="0.3">
      <c r="A80" s="53">
        <v>76</v>
      </c>
      <c r="B80" s="61" t="s">
        <v>62</v>
      </c>
      <c r="C80" s="54" t="s">
        <v>696</v>
      </c>
      <c r="D80" s="54" t="s">
        <v>27</v>
      </c>
      <c r="E80" s="56">
        <v>18307010413</v>
      </c>
      <c r="F80" s="54"/>
      <c r="G80" s="56">
        <v>14</v>
      </c>
      <c r="H80" s="56">
        <v>13</v>
      </c>
      <c r="I80" s="58">
        <f t="shared" si="1"/>
        <v>27</v>
      </c>
      <c r="J80" s="54">
        <v>9577571949</v>
      </c>
      <c r="K80" s="54" t="s">
        <v>87</v>
      </c>
      <c r="L80" s="54" t="s">
        <v>669</v>
      </c>
      <c r="M80" s="54">
        <v>8011559274</v>
      </c>
      <c r="N80" s="54" t="s">
        <v>675</v>
      </c>
      <c r="O80" s="54"/>
      <c r="P80" s="60">
        <v>43647</v>
      </c>
      <c r="Q80" s="54" t="s">
        <v>329</v>
      </c>
      <c r="R80" s="54" t="s">
        <v>678</v>
      </c>
      <c r="S80" s="54" t="s">
        <v>85</v>
      </c>
      <c r="T80" s="54"/>
    </row>
    <row r="81" spans="1:20" x14ac:dyDescent="0.3">
      <c r="A81" s="53">
        <v>77</v>
      </c>
      <c r="B81" s="61" t="s">
        <v>62</v>
      </c>
      <c r="C81" s="54" t="s">
        <v>697</v>
      </c>
      <c r="D81" s="54" t="s">
        <v>27</v>
      </c>
      <c r="E81" s="56">
        <v>18307010414</v>
      </c>
      <c r="F81" s="54"/>
      <c r="G81" s="56">
        <v>32</v>
      </c>
      <c r="H81" s="56">
        <v>28</v>
      </c>
      <c r="I81" s="58">
        <f t="shared" si="1"/>
        <v>60</v>
      </c>
      <c r="J81" s="54">
        <v>8811888647</v>
      </c>
      <c r="K81" s="54" t="s">
        <v>107</v>
      </c>
      <c r="L81" s="54" t="s">
        <v>131</v>
      </c>
      <c r="M81" s="54">
        <v>9854273266</v>
      </c>
      <c r="N81" s="54" t="s">
        <v>698</v>
      </c>
      <c r="O81" s="54">
        <v>9613022836</v>
      </c>
      <c r="P81" s="60">
        <v>43647</v>
      </c>
      <c r="Q81" s="54" t="s">
        <v>329</v>
      </c>
      <c r="R81" s="54" t="s">
        <v>312</v>
      </c>
      <c r="S81" s="54" t="s">
        <v>85</v>
      </c>
      <c r="T81" s="54"/>
    </row>
    <row r="82" spans="1:20" x14ac:dyDescent="0.3">
      <c r="A82" s="53">
        <v>78</v>
      </c>
      <c r="B82" s="54" t="s">
        <v>62</v>
      </c>
      <c r="C82" s="54" t="s">
        <v>699</v>
      </c>
      <c r="D82" s="54" t="s">
        <v>27</v>
      </c>
      <c r="E82" s="56">
        <v>18307010415</v>
      </c>
      <c r="F82" s="54"/>
      <c r="G82" s="56">
        <v>20</v>
      </c>
      <c r="H82" s="56">
        <v>28</v>
      </c>
      <c r="I82" s="58">
        <f t="shared" si="1"/>
        <v>48</v>
      </c>
      <c r="J82" s="54">
        <v>9957954718</v>
      </c>
      <c r="K82" s="54" t="s">
        <v>107</v>
      </c>
      <c r="L82" s="54"/>
      <c r="M82" s="54"/>
      <c r="N82" s="54" t="s">
        <v>700</v>
      </c>
      <c r="O82" s="54">
        <v>9613022836</v>
      </c>
      <c r="P82" s="60">
        <v>43647</v>
      </c>
      <c r="Q82" s="54" t="s">
        <v>329</v>
      </c>
      <c r="R82" s="54" t="s">
        <v>268</v>
      </c>
      <c r="S82" s="54" t="s">
        <v>85</v>
      </c>
      <c r="T82" s="54"/>
    </row>
    <row r="83" spans="1:20" x14ac:dyDescent="0.3">
      <c r="A83" s="53">
        <v>79</v>
      </c>
      <c r="B83" s="54" t="s">
        <v>62</v>
      </c>
      <c r="C83" s="54" t="s">
        <v>701</v>
      </c>
      <c r="D83" s="54" t="s">
        <v>27</v>
      </c>
      <c r="E83" s="56">
        <v>18307010416</v>
      </c>
      <c r="F83" s="54"/>
      <c r="G83" s="56">
        <v>48</v>
      </c>
      <c r="H83" s="56">
        <v>47</v>
      </c>
      <c r="I83" s="58">
        <f t="shared" si="1"/>
        <v>95</v>
      </c>
      <c r="J83" s="54">
        <v>9678890305</v>
      </c>
      <c r="K83" s="54" t="s">
        <v>109</v>
      </c>
      <c r="L83" s="54" t="s">
        <v>110</v>
      </c>
      <c r="M83" s="54">
        <v>9859471112</v>
      </c>
      <c r="N83" s="54" t="s">
        <v>702</v>
      </c>
      <c r="O83" s="54"/>
      <c r="P83" s="60">
        <v>43648</v>
      </c>
      <c r="Q83" s="54" t="s">
        <v>333</v>
      </c>
      <c r="R83" s="54" t="s">
        <v>703</v>
      </c>
      <c r="S83" s="54" t="s">
        <v>85</v>
      </c>
      <c r="T83" s="54"/>
    </row>
    <row r="84" spans="1:20" ht="34.5" x14ac:dyDescent="0.3">
      <c r="A84" s="53">
        <v>80</v>
      </c>
      <c r="B84" s="54" t="s">
        <v>62</v>
      </c>
      <c r="C84" s="54" t="s">
        <v>704</v>
      </c>
      <c r="D84" s="54" t="s">
        <v>27</v>
      </c>
      <c r="E84" s="56">
        <v>18307010417</v>
      </c>
      <c r="F84" s="54"/>
      <c r="G84" s="56">
        <v>16</v>
      </c>
      <c r="H84" s="56">
        <v>21</v>
      </c>
      <c r="I84" s="58">
        <f t="shared" si="1"/>
        <v>37</v>
      </c>
      <c r="J84" s="54">
        <v>9954456772</v>
      </c>
      <c r="K84" s="54" t="s">
        <v>705</v>
      </c>
      <c r="L84" s="54" t="s">
        <v>706</v>
      </c>
      <c r="M84" s="54">
        <v>9859704652</v>
      </c>
      <c r="N84" s="54" t="s">
        <v>707</v>
      </c>
      <c r="O84" s="54">
        <v>9859822252</v>
      </c>
      <c r="P84" s="60">
        <v>43648</v>
      </c>
      <c r="Q84" s="54" t="s">
        <v>333</v>
      </c>
      <c r="R84" s="54" t="s">
        <v>235</v>
      </c>
      <c r="S84" s="54" t="s">
        <v>85</v>
      </c>
      <c r="T84" s="54"/>
    </row>
    <row r="85" spans="1:20" x14ac:dyDescent="0.3">
      <c r="A85" s="53">
        <v>81</v>
      </c>
      <c r="B85" s="54" t="s">
        <v>62</v>
      </c>
      <c r="C85" s="54" t="s">
        <v>708</v>
      </c>
      <c r="D85" s="54" t="s">
        <v>27</v>
      </c>
      <c r="E85" s="56">
        <v>18307010418</v>
      </c>
      <c r="F85" s="54"/>
      <c r="G85" s="56">
        <v>21</v>
      </c>
      <c r="H85" s="56">
        <v>23</v>
      </c>
      <c r="I85" s="58">
        <f t="shared" si="1"/>
        <v>44</v>
      </c>
      <c r="J85" s="54">
        <v>8471912273</v>
      </c>
      <c r="K85" s="54" t="s">
        <v>107</v>
      </c>
      <c r="L85" s="54"/>
      <c r="M85" s="54"/>
      <c r="N85" s="54" t="s">
        <v>709</v>
      </c>
      <c r="O85" s="54"/>
      <c r="P85" s="60">
        <v>43648</v>
      </c>
      <c r="Q85" s="54" t="s">
        <v>333</v>
      </c>
      <c r="R85" s="54" t="s">
        <v>267</v>
      </c>
      <c r="S85" s="54" t="s">
        <v>85</v>
      </c>
      <c r="T85" s="54"/>
    </row>
    <row r="86" spans="1:20" ht="34.5" x14ac:dyDescent="0.3">
      <c r="A86" s="53">
        <v>82</v>
      </c>
      <c r="B86" s="54" t="s">
        <v>62</v>
      </c>
      <c r="C86" s="54" t="s">
        <v>710</v>
      </c>
      <c r="D86" s="54" t="s">
        <v>27</v>
      </c>
      <c r="E86" s="56">
        <v>18307010706</v>
      </c>
      <c r="F86" s="54"/>
      <c r="G86" s="56">
        <v>26</v>
      </c>
      <c r="H86" s="56">
        <v>15</v>
      </c>
      <c r="I86" s="58">
        <f t="shared" si="1"/>
        <v>41</v>
      </c>
      <c r="J86" s="54">
        <v>9707485203</v>
      </c>
      <c r="K86" s="54" t="s">
        <v>711</v>
      </c>
      <c r="L86" s="54" t="s">
        <v>712</v>
      </c>
      <c r="M86" s="54">
        <v>9854621510</v>
      </c>
      <c r="N86" s="54" t="s">
        <v>713</v>
      </c>
      <c r="O86" s="54">
        <v>9613965176</v>
      </c>
      <c r="P86" s="60">
        <v>43649</v>
      </c>
      <c r="Q86" s="54" t="s">
        <v>330</v>
      </c>
      <c r="R86" s="54" t="s">
        <v>311</v>
      </c>
      <c r="S86" s="54" t="s">
        <v>85</v>
      </c>
      <c r="T86" s="54"/>
    </row>
    <row r="87" spans="1:20" ht="34.5" x14ac:dyDescent="0.3">
      <c r="A87" s="53">
        <v>83</v>
      </c>
      <c r="B87" s="54" t="s">
        <v>62</v>
      </c>
      <c r="C87" s="61" t="s">
        <v>714</v>
      </c>
      <c r="D87" s="61" t="s">
        <v>27</v>
      </c>
      <c r="E87" s="56">
        <v>18307010705</v>
      </c>
      <c r="F87" s="54"/>
      <c r="G87" s="56">
        <v>16</v>
      </c>
      <c r="H87" s="56">
        <v>16</v>
      </c>
      <c r="I87" s="58">
        <f t="shared" si="1"/>
        <v>32</v>
      </c>
      <c r="J87" s="54">
        <v>9476578502</v>
      </c>
      <c r="K87" s="54" t="s">
        <v>711</v>
      </c>
      <c r="L87" s="54" t="s">
        <v>712</v>
      </c>
      <c r="M87" s="54">
        <v>9854621510</v>
      </c>
      <c r="N87" s="54" t="s">
        <v>713</v>
      </c>
      <c r="O87" s="54">
        <v>9613965176</v>
      </c>
      <c r="P87" s="60">
        <v>43649</v>
      </c>
      <c r="Q87" s="54" t="s">
        <v>330</v>
      </c>
      <c r="R87" s="54" t="s">
        <v>715</v>
      </c>
      <c r="S87" s="54" t="s">
        <v>85</v>
      </c>
      <c r="T87" s="54"/>
    </row>
    <row r="88" spans="1:20" ht="34.5" x14ac:dyDescent="0.3">
      <c r="A88" s="53">
        <v>84</v>
      </c>
      <c r="B88" s="54" t="s">
        <v>62</v>
      </c>
      <c r="C88" s="54" t="s">
        <v>716</v>
      </c>
      <c r="D88" s="54" t="s">
        <v>27</v>
      </c>
      <c r="E88" s="56">
        <v>18307010707</v>
      </c>
      <c r="F88" s="54"/>
      <c r="G88" s="56">
        <v>14</v>
      </c>
      <c r="H88" s="56">
        <v>13</v>
      </c>
      <c r="I88" s="58">
        <f t="shared" si="1"/>
        <v>27</v>
      </c>
      <c r="J88" s="54">
        <v>9954632549</v>
      </c>
      <c r="K88" s="54" t="s">
        <v>711</v>
      </c>
      <c r="L88" s="54" t="s">
        <v>712</v>
      </c>
      <c r="M88" s="54">
        <v>9854621510</v>
      </c>
      <c r="N88" s="54" t="s">
        <v>717</v>
      </c>
      <c r="O88" s="54">
        <v>9957087544</v>
      </c>
      <c r="P88" s="60">
        <v>43649</v>
      </c>
      <c r="Q88" s="54" t="s">
        <v>330</v>
      </c>
      <c r="R88" s="54" t="s">
        <v>233</v>
      </c>
      <c r="S88" s="54" t="s">
        <v>85</v>
      </c>
      <c r="T88" s="54"/>
    </row>
    <row r="89" spans="1:20" ht="34.5" x14ac:dyDescent="0.3">
      <c r="A89" s="53">
        <v>85</v>
      </c>
      <c r="B89" s="54" t="s">
        <v>62</v>
      </c>
      <c r="C89" s="54" t="s">
        <v>718</v>
      </c>
      <c r="D89" s="54" t="s">
        <v>27</v>
      </c>
      <c r="E89" s="56">
        <v>18307010708</v>
      </c>
      <c r="F89" s="54"/>
      <c r="G89" s="56">
        <v>9</v>
      </c>
      <c r="H89" s="56">
        <v>9</v>
      </c>
      <c r="I89" s="58">
        <f t="shared" si="1"/>
        <v>18</v>
      </c>
      <c r="J89" s="54">
        <v>7638010190</v>
      </c>
      <c r="K89" s="54" t="s">
        <v>711</v>
      </c>
      <c r="L89" s="54" t="s">
        <v>712</v>
      </c>
      <c r="M89" s="54">
        <v>9854621510</v>
      </c>
      <c r="N89" s="54" t="s">
        <v>717</v>
      </c>
      <c r="O89" s="54">
        <v>9957087544</v>
      </c>
      <c r="P89" s="60">
        <v>43649</v>
      </c>
      <c r="Q89" s="54" t="s">
        <v>330</v>
      </c>
      <c r="R89" s="54" t="s">
        <v>252</v>
      </c>
      <c r="S89" s="54" t="s">
        <v>85</v>
      </c>
      <c r="T89" s="54"/>
    </row>
    <row r="90" spans="1:20" x14ac:dyDescent="0.3">
      <c r="A90" s="53">
        <v>86</v>
      </c>
      <c r="B90" s="54" t="s">
        <v>62</v>
      </c>
      <c r="C90" s="54" t="s">
        <v>719</v>
      </c>
      <c r="D90" s="54" t="s">
        <v>27</v>
      </c>
      <c r="E90" s="56">
        <v>18307010701</v>
      </c>
      <c r="F90" s="54"/>
      <c r="G90" s="56">
        <v>17</v>
      </c>
      <c r="H90" s="56">
        <v>18</v>
      </c>
      <c r="I90" s="58">
        <f t="shared" si="1"/>
        <v>35</v>
      </c>
      <c r="J90" s="54">
        <v>8134947994</v>
      </c>
      <c r="K90" s="54" t="s">
        <v>711</v>
      </c>
      <c r="L90" s="54" t="s">
        <v>712</v>
      </c>
      <c r="M90" s="54">
        <v>9854621510</v>
      </c>
      <c r="N90" s="54" t="s">
        <v>720</v>
      </c>
      <c r="O90" s="54">
        <v>9577329481</v>
      </c>
      <c r="P90" s="60">
        <v>43650</v>
      </c>
      <c r="Q90" s="54" t="s">
        <v>331</v>
      </c>
      <c r="R90" s="54" t="s">
        <v>233</v>
      </c>
      <c r="S90" s="54" t="s">
        <v>85</v>
      </c>
      <c r="T90" s="54"/>
    </row>
    <row r="91" spans="1:20" ht="34.5" x14ac:dyDescent="0.3">
      <c r="A91" s="53">
        <v>87</v>
      </c>
      <c r="B91" s="54" t="s">
        <v>62</v>
      </c>
      <c r="C91" s="61" t="s">
        <v>721</v>
      </c>
      <c r="D91" s="61" t="s">
        <v>27</v>
      </c>
      <c r="E91" s="56">
        <v>18307010702</v>
      </c>
      <c r="F91" s="54"/>
      <c r="G91" s="56">
        <v>38</v>
      </c>
      <c r="H91" s="56">
        <v>41</v>
      </c>
      <c r="I91" s="58">
        <f t="shared" si="1"/>
        <v>79</v>
      </c>
      <c r="J91" s="54">
        <v>9365880442</v>
      </c>
      <c r="K91" s="54" t="s">
        <v>711</v>
      </c>
      <c r="L91" s="54" t="s">
        <v>712</v>
      </c>
      <c r="M91" s="54">
        <v>9854621510</v>
      </c>
      <c r="N91" s="54" t="s">
        <v>722</v>
      </c>
      <c r="O91" s="54">
        <v>9954673156</v>
      </c>
      <c r="P91" s="60">
        <v>43650</v>
      </c>
      <c r="Q91" s="54" t="s">
        <v>331</v>
      </c>
      <c r="R91" s="54" t="s">
        <v>249</v>
      </c>
      <c r="S91" s="54" t="s">
        <v>85</v>
      </c>
      <c r="T91" s="54"/>
    </row>
    <row r="92" spans="1:20" x14ac:dyDescent="0.3">
      <c r="A92" s="53">
        <v>88</v>
      </c>
      <c r="B92" s="54" t="s">
        <v>62</v>
      </c>
      <c r="C92" s="54" t="s">
        <v>84</v>
      </c>
      <c r="D92" s="54" t="s">
        <v>27</v>
      </c>
      <c r="E92" s="56">
        <v>18307010703</v>
      </c>
      <c r="F92" s="54"/>
      <c r="G92" s="56">
        <v>13</v>
      </c>
      <c r="H92" s="56">
        <v>26</v>
      </c>
      <c r="I92" s="58">
        <f t="shared" si="1"/>
        <v>39</v>
      </c>
      <c r="J92" s="54">
        <v>9954285723</v>
      </c>
      <c r="K92" s="54" t="s">
        <v>711</v>
      </c>
      <c r="L92" s="54" t="s">
        <v>712</v>
      </c>
      <c r="M92" s="54">
        <v>9854621510</v>
      </c>
      <c r="N92" s="54" t="s">
        <v>723</v>
      </c>
      <c r="O92" s="54">
        <v>9577329481</v>
      </c>
      <c r="P92" s="60">
        <v>43650</v>
      </c>
      <c r="Q92" s="54" t="s">
        <v>331</v>
      </c>
      <c r="R92" s="54" t="s">
        <v>252</v>
      </c>
      <c r="S92" s="54" t="s">
        <v>85</v>
      </c>
      <c r="T92" s="54"/>
    </row>
    <row r="93" spans="1:20" ht="34.5" x14ac:dyDescent="0.3">
      <c r="A93" s="53">
        <v>89</v>
      </c>
      <c r="B93" s="54" t="s">
        <v>62</v>
      </c>
      <c r="C93" s="54" t="s">
        <v>724</v>
      </c>
      <c r="D93" s="54" t="s">
        <v>27</v>
      </c>
      <c r="E93" s="56">
        <v>18307010704</v>
      </c>
      <c r="F93" s="54"/>
      <c r="G93" s="56">
        <v>14</v>
      </c>
      <c r="H93" s="56">
        <v>16</v>
      </c>
      <c r="I93" s="58">
        <f t="shared" si="1"/>
        <v>30</v>
      </c>
      <c r="J93" s="54">
        <v>8723841973</v>
      </c>
      <c r="K93" s="54" t="s">
        <v>237</v>
      </c>
      <c r="L93" s="54" t="s">
        <v>725</v>
      </c>
      <c r="M93" s="54">
        <v>8254831130</v>
      </c>
      <c r="N93" s="54" t="s">
        <v>726</v>
      </c>
      <c r="O93" s="54"/>
      <c r="P93" s="60">
        <v>43651</v>
      </c>
      <c r="Q93" s="54" t="s">
        <v>92</v>
      </c>
      <c r="R93" s="54" t="s">
        <v>254</v>
      </c>
      <c r="S93" s="54" t="s">
        <v>85</v>
      </c>
      <c r="T93" s="54"/>
    </row>
    <row r="94" spans="1:20" x14ac:dyDescent="0.3">
      <c r="A94" s="53">
        <v>90</v>
      </c>
      <c r="B94" s="54" t="s">
        <v>62</v>
      </c>
      <c r="C94" s="54" t="s">
        <v>727</v>
      </c>
      <c r="D94" s="54" t="s">
        <v>27</v>
      </c>
      <c r="E94" s="56">
        <v>18307010709</v>
      </c>
      <c r="F94" s="54"/>
      <c r="G94" s="56">
        <v>14</v>
      </c>
      <c r="H94" s="56">
        <v>15</v>
      </c>
      <c r="I94" s="58">
        <f t="shared" si="1"/>
        <v>29</v>
      </c>
      <c r="J94" s="54">
        <v>9600642954</v>
      </c>
      <c r="K94" s="54" t="s">
        <v>711</v>
      </c>
      <c r="L94" s="54" t="s">
        <v>712</v>
      </c>
      <c r="M94" s="54">
        <v>9854621510</v>
      </c>
      <c r="N94" s="54" t="s">
        <v>717</v>
      </c>
      <c r="O94" s="54">
        <v>9957087544</v>
      </c>
      <c r="P94" s="60">
        <v>43651</v>
      </c>
      <c r="Q94" s="54" t="s">
        <v>92</v>
      </c>
      <c r="R94" s="54" t="s">
        <v>252</v>
      </c>
      <c r="S94" s="54" t="s">
        <v>85</v>
      </c>
      <c r="T94" s="54"/>
    </row>
    <row r="95" spans="1:20" x14ac:dyDescent="0.3">
      <c r="A95" s="53">
        <v>91</v>
      </c>
      <c r="B95" s="54" t="s">
        <v>62</v>
      </c>
      <c r="C95" s="61" t="s">
        <v>728</v>
      </c>
      <c r="D95" s="61" t="s">
        <v>27</v>
      </c>
      <c r="E95" s="56">
        <v>18307010710</v>
      </c>
      <c r="F95" s="54"/>
      <c r="G95" s="56">
        <v>16</v>
      </c>
      <c r="H95" s="56">
        <v>15</v>
      </c>
      <c r="I95" s="58">
        <f t="shared" si="1"/>
        <v>31</v>
      </c>
      <c r="J95" s="54">
        <v>9706701584</v>
      </c>
      <c r="K95" s="54" t="s">
        <v>711</v>
      </c>
      <c r="L95" s="54" t="s">
        <v>712</v>
      </c>
      <c r="M95" s="54">
        <v>9854621510</v>
      </c>
      <c r="N95" s="54" t="s">
        <v>729</v>
      </c>
      <c r="O95" s="54">
        <v>9957087546</v>
      </c>
      <c r="P95" s="60">
        <v>43651</v>
      </c>
      <c r="Q95" s="54" t="s">
        <v>92</v>
      </c>
      <c r="R95" s="54" t="s">
        <v>235</v>
      </c>
      <c r="S95" s="54" t="s">
        <v>85</v>
      </c>
      <c r="T95" s="54"/>
    </row>
    <row r="96" spans="1:20" x14ac:dyDescent="0.3">
      <c r="A96" s="53">
        <v>92</v>
      </c>
      <c r="B96" s="54" t="s">
        <v>62</v>
      </c>
      <c r="C96" s="54" t="s">
        <v>730</v>
      </c>
      <c r="D96" s="54" t="s">
        <v>27</v>
      </c>
      <c r="E96" s="56">
        <v>18307010711</v>
      </c>
      <c r="F96" s="54"/>
      <c r="G96" s="56">
        <v>17</v>
      </c>
      <c r="H96" s="56">
        <v>19</v>
      </c>
      <c r="I96" s="58">
        <f t="shared" si="1"/>
        <v>36</v>
      </c>
      <c r="J96" s="54">
        <v>8473981725</v>
      </c>
      <c r="K96" s="54" t="s">
        <v>711</v>
      </c>
      <c r="L96" s="54" t="s">
        <v>712</v>
      </c>
      <c r="M96" s="54">
        <v>9854621510</v>
      </c>
      <c r="N96" s="54" t="s">
        <v>731</v>
      </c>
      <c r="O96" s="54">
        <v>7896380164</v>
      </c>
      <c r="P96" s="60">
        <v>43651</v>
      </c>
      <c r="Q96" s="54" t="s">
        <v>92</v>
      </c>
      <c r="R96" s="54" t="s">
        <v>246</v>
      </c>
      <c r="S96" s="54" t="s">
        <v>85</v>
      </c>
      <c r="T96" s="54"/>
    </row>
    <row r="97" spans="1:20" x14ac:dyDescent="0.3">
      <c r="A97" s="53">
        <v>93</v>
      </c>
      <c r="B97" s="54" t="s">
        <v>62</v>
      </c>
      <c r="C97" s="61" t="s">
        <v>732</v>
      </c>
      <c r="D97" s="61" t="s">
        <v>27</v>
      </c>
      <c r="E97" s="56">
        <v>18307010712</v>
      </c>
      <c r="F97" s="54"/>
      <c r="G97" s="56">
        <v>26</v>
      </c>
      <c r="H97" s="56">
        <v>37</v>
      </c>
      <c r="I97" s="58">
        <f t="shared" si="1"/>
        <v>63</v>
      </c>
      <c r="J97" s="54">
        <v>8876281512</v>
      </c>
      <c r="K97" s="54" t="s">
        <v>711</v>
      </c>
      <c r="L97" s="54" t="s">
        <v>712</v>
      </c>
      <c r="M97" s="54">
        <v>9854621510</v>
      </c>
      <c r="N97" s="54" t="s">
        <v>731</v>
      </c>
      <c r="O97" s="54">
        <v>7896380164</v>
      </c>
      <c r="P97" s="60">
        <v>43652</v>
      </c>
      <c r="Q97" s="54" t="s">
        <v>332</v>
      </c>
      <c r="R97" s="54" t="s">
        <v>252</v>
      </c>
      <c r="S97" s="54" t="s">
        <v>85</v>
      </c>
      <c r="T97" s="54"/>
    </row>
    <row r="98" spans="1:20" x14ac:dyDescent="0.3">
      <c r="A98" s="53">
        <v>94</v>
      </c>
      <c r="B98" s="54" t="s">
        <v>62</v>
      </c>
      <c r="C98" s="54" t="s">
        <v>733</v>
      </c>
      <c r="D98" s="54" t="s">
        <v>27</v>
      </c>
      <c r="E98" s="56">
        <v>18307010713</v>
      </c>
      <c r="F98" s="54"/>
      <c r="G98" s="56">
        <v>46</v>
      </c>
      <c r="H98" s="56">
        <v>47</v>
      </c>
      <c r="I98" s="58">
        <f t="shared" si="1"/>
        <v>93</v>
      </c>
      <c r="J98" s="54">
        <v>7896737242</v>
      </c>
      <c r="K98" s="54" t="s">
        <v>711</v>
      </c>
      <c r="L98" s="54" t="s">
        <v>712</v>
      </c>
      <c r="M98" s="54">
        <v>9854621510</v>
      </c>
      <c r="N98" s="54" t="s">
        <v>734</v>
      </c>
      <c r="O98" s="54">
        <v>9613248696</v>
      </c>
      <c r="P98" s="60">
        <v>43652</v>
      </c>
      <c r="Q98" s="54" t="s">
        <v>332</v>
      </c>
      <c r="R98" s="54" t="s">
        <v>260</v>
      </c>
      <c r="S98" s="54" t="s">
        <v>85</v>
      </c>
      <c r="T98" s="54"/>
    </row>
    <row r="99" spans="1:20" x14ac:dyDescent="0.3">
      <c r="A99" s="53">
        <v>95</v>
      </c>
      <c r="B99" s="54" t="s">
        <v>62</v>
      </c>
      <c r="C99" s="54" t="s">
        <v>735</v>
      </c>
      <c r="D99" s="54" t="s">
        <v>27</v>
      </c>
      <c r="E99" s="56">
        <v>18307010714</v>
      </c>
      <c r="F99" s="54"/>
      <c r="G99" s="56">
        <v>31</v>
      </c>
      <c r="H99" s="56">
        <v>36</v>
      </c>
      <c r="I99" s="58">
        <f t="shared" si="1"/>
        <v>67</v>
      </c>
      <c r="J99" s="54">
        <v>9132176766</v>
      </c>
      <c r="K99" s="54" t="s">
        <v>711</v>
      </c>
      <c r="L99" s="54" t="s">
        <v>712</v>
      </c>
      <c r="M99" s="54">
        <v>9854621510</v>
      </c>
      <c r="N99" s="54" t="s">
        <v>734</v>
      </c>
      <c r="O99" s="54">
        <v>9613248696</v>
      </c>
      <c r="P99" s="60">
        <v>43654</v>
      </c>
      <c r="Q99" s="54" t="s">
        <v>329</v>
      </c>
      <c r="R99" s="54" t="s">
        <v>234</v>
      </c>
      <c r="S99" s="54" t="s">
        <v>85</v>
      </c>
      <c r="T99" s="54"/>
    </row>
    <row r="100" spans="1:20" x14ac:dyDescent="0.3">
      <c r="A100" s="53">
        <v>96</v>
      </c>
      <c r="B100" s="54" t="s">
        <v>62</v>
      </c>
      <c r="C100" s="55" t="s">
        <v>736</v>
      </c>
      <c r="D100" s="55" t="s">
        <v>27</v>
      </c>
      <c r="E100" s="57">
        <v>18307010715</v>
      </c>
      <c r="F100" s="55"/>
      <c r="G100" s="57">
        <v>35</v>
      </c>
      <c r="H100" s="57">
        <v>35</v>
      </c>
      <c r="I100" s="58">
        <f t="shared" si="1"/>
        <v>70</v>
      </c>
      <c r="J100" s="55">
        <v>9957274870</v>
      </c>
      <c r="K100" s="55" t="s">
        <v>711</v>
      </c>
      <c r="L100" s="55" t="s">
        <v>712</v>
      </c>
      <c r="M100" s="55">
        <v>9854621510</v>
      </c>
      <c r="N100" s="55" t="s">
        <v>737</v>
      </c>
      <c r="O100" s="55">
        <v>9613121181</v>
      </c>
      <c r="P100" s="60">
        <v>43654</v>
      </c>
      <c r="Q100" s="55" t="s">
        <v>329</v>
      </c>
      <c r="R100" s="55" t="s">
        <v>285</v>
      </c>
      <c r="S100" s="54" t="s">
        <v>85</v>
      </c>
      <c r="T100" s="54"/>
    </row>
    <row r="101" spans="1:20" x14ac:dyDescent="0.3">
      <c r="A101" s="53">
        <v>97</v>
      </c>
      <c r="B101" s="54" t="s">
        <v>62</v>
      </c>
      <c r="C101" s="54" t="s">
        <v>738</v>
      </c>
      <c r="D101" s="54" t="s">
        <v>27</v>
      </c>
      <c r="E101" s="56">
        <v>18307010716</v>
      </c>
      <c r="F101" s="54"/>
      <c r="G101" s="56">
        <v>42</v>
      </c>
      <c r="H101" s="56">
        <v>32</v>
      </c>
      <c r="I101" s="58">
        <f t="shared" si="1"/>
        <v>74</v>
      </c>
      <c r="J101" s="65">
        <v>9508556760</v>
      </c>
      <c r="K101" s="54" t="s">
        <v>244</v>
      </c>
      <c r="L101" s="54" t="s">
        <v>245</v>
      </c>
      <c r="M101" s="54">
        <v>9954032647</v>
      </c>
      <c r="N101" s="54" t="s">
        <v>739</v>
      </c>
      <c r="O101" s="54">
        <v>9864635348</v>
      </c>
      <c r="P101" s="60">
        <v>43655</v>
      </c>
      <c r="Q101" s="54" t="s">
        <v>333</v>
      </c>
      <c r="R101" s="54" t="s">
        <v>246</v>
      </c>
      <c r="S101" s="54" t="s">
        <v>85</v>
      </c>
      <c r="T101" s="54"/>
    </row>
    <row r="102" spans="1:20" ht="34.5" x14ac:dyDescent="0.3">
      <c r="A102" s="53">
        <v>98</v>
      </c>
      <c r="B102" s="54" t="s">
        <v>62</v>
      </c>
      <c r="C102" s="54" t="s">
        <v>740</v>
      </c>
      <c r="D102" s="54" t="s">
        <v>27</v>
      </c>
      <c r="E102" s="56">
        <v>18307010717</v>
      </c>
      <c r="F102" s="54"/>
      <c r="G102" s="56">
        <v>17</v>
      </c>
      <c r="H102" s="56">
        <v>22</v>
      </c>
      <c r="I102" s="58">
        <f t="shared" si="1"/>
        <v>39</v>
      </c>
      <c r="J102" s="54">
        <v>8811864178</v>
      </c>
      <c r="K102" s="54" t="s">
        <v>741</v>
      </c>
      <c r="L102" s="54" t="s">
        <v>742</v>
      </c>
      <c r="M102" s="54">
        <v>9954616679</v>
      </c>
      <c r="N102" s="54" t="s">
        <v>743</v>
      </c>
      <c r="O102" s="54">
        <v>970703622</v>
      </c>
      <c r="P102" s="60">
        <v>43655</v>
      </c>
      <c r="Q102" s="54" t="s">
        <v>333</v>
      </c>
      <c r="R102" s="54" t="s">
        <v>260</v>
      </c>
      <c r="S102" s="54" t="s">
        <v>85</v>
      </c>
      <c r="T102" s="54"/>
    </row>
    <row r="103" spans="1:20" x14ac:dyDescent="0.3">
      <c r="A103" s="53">
        <v>99</v>
      </c>
      <c r="B103" s="54" t="s">
        <v>62</v>
      </c>
      <c r="C103" s="54" t="s">
        <v>744</v>
      </c>
      <c r="D103" s="54" t="s">
        <v>27</v>
      </c>
      <c r="E103" s="56">
        <v>18307010718</v>
      </c>
      <c r="F103" s="54"/>
      <c r="G103" s="56">
        <v>28</v>
      </c>
      <c r="H103" s="56">
        <v>14</v>
      </c>
      <c r="I103" s="58">
        <f t="shared" si="1"/>
        <v>42</v>
      </c>
      <c r="J103" s="54">
        <v>8011373580</v>
      </c>
      <c r="K103" s="54" t="s">
        <v>745</v>
      </c>
      <c r="L103" s="54" t="s">
        <v>725</v>
      </c>
      <c r="M103" s="54">
        <v>8254831130</v>
      </c>
      <c r="N103" s="54" t="s">
        <v>746</v>
      </c>
      <c r="O103" s="54">
        <v>9508001039</v>
      </c>
      <c r="P103" s="60">
        <v>43655</v>
      </c>
      <c r="Q103" s="54" t="s">
        <v>333</v>
      </c>
      <c r="R103" s="54" t="s">
        <v>312</v>
      </c>
      <c r="S103" s="54" t="s">
        <v>85</v>
      </c>
      <c r="T103" s="54"/>
    </row>
    <row r="104" spans="1:20" ht="34.5" x14ac:dyDescent="0.3">
      <c r="A104" s="53">
        <v>100</v>
      </c>
      <c r="B104" s="54" t="s">
        <v>62</v>
      </c>
      <c r="C104" s="54" t="s">
        <v>747</v>
      </c>
      <c r="D104" s="54" t="s">
        <v>27</v>
      </c>
      <c r="E104" s="56">
        <v>18307010719</v>
      </c>
      <c r="F104" s="54"/>
      <c r="G104" s="56">
        <v>25</v>
      </c>
      <c r="H104" s="56">
        <v>28</v>
      </c>
      <c r="I104" s="58">
        <f t="shared" si="1"/>
        <v>53</v>
      </c>
      <c r="J104" s="54">
        <v>8812938469</v>
      </c>
      <c r="K104" s="54" t="s">
        <v>748</v>
      </c>
      <c r="L104" s="54" t="s">
        <v>742</v>
      </c>
      <c r="M104" s="54">
        <v>9954616679</v>
      </c>
      <c r="N104" s="54" t="s">
        <v>749</v>
      </c>
      <c r="O104" s="54">
        <v>8822105046</v>
      </c>
      <c r="P104" s="60">
        <v>43656</v>
      </c>
      <c r="Q104" s="54" t="s">
        <v>330</v>
      </c>
      <c r="R104" s="54" t="s">
        <v>249</v>
      </c>
      <c r="S104" s="54" t="s">
        <v>85</v>
      </c>
      <c r="T104" s="54"/>
    </row>
    <row r="105" spans="1:20" ht="34.5" x14ac:dyDescent="0.3">
      <c r="A105" s="53">
        <v>101</v>
      </c>
      <c r="B105" s="54" t="s">
        <v>62</v>
      </c>
      <c r="C105" s="54" t="s">
        <v>750</v>
      </c>
      <c r="D105" s="54" t="s">
        <v>27</v>
      </c>
      <c r="E105" s="56">
        <v>18307010720</v>
      </c>
      <c r="F105" s="54"/>
      <c r="G105" s="56">
        <v>40</v>
      </c>
      <c r="H105" s="56">
        <v>35</v>
      </c>
      <c r="I105" s="58">
        <f t="shared" si="1"/>
        <v>75</v>
      </c>
      <c r="J105" s="54">
        <v>9954685736</v>
      </c>
      <c r="K105" s="54" t="s">
        <v>741</v>
      </c>
      <c r="L105" s="54" t="s">
        <v>742</v>
      </c>
      <c r="M105" s="54">
        <v>9954616679</v>
      </c>
      <c r="N105" s="54" t="s">
        <v>751</v>
      </c>
      <c r="O105" s="54">
        <v>8822105046</v>
      </c>
      <c r="P105" s="60">
        <v>43656</v>
      </c>
      <c r="Q105" s="54" t="s">
        <v>330</v>
      </c>
      <c r="R105" s="54" t="s">
        <v>249</v>
      </c>
      <c r="S105" s="54" t="s">
        <v>85</v>
      </c>
      <c r="T105" s="54"/>
    </row>
    <row r="106" spans="1:20" ht="34.5" x14ac:dyDescent="0.3">
      <c r="A106" s="53">
        <v>102</v>
      </c>
      <c r="B106" s="54" t="s">
        <v>62</v>
      </c>
      <c r="C106" s="54" t="s">
        <v>752</v>
      </c>
      <c r="D106" s="54" t="s">
        <v>27</v>
      </c>
      <c r="E106" s="56">
        <v>18307010112</v>
      </c>
      <c r="F106" s="54"/>
      <c r="G106" s="56">
        <v>9</v>
      </c>
      <c r="H106" s="56">
        <v>11</v>
      </c>
      <c r="I106" s="58">
        <f t="shared" si="1"/>
        <v>20</v>
      </c>
      <c r="J106" s="54">
        <v>9678219269</v>
      </c>
      <c r="K106" s="54" t="s">
        <v>134</v>
      </c>
      <c r="L106" s="54" t="s">
        <v>148</v>
      </c>
      <c r="M106" s="54">
        <v>7896515051</v>
      </c>
      <c r="N106" s="54" t="s">
        <v>149</v>
      </c>
      <c r="O106" s="54">
        <v>9678057742</v>
      </c>
      <c r="P106" s="60">
        <v>43656</v>
      </c>
      <c r="Q106" s="54" t="s">
        <v>330</v>
      </c>
      <c r="R106" s="54" t="s">
        <v>236</v>
      </c>
      <c r="S106" s="54" t="s">
        <v>85</v>
      </c>
      <c r="T106" s="54"/>
    </row>
    <row r="107" spans="1:20" ht="34.5" x14ac:dyDescent="0.3">
      <c r="A107" s="53">
        <v>103</v>
      </c>
      <c r="B107" s="54" t="s">
        <v>62</v>
      </c>
      <c r="C107" s="54" t="s">
        <v>753</v>
      </c>
      <c r="D107" s="54" t="s">
        <v>27</v>
      </c>
      <c r="E107" s="56">
        <v>18307010723</v>
      </c>
      <c r="F107" s="54"/>
      <c r="G107" s="56">
        <v>35</v>
      </c>
      <c r="H107" s="56">
        <v>33</v>
      </c>
      <c r="I107" s="58">
        <f t="shared" si="1"/>
        <v>68</v>
      </c>
      <c r="J107" s="54">
        <v>8402928280</v>
      </c>
      <c r="K107" s="54" t="s">
        <v>754</v>
      </c>
      <c r="L107" s="54" t="s">
        <v>742</v>
      </c>
      <c r="M107" s="54">
        <v>9957825496</v>
      </c>
      <c r="N107" s="54" t="s">
        <v>755</v>
      </c>
      <c r="O107" s="54">
        <v>9859520185</v>
      </c>
      <c r="P107" s="60">
        <v>43657</v>
      </c>
      <c r="Q107" s="54" t="s">
        <v>331</v>
      </c>
      <c r="R107" s="54" t="s">
        <v>234</v>
      </c>
      <c r="S107" s="54" t="s">
        <v>85</v>
      </c>
      <c r="T107" s="54"/>
    </row>
    <row r="108" spans="1:20" ht="34.5" x14ac:dyDescent="0.3">
      <c r="A108" s="53">
        <v>104</v>
      </c>
      <c r="B108" s="55" t="s">
        <v>62</v>
      </c>
      <c r="C108" s="55" t="s">
        <v>756</v>
      </c>
      <c r="D108" s="55" t="s">
        <v>27</v>
      </c>
      <c r="E108" s="57">
        <v>18307010721</v>
      </c>
      <c r="F108" s="55"/>
      <c r="G108" s="57">
        <v>44</v>
      </c>
      <c r="H108" s="57">
        <v>46</v>
      </c>
      <c r="I108" s="58">
        <f t="shared" si="1"/>
        <v>90</v>
      </c>
      <c r="J108" s="55">
        <v>8753023926</v>
      </c>
      <c r="K108" s="55" t="s">
        <v>748</v>
      </c>
      <c r="L108" s="55" t="s">
        <v>742</v>
      </c>
      <c r="M108" s="55">
        <v>9954616679</v>
      </c>
      <c r="N108" s="55" t="s">
        <v>757</v>
      </c>
      <c r="O108" s="55">
        <v>9577550674</v>
      </c>
      <c r="P108" s="60">
        <v>43657</v>
      </c>
      <c r="Q108" s="55" t="s">
        <v>331</v>
      </c>
      <c r="R108" s="55" t="s">
        <v>249</v>
      </c>
      <c r="S108" s="54" t="s">
        <v>85</v>
      </c>
      <c r="T108" s="54"/>
    </row>
    <row r="109" spans="1:20" ht="34.5" x14ac:dyDescent="0.3">
      <c r="A109" s="53">
        <v>105</v>
      </c>
      <c r="B109" s="54" t="s">
        <v>62</v>
      </c>
      <c r="C109" s="54" t="s">
        <v>758</v>
      </c>
      <c r="D109" s="54" t="s">
        <v>27</v>
      </c>
      <c r="E109" s="56">
        <v>18307010722</v>
      </c>
      <c r="F109" s="54"/>
      <c r="G109" s="56">
        <v>60</v>
      </c>
      <c r="H109" s="56">
        <v>70</v>
      </c>
      <c r="I109" s="58">
        <f t="shared" si="1"/>
        <v>130</v>
      </c>
      <c r="J109" s="54">
        <v>9859111805</v>
      </c>
      <c r="K109" s="54" t="s">
        <v>748</v>
      </c>
      <c r="L109" s="54" t="s">
        <v>742</v>
      </c>
      <c r="M109" s="54">
        <v>9954616679</v>
      </c>
      <c r="N109" s="54" t="s">
        <v>759</v>
      </c>
      <c r="O109" s="54">
        <v>8486233260</v>
      </c>
      <c r="P109" s="60">
        <v>43658</v>
      </c>
      <c r="Q109" s="54" t="s">
        <v>92</v>
      </c>
      <c r="R109" s="54" t="s">
        <v>235</v>
      </c>
      <c r="S109" s="54" t="s">
        <v>85</v>
      </c>
      <c r="T109" s="54"/>
    </row>
    <row r="110" spans="1:20" ht="34.5" x14ac:dyDescent="0.3">
      <c r="A110" s="53">
        <v>106</v>
      </c>
      <c r="B110" s="54" t="s">
        <v>62</v>
      </c>
      <c r="C110" s="61" t="s">
        <v>760</v>
      </c>
      <c r="D110" s="61" t="s">
        <v>27</v>
      </c>
      <c r="E110" s="56">
        <v>18307010724</v>
      </c>
      <c r="F110" s="54"/>
      <c r="G110" s="56">
        <v>20</v>
      </c>
      <c r="H110" s="56">
        <v>27</v>
      </c>
      <c r="I110" s="58">
        <f t="shared" si="1"/>
        <v>47</v>
      </c>
      <c r="J110" s="54">
        <v>8399814738</v>
      </c>
      <c r="K110" s="54" t="s">
        <v>748</v>
      </c>
      <c r="L110" s="54" t="s">
        <v>742</v>
      </c>
      <c r="M110" s="54">
        <v>9954616679</v>
      </c>
      <c r="N110" s="54" t="s">
        <v>761</v>
      </c>
      <c r="O110" s="54">
        <v>9859520185</v>
      </c>
      <c r="P110" s="60">
        <v>43658</v>
      </c>
      <c r="Q110" s="54" t="s">
        <v>92</v>
      </c>
      <c r="R110" s="54" t="s">
        <v>260</v>
      </c>
      <c r="S110" s="54" t="s">
        <v>85</v>
      </c>
      <c r="T110" s="54"/>
    </row>
    <row r="111" spans="1:20" ht="34.5" x14ac:dyDescent="0.3">
      <c r="A111" s="53">
        <v>107</v>
      </c>
      <c r="B111" s="54" t="s">
        <v>62</v>
      </c>
      <c r="C111" s="54" t="s">
        <v>762</v>
      </c>
      <c r="D111" s="54" t="s">
        <v>27</v>
      </c>
      <c r="E111" s="56">
        <v>18307010725</v>
      </c>
      <c r="F111" s="54"/>
      <c r="G111" s="56">
        <v>8</v>
      </c>
      <c r="H111" s="56">
        <v>8</v>
      </c>
      <c r="I111" s="58">
        <f t="shared" si="1"/>
        <v>16</v>
      </c>
      <c r="J111" s="54">
        <v>9613053142</v>
      </c>
      <c r="K111" s="54" t="s">
        <v>748</v>
      </c>
      <c r="L111" s="54" t="s">
        <v>742</v>
      </c>
      <c r="M111" s="54">
        <v>9954616679</v>
      </c>
      <c r="N111" s="54" t="s">
        <v>761</v>
      </c>
      <c r="O111" s="54">
        <v>9859520185</v>
      </c>
      <c r="P111" s="60">
        <v>43659</v>
      </c>
      <c r="Q111" s="54" t="s">
        <v>332</v>
      </c>
      <c r="R111" s="54" t="s">
        <v>234</v>
      </c>
      <c r="S111" s="54" t="s">
        <v>85</v>
      </c>
      <c r="T111" s="54"/>
    </row>
    <row r="112" spans="1:20" ht="34.5" x14ac:dyDescent="0.3">
      <c r="A112" s="53">
        <v>108</v>
      </c>
      <c r="B112" s="54" t="s">
        <v>62</v>
      </c>
      <c r="C112" s="54" t="s">
        <v>763</v>
      </c>
      <c r="D112" s="54" t="s">
        <v>27</v>
      </c>
      <c r="E112" s="56">
        <v>18307010726</v>
      </c>
      <c r="F112" s="54"/>
      <c r="G112" s="56">
        <v>18</v>
      </c>
      <c r="H112" s="56">
        <v>26</v>
      </c>
      <c r="I112" s="58">
        <f t="shared" si="1"/>
        <v>44</v>
      </c>
      <c r="J112" s="54">
        <v>9678573645</v>
      </c>
      <c r="K112" s="54" t="s">
        <v>748</v>
      </c>
      <c r="L112" s="54" t="s">
        <v>742</v>
      </c>
      <c r="M112" s="54">
        <v>9954616679</v>
      </c>
      <c r="N112" s="54" t="s">
        <v>764</v>
      </c>
      <c r="O112" s="54">
        <v>9613910711</v>
      </c>
      <c r="P112" s="60">
        <v>43659</v>
      </c>
      <c r="Q112" s="54" t="s">
        <v>332</v>
      </c>
      <c r="R112" s="54" t="s">
        <v>249</v>
      </c>
      <c r="S112" s="54" t="s">
        <v>85</v>
      </c>
      <c r="T112" s="54"/>
    </row>
    <row r="113" spans="1:20" x14ac:dyDescent="0.3">
      <c r="A113" s="53">
        <v>109</v>
      </c>
      <c r="B113" s="54" t="s">
        <v>62</v>
      </c>
      <c r="C113" s="54" t="s">
        <v>765</v>
      </c>
      <c r="D113" s="54" t="s">
        <v>27</v>
      </c>
      <c r="E113" s="56">
        <v>18307010727</v>
      </c>
      <c r="F113" s="54"/>
      <c r="G113" s="56">
        <v>27</v>
      </c>
      <c r="H113" s="56">
        <v>28</v>
      </c>
      <c r="I113" s="58">
        <f t="shared" si="1"/>
        <v>55</v>
      </c>
      <c r="J113" s="54">
        <v>9678890155</v>
      </c>
      <c r="K113" s="54" t="s">
        <v>766</v>
      </c>
      <c r="L113" s="54" t="s">
        <v>725</v>
      </c>
      <c r="M113" s="54">
        <v>8254831130</v>
      </c>
      <c r="N113" s="54" t="s">
        <v>767</v>
      </c>
      <c r="O113" s="54">
        <v>9613328941</v>
      </c>
      <c r="P113" s="60">
        <v>43659</v>
      </c>
      <c r="Q113" s="54" t="s">
        <v>332</v>
      </c>
      <c r="R113" s="54" t="s">
        <v>232</v>
      </c>
      <c r="S113" s="54" t="s">
        <v>85</v>
      </c>
      <c r="T113" s="54"/>
    </row>
    <row r="114" spans="1:20" x14ac:dyDescent="0.3">
      <c r="A114" s="53">
        <v>110</v>
      </c>
      <c r="B114" s="54" t="s">
        <v>62</v>
      </c>
      <c r="C114" s="54" t="s">
        <v>768</v>
      </c>
      <c r="D114" s="54" t="s">
        <v>27</v>
      </c>
      <c r="E114" s="56">
        <v>18307010728</v>
      </c>
      <c r="F114" s="54"/>
      <c r="G114" s="56">
        <v>9</v>
      </c>
      <c r="H114" s="56">
        <v>13</v>
      </c>
      <c r="I114" s="58">
        <f t="shared" si="1"/>
        <v>22</v>
      </c>
      <c r="J114" s="54">
        <v>7635871103</v>
      </c>
      <c r="K114" s="54" t="s">
        <v>766</v>
      </c>
      <c r="L114" s="54" t="s">
        <v>725</v>
      </c>
      <c r="M114" s="54">
        <v>8254831130</v>
      </c>
      <c r="N114" s="54" t="s">
        <v>767</v>
      </c>
      <c r="O114" s="54">
        <v>9613328941</v>
      </c>
      <c r="P114" s="60">
        <v>43659</v>
      </c>
      <c r="Q114" s="54" t="s">
        <v>332</v>
      </c>
      <c r="R114" s="54" t="s">
        <v>252</v>
      </c>
      <c r="S114" s="54" t="s">
        <v>85</v>
      </c>
      <c r="T114" s="54"/>
    </row>
    <row r="115" spans="1:20" x14ac:dyDescent="0.3">
      <c r="A115" s="53">
        <v>111</v>
      </c>
      <c r="B115" s="54" t="s">
        <v>62</v>
      </c>
      <c r="C115" s="61" t="s">
        <v>769</v>
      </c>
      <c r="D115" s="61" t="s">
        <v>27</v>
      </c>
      <c r="E115" s="56">
        <v>18307010729</v>
      </c>
      <c r="F115" s="54"/>
      <c r="G115" s="56">
        <v>9</v>
      </c>
      <c r="H115" s="56">
        <v>9</v>
      </c>
      <c r="I115" s="58">
        <f t="shared" si="1"/>
        <v>18</v>
      </c>
      <c r="J115" s="54">
        <v>9678890169</v>
      </c>
      <c r="K115" s="54" t="s">
        <v>766</v>
      </c>
      <c r="L115" s="54" t="s">
        <v>725</v>
      </c>
      <c r="M115" s="54">
        <v>8254831130</v>
      </c>
      <c r="N115" s="54" t="s">
        <v>746</v>
      </c>
      <c r="O115" s="54">
        <v>9508001039</v>
      </c>
      <c r="P115" s="60">
        <v>43661</v>
      </c>
      <c r="Q115" s="54" t="s">
        <v>329</v>
      </c>
      <c r="R115" s="54" t="s">
        <v>312</v>
      </c>
      <c r="S115" s="54" t="s">
        <v>85</v>
      </c>
      <c r="T115" s="54"/>
    </row>
    <row r="116" spans="1:20" ht="34.5" x14ac:dyDescent="0.3">
      <c r="A116" s="53">
        <v>112</v>
      </c>
      <c r="B116" s="54" t="s">
        <v>62</v>
      </c>
      <c r="C116" s="54" t="s">
        <v>770</v>
      </c>
      <c r="D116" s="54" t="s">
        <v>27</v>
      </c>
      <c r="E116" s="56">
        <v>18307010730</v>
      </c>
      <c r="F116" s="54"/>
      <c r="G116" s="56">
        <v>16</v>
      </c>
      <c r="H116" s="56">
        <v>15</v>
      </c>
      <c r="I116" s="58">
        <f t="shared" si="1"/>
        <v>31</v>
      </c>
      <c r="J116" s="54">
        <v>9864108110</v>
      </c>
      <c r="K116" s="54" t="s">
        <v>748</v>
      </c>
      <c r="L116" s="54" t="s">
        <v>742</v>
      </c>
      <c r="M116" s="54">
        <v>9954616679</v>
      </c>
      <c r="N116" s="54" t="s">
        <v>764</v>
      </c>
      <c r="O116" s="54">
        <v>9613910711</v>
      </c>
      <c r="P116" s="60">
        <v>43661</v>
      </c>
      <c r="Q116" s="54" t="s">
        <v>329</v>
      </c>
      <c r="R116" s="54" t="s">
        <v>249</v>
      </c>
      <c r="S116" s="54" t="s">
        <v>85</v>
      </c>
      <c r="T116" s="54"/>
    </row>
    <row r="117" spans="1:20" x14ac:dyDescent="0.3">
      <c r="A117" s="53">
        <v>113</v>
      </c>
      <c r="B117" s="54" t="s">
        <v>62</v>
      </c>
      <c r="C117" s="54" t="s">
        <v>771</v>
      </c>
      <c r="D117" s="54" t="s">
        <v>27</v>
      </c>
      <c r="E117" s="56">
        <v>18307010731</v>
      </c>
      <c r="F117" s="54"/>
      <c r="G117" s="56">
        <v>17</v>
      </c>
      <c r="H117" s="56">
        <v>22</v>
      </c>
      <c r="I117" s="58">
        <f t="shared" si="1"/>
        <v>39</v>
      </c>
      <c r="J117" s="54">
        <v>9957340559</v>
      </c>
      <c r="K117" s="54" t="s">
        <v>237</v>
      </c>
      <c r="L117" s="54" t="s">
        <v>725</v>
      </c>
      <c r="M117" s="54">
        <v>8254831130</v>
      </c>
      <c r="N117" s="54" t="s">
        <v>772</v>
      </c>
      <c r="O117" s="54">
        <v>9508559765</v>
      </c>
      <c r="P117" s="60">
        <v>43661</v>
      </c>
      <c r="Q117" s="54" t="s">
        <v>329</v>
      </c>
      <c r="R117" s="54" t="s">
        <v>249</v>
      </c>
      <c r="S117" s="54" t="s">
        <v>85</v>
      </c>
      <c r="T117" s="54"/>
    </row>
    <row r="118" spans="1:20" ht="34.5" x14ac:dyDescent="0.3">
      <c r="A118" s="53">
        <v>114</v>
      </c>
      <c r="B118" s="54" t="s">
        <v>62</v>
      </c>
      <c r="C118" s="54" t="s">
        <v>773</v>
      </c>
      <c r="D118" s="54" t="s">
        <v>27</v>
      </c>
      <c r="E118" s="56">
        <v>18307010732</v>
      </c>
      <c r="F118" s="54"/>
      <c r="G118" s="56">
        <v>14</v>
      </c>
      <c r="H118" s="56">
        <v>13</v>
      </c>
      <c r="I118" s="58">
        <f t="shared" si="1"/>
        <v>27</v>
      </c>
      <c r="J118" s="54">
        <v>9678089892</v>
      </c>
      <c r="K118" s="54" t="s">
        <v>766</v>
      </c>
      <c r="L118" s="54" t="s">
        <v>725</v>
      </c>
      <c r="M118" s="54">
        <v>8254831130</v>
      </c>
      <c r="N118" s="54" t="s">
        <v>774</v>
      </c>
      <c r="O118" s="54">
        <v>9957952625</v>
      </c>
      <c r="P118" s="60">
        <v>43661</v>
      </c>
      <c r="Q118" s="54" t="s">
        <v>329</v>
      </c>
      <c r="R118" s="54" t="s">
        <v>249</v>
      </c>
      <c r="S118" s="54" t="s">
        <v>85</v>
      </c>
      <c r="T118" s="54"/>
    </row>
    <row r="119" spans="1:20" x14ac:dyDescent="0.3">
      <c r="A119" s="53">
        <v>115</v>
      </c>
      <c r="B119" s="54" t="s">
        <v>62</v>
      </c>
      <c r="C119" s="54" t="s">
        <v>775</v>
      </c>
      <c r="D119" s="54" t="s">
        <v>27</v>
      </c>
      <c r="E119" s="56">
        <v>18307010733</v>
      </c>
      <c r="F119" s="54"/>
      <c r="G119" s="56">
        <v>21</v>
      </c>
      <c r="H119" s="56">
        <v>15</v>
      </c>
      <c r="I119" s="58">
        <f t="shared" si="1"/>
        <v>36</v>
      </c>
      <c r="J119" s="54">
        <v>7896740123</v>
      </c>
      <c r="K119" s="54" t="s">
        <v>766</v>
      </c>
      <c r="L119" s="54" t="s">
        <v>725</v>
      </c>
      <c r="M119" s="54">
        <v>8254831130</v>
      </c>
      <c r="N119" s="54" t="s">
        <v>776</v>
      </c>
      <c r="O119" s="54">
        <v>9707287324</v>
      </c>
      <c r="P119" s="60">
        <v>43662</v>
      </c>
      <c r="Q119" s="54" t="s">
        <v>333</v>
      </c>
      <c r="R119" s="54" t="s">
        <v>319</v>
      </c>
      <c r="S119" s="54" t="s">
        <v>85</v>
      </c>
      <c r="T119" s="54"/>
    </row>
    <row r="120" spans="1:20" x14ac:dyDescent="0.3">
      <c r="A120" s="53">
        <v>116</v>
      </c>
      <c r="B120" s="54" t="s">
        <v>62</v>
      </c>
      <c r="C120" s="54" t="s">
        <v>777</v>
      </c>
      <c r="D120" s="54" t="s">
        <v>27</v>
      </c>
      <c r="E120" s="56">
        <v>18307010734</v>
      </c>
      <c r="F120" s="54"/>
      <c r="G120" s="56">
        <v>11</v>
      </c>
      <c r="H120" s="56">
        <v>12</v>
      </c>
      <c r="I120" s="58">
        <f t="shared" si="1"/>
        <v>23</v>
      </c>
      <c r="J120" s="54">
        <v>7896854547</v>
      </c>
      <c r="K120" s="54" t="s">
        <v>766</v>
      </c>
      <c r="L120" s="54" t="s">
        <v>725</v>
      </c>
      <c r="M120" s="54">
        <v>8254831130</v>
      </c>
      <c r="N120" s="54" t="s">
        <v>778</v>
      </c>
      <c r="O120" s="54">
        <v>8011053195</v>
      </c>
      <c r="P120" s="60">
        <v>43662</v>
      </c>
      <c r="Q120" s="54" t="s">
        <v>333</v>
      </c>
      <c r="R120" s="54" t="s">
        <v>235</v>
      </c>
      <c r="S120" s="54" t="s">
        <v>85</v>
      </c>
      <c r="T120" s="54"/>
    </row>
    <row r="121" spans="1:20" x14ac:dyDescent="0.3">
      <c r="A121" s="53">
        <v>117</v>
      </c>
      <c r="B121" s="54" t="s">
        <v>62</v>
      </c>
      <c r="C121" s="54" t="s">
        <v>779</v>
      </c>
      <c r="D121" s="54" t="s">
        <v>27</v>
      </c>
      <c r="E121" s="56">
        <v>18307010735</v>
      </c>
      <c r="F121" s="54"/>
      <c r="G121" s="56">
        <v>23</v>
      </c>
      <c r="H121" s="56">
        <v>20</v>
      </c>
      <c r="I121" s="58">
        <f t="shared" si="1"/>
        <v>43</v>
      </c>
      <c r="J121" s="54">
        <v>9707585294</v>
      </c>
      <c r="K121" s="54" t="s">
        <v>766</v>
      </c>
      <c r="L121" s="54" t="s">
        <v>725</v>
      </c>
      <c r="M121" s="54">
        <v>8254831130</v>
      </c>
      <c r="N121" s="54" t="s">
        <v>780</v>
      </c>
      <c r="O121" s="54">
        <v>9864238413</v>
      </c>
      <c r="P121" s="60">
        <v>43662</v>
      </c>
      <c r="Q121" s="54" t="s">
        <v>333</v>
      </c>
      <c r="R121" s="54" t="s">
        <v>249</v>
      </c>
      <c r="S121" s="54" t="s">
        <v>85</v>
      </c>
      <c r="T121" s="54"/>
    </row>
    <row r="122" spans="1:20" x14ac:dyDescent="0.3">
      <c r="A122" s="53">
        <v>118</v>
      </c>
      <c r="B122" s="55" t="s">
        <v>62</v>
      </c>
      <c r="C122" s="55" t="s">
        <v>781</v>
      </c>
      <c r="D122" s="55" t="s">
        <v>27</v>
      </c>
      <c r="E122" s="57">
        <v>18307010736</v>
      </c>
      <c r="F122" s="55"/>
      <c r="G122" s="57">
        <v>16</v>
      </c>
      <c r="H122" s="57">
        <v>15</v>
      </c>
      <c r="I122" s="58">
        <f t="shared" si="1"/>
        <v>31</v>
      </c>
      <c r="J122" s="55">
        <v>7896819961</v>
      </c>
      <c r="K122" s="55" t="s">
        <v>237</v>
      </c>
      <c r="L122" s="55" t="s">
        <v>725</v>
      </c>
      <c r="M122" s="55">
        <v>8254831130</v>
      </c>
      <c r="N122" s="55" t="s">
        <v>772</v>
      </c>
      <c r="O122" s="55">
        <v>9508559765</v>
      </c>
      <c r="P122" s="60">
        <v>43662</v>
      </c>
      <c r="Q122" s="55" t="s">
        <v>333</v>
      </c>
      <c r="R122" s="55" t="s">
        <v>249</v>
      </c>
      <c r="S122" s="54" t="s">
        <v>85</v>
      </c>
      <c r="T122" s="54"/>
    </row>
    <row r="123" spans="1:20" ht="34.5" x14ac:dyDescent="0.3">
      <c r="A123" s="53">
        <v>119</v>
      </c>
      <c r="B123" s="54" t="s">
        <v>62</v>
      </c>
      <c r="C123" s="54" t="s">
        <v>782</v>
      </c>
      <c r="D123" s="54" t="s">
        <v>27</v>
      </c>
      <c r="E123" s="56">
        <v>18307010737</v>
      </c>
      <c r="F123" s="54"/>
      <c r="G123" s="56">
        <v>17</v>
      </c>
      <c r="H123" s="56">
        <v>17</v>
      </c>
      <c r="I123" s="58">
        <f t="shared" si="1"/>
        <v>34</v>
      </c>
      <c r="J123" s="54">
        <v>7086852163</v>
      </c>
      <c r="K123" s="54" t="s">
        <v>237</v>
      </c>
      <c r="L123" s="54" t="s">
        <v>725</v>
      </c>
      <c r="M123" s="54">
        <v>8254831130</v>
      </c>
      <c r="N123" s="54" t="s">
        <v>783</v>
      </c>
      <c r="O123" s="54">
        <v>9864238413</v>
      </c>
      <c r="P123" s="60">
        <v>43663</v>
      </c>
      <c r="Q123" s="54" t="s">
        <v>330</v>
      </c>
      <c r="R123" s="54" t="s">
        <v>252</v>
      </c>
      <c r="S123" s="54" t="s">
        <v>85</v>
      </c>
      <c r="T123" s="54"/>
    </row>
    <row r="124" spans="1:20" ht="34.5" x14ac:dyDescent="0.3">
      <c r="A124" s="53">
        <v>120</v>
      </c>
      <c r="B124" s="54" t="s">
        <v>62</v>
      </c>
      <c r="C124" s="54" t="s">
        <v>784</v>
      </c>
      <c r="D124" s="54" t="s">
        <v>27</v>
      </c>
      <c r="E124" s="56">
        <v>18307010738</v>
      </c>
      <c r="F124" s="54"/>
      <c r="G124" s="56">
        <v>13</v>
      </c>
      <c r="H124" s="56">
        <v>14</v>
      </c>
      <c r="I124" s="58">
        <f t="shared" si="1"/>
        <v>27</v>
      </c>
      <c r="J124" s="54">
        <v>7896843775</v>
      </c>
      <c r="K124" s="54" t="s">
        <v>237</v>
      </c>
      <c r="L124" s="54" t="s">
        <v>725</v>
      </c>
      <c r="M124" s="54">
        <v>8254831130</v>
      </c>
      <c r="N124" s="54" t="s">
        <v>783</v>
      </c>
      <c r="O124" s="54">
        <v>9864238413</v>
      </c>
      <c r="P124" s="60">
        <v>43663</v>
      </c>
      <c r="Q124" s="54" t="s">
        <v>330</v>
      </c>
      <c r="R124" s="54" t="s">
        <v>249</v>
      </c>
      <c r="S124" s="54" t="s">
        <v>85</v>
      </c>
      <c r="T124" s="54"/>
    </row>
    <row r="125" spans="1:20" ht="34.5" x14ac:dyDescent="0.3">
      <c r="A125" s="53">
        <v>121</v>
      </c>
      <c r="B125" s="54" t="s">
        <v>62</v>
      </c>
      <c r="C125" s="54" t="s">
        <v>785</v>
      </c>
      <c r="D125" s="54" t="s">
        <v>27</v>
      </c>
      <c r="E125" s="56">
        <v>18307010740</v>
      </c>
      <c r="F125" s="54"/>
      <c r="G125" s="56">
        <v>29</v>
      </c>
      <c r="H125" s="56">
        <v>22</v>
      </c>
      <c r="I125" s="58">
        <f t="shared" si="1"/>
        <v>51</v>
      </c>
      <c r="J125" s="54">
        <v>8474811699</v>
      </c>
      <c r="K125" s="54" t="s">
        <v>237</v>
      </c>
      <c r="L125" s="54" t="s">
        <v>725</v>
      </c>
      <c r="M125" s="54">
        <v>8254831130</v>
      </c>
      <c r="N125" s="54" t="s">
        <v>772</v>
      </c>
      <c r="O125" s="54">
        <v>9508559765</v>
      </c>
      <c r="P125" s="60">
        <v>43663</v>
      </c>
      <c r="Q125" s="54" t="s">
        <v>330</v>
      </c>
      <c r="R125" s="54" t="s">
        <v>249</v>
      </c>
      <c r="S125" s="54" t="s">
        <v>85</v>
      </c>
      <c r="T125" s="54"/>
    </row>
    <row r="126" spans="1:20" ht="34.5" x14ac:dyDescent="0.3">
      <c r="A126" s="53">
        <v>122</v>
      </c>
      <c r="B126" s="54" t="s">
        <v>62</v>
      </c>
      <c r="C126" s="54" t="s">
        <v>786</v>
      </c>
      <c r="D126" s="54" t="s">
        <v>27</v>
      </c>
      <c r="E126" s="56">
        <v>18307010203</v>
      </c>
      <c r="F126" s="54"/>
      <c r="G126" s="56">
        <v>16</v>
      </c>
      <c r="H126" s="56">
        <v>18</v>
      </c>
      <c r="I126" s="58">
        <f t="shared" si="1"/>
        <v>34</v>
      </c>
      <c r="J126" s="54">
        <v>7896377880</v>
      </c>
      <c r="K126" s="54" t="s">
        <v>787</v>
      </c>
      <c r="L126" s="54" t="s">
        <v>788</v>
      </c>
      <c r="M126" s="54">
        <v>9678087179</v>
      </c>
      <c r="N126" s="54" t="s">
        <v>789</v>
      </c>
      <c r="O126" s="54">
        <v>9854753626</v>
      </c>
      <c r="P126" s="60">
        <v>43663</v>
      </c>
      <c r="Q126" s="54" t="s">
        <v>330</v>
      </c>
      <c r="R126" s="54" t="s">
        <v>310</v>
      </c>
      <c r="S126" s="54" t="s">
        <v>85</v>
      </c>
      <c r="T126" s="54"/>
    </row>
    <row r="127" spans="1:20" x14ac:dyDescent="0.3">
      <c r="A127" s="53">
        <v>123</v>
      </c>
      <c r="B127" s="54" t="s">
        <v>62</v>
      </c>
      <c r="C127" s="54" t="s">
        <v>790</v>
      </c>
      <c r="D127" s="54" t="s">
        <v>27</v>
      </c>
      <c r="E127" s="56">
        <v>18307010204</v>
      </c>
      <c r="F127" s="54"/>
      <c r="G127" s="56">
        <v>18</v>
      </c>
      <c r="H127" s="56">
        <v>16</v>
      </c>
      <c r="I127" s="58">
        <f t="shared" si="1"/>
        <v>34</v>
      </c>
      <c r="J127" s="54">
        <v>9954900576</v>
      </c>
      <c r="K127" s="54" t="s">
        <v>787</v>
      </c>
      <c r="L127" s="54" t="s">
        <v>788</v>
      </c>
      <c r="M127" s="54">
        <v>9678087179</v>
      </c>
      <c r="N127" s="54" t="s">
        <v>791</v>
      </c>
      <c r="O127" s="54">
        <v>9707807810</v>
      </c>
      <c r="P127" s="60">
        <v>43664</v>
      </c>
      <c r="Q127" s="54" t="s">
        <v>331</v>
      </c>
      <c r="R127" s="54" t="s">
        <v>264</v>
      </c>
      <c r="S127" s="54" t="s">
        <v>85</v>
      </c>
      <c r="T127" s="54"/>
    </row>
    <row r="128" spans="1:20" x14ac:dyDescent="0.3">
      <c r="A128" s="53">
        <v>124</v>
      </c>
      <c r="B128" s="54" t="s">
        <v>62</v>
      </c>
      <c r="C128" s="54" t="s">
        <v>792</v>
      </c>
      <c r="D128" s="54" t="s">
        <v>27</v>
      </c>
      <c r="E128" s="56">
        <v>18307010202</v>
      </c>
      <c r="F128" s="54"/>
      <c r="G128" s="56">
        <v>16</v>
      </c>
      <c r="H128" s="56">
        <v>18</v>
      </c>
      <c r="I128" s="58">
        <f t="shared" si="1"/>
        <v>34</v>
      </c>
      <c r="J128" s="54">
        <v>8473068654</v>
      </c>
      <c r="K128" s="54" t="s">
        <v>787</v>
      </c>
      <c r="L128" s="54" t="s">
        <v>788</v>
      </c>
      <c r="M128" s="54">
        <v>9678087179</v>
      </c>
      <c r="N128" s="54" t="s">
        <v>789</v>
      </c>
      <c r="O128" s="54">
        <v>9854753626</v>
      </c>
      <c r="P128" s="60">
        <v>43664</v>
      </c>
      <c r="Q128" s="54" t="s">
        <v>331</v>
      </c>
      <c r="R128" s="54" t="s">
        <v>264</v>
      </c>
      <c r="S128" s="54" t="s">
        <v>85</v>
      </c>
      <c r="T128" s="54"/>
    </row>
    <row r="129" spans="1:20" x14ac:dyDescent="0.3">
      <c r="A129" s="53">
        <v>125</v>
      </c>
      <c r="B129" s="54" t="s">
        <v>62</v>
      </c>
      <c r="C129" s="54" t="s">
        <v>793</v>
      </c>
      <c r="D129" s="54" t="s">
        <v>27</v>
      </c>
      <c r="E129" s="56">
        <v>18307010201</v>
      </c>
      <c r="F129" s="54"/>
      <c r="G129" s="56">
        <v>17</v>
      </c>
      <c r="H129" s="56">
        <v>16</v>
      </c>
      <c r="I129" s="58">
        <f t="shared" si="1"/>
        <v>33</v>
      </c>
      <c r="J129" s="54">
        <v>8720920062</v>
      </c>
      <c r="K129" s="54" t="s">
        <v>787</v>
      </c>
      <c r="L129" s="54" t="s">
        <v>788</v>
      </c>
      <c r="M129" s="54">
        <v>9678087179</v>
      </c>
      <c r="N129" s="54" t="s">
        <v>789</v>
      </c>
      <c r="O129" s="54">
        <v>9854753626</v>
      </c>
      <c r="P129" s="60">
        <v>43664</v>
      </c>
      <c r="Q129" s="54" t="s">
        <v>331</v>
      </c>
      <c r="R129" s="54" t="s">
        <v>264</v>
      </c>
      <c r="S129" s="54" t="s">
        <v>85</v>
      </c>
      <c r="T129" s="54"/>
    </row>
    <row r="130" spans="1:20" x14ac:dyDescent="0.3">
      <c r="A130" s="53">
        <v>126</v>
      </c>
      <c r="B130" s="54" t="s">
        <v>62</v>
      </c>
      <c r="C130" s="54" t="s">
        <v>794</v>
      </c>
      <c r="D130" s="54" t="s">
        <v>27</v>
      </c>
      <c r="E130" s="56">
        <v>18307010205</v>
      </c>
      <c r="F130" s="54"/>
      <c r="G130" s="56">
        <v>30</v>
      </c>
      <c r="H130" s="56">
        <v>22</v>
      </c>
      <c r="I130" s="58">
        <f t="shared" si="1"/>
        <v>52</v>
      </c>
      <c r="J130" s="54">
        <v>7896905646</v>
      </c>
      <c r="K130" s="54" t="s">
        <v>787</v>
      </c>
      <c r="L130" s="54" t="s">
        <v>788</v>
      </c>
      <c r="M130" s="54">
        <v>9678087179</v>
      </c>
      <c r="N130" s="54" t="s">
        <v>791</v>
      </c>
      <c r="O130" s="54">
        <v>9707807810</v>
      </c>
      <c r="P130" s="60">
        <v>43664</v>
      </c>
      <c r="Q130" s="54" t="s">
        <v>331</v>
      </c>
      <c r="R130" s="54" t="s">
        <v>267</v>
      </c>
      <c r="S130" s="54" t="s">
        <v>85</v>
      </c>
      <c r="T130" s="54"/>
    </row>
    <row r="131" spans="1:20" x14ac:dyDescent="0.3">
      <c r="A131" s="53">
        <v>127</v>
      </c>
      <c r="B131" s="54" t="s">
        <v>62</v>
      </c>
      <c r="C131" s="54" t="s">
        <v>795</v>
      </c>
      <c r="D131" s="54" t="s">
        <v>27</v>
      </c>
      <c r="E131" s="56">
        <v>18307010206</v>
      </c>
      <c r="F131" s="54"/>
      <c r="G131" s="56">
        <v>12</v>
      </c>
      <c r="H131" s="56">
        <v>11</v>
      </c>
      <c r="I131" s="58">
        <f t="shared" si="1"/>
        <v>23</v>
      </c>
      <c r="J131" s="54">
        <v>9957784939</v>
      </c>
      <c r="K131" s="54" t="s">
        <v>787</v>
      </c>
      <c r="L131" s="54" t="s">
        <v>788</v>
      </c>
      <c r="M131" s="54">
        <v>9678087179</v>
      </c>
      <c r="N131" s="54" t="s">
        <v>791</v>
      </c>
      <c r="O131" s="54">
        <v>9707807810</v>
      </c>
      <c r="P131" s="60">
        <v>43665</v>
      </c>
      <c r="Q131" s="54" t="s">
        <v>92</v>
      </c>
      <c r="R131" s="54" t="s">
        <v>264</v>
      </c>
      <c r="S131" s="54" t="s">
        <v>85</v>
      </c>
      <c r="T131" s="54"/>
    </row>
    <row r="132" spans="1:20" x14ac:dyDescent="0.3">
      <c r="A132" s="53">
        <v>128</v>
      </c>
      <c r="B132" s="54" t="s">
        <v>62</v>
      </c>
      <c r="C132" s="54" t="s">
        <v>796</v>
      </c>
      <c r="D132" s="54" t="s">
        <v>27</v>
      </c>
      <c r="E132" s="56">
        <v>18307010207</v>
      </c>
      <c r="F132" s="54"/>
      <c r="G132" s="56">
        <v>11</v>
      </c>
      <c r="H132" s="56">
        <v>11</v>
      </c>
      <c r="I132" s="58">
        <f t="shared" si="1"/>
        <v>22</v>
      </c>
      <c r="J132" s="54">
        <v>8473069545</v>
      </c>
      <c r="K132" s="54" t="s">
        <v>787</v>
      </c>
      <c r="L132" s="54" t="s">
        <v>788</v>
      </c>
      <c r="M132" s="54">
        <v>9678087179</v>
      </c>
      <c r="N132" s="54" t="s">
        <v>791</v>
      </c>
      <c r="O132" s="54">
        <v>9508383695</v>
      </c>
      <c r="P132" s="60">
        <v>43665</v>
      </c>
      <c r="Q132" s="54" t="s">
        <v>92</v>
      </c>
      <c r="R132" s="54" t="s">
        <v>310</v>
      </c>
      <c r="S132" s="54" t="s">
        <v>85</v>
      </c>
      <c r="T132" s="54"/>
    </row>
    <row r="133" spans="1:20" x14ac:dyDescent="0.3">
      <c r="A133" s="53">
        <v>129</v>
      </c>
      <c r="B133" s="54" t="s">
        <v>62</v>
      </c>
      <c r="C133" s="54" t="s">
        <v>797</v>
      </c>
      <c r="D133" s="54" t="s">
        <v>27</v>
      </c>
      <c r="E133" s="56">
        <v>18307010208</v>
      </c>
      <c r="F133" s="54"/>
      <c r="G133" s="56">
        <v>27</v>
      </c>
      <c r="H133" s="56">
        <v>22</v>
      </c>
      <c r="I133" s="58">
        <f t="shared" ref="I133:I164" si="2">SUM(G133:H133)</f>
        <v>49</v>
      </c>
      <c r="J133" s="54">
        <v>8753953886</v>
      </c>
      <c r="K133" s="54" t="s">
        <v>787</v>
      </c>
      <c r="L133" s="54" t="s">
        <v>788</v>
      </c>
      <c r="M133" s="54">
        <v>9678087179</v>
      </c>
      <c r="N133" s="54" t="s">
        <v>798</v>
      </c>
      <c r="O133" s="54">
        <v>8011557897</v>
      </c>
      <c r="P133" s="60">
        <v>43665</v>
      </c>
      <c r="Q133" s="54" t="s">
        <v>92</v>
      </c>
      <c r="R133" s="54" t="s">
        <v>530</v>
      </c>
      <c r="S133" s="54" t="s">
        <v>85</v>
      </c>
      <c r="T133" s="54"/>
    </row>
    <row r="134" spans="1:20" x14ac:dyDescent="0.3">
      <c r="A134" s="53">
        <v>130</v>
      </c>
      <c r="B134" s="54" t="s">
        <v>62</v>
      </c>
      <c r="C134" s="54" t="s">
        <v>799</v>
      </c>
      <c r="D134" s="54" t="s">
        <v>27</v>
      </c>
      <c r="E134" s="56">
        <v>18307010209</v>
      </c>
      <c r="F134" s="54"/>
      <c r="G134" s="56">
        <v>15</v>
      </c>
      <c r="H134" s="56">
        <v>20</v>
      </c>
      <c r="I134" s="58">
        <f t="shared" si="2"/>
        <v>35</v>
      </c>
      <c r="J134" s="54">
        <v>8471854915</v>
      </c>
      <c r="K134" s="54" t="s">
        <v>787</v>
      </c>
      <c r="L134" s="54" t="s">
        <v>788</v>
      </c>
      <c r="M134" s="54">
        <v>9678087179</v>
      </c>
      <c r="N134" s="54" t="s">
        <v>798</v>
      </c>
      <c r="O134" s="54">
        <v>8011557897</v>
      </c>
      <c r="P134" s="60">
        <v>43665</v>
      </c>
      <c r="Q134" s="54" t="s">
        <v>92</v>
      </c>
      <c r="R134" s="54" t="s">
        <v>267</v>
      </c>
      <c r="S134" s="54" t="s">
        <v>85</v>
      </c>
      <c r="T134" s="54"/>
    </row>
    <row r="135" spans="1:20" x14ac:dyDescent="0.3">
      <c r="A135" s="53">
        <v>131</v>
      </c>
      <c r="B135" s="54" t="s">
        <v>62</v>
      </c>
      <c r="C135" s="54" t="s">
        <v>800</v>
      </c>
      <c r="D135" s="54" t="s">
        <v>27</v>
      </c>
      <c r="E135" s="56">
        <v>18307010210</v>
      </c>
      <c r="F135" s="54"/>
      <c r="G135" s="56">
        <v>17</v>
      </c>
      <c r="H135" s="56">
        <v>15</v>
      </c>
      <c r="I135" s="58">
        <f t="shared" si="2"/>
        <v>32</v>
      </c>
      <c r="J135" s="54">
        <v>7896528135</v>
      </c>
      <c r="K135" s="54" t="s">
        <v>134</v>
      </c>
      <c r="L135" s="54"/>
      <c r="M135" s="54"/>
      <c r="N135" s="54" t="s">
        <v>801</v>
      </c>
      <c r="O135" s="54">
        <v>9957707254</v>
      </c>
      <c r="P135" s="60">
        <v>43666</v>
      </c>
      <c r="Q135" s="54" t="s">
        <v>332</v>
      </c>
      <c r="R135" s="54" t="s">
        <v>240</v>
      </c>
      <c r="S135" s="54" t="s">
        <v>85</v>
      </c>
      <c r="T135" s="54"/>
    </row>
    <row r="136" spans="1:20" x14ac:dyDescent="0.3">
      <c r="A136" s="53">
        <v>132</v>
      </c>
      <c r="B136" s="54" t="s">
        <v>62</v>
      </c>
      <c r="C136" s="54" t="s">
        <v>802</v>
      </c>
      <c r="D136" s="54" t="s">
        <v>27</v>
      </c>
      <c r="E136" s="56">
        <v>18307010212</v>
      </c>
      <c r="F136" s="54"/>
      <c r="G136" s="56">
        <v>19</v>
      </c>
      <c r="H136" s="56">
        <v>17</v>
      </c>
      <c r="I136" s="58">
        <f t="shared" si="2"/>
        <v>36</v>
      </c>
      <c r="J136" s="54">
        <v>8011551033</v>
      </c>
      <c r="K136" s="54" t="s">
        <v>787</v>
      </c>
      <c r="L136" s="54" t="s">
        <v>788</v>
      </c>
      <c r="M136" s="54">
        <v>9678087179</v>
      </c>
      <c r="N136" s="54" t="s">
        <v>798</v>
      </c>
      <c r="O136" s="54">
        <v>8011557897</v>
      </c>
      <c r="P136" s="60">
        <v>43666</v>
      </c>
      <c r="Q136" s="54" t="s">
        <v>332</v>
      </c>
      <c r="R136" s="54" t="s">
        <v>267</v>
      </c>
      <c r="S136" s="54" t="s">
        <v>85</v>
      </c>
      <c r="T136" s="54"/>
    </row>
    <row r="137" spans="1:20" x14ac:dyDescent="0.3">
      <c r="A137" s="53">
        <v>133</v>
      </c>
      <c r="B137" s="54" t="s">
        <v>62</v>
      </c>
      <c r="C137" s="54" t="s">
        <v>803</v>
      </c>
      <c r="D137" s="54" t="s">
        <v>27</v>
      </c>
      <c r="E137" s="56">
        <v>18307010211</v>
      </c>
      <c r="F137" s="54"/>
      <c r="G137" s="56">
        <v>20</v>
      </c>
      <c r="H137" s="56">
        <v>33</v>
      </c>
      <c r="I137" s="58">
        <f t="shared" si="2"/>
        <v>53</v>
      </c>
      <c r="J137" s="54">
        <v>6000115225</v>
      </c>
      <c r="K137" s="54" t="s">
        <v>134</v>
      </c>
      <c r="L137" s="54"/>
      <c r="M137" s="54"/>
      <c r="N137" s="54" t="s">
        <v>804</v>
      </c>
      <c r="O137" s="54">
        <v>9957781807</v>
      </c>
      <c r="P137" s="60">
        <v>43666</v>
      </c>
      <c r="Q137" s="54" t="s">
        <v>332</v>
      </c>
      <c r="R137" s="54" t="s">
        <v>240</v>
      </c>
      <c r="S137" s="54" t="s">
        <v>85</v>
      </c>
      <c r="T137" s="54"/>
    </row>
    <row r="138" spans="1:20" ht="34.5" x14ac:dyDescent="0.3">
      <c r="A138" s="53">
        <v>134</v>
      </c>
      <c r="B138" s="54" t="s">
        <v>62</v>
      </c>
      <c r="C138" s="54" t="s">
        <v>805</v>
      </c>
      <c r="D138" s="54" t="s">
        <v>27</v>
      </c>
      <c r="E138" s="56">
        <v>18307010213</v>
      </c>
      <c r="F138" s="54"/>
      <c r="G138" s="56">
        <v>11</v>
      </c>
      <c r="H138" s="56">
        <v>17</v>
      </c>
      <c r="I138" s="58">
        <f t="shared" si="2"/>
        <v>28</v>
      </c>
      <c r="J138" s="54">
        <v>9678678061</v>
      </c>
      <c r="K138" s="54" t="s">
        <v>711</v>
      </c>
      <c r="L138" s="54" t="s">
        <v>712</v>
      </c>
      <c r="M138" s="54">
        <v>9854621510</v>
      </c>
      <c r="N138" s="54" t="s">
        <v>717</v>
      </c>
      <c r="O138" s="54">
        <v>9957087544</v>
      </c>
      <c r="P138" s="60">
        <v>43668</v>
      </c>
      <c r="Q138" s="54" t="s">
        <v>329</v>
      </c>
      <c r="R138" s="54" t="s">
        <v>233</v>
      </c>
      <c r="S138" s="54" t="s">
        <v>85</v>
      </c>
      <c r="T138" s="54"/>
    </row>
    <row r="139" spans="1:20" x14ac:dyDescent="0.3">
      <c r="A139" s="53">
        <v>135</v>
      </c>
      <c r="B139" s="54" t="s">
        <v>62</v>
      </c>
      <c r="C139" s="54" t="s">
        <v>806</v>
      </c>
      <c r="D139" s="54" t="s">
        <v>27</v>
      </c>
      <c r="E139" s="56">
        <v>18307010214</v>
      </c>
      <c r="F139" s="54"/>
      <c r="G139" s="56">
        <v>10</v>
      </c>
      <c r="H139" s="56">
        <v>16</v>
      </c>
      <c r="I139" s="58">
        <f t="shared" si="2"/>
        <v>26</v>
      </c>
      <c r="J139" s="54">
        <v>9365242405</v>
      </c>
      <c r="K139" s="54" t="s">
        <v>134</v>
      </c>
      <c r="L139" s="54"/>
      <c r="M139" s="54"/>
      <c r="N139" s="54" t="s">
        <v>807</v>
      </c>
      <c r="O139" s="54">
        <v>9678590382</v>
      </c>
      <c r="P139" s="60">
        <v>43668</v>
      </c>
      <c r="Q139" s="54" t="s">
        <v>329</v>
      </c>
      <c r="R139" s="54" t="s">
        <v>530</v>
      </c>
      <c r="S139" s="54" t="s">
        <v>85</v>
      </c>
      <c r="T139" s="54"/>
    </row>
    <row r="140" spans="1:20" ht="34.5" x14ac:dyDescent="0.3">
      <c r="A140" s="53">
        <v>136</v>
      </c>
      <c r="B140" s="54" t="s">
        <v>62</v>
      </c>
      <c r="C140" s="54" t="s">
        <v>808</v>
      </c>
      <c r="D140" s="54" t="s">
        <v>27</v>
      </c>
      <c r="E140" s="56">
        <v>18307010216</v>
      </c>
      <c r="F140" s="54"/>
      <c r="G140" s="56">
        <v>27</v>
      </c>
      <c r="H140" s="56">
        <v>25</v>
      </c>
      <c r="I140" s="58">
        <f t="shared" si="2"/>
        <v>52</v>
      </c>
      <c r="J140" s="54">
        <v>9954907657</v>
      </c>
      <c r="K140" s="54" t="s">
        <v>748</v>
      </c>
      <c r="L140" s="54" t="s">
        <v>742</v>
      </c>
      <c r="M140" s="54">
        <v>9957825496</v>
      </c>
      <c r="N140" s="54" t="s">
        <v>809</v>
      </c>
      <c r="O140" s="54">
        <v>9508807083</v>
      </c>
      <c r="P140" s="60">
        <v>43668</v>
      </c>
      <c r="Q140" s="54" t="s">
        <v>329</v>
      </c>
      <c r="R140" s="54" t="s">
        <v>279</v>
      </c>
      <c r="S140" s="54" t="s">
        <v>85</v>
      </c>
      <c r="T140" s="54"/>
    </row>
    <row r="141" spans="1:20" x14ac:dyDescent="0.3">
      <c r="A141" s="53">
        <v>137</v>
      </c>
      <c r="B141" s="55" t="s">
        <v>62</v>
      </c>
      <c r="C141" s="55" t="s">
        <v>810</v>
      </c>
      <c r="D141" s="55" t="s">
        <v>27</v>
      </c>
      <c r="E141" s="57">
        <v>18307010215</v>
      </c>
      <c r="F141" s="55"/>
      <c r="G141" s="57">
        <v>15</v>
      </c>
      <c r="H141" s="57">
        <v>14</v>
      </c>
      <c r="I141" s="58">
        <f t="shared" si="2"/>
        <v>29</v>
      </c>
      <c r="J141" s="55">
        <v>9365413785</v>
      </c>
      <c r="K141" s="55" t="s">
        <v>134</v>
      </c>
      <c r="L141" s="55"/>
      <c r="M141" s="55"/>
      <c r="N141" s="55" t="s">
        <v>807</v>
      </c>
      <c r="O141" s="55">
        <v>9678590382</v>
      </c>
      <c r="P141" s="60">
        <v>43668</v>
      </c>
      <c r="Q141" s="55" t="s">
        <v>329</v>
      </c>
      <c r="R141" s="55" t="s">
        <v>279</v>
      </c>
      <c r="S141" s="54" t="s">
        <v>85</v>
      </c>
      <c r="T141" s="54"/>
    </row>
    <row r="142" spans="1:20" x14ac:dyDescent="0.3">
      <c r="A142" s="53">
        <v>138</v>
      </c>
      <c r="B142" s="54" t="s">
        <v>62</v>
      </c>
      <c r="C142" s="54" t="s">
        <v>811</v>
      </c>
      <c r="D142" s="54" t="s">
        <v>27</v>
      </c>
      <c r="E142" s="56">
        <v>18307010217</v>
      </c>
      <c r="F142" s="54"/>
      <c r="G142" s="56">
        <v>23</v>
      </c>
      <c r="H142" s="56">
        <v>30</v>
      </c>
      <c r="I142" s="58">
        <f t="shared" si="2"/>
        <v>53</v>
      </c>
      <c r="J142" s="54">
        <v>8761838471</v>
      </c>
      <c r="K142" s="54" t="s">
        <v>787</v>
      </c>
      <c r="L142" s="54" t="s">
        <v>812</v>
      </c>
      <c r="M142" s="54">
        <v>9435571856</v>
      </c>
      <c r="N142" s="54" t="s">
        <v>809</v>
      </c>
      <c r="O142" s="54">
        <v>9678156287</v>
      </c>
      <c r="P142" s="60">
        <v>43669</v>
      </c>
      <c r="Q142" s="54" t="s">
        <v>333</v>
      </c>
      <c r="R142" s="54" t="s">
        <v>279</v>
      </c>
      <c r="S142" s="54" t="s">
        <v>85</v>
      </c>
      <c r="T142" s="54"/>
    </row>
    <row r="143" spans="1:20" ht="34.5" x14ac:dyDescent="0.3">
      <c r="A143" s="53">
        <v>139</v>
      </c>
      <c r="B143" s="54" t="s">
        <v>62</v>
      </c>
      <c r="C143" s="54" t="s">
        <v>813</v>
      </c>
      <c r="D143" s="54" t="s">
        <v>27</v>
      </c>
      <c r="E143" s="56">
        <v>18307010218</v>
      </c>
      <c r="F143" s="54"/>
      <c r="G143" s="56">
        <v>22</v>
      </c>
      <c r="H143" s="56">
        <v>27</v>
      </c>
      <c r="I143" s="58">
        <f t="shared" si="2"/>
        <v>49</v>
      </c>
      <c r="J143" s="54">
        <v>9975585754</v>
      </c>
      <c r="K143" s="54" t="s">
        <v>748</v>
      </c>
      <c r="L143" s="54" t="s">
        <v>742</v>
      </c>
      <c r="M143" s="54">
        <v>9957825496</v>
      </c>
      <c r="N143" s="54" t="s">
        <v>814</v>
      </c>
      <c r="O143" s="54">
        <v>8011411697</v>
      </c>
      <c r="P143" s="60">
        <v>43669</v>
      </c>
      <c r="Q143" s="54" t="s">
        <v>333</v>
      </c>
      <c r="R143" s="54" t="s">
        <v>530</v>
      </c>
      <c r="S143" s="54" t="s">
        <v>85</v>
      </c>
      <c r="T143" s="54"/>
    </row>
    <row r="144" spans="1:20" ht="34.5" x14ac:dyDescent="0.3">
      <c r="A144" s="53">
        <v>140</v>
      </c>
      <c r="B144" s="54" t="s">
        <v>62</v>
      </c>
      <c r="C144" s="54" t="s">
        <v>815</v>
      </c>
      <c r="D144" s="54" t="s">
        <v>27</v>
      </c>
      <c r="E144" s="56">
        <v>18307010219</v>
      </c>
      <c r="F144" s="54"/>
      <c r="G144" s="56">
        <v>11</v>
      </c>
      <c r="H144" s="56">
        <v>23</v>
      </c>
      <c r="I144" s="58">
        <f t="shared" si="2"/>
        <v>34</v>
      </c>
      <c r="J144" s="54">
        <v>9859060741</v>
      </c>
      <c r="K144" s="54" t="s">
        <v>748</v>
      </c>
      <c r="L144" s="54" t="s">
        <v>742</v>
      </c>
      <c r="M144" s="54">
        <v>9957825496</v>
      </c>
      <c r="N144" s="54" t="s">
        <v>814</v>
      </c>
      <c r="O144" s="54">
        <v>8011411697</v>
      </c>
      <c r="P144" s="60">
        <v>43669</v>
      </c>
      <c r="Q144" s="54" t="s">
        <v>333</v>
      </c>
      <c r="R144" s="54" t="s">
        <v>278</v>
      </c>
      <c r="S144" s="54" t="s">
        <v>85</v>
      </c>
      <c r="T144" s="54"/>
    </row>
    <row r="145" spans="1:20" ht="34.5" x14ac:dyDescent="0.3">
      <c r="A145" s="53">
        <v>141</v>
      </c>
      <c r="B145" s="54" t="s">
        <v>62</v>
      </c>
      <c r="C145" s="54" t="s">
        <v>816</v>
      </c>
      <c r="D145" s="54" t="s">
        <v>27</v>
      </c>
      <c r="E145" s="56">
        <v>18307010220</v>
      </c>
      <c r="F145" s="54"/>
      <c r="G145" s="56">
        <v>10</v>
      </c>
      <c r="H145" s="56">
        <v>8</v>
      </c>
      <c r="I145" s="58">
        <f t="shared" si="2"/>
        <v>18</v>
      </c>
      <c r="J145" s="54">
        <v>8486525395</v>
      </c>
      <c r="K145" s="54" t="s">
        <v>817</v>
      </c>
      <c r="L145" s="54" t="s">
        <v>742</v>
      </c>
      <c r="M145" s="54">
        <v>9957825496</v>
      </c>
      <c r="N145" s="54" t="s">
        <v>818</v>
      </c>
      <c r="O145" s="54">
        <v>8876060518</v>
      </c>
      <c r="P145" s="60">
        <v>43670</v>
      </c>
      <c r="Q145" s="54" t="s">
        <v>330</v>
      </c>
      <c r="R145" s="54" t="s">
        <v>264</v>
      </c>
      <c r="S145" s="54" t="s">
        <v>85</v>
      </c>
      <c r="T145" s="54"/>
    </row>
    <row r="146" spans="1:20" ht="34.5" x14ac:dyDescent="0.3">
      <c r="A146" s="53">
        <v>142</v>
      </c>
      <c r="B146" s="54" t="s">
        <v>62</v>
      </c>
      <c r="C146" s="54" t="s">
        <v>819</v>
      </c>
      <c r="D146" s="54" t="s">
        <v>27</v>
      </c>
      <c r="E146" s="56">
        <v>18307010221</v>
      </c>
      <c r="F146" s="54"/>
      <c r="G146" s="56">
        <v>26</v>
      </c>
      <c r="H146" s="56">
        <v>30</v>
      </c>
      <c r="I146" s="58">
        <f t="shared" si="2"/>
        <v>56</v>
      </c>
      <c r="J146" s="54">
        <v>9954339925</v>
      </c>
      <c r="K146" s="54" t="s">
        <v>748</v>
      </c>
      <c r="L146" s="54" t="s">
        <v>742</v>
      </c>
      <c r="M146" s="54">
        <v>9957825496</v>
      </c>
      <c r="N146" s="54" t="s">
        <v>820</v>
      </c>
      <c r="O146" s="54">
        <v>9188760605</v>
      </c>
      <c r="P146" s="60">
        <v>43670</v>
      </c>
      <c r="Q146" s="54" t="s">
        <v>330</v>
      </c>
      <c r="R146" s="54" t="s">
        <v>278</v>
      </c>
      <c r="S146" s="54" t="s">
        <v>85</v>
      </c>
      <c r="T146" s="54"/>
    </row>
    <row r="147" spans="1:20" ht="34.5" x14ac:dyDescent="0.3">
      <c r="A147" s="53">
        <v>143</v>
      </c>
      <c r="B147" s="54" t="s">
        <v>62</v>
      </c>
      <c r="C147" s="54" t="s">
        <v>821</v>
      </c>
      <c r="D147" s="54" t="s">
        <v>27</v>
      </c>
      <c r="E147" s="56">
        <v>18307010222</v>
      </c>
      <c r="F147" s="54"/>
      <c r="G147" s="56">
        <v>20</v>
      </c>
      <c r="H147" s="56">
        <v>18</v>
      </c>
      <c r="I147" s="58">
        <f t="shared" si="2"/>
        <v>38</v>
      </c>
      <c r="J147" s="54">
        <v>8399074807</v>
      </c>
      <c r="K147" s="54" t="s">
        <v>766</v>
      </c>
      <c r="L147" s="54" t="s">
        <v>742</v>
      </c>
      <c r="M147" s="54">
        <v>9957825496</v>
      </c>
      <c r="N147" s="54" t="s">
        <v>86</v>
      </c>
      <c r="O147" s="54">
        <v>8486616995</v>
      </c>
      <c r="P147" s="60">
        <v>43670</v>
      </c>
      <c r="Q147" s="54" t="s">
        <v>330</v>
      </c>
      <c r="R147" s="54" t="s">
        <v>264</v>
      </c>
      <c r="S147" s="54" t="s">
        <v>85</v>
      </c>
      <c r="T147" s="54"/>
    </row>
    <row r="148" spans="1:20" ht="34.5" x14ac:dyDescent="0.3">
      <c r="A148" s="53">
        <v>144</v>
      </c>
      <c r="B148" s="54" t="s">
        <v>62</v>
      </c>
      <c r="C148" s="54" t="s">
        <v>822</v>
      </c>
      <c r="D148" s="54" t="s">
        <v>27</v>
      </c>
      <c r="E148" s="56">
        <v>18307010223</v>
      </c>
      <c r="F148" s="54"/>
      <c r="G148" s="56">
        <v>16</v>
      </c>
      <c r="H148" s="56">
        <v>35</v>
      </c>
      <c r="I148" s="58">
        <f t="shared" si="2"/>
        <v>51</v>
      </c>
      <c r="J148" s="54">
        <v>9854801662</v>
      </c>
      <c r="K148" s="54" t="s">
        <v>748</v>
      </c>
      <c r="L148" s="54" t="s">
        <v>742</v>
      </c>
      <c r="M148" s="54">
        <v>9957825496</v>
      </c>
      <c r="N148" s="54" t="s">
        <v>820</v>
      </c>
      <c r="O148" s="54">
        <v>9188760605</v>
      </c>
      <c r="P148" s="60">
        <v>43670</v>
      </c>
      <c r="Q148" s="54" t="s">
        <v>330</v>
      </c>
      <c r="R148" s="54" t="s">
        <v>678</v>
      </c>
      <c r="S148" s="54" t="s">
        <v>85</v>
      </c>
      <c r="T148" s="54"/>
    </row>
    <row r="149" spans="1:20" ht="34.5" x14ac:dyDescent="0.3">
      <c r="A149" s="53">
        <v>145</v>
      </c>
      <c r="B149" s="54" t="s">
        <v>62</v>
      </c>
      <c r="C149" s="54" t="s">
        <v>823</v>
      </c>
      <c r="D149" s="54" t="s">
        <v>27</v>
      </c>
      <c r="E149" s="56">
        <v>18307010119</v>
      </c>
      <c r="F149" s="54"/>
      <c r="G149" s="56">
        <v>13</v>
      </c>
      <c r="H149" s="56">
        <v>13</v>
      </c>
      <c r="I149" s="58">
        <f t="shared" si="2"/>
        <v>26</v>
      </c>
      <c r="J149" s="54">
        <v>9954257009</v>
      </c>
      <c r="K149" s="54" t="s">
        <v>134</v>
      </c>
      <c r="L149" s="54"/>
      <c r="M149" s="54"/>
      <c r="N149" s="54" t="s">
        <v>824</v>
      </c>
      <c r="O149" s="54">
        <v>9854429139</v>
      </c>
      <c r="P149" s="60">
        <v>43671</v>
      </c>
      <c r="Q149" s="54" t="s">
        <v>331</v>
      </c>
      <c r="R149" s="54" t="s">
        <v>241</v>
      </c>
      <c r="S149" s="54" t="s">
        <v>85</v>
      </c>
      <c r="T149" s="54"/>
    </row>
    <row r="150" spans="1:20" ht="34.5" x14ac:dyDescent="0.3">
      <c r="A150" s="53">
        <v>146</v>
      </c>
      <c r="B150" s="54" t="s">
        <v>62</v>
      </c>
      <c r="C150" s="54" t="s">
        <v>825</v>
      </c>
      <c r="D150" s="54" t="s">
        <v>27</v>
      </c>
      <c r="E150" s="56">
        <v>18307010225</v>
      </c>
      <c r="F150" s="54"/>
      <c r="G150" s="56">
        <v>28</v>
      </c>
      <c r="H150" s="56">
        <v>32</v>
      </c>
      <c r="I150" s="58">
        <f t="shared" si="2"/>
        <v>60</v>
      </c>
      <c r="J150" s="54">
        <v>8876535565</v>
      </c>
      <c r="K150" s="54" t="s">
        <v>817</v>
      </c>
      <c r="L150" s="54" t="s">
        <v>742</v>
      </c>
      <c r="M150" s="54">
        <v>9957825496</v>
      </c>
      <c r="N150" s="54" t="s">
        <v>826</v>
      </c>
      <c r="O150" s="54">
        <v>9854315843</v>
      </c>
      <c r="P150" s="60">
        <v>43671</v>
      </c>
      <c r="Q150" s="54" t="s">
        <v>331</v>
      </c>
      <c r="R150" s="54" t="s">
        <v>703</v>
      </c>
      <c r="S150" s="54" t="s">
        <v>85</v>
      </c>
      <c r="T150" s="54"/>
    </row>
    <row r="151" spans="1:20" ht="34.5" x14ac:dyDescent="0.3">
      <c r="A151" s="53">
        <v>147</v>
      </c>
      <c r="B151" s="54" t="s">
        <v>62</v>
      </c>
      <c r="C151" s="54" t="s">
        <v>827</v>
      </c>
      <c r="D151" s="54" t="s">
        <v>27</v>
      </c>
      <c r="E151" s="56">
        <v>18307010226</v>
      </c>
      <c r="F151" s="54"/>
      <c r="G151" s="56">
        <v>32</v>
      </c>
      <c r="H151" s="56">
        <v>28</v>
      </c>
      <c r="I151" s="58">
        <f t="shared" si="2"/>
        <v>60</v>
      </c>
      <c r="J151" s="54">
        <v>7896520521</v>
      </c>
      <c r="K151" s="54" t="s">
        <v>748</v>
      </c>
      <c r="L151" s="54" t="s">
        <v>742</v>
      </c>
      <c r="M151" s="54">
        <v>9957825496</v>
      </c>
      <c r="N151" s="54" t="s">
        <v>828</v>
      </c>
      <c r="O151" s="54">
        <v>9854936377</v>
      </c>
      <c r="P151" s="60">
        <v>43671</v>
      </c>
      <c r="Q151" s="54" t="s">
        <v>331</v>
      </c>
      <c r="R151" s="54" t="s">
        <v>235</v>
      </c>
      <c r="S151" s="54" t="s">
        <v>85</v>
      </c>
      <c r="T151" s="54"/>
    </row>
    <row r="152" spans="1:20" ht="34.5" x14ac:dyDescent="0.3">
      <c r="A152" s="53">
        <v>148</v>
      </c>
      <c r="B152" s="54" t="s">
        <v>62</v>
      </c>
      <c r="C152" s="54" t="s">
        <v>829</v>
      </c>
      <c r="D152" s="54" t="s">
        <v>27</v>
      </c>
      <c r="E152" s="56">
        <v>18307010227</v>
      </c>
      <c r="F152" s="54"/>
      <c r="G152" s="56">
        <v>39</v>
      </c>
      <c r="H152" s="56">
        <v>39</v>
      </c>
      <c r="I152" s="58">
        <f t="shared" si="2"/>
        <v>78</v>
      </c>
      <c r="J152" s="54">
        <v>7002039411</v>
      </c>
      <c r="K152" s="54" t="s">
        <v>817</v>
      </c>
      <c r="L152" s="54" t="s">
        <v>742</v>
      </c>
      <c r="M152" s="54">
        <v>9957825496</v>
      </c>
      <c r="N152" s="54" t="s">
        <v>830</v>
      </c>
      <c r="O152" s="54">
        <v>9957461594</v>
      </c>
      <c r="P152" s="60">
        <v>43672</v>
      </c>
      <c r="Q152" s="54" t="s">
        <v>92</v>
      </c>
      <c r="R152" s="54" t="s">
        <v>678</v>
      </c>
      <c r="S152" s="54" t="s">
        <v>85</v>
      </c>
      <c r="T152" s="54"/>
    </row>
    <row r="153" spans="1:20" x14ac:dyDescent="0.3">
      <c r="A153" s="53">
        <v>149</v>
      </c>
      <c r="B153" s="54" t="s">
        <v>62</v>
      </c>
      <c r="C153" s="54" t="s">
        <v>831</v>
      </c>
      <c r="D153" s="54" t="s">
        <v>27</v>
      </c>
      <c r="E153" s="56">
        <v>18307010118</v>
      </c>
      <c r="F153" s="54"/>
      <c r="G153" s="56">
        <v>17</v>
      </c>
      <c r="H153" s="56">
        <v>18</v>
      </c>
      <c r="I153" s="58">
        <f t="shared" si="2"/>
        <v>35</v>
      </c>
      <c r="J153" s="54">
        <v>6000866276</v>
      </c>
      <c r="K153" s="54" t="s">
        <v>134</v>
      </c>
      <c r="L153" s="54"/>
      <c r="M153" s="54"/>
      <c r="N153" s="54" t="s">
        <v>824</v>
      </c>
      <c r="O153" s="54">
        <v>9854429139</v>
      </c>
      <c r="P153" s="60">
        <v>43672</v>
      </c>
      <c r="Q153" s="54" t="s">
        <v>92</v>
      </c>
      <c r="R153" s="54" t="s">
        <v>275</v>
      </c>
      <c r="S153" s="54" t="s">
        <v>85</v>
      </c>
      <c r="T153" s="54"/>
    </row>
    <row r="154" spans="1:20" x14ac:dyDescent="0.3">
      <c r="A154" s="53">
        <v>150</v>
      </c>
      <c r="B154" s="54" t="s">
        <v>62</v>
      </c>
      <c r="C154" s="54" t="s">
        <v>832</v>
      </c>
      <c r="D154" s="54" t="s">
        <v>27</v>
      </c>
      <c r="E154" s="56">
        <v>18307010117</v>
      </c>
      <c r="F154" s="54"/>
      <c r="G154" s="56">
        <v>17</v>
      </c>
      <c r="H154" s="56">
        <v>20</v>
      </c>
      <c r="I154" s="58">
        <f t="shared" si="2"/>
        <v>37</v>
      </c>
      <c r="J154" s="54">
        <v>9954507142</v>
      </c>
      <c r="K154" s="54" t="s">
        <v>134</v>
      </c>
      <c r="L154" s="54"/>
      <c r="M154" s="54"/>
      <c r="N154" s="54" t="s">
        <v>149</v>
      </c>
      <c r="O154" s="54">
        <v>9678057742</v>
      </c>
      <c r="P154" s="60">
        <v>43672</v>
      </c>
      <c r="Q154" s="54" t="s">
        <v>92</v>
      </c>
      <c r="R154" s="54" t="s">
        <v>239</v>
      </c>
      <c r="S154" s="54" t="s">
        <v>85</v>
      </c>
      <c r="T154" s="54"/>
    </row>
    <row r="155" spans="1:20" ht="34.5" x14ac:dyDescent="0.3">
      <c r="A155" s="53">
        <v>151</v>
      </c>
      <c r="B155" s="54" t="s">
        <v>62</v>
      </c>
      <c r="C155" s="54" t="s">
        <v>833</v>
      </c>
      <c r="D155" s="54" t="s">
        <v>27</v>
      </c>
      <c r="E155" s="56">
        <v>18307010134</v>
      </c>
      <c r="F155" s="54"/>
      <c r="G155" s="56">
        <v>21</v>
      </c>
      <c r="H155" s="56">
        <v>24</v>
      </c>
      <c r="I155" s="58">
        <f t="shared" si="2"/>
        <v>45</v>
      </c>
      <c r="J155" s="54">
        <v>9954126804</v>
      </c>
      <c r="K155" s="54" t="s">
        <v>609</v>
      </c>
      <c r="L155" s="54" t="s">
        <v>612</v>
      </c>
      <c r="M155" s="54">
        <v>9859112732</v>
      </c>
      <c r="N155" s="54" t="s">
        <v>613</v>
      </c>
      <c r="O155" s="54">
        <v>9954266682</v>
      </c>
      <c r="P155" s="60">
        <v>43673</v>
      </c>
      <c r="Q155" s="54" t="s">
        <v>332</v>
      </c>
      <c r="R155" s="54" t="s">
        <v>310</v>
      </c>
      <c r="S155" s="54" t="s">
        <v>85</v>
      </c>
      <c r="T155" s="54"/>
    </row>
    <row r="156" spans="1:20" ht="34.5" x14ac:dyDescent="0.3">
      <c r="A156" s="53">
        <v>152</v>
      </c>
      <c r="B156" s="54" t="s">
        <v>62</v>
      </c>
      <c r="C156" s="54" t="s">
        <v>834</v>
      </c>
      <c r="D156" s="54" t="s">
        <v>27</v>
      </c>
      <c r="E156" s="56">
        <v>18307010135</v>
      </c>
      <c r="F156" s="54"/>
      <c r="G156" s="56">
        <v>24</v>
      </c>
      <c r="H156" s="56">
        <v>31</v>
      </c>
      <c r="I156" s="58">
        <f t="shared" si="2"/>
        <v>55</v>
      </c>
      <c r="J156" s="54">
        <v>9954382648</v>
      </c>
      <c r="K156" s="54" t="s">
        <v>609</v>
      </c>
      <c r="L156" s="54" t="s">
        <v>612</v>
      </c>
      <c r="M156" s="54">
        <v>9859112732</v>
      </c>
      <c r="N156" s="54" t="s">
        <v>613</v>
      </c>
      <c r="O156" s="54">
        <v>9954266682</v>
      </c>
      <c r="P156" s="60">
        <v>43673</v>
      </c>
      <c r="Q156" s="54" t="s">
        <v>332</v>
      </c>
      <c r="R156" s="54" t="s">
        <v>240</v>
      </c>
      <c r="S156" s="54" t="s">
        <v>85</v>
      </c>
      <c r="T156" s="54"/>
    </row>
    <row r="157" spans="1:20" x14ac:dyDescent="0.3">
      <c r="A157" s="53">
        <v>153</v>
      </c>
      <c r="B157" s="54" t="s">
        <v>62</v>
      </c>
      <c r="C157" s="54" t="s">
        <v>835</v>
      </c>
      <c r="D157" s="54" t="s">
        <v>27</v>
      </c>
      <c r="E157" s="56">
        <v>18307010136</v>
      </c>
      <c r="F157" s="54"/>
      <c r="G157" s="56">
        <v>19</v>
      </c>
      <c r="H157" s="56">
        <v>18</v>
      </c>
      <c r="I157" s="58">
        <f t="shared" si="2"/>
        <v>37</v>
      </c>
      <c r="J157" s="54">
        <v>9508082551</v>
      </c>
      <c r="K157" s="54" t="s">
        <v>87</v>
      </c>
      <c r="L157" s="54" t="s">
        <v>669</v>
      </c>
      <c r="M157" s="54">
        <v>8011559274</v>
      </c>
      <c r="N157" s="54" t="s">
        <v>238</v>
      </c>
      <c r="O157" s="54">
        <v>9613004117</v>
      </c>
      <c r="P157" s="60">
        <v>43673</v>
      </c>
      <c r="Q157" s="54" t="s">
        <v>332</v>
      </c>
      <c r="R157" s="54">
        <v>15</v>
      </c>
      <c r="S157" s="54" t="s">
        <v>85</v>
      </c>
      <c r="T157" s="54"/>
    </row>
    <row r="158" spans="1:20" x14ac:dyDescent="0.3">
      <c r="A158" s="53">
        <v>154</v>
      </c>
      <c r="B158" s="54" t="s">
        <v>62</v>
      </c>
      <c r="C158" s="54" t="s">
        <v>836</v>
      </c>
      <c r="D158" s="54" t="s">
        <v>27</v>
      </c>
      <c r="E158" s="56">
        <v>18307010101</v>
      </c>
      <c r="F158" s="54"/>
      <c r="G158" s="56">
        <v>15</v>
      </c>
      <c r="H158" s="56">
        <v>15</v>
      </c>
      <c r="I158" s="58">
        <f t="shared" si="2"/>
        <v>30</v>
      </c>
      <c r="J158" s="54">
        <v>8876009924</v>
      </c>
      <c r="K158" s="54" t="s">
        <v>787</v>
      </c>
      <c r="L158" s="54" t="s">
        <v>812</v>
      </c>
      <c r="M158" s="54">
        <v>9435571856</v>
      </c>
      <c r="N158" s="54" t="s">
        <v>837</v>
      </c>
      <c r="O158" s="54">
        <v>9678890334</v>
      </c>
      <c r="P158" s="60">
        <v>43675</v>
      </c>
      <c r="Q158" s="54" t="s">
        <v>329</v>
      </c>
      <c r="R158" s="54" t="s">
        <v>278</v>
      </c>
      <c r="S158" s="54" t="s">
        <v>85</v>
      </c>
      <c r="T158" s="54"/>
    </row>
    <row r="159" spans="1:20" ht="34.5" x14ac:dyDescent="0.3">
      <c r="A159" s="53">
        <v>155</v>
      </c>
      <c r="B159" s="54" t="s">
        <v>62</v>
      </c>
      <c r="C159" s="54" t="s">
        <v>838</v>
      </c>
      <c r="D159" s="54" t="s">
        <v>27</v>
      </c>
      <c r="E159" s="56">
        <v>18307010102</v>
      </c>
      <c r="F159" s="54"/>
      <c r="G159" s="56">
        <v>12</v>
      </c>
      <c r="H159" s="56">
        <v>22</v>
      </c>
      <c r="I159" s="58">
        <f t="shared" si="2"/>
        <v>34</v>
      </c>
      <c r="J159" s="54">
        <v>8399869871</v>
      </c>
      <c r="K159" s="54" t="s">
        <v>787</v>
      </c>
      <c r="L159" s="54" t="s">
        <v>812</v>
      </c>
      <c r="M159" s="54">
        <v>9435571856</v>
      </c>
      <c r="N159" s="54" t="s">
        <v>837</v>
      </c>
      <c r="O159" s="54">
        <v>9678890334</v>
      </c>
      <c r="P159" s="60">
        <v>43675</v>
      </c>
      <c r="Q159" s="54" t="s">
        <v>329</v>
      </c>
      <c r="R159" s="54" t="s">
        <v>279</v>
      </c>
      <c r="S159" s="54" t="s">
        <v>85</v>
      </c>
      <c r="T159" s="54"/>
    </row>
    <row r="160" spans="1:20" x14ac:dyDescent="0.3">
      <c r="A160" s="53">
        <v>156</v>
      </c>
      <c r="B160" s="54" t="s">
        <v>62</v>
      </c>
      <c r="C160" s="54" t="s">
        <v>839</v>
      </c>
      <c r="D160" s="54" t="s">
        <v>27</v>
      </c>
      <c r="E160" s="56">
        <v>18307010103</v>
      </c>
      <c r="F160" s="54"/>
      <c r="G160" s="56">
        <v>30</v>
      </c>
      <c r="H160" s="56">
        <v>30</v>
      </c>
      <c r="I160" s="58">
        <f t="shared" si="2"/>
        <v>60</v>
      </c>
      <c r="J160" s="54">
        <v>7896967223</v>
      </c>
      <c r="K160" s="54" t="s">
        <v>787</v>
      </c>
      <c r="L160" s="54" t="s">
        <v>840</v>
      </c>
      <c r="M160" s="54">
        <v>9435571856</v>
      </c>
      <c r="N160" s="54" t="s">
        <v>837</v>
      </c>
      <c r="O160" s="54">
        <v>9678890334</v>
      </c>
      <c r="P160" s="60">
        <v>43675</v>
      </c>
      <c r="Q160" s="54" t="s">
        <v>329</v>
      </c>
      <c r="R160" s="54" t="s">
        <v>310</v>
      </c>
      <c r="S160" s="54" t="s">
        <v>85</v>
      </c>
      <c r="T160" s="54"/>
    </row>
    <row r="161" spans="1:20" x14ac:dyDescent="0.3">
      <c r="A161" s="53">
        <v>157</v>
      </c>
      <c r="B161" s="54" t="s">
        <v>62</v>
      </c>
      <c r="C161" s="54" t="s">
        <v>841</v>
      </c>
      <c r="D161" s="54" t="s">
        <v>27</v>
      </c>
      <c r="E161" s="56">
        <v>18307010104</v>
      </c>
      <c r="F161" s="54"/>
      <c r="G161" s="56">
        <v>24</v>
      </c>
      <c r="H161" s="56">
        <v>18</v>
      </c>
      <c r="I161" s="58">
        <f t="shared" si="2"/>
        <v>42</v>
      </c>
      <c r="J161" s="54">
        <v>7576838494</v>
      </c>
      <c r="K161" s="54" t="s">
        <v>787</v>
      </c>
      <c r="L161" s="54" t="s">
        <v>788</v>
      </c>
      <c r="M161" s="54">
        <v>9678087179</v>
      </c>
      <c r="N161" s="54"/>
      <c r="O161" s="54"/>
      <c r="P161" s="60">
        <v>43676</v>
      </c>
      <c r="Q161" s="54" t="s">
        <v>333</v>
      </c>
      <c r="R161" s="54" t="s">
        <v>279</v>
      </c>
      <c r="S161" s="54" t="s">
        <v>85</v>
      </c>
      <c r="T161" s="54"/>
    </row>
    <row r="162" spans="1:20" x14ac:dyDescent="0.3">
      <c r="A162" s="53">
        <v>158</v>
      </c>
      <c r="B162" s="54" t="s">
        <v>62</v>
      </c>
      <c r="C162" s="54" t="s">
        <v>842</v>
      </c>
      <c r="D162" s="54" t="s">
        <v>27</v>
      </c>
      <c r="E162" s="56">
        <v>18307010105</v>
      </c>
      <c r="F162" s="54"/>
      <c r="G162" s="56">
        <v>30</v>
      </c>
      <c r="H162" s="56">
        <v>24</v>
      </c>
      <c r="I162" s="58">
        <f t="shared" si="2"/>
        <v>54</v>
      </c>
      <c r="J162" s="54">
        <v>9678540955</v>
      </c>
      <c r="K162" s="54" t="s">
        <v>134</v>
      </c>
      <c r="L162" s="54" t="s">
        <v>135</v>
      </c>
      <c r="M162" s="54">
        <v>9613127134</v>
      </c>
      <c r="N162" s="54" t="s">
        <v>843</v>
      </c>
      <c r="O162" s="54">
        <v>8135052355</v>
      </c>
      <c r="P162" s="60">
        <v>43676</v>
      </c>
      <c r="Q162" s="54" t="s">
        <v>333</v>
      </c>
      <c r="R162" s="54" t="s">
        <v>240</v>
      </c>
      <c r="S162" s="54" t="s">
        <v>85</v>
      </c>
      <c r="T162" s="54"/>
    </row>
    <row r="163" spans="1:20" ht="34.5" x14ac:dyDescent="0.3">
      <c r="A163" s="53">
        <v>159</v>
      </c>
      <c r="B163" s="54" t="s">
        <v>62</v>
      </c>
      <c r="C163" s="54" t="s">
        <v>844</v>
      </c>
      <c r="D163" s="54" t="s">
        <v>27</v>
      </c>
      <c r="E163" s="56">
        <v>18307010106</v>
      </c>
      <c r="F163" s="54"/>
      <c r="G163" s="56">
        <v>14</v>
      </c>
      <c r="H163" s="56">
        <v>23</v>
      </c>
      <c r="I163" s="58">
        <f t="shared" si="2"/>
        <v>37</v>
      </c>
      <c r="J163" s="54">
        <v>8134038178</v>
      </c>
      <c r="K163" s="54" t="s">
        <v>134</v>
      </c>
      <c r="L163" s="54" t="s">
        <v>135</v>
      </c>
      <c r="M163" s="54">
        <v>9613127134</v>
      </c>
      <c r="N163" s="54" t="s">
        <v>845</v>
      </c>
      <c r="O163" s="54">
        <v>9678282745</v>
      </c>
      <c r="P163" s="60">
        <v>43677</v>
      </c>
      <c r="Q163" s="54" t="s">
        <v>330</v>
      </c>
      <c r="R163" s="54" t="s">
        <v>241</v>
      </c>
      <c r="S163" s="54" t="s">
        <v>85</v>
      </c>
      <c r="T163" s="54"/>
    </row>
    <row r="164" spans="1:20" ht="34.5" x14ac:dyDescent="0.3">
      <c r="A164" s="53">
        <v>160</v>
      </c>
      <c r="B164" s="54" t="s">
        <v>62</v>
      </c>
      <c r="C164" s="54" t="s">
        <v>846</v>
      </c>
      <c r="D164" s="54" t="s">
        <v>27</v>
      </c>
      <c r="E164" s="56">
        <v>18307010107</v>
      </c>
      <c r="F164" s="54"/>
      <c r="G164" s="56">
        <v>25</v>
      </c>
      <c r="H164" s="56">
        <v>22</v>
      </c>
      <c r="I164" s="58">
        <f t="shared" si="2"/>
        <v>47</v>
      </c>
      <c r="J164" s="54">
        <v>8721953436</v>
      </c>
      <c r="K164" s="54" t="s">
        <v>134</v>
      </c>
      <c r="L164" s="54" t="s">
        <v>135</v>
      </c>
      <c r="M164" s="54">
        <v>9613127134</v>
      </c>
      <c r="N164" s="54" t="s">
        <v>845</v>
      </c>
      <c r="O164" s="54">
        <v>9678282745</v>
      </c>
      <c r="P164" s="60">
        <v>43677</v>
      </c>
      <c r="Q164" s="54" t="s">
        <v>330</v>
      </c>
      <c r="R164" s="54" t="s">
        <v>239</v>
      </c>
      <c r="S164" s="54" t="s">
        <v>85</v>
      </c>
      <c r="T164" s="54"/>
    </row>
    <row r="165" spans="1:20" x14ac:dyDescent="0.3">
      <c r="A165" s="52" t="s">
        <v>11</v>
      </c>
      <c r="B165" s="52"/>
      <c r="C165" s="52">
        <f>COUNTIFS(C5:C164,"*")</f>
        <v>160</v>
      </c>
      <c r="D165" s="52"/>
      <c r="E165" s="66"/>
      <c r="F165" s="52"/>
      <c r="G165" s="52">
        <f>SUM(G5:G164)</f>
        <v>3704</v>
      </c>
      <c r="H165" s="52">
        <f>SUM(H5:H164)</f>
        <v>3841</v>
      </c>
      <c r="I165" s="52">
        <f>SUM(I5:I164)</f>
        <v>7545</v>
      </c>
      <c r="J165" s="52"/>
      <c r="K165" s="52"/>
      <c r="L165" s="52"/>
      <c r="M165" s="52"/>
      <c r="N165" s="52"/>
      <c r="O165" s="52"/>
      <c r="P165" s="67"/>
      <c r="Q165" s="52"/>
      <c r="R165" s="52"/>
      <c r="S165" s="52"/>
      <c r="T165" s="68"/>
    </row>
    <row r="166" spans="1:20" x14ac:dyDescent="0.3">
      <c r="A166" s="69" t="s">
        <v>61</v>
      </c>
      <c r="B166" s="70">
        <f>COUNTIF(B$5:B$164,"Team 1")</f>
        <v>75</v>
      </c>
      <c r="C166" s="69" t="s">
        <v>27</v>
      </c>
      <c r="D166" s="70">
        <f>COUNTIF(D5:D164,"Anganwadi")</f>
        <v>160</v>
      </c>
    </row>
    <row r="167" spans="1:20" x14ac:dyDescent="0.3">
      <c r="A167" s="69" t="s">
        <v>62</v>
      </c>
      <c r="B167" s="70">
        <f>COUNTIF(B$6:B$164,"Team 2")</f>
        <v>85</v>
      </c>
      <c r="C167" s="69" t="s">
        <v>25</v>
      </c>
      <c r="D167" s="70">
        <f>COUNTIF(D5:D164,"School")</f>
        <v>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E125" activePane="bottomRight" state="frozen"/>
      <selection pane="topRight" activeCell="C1" sqref="C1"/>
      <selection pane="bottomLeft" activeCell="A5" sqref="A5"/>
      <selection pane="bottomRight" activeCell="M132" sqref="M132"/>
    </sheetView>
  </sheetViews>
  <sheetFormatPr defaultRowHeight="15.75" x14ac:dyDescent="0.25"/>
  <cols>
    <col min="1" max="1" width="7.85546875" style="29" customWidth="1"/>
    <col min="2" max="2" width="13.85546875" style="29" bestFit="1" customWidth="1"/>
    <col min="3" max="3" width="25.85546875" style="29" customWidth="1"/>
    <col min="4" max="4" width="17.5703125" style="29" bestFit="1" customWidth="1"/>
    <col min="5" max="5" width="16" style="48" customWidth="1"/>
    <col min="6" max="6" width="17" style="29" customWidth="1"/>
    <col min="7" max="7" width="6.140625" style="48" customWidth="1"/>
    <col min="8" max="8" width="6.42578125" style="48" bestFit="1" customWidth="1"/>
    <col min="9" max="9" width="6.42578125" style="29" bestFit="1" customWidth="1"/>
    <col min="10" max="10" width="16.7109375" style="29" customWidth="1"/>
    <col min="11" max="13" width="19.5703125" style="29" customWidth="1"/>
    <col min="14" max="14" width="19.140625" style="29" customWidth="1"/>
    <col min="15" max="15" width="15" style="29" bestFit="1" customWidth="1"/>
    <col min="16" max="16" width="15.28515625" style="29" customWidth="1"/>
    <col min="17" max="17" width="11.5703125" style="29" bestFit="1" customWidth="1"/>
    <col min="18" max="18" width="17.5703125" style="29" customWidth="1"/>
    <col min="19" max="19" width="19.5703125" style="29" customWidth="1"/>
    <col min="20" max="16384" width="9.140625" style="29"/>
  </cols>
  <sheetData>
    <row r="1" spans="1:20" ht="51" customHeight="1" x14ac:dyDescent="0.25">
      <c r="A1" s="141" t="s">
        <v>231</v>
      </c>
      <c r="B1" s="141"/>
      <c r="C1" s="141"/>
      <c r="D1" s="142"/>
      <c r="E1" s="142"/>
      <c r="F1" s="142"/>
      <c r="G1" s="142"/>
      <c r="H1" s="142"/>
      <c r="I1" s="142"/>
      <c r="J1" s="142"/>
      <c r="K1" s="142"/>
      <c r="L1" s="142"/>
      <c r="M1" s="142"/>
      <c r="N1" s="142"/>
      <c r="O1" s="142"/>
      <c r="P1" s="142"/>
      <c r="Q1" s="142"/>
      <c r="R1" s="142"/>
      <c r="S1" s="142"/>
    </row>
    <row r="2" spans="1:20" x14ac:dyDescent="0.25">
      <c r="A2" s="145" t="s">
        <v>59</v>
      </c>
      <c r="B2" s="146"/>
      <c r="C2" s="146"/>
      <c r="D2" s="30" t="s">
        <v>1388</v>
      </c>
      <c r="E2" s="31"/>
      <c r="F2" s="31"/>
      <c r="G2" s="31"/>
      <c r="H2" s="31"/>
      <c r="I2" s="31"/>
      <c r="J2" s="31"/>
      <c r="K2" s="31"/>
      <c r="L2" s="31"/>
      <c r="M2" s="31"/>
      <c r="N2" s="31"/>
      <c r="O2" s="31"/>
      <c r="P2" s="31"/>
      <c r="Q2" s="31"/>
      <c r="R2" s="31"/>
      <c r="S2" s="31"/>
    </row>
    <row r="3" spans="1:20" ht="24" customHeight="1" x14ac:dyDescent="0.25">
      <c r="A3" s="147" t="s">
        <v>14</v>
      </c>
      <c r="B3" s="143" t="s">
        <v>348</v>
      </c>
      <c r="C3" s="148" t="s">
        <v>7</v>
      </c>
      <c r="D3" s="148" t="s">
        <v>55</v>
      </c>
      <c r="E3" s="148" t="s">
        <v>16</v>
      </c>
      <c r="F3" s="148" t="s">
        <v>230</v>
      </c>
      <c r="G3" s="148" t="s">
        <v>8</v>
      </c>
      <c r="H3" s="148"/>
      <c r="I3" s="148"/>
      <c r="J3" s="148" t="s">
        <v>33</v>
      </c>
      <c r="K3" s="143" t="s">
        <v>35</v>
      </c>
      <c r="L3" s="143" t="s">
        <v>52</v>
      </c>
      <c r="M3" s="143" t="s">
        <v>53</v>
      </c>
      <c r="N3" s="143" t="s">
        <v>36</v>
      </c>
      <c r="O3" s="143" t="s">
        <v>37</v>
      </c>
      <c r="P3" s="147" t="s">
        <v>54</v>
      </c>
      <c r="Q3" s="148" t="s">
        <v>349</v>
      </c>
      <c r="R3" s="148" t="s">
        <v>34</v>
      </c>
      <c r="S3" s="148" t="s">
        <v>350</v>
      </c>
      <c r="T3" s="148" t="s">
        <v>13</v>
      </c>
    </row>
    <row r="4" spans="1:20" ht="25.5" customHeight="1" x14ac:dyDescent="0.25">
      <c r="A4" s="147"/>
      <c r="B4" s="149"/>
      <c r="C4" s="148"/>
      <c r="D4" s="148"/>
      <c r="E4" s="148"/>
      <c r="F4" s="148"/>
      <c r="G4" s="32" t="s">
        <v>9</v>
      </c>
      <c r="H4" s="32" t="s">
        <v>10</v>
      </c>
      <c r="I4" s="32" t="s">
        <v>11</v>
      </c>
      <c r="J4" s="148"/>
      <c r="K4" s="144"/>
      <c r="L4" s="144"/>
      <c r="M4" s="144"/>
      <c r="N4" s="144"/>
      <c r="O4" s="144"/>
      <c r="P4" s="147"/>
      <c r="Q4" s="147"/>
      <c r="R4" s="148"/>
      <c r="S4" s="148"/>
      <c r="T4" s="148"/>
    </row>
    <row r="5" spans="1:20" s="41" customFormat="1" ht="34.5" x14ac:dyDescent="0.25">
      <c r="A5" s="62">
        <v>1</v>
      </c>
      <c r="B5" s="61" t="s">
        <v>61</v>
      </c>
      <c r="C5" s="54" t="s">
        <v>1363</v>
      </c>
      <c r="D5" s="54" t="s">
        <v>27</v>
      </c>
      <c r="E5" s="56">
        <v>18307071217</v>
      </c>
      <c r="F5" s="54"/>
      <c r="G5" s="56">
        <v>37</v>
      </c>
      <c r="H5" s="56">
        <v>30</v>
      </c>
      <c r="I5" s="58">
        <f t="shared" ref="I5:I68" si="0">SUM(G5:H5)</f>
        <v>67</v>
      </c>
      <c r="J5" s="54">
        <v>9957226934</v>
      </c>
      <c r="K5" s="54" t="s">
        <v>125</v>
      </c>
      <c r="L5" s="54" t="s">
        <v>126</v>
      </c>
      <c r="M5" s="54">
        <v>8486491927</v>
      </c>
      <c r="N5" s="54" t="s">
        <v>1364</v>
      </c>
      <c r="O5" s="54">
        <v>9678089221</v>
      </c>
      <c r="P5" s="60">
        <v>43677</v>
      </c>
      <c r="Q5" s="54" t="s">
        <v>330</v>
      </c>
      <c r="R5" s="54" t="s">
        <v>1325</v>
      </c>
      <c r="S5" s="54" t="s">
        <v>97</v>
      </c>
      <c r="T5" s="35"/>
    </row>
    <row r="6" spans="1:20" ht="34.5" x14ac:dyDescent="0.25">
      <c r="A6" s="53">
        <v>2</v>
      </c>
      <c r="B6" s="61" t="s">
        <v>61</v>
      </c>
      <c r="C6" s="54" t="s">
        <v>1315</v>
      </c>
      <c r="D6" s="54" t="s">
        <v>27</v>
      </c>
      <c r="E6" s="56">
        <v>18307071222</v>
      </c>
      <c r="F6" s="54"/>
      <c r="G6" s="56">
        <v>20</v>
      </c>
      <c r="H6" s="56">
        <v>27</v>
      </c>
      <c r="I6" s="58">
        <f t="shared" si="0"/>
        <v>47</v>
      </c>
      <c r="J6" s="54">
        <v>9577762130</v>
      </c>
      <c r="K6" s="54" t="s">
        <v>987</v>
      </c>
      <c r="L6" s="54" t="s">
        <v>984</v>
      </c>
      <c r="M6" s="54">
        <v>8011203756</v>
      </c>
      <c r="N6" s="54" t="s">
        <v>1316</v>
      </c>
      <c r="O6" s="54">
        <v>7896318288</v>
      </c>
      <c r="P6" s="60">
        <v>43677</v>
      </c>
      <c r="Q6" s="54" t="s">
        <v>330</v>
      </c>
      <c r="R6" s="54" t="s">
        <v>114</v>
      </c>
      <c r="S6" s="54" t="s">
        <v>97</v>
      </c>
      <c r="T6" s="34"/>
    </row>
    <row r="7" spans="1:20" ht="17.25" x14ac:dyDescent="0.25">
      <c r="A7" s="53">
        <v>3</v>
      </c>
      <c r="B7" s="74"/>
      <c r="C7" s="55"/>
      <c r="D7" s="55"/>
      <c r="E7" s="57"/>
      <c r="F7" s="55"/>
      <c r="G7" s="57"/>
      <c r="H7" s="57"/>
      <c r="I7" s="58">
        <f t="shared" si="0"/>
        <v>0</v>
      </c>
      <c r="J7" s="55"/>
      <c r="K7" s="55"/>
      <c r="L7" s="55"/>
      <c r="M7" s="55"/>
      <c r="N7" s="55"/>
      <c r="O7" s="55"/>
      <c r="P7" s="59"/>
      <c r="Q7" s="55"/>
      <c r="R7" s="55"/>
      <c r="S7" s="55"/>
      <c r="T7" s="34"/>
    </row>
    <row r="8" spans="1:20" ht="17.25" x14ac:dyDescent="0.25">
      <c r="A8" s="53">
        <v>4</v>
      </c>
      <c r="B8" s="61" t="s">
        <v>61</v>
      </c>
      <c r="C8" s="54" t="s">
        <v>1132</v>
      </c>
      <c r="D8" s="54" t="s">
        <v>25</v>
      </c>
      <c r="E8" s="56">
        <v>18120401202</v>
      </c>
      <c r="F8" s="54" t="s">
        <v>89</v>
      </c>
      <c r="G8" s="56">
        <v>3</v>
      </c>
      <c r="H8" s="56">
        <v>9</v>
      </c>
      <c r="I8" s="58">
        <f t="shared" si="0"/>
        <v>12</v>
      </c>
      <c r="J8" s="54">
        <v>7896681944</v>
      </c>
      <c r="K8" s="54" t="s">
        <v>1068</v>
      </c>
      <c r="L8" s="54" t="s">
        <v>1055</v>
      </c>
      <c r="M8" s="54">
        <v>9401725702</v>
      </c>
      <c r="N8" s="54" t="s">
        <v>1065</v>
      </c>
      <c r="O8" s="54">
        <v>9954556824</v>
      </c>
      <c r="P8" s="60">
        <v>43678</v>
      </c>
      <c r="Q8" s="54" t="s">
        <v>331</v>
      </c>
      <c r="R8" s="54" t="s">
        <v>272</v>
      </c>
      <c r="S8" s="54" t="s">
        <v>97</v>
      </c>
      <c r="T8" s="34"/>
    </row>
    <row r="9" spans="1:20" s="41" customFormat="1" ht="17.25" x14ac:dyDescent="0.25">
      <c r="A9" s="62">
        <v>5</v>
      </c>
      <c r="B9" s="61" t="s">
        <v>61</v>
      </c>
      <c r="C9" s="54" t="s">
        <v>1337</v>
      </c>
      <c r="D9" s="54" t="s">
        <v>25</v>
      </c>
      <c r="E9" s="56">
        <v>18120400404</v>
      </c>
      <c r="F9" s="54" t="s">
        <v>94</v>
      </c>
      <c r="G9" s="56">
        <v>30</v>
      </c>
      <c r="H9" s="56">
        <v>29</v>
      </c>
      <c r="I9" s="58">
        <f t="shared" si="0"/>
        <v>59</v>
      </c>
      <c r="J9" s="54">
        <v>9706759512</v>
      </c>
      <c r="K9" s="54" t="s">
        <v>1068</v>
      </c>
      <c r="L9" s="54" t="s">
        <v>1055</v>
      </c>
      <c r="M9" s="54">
        <v>9401725702</v>
      </c>
      <c r="N9" s="54" t="s">
        <v>1069</v>
      </c>
      <c r="O9" s="54">
        <v>9577661745</v>
      </c>
      <c r="P9" s="60">
        <v>43679</v>
      </c>
      <c r="Q9" s="54" t="s">
        <v>92</v>
      </c>
      <c r="R9" s="54" t="s">
        <v>1338</v>
      </c>
      <c r="S9" s="54" t="s">
        <v>97</v>
      </c>
      <c r="T9" s="35"/>
    </row>
    <row r="10" spans="1:20" ht="34.5" x14ac:dyDescent="0.25">
      <c r="A10" s="53">
        <v>6</v>
      </c>
      <c r="B10" s="61" t="s">
        <v>61</v>
      </c>
      <c r="C10" s="54" t="s">
        <v>1131</v>
      </c>
      <c r="D10" s="54" t="s">
        <v>27</v>
      </c>
      <c r="E10" s="56">
        <v>18307070306</v>
      </c>
      <c r="F10" s="54"/>
      <c r="G10" s="56">
        <v>12</v>
      </c>
      <c r="H10" s="56">
        <v>11</v>
      </c>
      <c r="I10" s="58">
        <f t="shared" si="0"/>
        <v>23</v>
      </c>
      <c r="J10" s="54">
        <v>8011901191</v>
      </c>
      <c r="K10" s="54" t="s">
        <v>1126</v>
      </c>
      <c r="L10" s="54" t="s">
        <v>1127</v>
      </c>
      <c r="M10" s="54">
        <v>8876298245</v>
      </c>
      <c r="N10" s="54" t="s">
        <v>1069</v>
      </c>
      <c r="O10" s="81">
        <v>9577661745</v>
      </c>
      <c r="P10" s="60">
        <v>43679</v>
      </c>
      <c r="Q10" s="54" t="s">
        <v>92</v>
      </c>
      <c r="R10" s="54" t="s">
        <v>272</v>
      </c>
      <c r="S10" s="54" t="s">
        <v>97</v>
      </c>
      <c r="T10" s="34"/>
    </row>
    <row r="11" spans="1:20" ht="17.25" x14ac:dyDescent="0.25">
      <c r="A11" s="53">
        <v>7</v>
      </c>
      <c r="B11" s="83" t="s">
        <v>61</v>
      </c>
      <c r="C11" s="54" t="s">
        <v>1133</v>
      </c>
      <c r="D11" s="54" t="s">
        <v>25</v>
      </c>
      <c r="E11" s="56">
        <v>18120400401</v>
      </c>
      <c r="F11" s="54" t="s">
        <v>93</v>
      </c>
      <c r="G11" s="56">
        <v>33</v>
      </c>
      <c r="H11" s="56">
        <v>22</v>
      </c>
      <c r="I11" s="58">
        <f t="shared" si="0"/>
        <v>55</v>
      </c>
      <c r="J11" s="54">
        <v>9954390058</v>
      </c>
      <c r="K11" s="54" t="s">
        <v>1068</v>
      </c>
      <c r="L11" s="54" t="s">
        <v>1055</v>
      </c>
      <c r="M11" s="54">
        <v>9401725702</v>
      </c>
      <c r="N11" s="54" t="s">
        <v>1069</v>
      </c>
      <c r="O11" s="54">
        <v>9577661745</v>
      </c>
      <c r="P11" s="60">
        <v>43679</v>
      </c>
      <c r="Q11" s="54" t="s">
        <v>92</v>
      </c>
      <c r="R11" s="54" t="s">
        <v>311</v>
      </c>
      <c r="S11" s="54" t="s">
        <v>97</v>
      </c>
      <c r="T11" s="34"/>
    </row>
    <row r="12" spans="1:20" ht="34.5" x14ac:dyDescent="0.25">
      <c r="A12" s="53">
        <v>8</v>
      </c>
      <c r="B12" s="61" t="s">
        <v>61</v>
      </c>
      <c r="C12" s="54" t="s">
        <v>1134</v>
      </c>
      <c r="D12" s="54" t="s">
        <v>27</v>
      </c>
      <c r="E12" s="56">
        <v>18307070310</v>
      </c>
      <c r="F12" s="54"/>
      <c r="G12" s="56">
        <v>19</v>
      </c>
      <c r="H12" s="56">
        <v>15</v>
      </c>
      <c r="I12" s="58">
        <f t="shared" si="0"/>
        <v>34</v>
      </c>
      <c r="J12" s="54">
        <v>9678487532</v>
      </c>
      <c r="K12" s="54" t="s">
        <v>125</v>
      </c>
      <c r="L12" s="54" t="s">
        <v>126</v>
      </c>
      <c r="M12" s="54">
        <v>8486491927</v>
      </c>
      <c r="N12" s="54" t="s">
        <v>1135</v>
      </c>
      <c r="O12" s="54">
        <v>9678656260</v>
      </c>
      <c r="P12" s="60">
        <v>43680</v>
      </c>
      <c r="Q12" s="54" t="s">
        <v>332</v>
      </c>
      <c r="R12" s="54" t="s">
        <v>252</v>
      </c>
      <c r="S12" s="54" t="s">
        <v>97</v>
      </c>
      <c r="T12" s="35"/>
    </row>
    <row r="13" spans="1:20" ht="34.5" x14ac:dyDescent="0.25">
      <c r="A13" s="53">
        <v>9</v>
      </c>
      <c r="B13" s="61" t="s">
        <v>61</v>
      </c>
      <c r="C13" s="54" t="s">
        <v>1136</v>
      </c>
      <c r="D13" s="54" t="s">
        <v>27</v>
      </c>
      <c r="E13" s="56">
        <v>18307070309</v>
      </c>
      <c r="F13" s="54"/>
      <c r="G13" s="56">
        <v>16</v>
      </c>
      <c r="H13" s="56">
        <v>19</v>
      </c>
      <c r="I13" s="58">
        <f t="shared" si="0"/>
        <v>35</v>
      </c>
      <c r="J13" s="54">
        <v>9954505862</v>
      </c>
      <c r="K13" s="54" t="s">
        <v>125</v>
      </c>
      <c r="L13" s="54" t="s">
        <v>126</v>
      </c>
      <c r="M13" s="54">
        <v>8486491927</v>
      </c>
      <c r="N13" s="54" t="s">
        <v>1135</v>
      </c>
      <c r="O13" s="54">
        <v>9678656260</v>
      </c>
      <c r="P13" s="60">
        <v>43680</v>
      </c>
      <c r="Q13" s="54" t="s">
        <v>332</v>
      </c>
      <c r="R13" s="54" t="s">
        <v>324</v>
      </c>
      <c r="S13" s="54" t="s">
        <v>97</v>
      </c>
      <c r="T13" s="35"/>
    </row>
    <row r="14" spans="1:20" ht="34.5" x14ac:dyDescent="0.25">
      <c r="A14" s="53">
        <v>10</v>
      </c>
      <c r="B14" s="61" t="s">
        <v>61</v>
      </c>
      <c r="C14" s="54" t="s">
        <v>1137</v>
      </c>
      <c r="D14" s="54" t="s">
        <v>27</v>
      </c>
      <c r="E14" s="56">
        <v>18307070308</v>
      </c>
      <c r="F14" s="54"/>
      <c r="G14" s="56">
        <v>12</v>
      </c>
      <c r="H14" s="56">
        <v>14</v>
      </c>
      <c r="I14" s="58">
        <f t="shared" si="0"/>
        <v>26</v>
      </c>
      <c r="J14" s="54">
        <v>9957449495</v>
      </c>
      <c r="K14" s="54" t="s">
        <v>125</v>
      </c>
      <c r="L14" s="54" t="s">
        <v>126</v>
      </c>
      <c r="M14" s="54">
        <v>8486491927</v>
      </c>
      <c r="N14" s="54" t="s">
        <v>1135</v>
      </c>
      <c r="O14" s="54">
        <v>9678656260</v>
      </c>
      <c r="P14" s="60">
        <v>43680</v>
      </c>
      <c r="Q14" s="54" t="s">
        <v>332</v>
      </c>
      <c r="R14" s="54" t="s">
        <v>252</v>
      </c>
      <c r="S14" s="54" t="s">
        <v>97</v>
      </c>
      <c r="T14" s="35"/>
    </row>
    <row r="15" spans="1:20" ht="34.5" x14ac:dyDescent="0.25">
      <c r="A15" s="53">
        <v>11</v>
      </c>
      <c r="B15" s="61" t="s">
        <v>61</v>
      </c>
      <c r="C15" s="54" t="s">
        <v>1138</v>
      </c>
      <c r="D15" s="54" t="s">
        <v>25</v>
      </c>
      <c r="E15" s="56">
        <v>18120400601</v>
      </c>
      <c r="F15" s="54" t="s">
        <v>128</v>
      </c>
      <c r="G15" s="56">
        <v>33</v>
      </c>
      <c r="H15" s="56">
        <v>33</v>
      </c>
      <c r="I15" s="58">
        <f t="shared" si="0"/>
        <v>66</v>
      </c>
      <c r="J15" s="54">
        <v>7896759021</v>
      </c>
      <c r="K15" s="54" t="s">
        <v>125</v>
      </c>
      <c r="L15" s="54" t="s">
        <v>126</v>
      </c>
      <c r="M15" s="54">
        <v>8486491927</v>
      </c>
      <c r="N15" s="54" t="s">
        <v>1135</v>
      </c>
      <c r="O15" s="54">
        <v>9678656260</v>
      </c>
      <c r="P15" s="60">
        <v>43680</v>
      </c>
      <c r="Q15" s="54" t="s">
        <v>332</v>
      </c>
      <c r="R15" s="54" t="s">
        <v>252</v>
      </c>
      <c r="S15" s="54" t="s">
        <v>97</v>
      </c>
      <c r="T15" s="34"/>
    </row>
    <row r="16" spans="1:20" ht="17.25" x14ac:dyDescent="0.25">
      <c r="A16" s="53">
        <v>12</v>
      </c>
      <c r="B16" s="61" t="s">
        <v>61</v>
      </c>
      <c r="C16" s="54" t="s">
        <v>1339</v>
      </c>
      <c r="D16" s="54" t="s">
        <v>25</v>
      </c>
      <c r="E16" s="56">
        <v>18120401102</v>
      </c>
      <c r="F16" s="54" t="s">
        <v>94</v>
      </c>
      <c r="G16" s="56">
        <v>38</v>
      </c>
      <c r="H16" s="56">
        <v>17</v>
      </c>
      <c r="I16" s="58">
        <f t="shared" si="0"/>
        <v>55</v>
      </c>
      <c r="J16" s="54">
        <v>9435821046</v>
      </c>
      <c r="K16" s="54" t="s">
        <v>1068</v>
      </c>
      <c r="L16" s="54" t="s">
        <v>1055</v>
      </c>
      <c r="M16" s="54">
        <v>9401725702</v>
      </c>
      <c r="N16" s="54" t="s">
        <v>1153</v>
      </c>
      <c r="O16" s="54">
        <v>8486278392</v>
      </c>
      <c r="P16" s="60">
        <v>43682</v>
      </c>
      <c r="Q16" s="54" t="s">
        <v>329</v>
      </c>
      <c r="R16" s="54" t="s">
        <v>254</v>
      </c>
      <c r="S16" s="54" t="s">
        <v>97</v>
      </c>
      <c r="T16" s="34"/>
    </row>
    <row r="17" spans="1:20" ht="17.25" x14ac:dyDescent="0.25">
      <c r="A17" s="53">
        <v>13</v>
      </c>
      <c r="B17" s="61" t="s">
        <v>61</v>
      </c>
      <c r="C17" s="54" t="s">
        <v>1141</v>
      </c>
      <c r="D17" s="54" t="s">
        <v>27</v>
      </c>
      <c r="E17" s="56">
        <v>18307070315</v>
      </c>
      <c r="F17" s="54"/>
      <c r="G17" s="56">
        <v>18</v>
      </c>
      <c r="H17" s="56">
        <v>15</v>
      </c>
      <c r="I17" s="58">
        <f t="shared" si="0"/>
        <v>33</v>
      </c>
      <c r="J17" s="54">
        <v>9127319446</v>
      </c>
      <c r="K17" s="54" t="s">
        <v>1068</v>
      </c>
      <c r="L17" s="54" t="s">
        <v>1055</v>
      </c>
      <c r="M17" s="54">
        <v>9401725702</v>
      </c>
      <c r="N17" s="54" t="s">
        <v>1142</v>
      </c>
      <c r="O17" s="54">
        <v>8751910283</v>
      </c>
      <c r="P17" s="60">
        <v>43682</v>
      </c>
      <c r="Q17" s="54" t="s">
        <v>329</v>
      </c>
      <c r="R17" s="54" t="s">
        <v>311</v>
      </c>
      <c r="S17" s="54" t="s">
        <v>97</v>
      </c>
      <c r="T17" s="34"/>
    </row>
    <row r="18" spans="1:20" ht="17.25" x14ac:dyDescent="0.25">
      <c r="A18" s="53">
        <v>14</v>
      </c>
      <c r="B18" s="61" t="s">
        <v>61</v>
      </c>
      <c r="C18" s="54" t="s">
        <v>1143</v>
      </c>
      <c r="D18" s="54" t="s">
        <v>27</v>
      </c>
      <c r="E18" s="56">
        <v>18307070317</v>
      </c>
      <c r="F18" s="54"/>
      <c r="G18" s="56">
        <v>9</v>
      </c>
      <c r="H18" s="56">
        <v>12</v>
      </c>
      <c r="I18" s="58">
        <f t="shared" si="0"/>
        <v>21</v>
      </c>
      <c r="J18" s="54">
        <v>9859430413</v>
      </c>
      <c r="K18" s="54" t="s">
        <v>1126</v>
      </c>
      <c r="L18" s="54" t="s">
        <v>1055</v>
      </c>
      <c r="M18" s="54">
        <v>9954009511</v>
      </c>
      <c r="N18" s="54" t="s">
        <v>1144</v>
      </c>
      <c r="O18" s="54">
        <v>9678953674</v>
      </c>
      <c r="P18" s="60">
        <v>43682</v>
      </c>
      <c r="Q18" s="54" t="s">
        <v>329</v>
      </c>
      <c r="R18" s="54" t="s">
        <v>324</v>
      </c>
      <c r="S18" s="54" t="s">
        <v>97</v>
      </c>
      <c r="T18" s="34"/>
    </row>
    <row r="19" spans="1:20" ht="17.25" x14ac:dyDescent="0.25">
      <c r="A19" s="53">
        <v>15</v>
      </c>
      <c r="B19" s="61" t="s">
        <v>61</v>
      </c>
      <c r="C19" s="54" t="s">
        <v>1145</v>
      </c>
      <c r="D19" s="54" t="s">
        <v>25</v>
      </c>
      <c r="E19" s="56">
        <v>18120400403</v>
      </c>
      <c r="F19" s="54" t="s">
        <v>128</v>
      </c>
      <c r="G19" s="56">
        <v>26</v>
      </c>
      <c r="H19" s="56">
        <v>32</v>
      </c>
      <c r="I19" s="58">
        <f t="shared" si="0"/>
        <v>58</v>
      </c>
      <c r="J19" s="54">
        <v>9613541011</v>
      </c>
      <c r="K19" s="54" t="s">
        <v>1068</v>
      </c>
      <c r="L19" s="54" t="s">
        <v>1055</v>
      </c>
      <c r="M19" s="54">
        <v>9401725702</v>
      </c>
      <c r="N19" s="54" t="s">
        <v>1069</v>
      </c>
      <c r="O19" s="54">
        <v>9577661745</v>
      </c>
      <c r="P19" s="60">
        <v>43682</v>
      </c>
      <c r="Q19" s="54" t="s">
        <v>329</v>
      </c>
      <c r="R19" s="54" t="s">
        <v>324</v>
      </c>
      <c r="S19" s="54" t="s">
        <v>97</v>
      </c>
      <c r="T19" s="34"/>
    </row>
    <row r="20" spans="1:20" ht="34.5" x14ac:dyDescent="0.25">
      <c r="A20" s="53">
        <v>16</v>
      </c>
      <c r="B20" s="61" t="s">
        <v>61</v>
      </c>
      <c r="C20" s="54" t="s">
        <v>1146</v>
      </c>
      <c r="D20" s="54" t="s">
        <v>27</v>
      </c>
      <c r="E20" s="56">
        <v>18307070307</v>
      </c>
      <c r="F20" s="54"/>
      <c r="G20" s="56">
        <v>12</v>
      </c>
      <c r="H20" s="56">
        <v>8</v>
      </c>
      <c r="I20" s="58">
        <f t="shared" si="0"/>
        <v>20</v>
      </c>
      <c r="J20" s="54">
        <v>9613127056</v>
      </c>
      <c r="K20" s="54" t="s">
        <v>1126</v>
      </c>
      <c r="L20" s="54" t="s">
        <v>1127</v>
      </c>
      <c r="M20" s="54">
        <v>8876298245</v>
      </c>
      <c r="N20" s="54" t="s">
        <v>1069</v>
      </c>
      <c r="O20" s="54">
        <v>9577661745</v>
      </c>
      <c r="P20" s="60">
        <v>43683</v>
      </c>
      <c r="Q20" s="54" t="s">
        <v>333</v>
      </c>
      <c r="R20" s="54" t="s">
        <v>311</v>
      </c>
      <c r="S20" s="54" t="s">
        <v>97</v>
      </c>
      <c r="T20" s="34"/>
    </row>
    <row r="21" spans="1:20" ht="34.5" x14ac:dyDescent="0.25">
      <c r="A21" s="53">
        <v>17</v>
      </c>
      <c r="B21" s="61" t="s">
        <v>61</v>
      </c>
      <c r="C21" s="55" t="s">
        <v>1340</v>
      </c>
      <c r="D21" s="55" t="s">
        <v>25</v>
      </c>
      <c r="E21" s="56">
        <v>181204012101</v>
      </c>
      <c r="F21" s="55" t="s">
        <v>128</v>
      </c>
      <c r="G21" s="57">
        <v>4</v>
      </c>
      <c r="H21" s="57">
        <v>9</v>
      </c>
      <c r="I21" s="58">
        <f t="shared" si="0"/>
        <v>13</v>
      </c>
      <c r="J21" s="55">
        <v>9577094356</v>
      </c>
      <c r="K21" s="54" t="s">
        <v>1126</v>
      </c>
      <c r="L21" s="54" t="s">
        <v>1055</v>
      </c>
      <c r="M21" s="54">
        <v>9954009511</v>
      </c>
      <c r="N21" s="54" t="s">
        <v>1223</v>
      </c>
      <c r="O21" s="54">
        <v>9864322132</v>
      </c>
      <c r="P21" s="60">
        <v>43683</v>
      </c>
      <c r="Q21" s="54" t="s">
        <v>333</v>
      </c>
      <c r="R21" s="54" t="s">
        <v>324</v>
      </c>
      <c r="S21" s="54" t="s">
        <v>97</v>
      </c>
      <c r="T21" s="34"/>
    </row>
    <row r="22" spans="1:20" ht="34.5" x14ac:dyDescent="0.25">
      <c r="A22" s="53">
        <v>18</v>
      </c>
      <c r="B22" s="83" t="s">
        <v>61</v>
      </c>
      <c r="C22" s="54" t="s">
        <v>1151</v>
      </c>
      <c r="D22" s="54" t="s">
        <v>27</v>
      </c>
      <c r="E22" s="56">
        <v>18307070314</v>
      </c>
      <c r="F22" s="54"/>
      <c r="G22" s="56">
        <v>12</v>
      </c>
      <c r="H22" s="56">
        <v>6</v>
      </c>
      <c r="I22" s="58">
        <f t="shared" si="0"/>
        <v>18</v>
      </c>
      <c r="J22" s="54">
        <v>9706551347</v>
      </c>
      <c r="K22" s="54" t="s">
        <v>1054</v>
      </c>
      <c r="L22" s="54" t="s">
        <v>1055</v>
      </c>
      <c r="M22" s="54">
        <v>9401725702</v>
      </c>
      <c r="N22" s="54" t="s">
        <v>1056</v>
      </c>
      <c r="O22" s="54">
        <v>8751910283</v>
      </c>
      <c r="P22" s="60">
        <v>43683</v>
      </c>
      <c r="Q22" s="54" t="s">
        <v>333</v>
      </c>
      <c r="R22" s="54" t="s">
        <v>311</v>
      </c>
      <c r="S22" s="54" t="s">
        <v>97</v>
      </c>
      <c r="T22" s="34"/>
    </row>
    <row r="23" spans="1:20" ht="17.25" x14ac:dyDescent="0.25">
      <c r="A23" s="53">
        <v>19</v>
      </c>
      <c r="B23" s="61" t="s">
        <v>61</v>
      </c>
      <c r="C23" s="54" t="s">
        <v>1152</v>
      </c>
      <c r="D23" s="54" t="s">
        <v>27</v>
      </c>
      <c r="E23" s="56">
        <v>18307070322</v>
      </c>
      <c r="F23" s="54"/>
      <c r="G23" s="56">
        <v>14</v>
      </c>
      <c r="H23" s="56">
        <v>16</v>
      </c>
      <c r="I23" s="58">
        <f t="shared" si="0"/>
        <v>30</v>
      </c>
      <c r="J23" s="54">
        <v>9678397621</v>
      </c>
      <c r="K23" s="54" t="s">
        <v>1068</v>
      </c>
      <c r="L23" s="54" t="s">
        <v>1055</v>
      </c>
      <c r="M23" s="54">
        <v>9401725702</v>
      </c>
      <c r="N23" s="54" t="s">
        <v>1153</v>
      </c>
      <c r="O23" s="54">
        <v>8486278392</v>
      </c>
      <c r="P23" s="60">
        <v>43683</v>
      </c>
      <c r="Q23" s="54" t="s">
        <v>333</v>
      </c>
      <c r="R23" s="54" t="s">
        <v>233</v>
      </c>
      <c r="S23" s="54" t="s">
        <v>97</v>
      </c>
      <c r="T23" s="34"/>
    </row>
    <row r="24" spans="1:20" ht="17.25" x14ac:dyDescent="0.25">
      <c r="A24" s="53">
        <v>20</v>
      </c>
      <c r="B24" s="83" t="s">
        <v>61</v>
      </c>
      <c r="C24" s="54" t="s">
        <v>1154</v>
      </c>
      <c r="D24" s="54" t="s">
        <v>25</v>
      </c>
      <c r="E24" s="56">
        <v>18120400402</v>
      </c>
      <c r="F24" s="54" t="s">
        <v>128</v>
      </c>
      <c r="G24" s="56">
        <v>19</v>
      </c>
      <c r="H24" s="56">
        <v>30</v>
      </c>
      <c r="I24" s="58">
        <f t="shared" si="0"/>
        <v>49</v>
      </c>
      <c r="J24" s="54">
        <v>9859077978</v>
      </c>
      <c r="K24" s="54" t="s">
        <v>1068</v>
      </c>
      <c r="L24" s="54" t="s">
        <v>1055</v>
      </c>
      <c r="M24" s="54">
        <v>9401725702</v>
      </c>
      <c r="N24" s="54" t="s">
        <v>1142</v>
      </c>
      <c r="O24" s="54">
        <v>8751910283</v>
      </c>
      <c r="P24" s="60">
        <v>43683</v>
      </c>
      <c r="Q24" s="54" t="s">
        <v>333</v>
      </c>
      <c r="R24" s="54" t="s">
        <v>311</v>
      </c>
      <c r="S24" s="54" t="s">
        <v>97</v>
      </c>
      <c r="T24" s="34"/>
    </row>
    <row r="25" spans="1:20" ht="34.5" x14ac:dyDescent="0.25">
      <c r="A25" s="53">
        <v>21</v>
      </c>
      <c r="B25" s="83" t="s">
        <v>61</v>
      </c>
      <c r="C25" s="61" t="s">
        <v>591</v>
      </c>
      <c r="D25" s="61" t="s">
        <v>27</v>
      </c>
      <c r="E25" s="56">
        <v>18307070501</v>
      </c>
      <c r="F25" s="54"/>
      <c r="G25" s="56">
        <v>16</v>
      </c>
      <c r="H25" s="56">
        <v>19</v>
      </c>
      <c r="I25" s="58">
        <f t="shared" si="0"/>
        <v>35</v>
      </c>
      <c r="J25" s="54">
        <v>9854475830</v>
      </c>
      <c r="K25" s="54" t="s">
        <v>1025</v>
      </c>
      <c r="L25" s="54" t="s">
        <v>1026</v>
      </c>
      <c r="M25" s="54">
        <v>8724962533</v>
      </c>
      <c r="N25" s="54" t="s">
        <v>1075</v>
      </c>
      <c r="O25" s="54">
        <v>9577301679</v>
      </c>
      <c r="P25" s="60">
        <v>43684</v>
      </c>
      <c r="Q25" s="54" t="s">
        <v>330</v>
      </c>
      <c r="R25" s="54" t="s">
        <v>252</v>
      </c>
      <c r="S25" s="54" t="s">
        <v>97</v>
      </c>
      <c r="T25" s="34"/>
    </row>
    <row r="26" spans="1:20" s="41" customFormat="1" ht="34.5" x14ac:dyDescent="0.25">
      <c r="A26" s="62">
        <v>22</v>
      </c>
      <c r="B26" s="61" t="s">
        <v>61</v>
      </c>
      <c r="C26" s="61" t="s">
        <v>1155</v>
      </c>
      <c r="D26" s="61" t="s">
        <v>27</v>
      </c>
      <c r="E26" s="56">
        <v>18307070503</v>
      </c>
      <c r="F26" s="54"/>
      <c r="G26" s="56">
        <v>21</v>
      </c>
      <c r="H26" s="56">
        <v>21</v>
      </c>
      <c r="I26" s="58">
        <f t="shared" si="0"/>
        <v>42</v>
      </c>
      <c r="J26" s="54">
        <v>7399884637</v>
      </c>
      <c r="K26" s="54" t="s">
        <v>1010</v>
      </c>
      <c r="L26" s="54" t="s">
        <v>1011</v>
      </c>
      <c r="M26" s="54">
        <v>9613075788</v>
      </c>
      <c r="N26" s="54" t="s">
        <v>1156</v>
      </c>
      <c r="O26" s="54">
        <v>9957655872</v>
      </c>
      <c r="P26" s="60">
        <v>43684</v>
      </c>
      <c r="Q26" s="54" t="s">
        <v>330</v>
      </c>
      <c r="R26" s="54" t="s">
        <v>311</v>
      </c>
      <c r="S26" s="54" t="s">
        <v>97</v>
      </c>
      <c r="T26" s="35"/>
    </row>
    <row r="27" spans="1:20" ht="34.5" x14ac:dyDescent="0.25">
      <c r="A27" s="53">
        <v>23</v>
      </c>
      <c r="B27" s="61" t="s">
        <v>61</v>
      </c>
      <c r="C27" s="54" t="s">
        <v>1157</v>
      </c>
      <c r="D27" s="54" t="s">
        <v>27</v>
      </c>
      <c r="E27" s="56">
        <v>18307070502</v>
      </c>
      <c r="F27" s="54"/>
      <c r="G27" s="56">
        <v>12</v>
      </c>
      <c r="H27" s="56">
        <v>12</v>
      </c>
      <c r="I27" s="58">
        <f t="shared" si="0"/>
        <v>24</v>
      </c>
      <c r="J27" s="54">
        <v>9954203182</v>
      </c>
      <c r="K27" s="54" t="s">
        <v>1010</v>
      </c>
      <c r="L27" s="54" t="s">
        <v>1014</v>
      </c>
      <c r="M27" s="54">
        <v>8752072485</v>
      </c>
      <c r="N27" s="54" t="s">
        <v>1158</v>
      </c>
      <c r="O27" s="54">
        <v>7896965475</v>
      </c>
      <c r="P27" s="60">
        <v>43684</v>
      </c>
      <c r="Q27" s="54" t="s">
        <v>330</v>
      </c>
      <c r="R27" s="54" t="s">
        <v>246</v>
      </c>
      <c r="S27" s="54" t="s">
        <v>97</v>
      </c>
      <c r="T27" s="34"/>
    </row>
    <row r="28" spans="1:20" s="41" customFormat="1" ht="34.5" x14ac:dyDescent="0.25">
      <c r="A28" s="62">
        <v>24</v>
      </c>
      <c r="B28" s="61" t="s">
        <v>61</v>
      </c>
      <c r="C28" s="54" t="s">
        <v>1159</v>
      </c>
      <c r="D28" s="54" t="s">
        <v>25</v>
      </c>
      <c r="E28" s="56">
        <v>18120400702</v>
      </c>
      <c r="F28" s="54" t="s">
        <v>128</v>
      </c>
      <c r="G28" s="56">
        <v>15</v>
      </c>
      <c r="H28" s="56">
        <v>17</v>
      </c>
      <c r="I28" s="58">
        <f t="shared" si="0"/>
        <v>32</v>
      </c>
      <c r="J28" s="54">
        <v>9435285245</v>
      </c>
      <c r="K28" s="54" t="s">
        <v>1021</v>
      </c>
      <c r="L28" s="54" t="s">
        <v>1022</v>
      </c>
      <c r="M28" s="54">
        <v>9613516659</v>
      </c>
      <c r="N28" s="54" t="s">
        <v>1051</v>
      </c>
      <c r="O28" s="54">
        <v>9864738547</v>
      </c>
      <c r="P28" s="60">
        <v>43684</v>
      </c>
      <c r="Q28" s="54" t="s">
        <v>330</v>
      </c>
      <c r="R28" s="54" t="s">
        <v>324</v>
      </c>
      <c r="S28" s="54" t="s">
        <v>97</v>
      </c>
      <c r="T28" s="35"/>
    </row>
    <row r="29" spans="1:20" ht="17.25" x14ac:dyDescent="0.25">
      <c r="A29" s="53">
        <v>25</v>
      </c>
      <c r="B29" s="61" t="s">
        <v>61</v>
      </c>
      <c r="C29" s="54" t="s">
        <v>1160</v>
      </c>
      <c r="D29" s="54" t="s">
        <v>27</v>
      </c>
      <c r="E29" s="56">
        <v>18307070511</v>
      </c>
      <c r="F29" s="54"/>
      <c r="G29" s="56">
        <v>19</v>
      </c>
      <c r="H29" s="56">
        <v>32</v>
      </c>
      <c r="I29" s="58">
        <f t="shared" si="0"/>
        <v>51</v>
      </c>
      <c r="J29" s="54">
        <v>9577633951</v>
      </c>
      <c r="K29" s="54" t="s">
        <v>1025</v>
      </c>
      <c r="L29" s="54" t="s">
        <v>1022</v>
      </c>
      <c r="M29" s="54">
        <v>9613516659</v>
      </c>
      <c r="N29" s="54" t="s">
        <v>1161</v>
      </c>
      <c r="O29" s="54">
        <v>7896148768</v>
      </c>
      <c r="P29" s="60">
        <v>43685</v>
      </c>
      <c r="Q29" s="54" t="s">
        <v>331</v>
      </c>
      <c r="R29" s="54" t="s">
        <v>285</v>
      </c>
      <c r="S29" s="54" t="s">
        <v>97</v>
      </c>
      <c r="T29" s="34"/>
    </row>
    <row r="30" spans="1:20" ht="34.5" x14ac:dyDescent="0.25">
      <c r="A30" s="53">
        <v>26</v>
      </c>
      <c r="B30" s="61" t="s">
        <v>61</v>
      </c>
      <c r="C30" s="54" t="s">
        <v>1162</v>
      </c>
      <c r="D30" s="54" t="s">
        <v>27</v>
      </c>
      <c r="E30" s="56">
        <v>18307070513</v>
      </c>
      <c r="F30" s="54"/>
      <c r="G30" s="56">
        <v>11</v>
      </c>
      <c r="H30" s="56">
        <v>21</v>
      </c>
      <c r="I30" s="58">
        <f t="shared" si="0"/>
        <v>32</v>
      </c>
      <c r="J30" s="54">
        <v>8486633087</v>
      </c>
      <c r="K30" s="55" t="s">
        <v>1017</v>
      </c>
      <c r="L30" s="55" t="s">
        <v>1018</v>
      </c>
      <c r="M30" s="55">
        <v>8761929853</v>
      </c>
      <c r="N30" s="54" t="s">
        <v>1163</v>
      </c>
      <c r="O30" s="54">
        <v>9613451946</v>
      </c>
      <c r="P30" s="60">
        <v>43685</v>
      </c>
      <c r="Q30" s="54" t="s">
        <v>331</v>
      </c>
      <c r="R30" s="54" t="s">
        <v>285</v>
      </c>
      <c r="S30" s="54" t="s">
        <v>97</v>
      </c>
      <c r="T30" s="34"/>
    </row>
    <row r="31" spans="1:20" ht="17.25" x14ac:dyDescent="0.25">
      <c r="A31" s="53">
        <v>27</v>
      </c>
      <c r="B31" s="61" t="s">
        <v>61</v>
      </c>
      <c r="C31" s="54" t="s">
        <v>1164</v>
      </c>
      <c r="D31" s="54" t="s">
        <v>27</v>
      </c>
      <c r="E31" s="56">
        <v>18307070516</v>
      </c>
      <c r="F31" s="54"/>
      <c r="G31" s="56">
        <v>8</v>
      </c>
      <c r="H31" s="56">
        <v>4</v>
      </c>
      <c r="I31" s="58">
        <f t="shared" si="0"/>
        <v>12</v>
      </c>
      <c r="J31" s="54">
        <v>9436850565</v>
      </c>
      <c r="K31" s="54" t="s">
        <v>1010</v>
      </c>
      <c r="L31" s="54" t="s">
        <v>1014</v>
      </c>
      <c r="M31" s="54">
        <v>8752072485</v>
      </c>
      <c r="N31" s="54" t="s">
        <v>1077</v>
      </c>
      <c r="O31" s="54">
        <v>7896519897</v>
      </c>
      <c r="P31" s="60">
        <v>43685</v>
      </c>
      <c r="Q31" s="54" t="s">
        <v>331</v>
      </c>
      <c r="R31" s="54" t="s">
        <v>246</v>
      </c>
      <c r="S31" s="54" t="s">
        <v>97</v>
      </c>
      <c r="T31" s="34"/>
    </row>
    <row r="32" spans="1:20" ht="34.5" x14ac:dyDescent="0.25">
      <c r="A32" s="53">
        <v>28</v>
      </c>
      <c r="B32" s="61" t="s">
        <v>61</v>
      </c>
      <c r="C32" s="54" t="s">
        <v>1165</v>
      </c>
      <c r="D32" s="54" t="s">
        <v>25</v>
      </c>
      <c r="E32" s="56">
        <v>18120401101</v>
      </c>
      <c r="F32" s="54" t="s">
        <v>89</v>
      </c>
      <c r="G32" s="56">
        <v>9</v>
      </c>
      <c r="H32" s="56">
        <v>10</v>
      </c>
      <c r="I32" s="58">
        <f t="shared" si="0"/>
        <v>19</v>
      </c>
      <c r="J32" s="54">
        <v>9435343126</v>
      </c>
      <c r="K32" s="54" t="s">
        <v>1021</v>
      </c>
      <c r="L32" s="54" t="s">
        <v>1022</v>
      </c>
      <c r="M32" s="54">
        <v>9613516659</v>
      </c>
      <c r="N32" s="54" t="s">
        <v>1051</v>
      </c>
      <c r="O32" s="54">
        <v>9864738547</v>
      </c>
      <c r="P32" s="60">
        <v>43685</v>
      </c>
      <c r="Q32" s="54" t="s">
        <v>331</v>
      </c>
      <c r="R32" s="54" t="s">
        <v>272</v>
      </c>
      <c r="S32" s="54" t="s">
        <v>97</v>
      </c>
      <c r="T32" s="34"/>
    </row>
    <row r="33" spans="1:20" ht="17.25" x14ac:dyDescent="0.25">
      <c r="A33" s="53">
        <v>29</v>
      </c>
      <c r="B33" s="61" t="s">
        <v>61</v>
      </c>
      <c r="C33" s="54" t="s">
        <v>1166</v>
      </c>
      <c r="D33" s="54" t="s">
        <v>27</v>
      </c>
      <c r="E33" s="56">
        <v>18307070421</v>
      </c>
      <c r="F33" s="54"/>
      <c r="G33" s="56">
        <v>24</v>
      </c>
      <c r="H33" s="56">
        <v>25</v>
      </c>
      <c r="I33" s="58">
        <f t="shared" si="0"/>
        <v>49</v>
      </c>
      <c r="J33" s="54">
        <v>9954330804</v>
      </c>
      <c r="K33" s="54" t="s">
        <v>1017</v>
      </c>
      <c r="L33" s="54" t="s">
        <v>1029</v>
      </c>
      <c r="M33" s="54">
        <v>9859877145</v>
      </c>
      <c r="N33" s="54" t="s">
        <v>1030</v>
      </c>
      <c r="O33" s="54">
        <v>9613008254</v>
      </c>
      <c r="P33" s="60">
        <v>43686</v>
      </c>
      <c r="Q33" s="54" t="s">
        <v>92</v>
      </c>
      <c r="R33" s="54" t="s">
        <v>324</v>
      </c>
      <c r="S33" s="54" t="s">
        <v>97</v>
      </c>
      <c r="T33" s="34"/>
    </row>
    <row r="34" spans="1:20" ht="34.5" x14ac:dyDescent="0.25">
      <c r="A34" s="53">
        <v>30</v>
      </c>
      <c r="B34" s="61" t="s">
        <v>61</v>
      </c>
      <c r="C34" s="54" t="s">
        <v>1167</v>
      </c>
      <c r="D34" s="54" t="s">
        <v>27</v>
      </c>
      <c r="E34" s="56">
        <v>18307070509</v>
      </c>
      <c r="F34" s="54"/>
      <c r="G34" s="56">
        <v>22</v>
      </c>
      <c r="H34" s="56">
        <v>13</v>
      </c>
      <c r="I34" s="58">
        <f t="shared" si="0"/>
        <v>35</v>
      </c>
      <c r="J34" s="54">
        <v>8721906944</v>
      </c>
      <c r="K34" s="54" t="s">
        <v>1010</v>
      </c>
      <c r="L34" s="54" t="s">
        <v>1011</v>
      </c>
      <c r="M34" s="54">
        <v>9613075788</v>
      </c>
      <c r="N34" s="54" t="s">
        <v>1012</v>
      </c>
      <c r="O34" s="54">
        <v>9957781387</v>
      </c>
      <c r="P34" s="60">
        <v>43686</v>
      </c>
      <c r="Q34" s="54" t="s">
        <v>92</v>
      </c>
      <c r="R34" s="54" t="s">
        <v>246</v>
      </c>
      <c r="S34" s="54" t="s">
        <v>97</v>
      </c>
      <c r="T34" s="34"/>
    </row>
    <row r="35" spans="1:20" ht="34.5" x14ac:dyDescent="0.25">
      <c r="A35" s="53">
        <v>31</v>
      </c>
      <c r="B35" s="61" t="s">
        <v>61</v>
      </c>
      <c r="C35" s="61" t="s">
        <v>1173</v>
      </c>
      <c r="D35" s="61" t="s">
        <v>27</v>
      </c>
      <c r="E35" s="56">
        <v>18307070505</v>
      </c>
      <c r="F35" s="54"/>
      <c r="G35" s="56">
        <v>14</v>
      </c>
      <c r="H35" s="56">
        <v>21</v>
      </c>
      <c r="I35" s="58">
        <f t="shared" si="0"/>
        <v>35</v>
      </c>
      <c r="J35" s="54">
        <v>8876750725</v>
      </c>
      <c r="K35" s="54" t="s">
        <v>1010</v>
      </c>
      <c r="L35" s="54" t="s">
        <v>1014</v>
      </c>
      <c r="M35" s="54">
        <v>8753072485</v>
      </c>
      <c r="N35" s="54" t="s">
        <v>1015</v>
      </c>
      <c r="O35" s="54">
        <v>7896965475</v>
      </c>
      <c r="P35" s="60">
        <v>43686</v>
      </c>
      <c r="Q35" s="54" t="s">
        <v>92</v>
      </c>
      <c r="R35" s="54" t="s">
        <v>259</v>
      </c>
      <c r="S35" s="54" t="s">
        <v>97</v>
      </c>
      <c r="T35" s="34"/>
    </row>
    <row r="36" spans="1:20" ht="17.25" x14ac:dyDescent="0.25">
      <c r="A36" s="53">
        <v>32</v>
      </c>
      <c r="B36" s="61" t="s">
        <v>61</v>
      </c>
      <c r="C36" s="54" t="s">
        <v>1168</v>
      </c>
      <c r="D36" s="54" t="s">
        <v>25</v>
      </c>
      <c r="E36" s="56">
        <v>18120401104</v>
      </c>
      <c r="F36" s="54" t="s">
        <v>94</v>
      </c>
      <c r="G36" s="56">
        <v>30</v>
      </c>
      <c r="H36" s="56">
        <v>45</v>
      </c>
      <c r="I36" s="58">
        <f t="shared" si="0"/>
        <v>75</v>
      </c>
      <c r="J36" s="54">
        <v>9435388187</v>
      </c>
      <c r="K36" s="54" t="s">
        <v>1068</v>
      </c>
      <c r="L36" s="54" t="s">
        <v>1055</v>
      </c>
      <c r="M36" s="54">
        <v>9401725702</v>
      </c>
      <c r="N36" s="54" t="s">
        <v>1153</v>
      </c>
      <c r="O36" s="54">
        <v>8486278392</v>
      </c>
      <c r="P36" s="60">
        <v>43686</v>
      </c>
      <c r="Q36" s="54" t="s">
        <v>92</v>
      </c>
      <c r="R36" s="54" t="s">
        <v>252</v>
      </c>
      <c r="S36" s="54" t="s">
        <v>97</v>
      </c>
      <c r="T36" s="34"/>
    </row>
    <row r="37" spans="1:20" ht="34.5" x14ac:dyDescent="0.25">
      <c r="A37" s="53">
        <v>33</v>
      </c>
      <c r="B37" s="61" t="s">
        <v>61</v>
      </c>
      <c r="C37" s="54" t="s">
        <v>1169</v>
      </c>
      <c r="D37" s="54" t="s">
        <v>27</v>
      </c>
      <c r="E37" s="56">
        <v>18307070521</v>
      </c>
      <c r="F37" s="54"/>
      <c r="G37" s="56">
        <v>29</v>
      </c>
      <c r="H37" s="56">
        <v>24</v>
      </c>
      <c r="I37" s="58">
        <f t="shared" si="0"/>
        <v>53</v>
      </c>
      <c r="J37" s="54">
        <v>9577190694</v>
      </c>
      <c r="K37" s="54" t="s">
        <v>1017</v>
      </c>
      <c r="L37" s="54" t="s">
        <v>1029</v>
      </c>
      <c r="M37" s="54">
        <v>9859877145</v>
      </c>
      <c r="N37" s="54" t="s">
        <v>1030</v>
      </c>
      <c r="O37" s="54">
        <v>9613008254</v>
      </c>
      <c r="P37" s="60">
        <v>43687</v>
      </c>
      <c r="Q37" s="54" t="s">
        <v>332</v>
      </c>
      <c r="R37" s="54" t="s">
        <v>235</v>
      </c>
      <c r="S37" s="54" t="s">
        <v>97</v>
      </c>
      <c r="T37" s="34"/>
    </row>
    <row r="38" spans="1:20" ht="17.25" x14ac:dyDescent="0.25">
      <c r="A38" s="53">
        <v>34</v>
      </c>
      <c r="B38" s="61" t="s">
        <v>61</v>
      </c>
      <c r="C38" s="54" t="s">
        <v>1170</v>
      </c>
      <c r="D38" s="54" t="s">
        <v>27</v>
      </c>
      <c r="E38" s="56">
        <v>18307070522</v>
      </c>
      <c r="F38" s="54"/>
      <c r="G38" s="56">
        <v>20</v>
      </c>
      <c r="H38" s="56">
        <v>13</v>
      </c>
      <c r="I38" s="58">
        <f t="shared" si="0"/>
        <v>33</v>
      </c>
      <c r="J38" s="54">
        <v>8486279125</v>
      </c>
      <c r="K38" s="54" t="s">
        <v>1073</v>
      </c>
      <c r="L38" s="54" t="s">
        <v>1014</v>
      </c>
      <c r="M38" s="54">
        <v>8752072485</v>
      </c>
      <c r="N38" s="54" t="s">
        <v>1077</v>
      </c>
      <c r="O38" s="54">
        <v>7896519897</v>
      </c>
      <c r="P38" s="60">
        <v>43687</v>
      </c>
      <c r="Q38" s="54" t="s">
        <v>332</v>
      </c>
      <c r="R38" s="54" t="s">
        <v>249</v>
      </c>
      <c r="S38" s="54" t="s">
        <v>97</v>
      </c>
      <c r="T38" s="34"/>
    </row>
    <row r="39" spans="1:20" s="41" customFormat="1" ht="17.25" x14ac:dyDescent="0.25">
      <c r="A39" s="62">
        <v>35</v>
      </c>
      <c r="B39" s="61" t="s">
        <v>61</v>
      </c>
      <c r="C39" s="54" t="s">
        <v>1171</v>
      </c>
      <c r="D39" s="54" t="s">
        <v>27</v>
      </c>
      <c r="E39" s="56">
        <v>18307070524</v>
      </c>
      <c r="F39" s="54"/>
      <c r="G39" s="56">
        <v>24</v>
      </c>
      <c r="H39" s="56">
        <v>32</v>
      </c>
      <c r="I39" s="58">
        <f t="shared" si="0"/>
        <v>56</v>
      </c>
      <c r="J39" s="54">
        <v>8486863045</v>
      </c>
      <c r="K39" s="54" t="s">
        <v>1017</v>
      </c>
      <c r="L39" s="54" t="s">
        <v>1029</v>
      </c>
      <c r="M39" s="54">
        <v>9859877145</v>
      </c>
      <c r="N39" s="54" t="s">
        <v>1079</v>
      </c>
      <c r="O39" s="54">
        <v>9613451946</v>
      </c>
      <c r="P39" s="60">
        <v>43687</v>
      </c>
      <c r="Q39" s="54" t="s">
        <v>332</v>
      </c>
      <c r="R39" s="54" t="s">
        <v>312</v>
      </c>
      <c r="S39" s="54" t="s">
        <v>97</v>
      </c>
      <c r="T39" s="35"/>
    </row>
    <row r="40" spans="1:20" s="41" customFormat="1" ht="34.5" x14ac:dyDescent="0.25">
      <c r="A40" s="62">
        <v>36</v>
      </c>
      <c r="B40" s="61" t="s">
        <v>61</v>
      </c>
      <c r="C40" s="54" t="s">
        <v>1172</v>
      </c>
      <c r="D40" s="54" t="s">
        <v>25</v>
      </c>
      <c r="E40" s="56">
        <v>18120400701</v>
      </c>
      <c r="F40" s="54" t="s">
        <v>128</v>
      </c>
      <c r="G40" s="56">
        <v>18</v>
      </c>
      <c r="H40" s="56">
        <v>14</v>
      </c>
      <c r="I40" s="58">
        <f t="shared" si="0"/>
        <v>32</v>
      </c>
      <c r="J40" s="54">
        <v>9435203003</v>
      </c>
      <c r="K40" s="54" t="s">
        <v>1021</v>
      </c>
      <c r="L40" s="54" t="s">
        <v>1022</v>
      </c>
      <c r="M40" s="54">
        <v>9613516659</v>
      </c>
      <c r="N40" s="54" t="s">
        <v>1051</v>
      </c>
      <c r="O40" s="54">
        <v>9864738547</v>
      </c>
      <c r="P40" s="60">
        <v>43687</v>
      </c>
      <c r="Q40" s="54" t="s">
        <v>332</v>
      </c>
      <c r="R40" s="54" t="s">
        <v>252</v>
      </c>
      <c r="S40" s="54" t="s">
        <v>97</v>
      </c>
      <c r="T40" s="35"/>
    </row>
    <row r="41" spans="1:20" ht="17.25" x14ac:dyDescent="0.25">
      <c r="A41" s="53">
        <v>37</v>
      </c>
      <c r="B41" s="61" t="s">
        <v>61</v>
      </c>
      <c r="C41" s="54" t="s">
        <v>1174</v>
      </c>
      <c r="D41" s="54" t="s">
        <v>27</v>
      </c>
      <c r="E41" s="56">
        <v>18307070420</v>
      </c>
      <c r="F41" s="54"/>
      <c r="G41" s="56">
        <v>16</v>
      </c>
      <c r="H41" s="56">
        <v>21</v>
      </c>
      <c r="I41" s="58">
        <f t="shared" si="0"/>
        <v>37</v>
      </c>
      <c r="J41" s="54">
        <v>9127141344</v>
      </c>
      <c r="K41" s="54" t="s">
        <v>1021</v>
      </c>
      <c r="L41" s="54" t="s">
        <v>1026</v>
      </c>
      <c r="M41" s="54">
        <v>9401725694</v>
      </c>
      <c r="N41" s="54" t="s">
        <v>772</v>
      </c>
      <c r="O41" s="54">
        <v>8011413149</v>
      </c>
      <c r="P41" s="60">
        <v>43690</v>
      </c>
      <c r="Q41" s="54" t="s">
        <v>329</v>
      </c>
      <c r="R41" s="54" t="s">
        <v>311</v>
      </c>
      <c r="S41" s="54" t="s">
        <v>97</v>
      </c>
      <c r="T41" s="34"/>
    </row>
    <row r="42" spans="1:20" ht="34.5" x14ac:dyDescent="0.25">
      <c r="A42" s="53">
        <v>38</v>
      </c>
      <c r="B42" s="61" t="s">
        <v>61</v>
      </c>
      <c r="C42" s="54" t="s">
        <v>1175</v>
      </c>
      <c r="D42" s="54" t="s">
        <v>27</v>
      </c>
      <c r="E42" s="56">
        <v>18307070401</v>
      </c>
      <c r="F42" s="54"/>
      <c r="G42" s="56">
        <v>32</v>
      </c>
      <c r="H42" s="56">
        <v>29</v>
      </c>
      <c r="I42" s="58">
        <f t="shared" si="0"/>
        <v>61</v>
      </c>
      <c r="J42" s="54">
        <v>9435534748</v>
      </c>
      <c r="K42" s="54" t="s">
        <v>1021</v>
      </c>
      <c r="L42" s="54" t="s">
        <v>1022</v>
      </c>
      <c r="M42" s="54">
        <v>9613516659</v>
      </c>
      <c r="N42" s="54" t="s">
        <v>1051</v>
      </c>
      <c r="O42" s="54">
        <v>9864738547</v>
      </c>
      <c r="P42" s="60">
        <v>43690</v>
      </c>
      <c r="Q42" s="54" t="s">
        <v>329</v>
      </c>
      <c r="R42" s="54" t="s">
        <v>252</v>
      </c>
      <c r="S42" s="54" t="s">
        <v>97</v>
      </c>
      <c r="T42" s="34"/>
    </row>
    <row r="43" spans="1:20" ht="17.25" x14ac:dyDescent="0.25">
      <c r="A43" s="53">
        <v>39</v>
      </c>
      <c r="B43" s="61" t="s">
        <v>61</v>
      </c>
      <c r="C43" s="54" t="s">
        <v>1176</v>
      </c>
      <c r="D43" s="54" t="s">
        <v>25</v>
      </c>
      <c r="E43" s="56">
        <v>18120400501</v>
      </c>
      <c r="F43" s="54" t="s">
        <v>128</v>
      </c>
      <c r="G43" s="56">
        <v>15</v>
      </c>
      <c r="H43" s="56">
        <v>16</v>
      </c>
      <c r="I43" s="58">
        <f t="shared" si="0"/>
        <v>31</v>
      </c>
      <c r="J43" s="54">
        <v>9365237142</v>
      </c>
      <c r="K43" s="54" t="s">
        <v>1068</v>
      </c>
      <c r="L43" s="54" t="s">
        <v>1055</v>
      </c>
      <c r="M43" s="54">
        <v>9401725702</v>
      </c>
      <c r="N43" s="54" t="s">
        <v>1140</v>
      </c>
      <c r="O43" s="54">
        <v>9678953674</v>
      </c>
      <c r="P43" s="60">
        <v>43690</v>
      </c>
      <c r="Q43" s="54" t="s">
        <v>329</v>
      </c>
      <c r="R43" s="54" t="s">
        <v>324</v>
      </c>
      <c r="S43" s="54" t="s">
        <v>97</v>
      </c>
      <c r="T43" s="34"/>
    </row>
    <row r="44" spans="1:20" ht="34.5" x14ac:dyDescent="0.25">
      <c r="A44" s="53">
        <v>40</v>
      </c>
      <c r="B44" s="61" t="s">
        <v>61</v>
      </c>
      <c r="C44" s="54" t="s">
        <v>1371</v>
      </c>
      <c r="D44" s="54" t="s">
        <v>25</v>
      </c>
      <c r="E44" s="56">
        <v>18120401103</v>
      </c>
      <c r="F44" s="54" t="s">
        <v>128</v>
      </c>
      <c r="G44" s="56">
        <v>5</v>
      </c>
      <c r="H44" s="56">
        <v>7</v>
      </c>
      <c r="I44" s="58">
        <f t="shared" si="0"/>
        <v>12</v>
      </c>
      <c r="J44" s="54">
        <v>9957083395</v>
      </c>
      <c r="K44" s="54" t="s">
        <v>1021</v>
      </c>
      <c r="L44" s="54" t="s">
        <v>1022</v>
      </c>
      <c r="M44" s="54">
        <v>9613516659</v>
      </c>
      <c r="N44" s="54" t="s">
        <v>1051</v>
      </c>
      <c r="O44" s="54">
        <v>9864738547</v>
      </c>
      <c r="P44" s="60">
        <v>43690</v>
      </c>
      <c r="Q44" s="54" t="s">
        <v>329</v>
      </c>
      <c r="R44" s="54" t="s">
        <v>252</v>
      </c>
      <c r="S44" s="54" t="s">
        <v>97</v>
      </c>
      <c r="T44" s="34"/>
    </row>
    <row r="45" spans="1:20" ht="17.25" x14ac:dyDescent="0.25">
      <c r="A45" s="53">
        <v>41</v>
      </c>
      <c r="B45" s="61" t="s">
        <v>61</v>
      </c>
      <c r="C45" s="54" t="s">
        <v>1177</v>
      </c>
      <c r="D45" s="54" t="s">
        <v>27</v>
      </c>
      <c r="E45" s="56">
        <v>18307071115</v>
      </c>
      <c r="F45" s="54"/>
      <c r="G45" s="56">
        <v>28</v>
      </c>
      <c r="H45" s="56">
        <v>25</v>
      </c>
      <c r="I45" s="58">
        <f t="shared" si="0"/>
        <v>53</v>
      </c>
      <c r="J45" s="54">
        <v>8011223055</v>
      </c>
      <c r="K45" s="54" t="s">
        <v>105</v>
      </c>
      <c r="L45" s="54" t="s">
        <v>994</v>
      </c>
      <c r="M45" s="54">
        <v>9127468101</v>
      </c>
      <c r="N45" s="54" t="s">
        <v>995</v>
      </c>
      <c r="O45" s="54">
        <v>9896680605</v>
      </c>
      <c r="P45" s="60">
        <v>43691</v>
      </c>
      <c r="Q45" s="54" t="s">
        <v>333</v>
      </c>
      <c r="R45" s="54" t="s">
        <v>260</v>
      </c>
      <c r="S45" s="54" t="s">
        <v>97</v>
      </c>
      <c r="T45" s="34"/>
    </row>
    <row r="46" spans="1:20" ht="17.25" x14ac:dyDescent="0.25">
      <c r="A46" s="53">
        <v>42</v>
      </c>
      <c r="B46" s="61" t="s">
        <v>61</v>
      </c>
      <c r="C46" s="54" t="s">
        <v>1178</v>
      </c>
      <c r="D46" s="54" t="s">
        <v>27</v>
      </c>
      <c r="E46" s="56">
        <v>18307071116</v>
      </c>
      <c r="F46" s="54"/>
      <c r="G46" s="56">
        <v>13</v>
      </c>
      <c r="H46" s="56">
        <v>20</v>
      </c>
      <c r="I46" s="58">
        <f t="shared" si="0"/>
        <v>33</v>
      </c>
      <c r="J46" s="54">
        <v>8486625890</v>
      </c>
      <c r="K46" s="54" t="s">
        <v>105</v>
      </c>
      <c r="L46" s="54" t="s">
        <v>994</v>
      </c>
      <c r="M46" s="54">
        <v>9127468101</v>
      </c>
      <c r="N46" s="54" t="s">
        <v>661</v>
      </c>
      <c r="O46" s="54">
        <v>9707095907</v>
      </c>
      <c r="P46" s="60">
        <v>43691</v>
      </c>
      <c r="Q46" s="54" t="s">
        <v>333</v>
      </c>
      <c r="R46" s="54" t="s">
        <v>269</v>
      </c>
      <c r="S46" s="54" t="s">
        <v>97</v>
      </c>
      <c r="T46" s="34"/>
    </row>
    <row r="47" spans="1:20" ht="34.5" x14ac:dyDescent="0.25">
      <c r="A47" s="53">
        <v>43</v>
      </c>
      <c r="B47" s="61" t="s">
        <v>61</v>
      </c>
      <c r="C47" s="54" t="s">
        <v>1179</v>
      </c>
      <c r="D47" s="54" t="s">
        <v>27</v>
      </c>
      <c r="E47" s="56">
        <v>18307071117</v>
      </c>
      <c r="F47" s="54"/>
      <c r="G47" s="56">
        <v>17</v>
      </c>
      <c r="H47" s="56">
        <v>18</v>
      </c>
      <c r="I47" s="58">
        <f t="shared" si="0"/>
        <v>35</v>
      </c>
      <c r="J47" s="54">
        <v>7896443129</v>
      </c>
      <c r="K47" s="54" t="s">
        <v>105</v>
      </c>
      <c r="L47" s="54" t="s">
        <v>994</v>
      </c>
      <c r="M47" s="54">
        <v>9127468101</v>
      </c>
      <c r="N47" s="54" t="s">
        <v>661</v>
      </c>
      <c r="O47" s="54">
        <v>9707095907</v>
      </c>
      <c r="P47" s="60">
        <v>43691</v>
      </c>
      <c r="Q47" s="54" t="s">
        <v>333</v>
      </c>
      <c r="R47" s="54" t="s">
        <v>269</v>
      </c>
      <c r="S47" s="54" t="s">
        <v>97</v>
      </c>
      <c r="T47" s="34"/>
    </row>
    <row r="48" spans="1:20" ht="34.5" x14ac:dyDescent="0.25">
      <c r="A48" s="53">
        <v>44</v>
      </c>
      <c r="B48" s="61" t="s">
        <v>61</v>
      </c>
      <c r="C48" s="54" t="s">
        <v>1186</v>
      </c>
      <c r="D48" s="54" t="s">
        <v>27</v>
      </c>
      <c r="E48" s="56">
        <v>18307071206</v>
      </c>
      <c r="F48" s="54"/>
      <c r="G48" s="56">
        <v>24</v>
      </c>
      <c r="H48" s="56">
        <v>15</v>
      </c>
      <c r="I48" s="58">
        <f t="shared" si="0"/>
        <v>39</v>
      </c>
      <c r="J48" s="54">
        <v>9706647580</v>
      </c>
      <c r="K48" s="54" t="s">
        <v>125</v>
      </c>
      <c r="L48" s="54"/>
      <c r="M48" s="54"/>
      <c r="N48" s="54" t="s">
        <v>1001</v>
      </c>
      <c r="O48" s="54">
        <v>9678874958</v>
      </c>
      <c r="P48" s="60">
        <v>43693</v>
      </c>
      <c r="Q48" s="54" t="s">
        <v>92</v>
      </c>
      <c r="R48" s="54" t="s">
        <v>254</v>
      </c>
      <c r="S48" s="54" t="s">
        <v>97</v>
      </c>
      <c r="T48" s="34"/>
    </row>
    <row r="49" spans="1:20" ht="17.25" x14ac:dyDescent="0.25">
      <c r="A49" s="53">
        <v>45</v>
      </c>
      <c r="B49" s="61" t="s">
        <v>61</v>
      </c>
      <c r="C49" s="54" t="s">
        <v>1191</v>
      </c>
      <c r="D49" s="54" t="s">
        <v>27</v>
      </c>
      <c r="E49" s="56">
        <v>18307071202</v>
      </c>
      <c r="F49" s="54"/>
      <c r="G49" s="56">
        <v>22</v>
      </c>
      <c r="H49" s="56">
        <v>23</v>
      </c>
      <c r="I49" s="58">
        <f t="shared" si="0"/>
        <v>45</v>
      </c>
      <c r="J49" s="54">
        <v>9706172037</v>
      </c>
      <c r="K49" s="54" t="s">
        <v>125</v>
      </c>
      <c r="L49" s="54"/>
      <c r="M49" s="54"/>
      <c r="N49" s="54" t="s">
        <v>1001</v>
      </c>
      <c r="O49" s="54">
        <v>9678874958</v>
      </c>
      <c r="P49" s="60">
        <v>43725</v>
      </c>
      <c r="Q49" s="54" t="s">
        <v>332</v>
      </c>
      <c r="R49" s="54" t="s">
        <v>254</v>
      </c>
      <c r="S49" s="54" t="s">
        <v>97</v>
      </c>
      <c r="T49" s="72"/>
    </row>
    <row r="50" spans="1:20" ht="34.5" x14ac:dyDescent="0.25">
      <c r="A50" s="53">
        <v>46</v>
      </c>
      <c r="B50" s="61" t="s">
        <v>61</v>
      </c>
      <c r="C50" s="54" t="s">
        <v>1192</v>
      </c>
      <c r="D50" s="54" t="s">
        <v>27</v>
      </c>
      <c r="E50" s="56">
        <v>18307071207</v>
      </c>
      <c r="F50" s="54"/>
      <c r="G50" s="56">
        <v>14</v>
      </c>
      <c r="H50" s="56">
        <v>21</v>
      </c>
      <c r="I50" s="58">
        <f t="shared" si="0"/>
        <v>35</v>
      </c>
      <c r="J50" s="54">
        <v>8472945210</v>
      </c>
      <c r="K50" s="54" t="s">
        <v>125</v>
      </c>
      <c r="L50" s="54" t="s">
        <v>126</v>
      </c>
      <c r="M50" s="54">
        <v>8486491927</v>
      </c>
      <c r="N50" s="54" t="s">
        <v>294</v>
      </c>
      <c r="O50" s="54">
        <v>9859627166</v>
      </c>
      <c r="P50" s="60">
        <v>43696</v>
      </c>
      <c r="Q50" s="54" t="s">
        <v>329</v>
      </c>
      <c r="R50" s="54" t="s">
        <v>293</v>
      </c>
      <c r="S50" s="54" t="s">
        <v>97</v>
      </c>
      <c r="T50" s="34"/>
    </row>
    <row r="51" spans="1:20" ht="51.75" x14ac:dyDescent="0.25">
      <c r="A51" s="53">
        <v>47</v>
      </c>
      <c r="B51" s="61" t="s">
        <v>61</v>
      </c>
      <c r="C51" s="54" t="s">
        <v>1194</v>
      </c>
      <c r="D51" s="54" t="s">
        <v>25</v>
      </c>
      <c r="E51" s="56">
        <v>18120415602</v>
      </c>
      <c r="F51" s="54" t="s">
        <v>94</v>
      </c>
      <c r="G51" s="56">
        <v>158</v>
      </c>
      <c r="H51" s="56">
        <v>175</v>
      </c>
      <c r="I51" s="58">
        <f t="shared" si="0"/>
        <v>333</v>
      </c>
      <c r="J51" s="54">
        <v>9101498996</v>
      </c>
      <c r="K51" s="54" t="s">
        <v>105</v>
      </c>
      <c r="L51" s="54" t="s">
        <v>660</v>
      </c>
      <c r="M51" s="54">
        <v>9127468101</v>
      </c>
      <c r="N51" s="54" t="s">
        <v>326</v>
      </c>
      <c r="O51" s="54">
        <v>8011414718</v>
      </c>
      <c r="P51" s="60" t="s">
        <v>1206</v>
      </c>
      <c r="Q51" s="54" t="s">
        <v>1387</v>
      </c>
      <c r="R51" s="54" t="s">
        <v>703</v>
      </c>
      <c r="S51" s="54" t="s">
        <v>97</v>
      </c>
      <c r="T51" s="34"/>
    </row>
    <row r="52" spans="1:20" ht="34.5" x14ac:dyDescent="0.25">
      <c r="A52" s="53">
        <v>48</v>
      </c>
      <c r="B52" s="61" t="s">
        <v>61</v>
      </c>
      <c r="C52" s="54" t="s">
        <v>1195</v>
      </c>
      <c r="D52" s="54" t="s">
        <v>27</v>
      </c>
      <c r="E52" s="56">
        <v>18307070526</v>
      </c>
      <c r="F52" s="54"/>
      <c r="G52" s="56">
        <v>24</v>
      </c>
      <c r="H52" s="56">
        <v>32</v>
      </c>
      <c r="I52" s="58">
        <f t="shared" si="0"/>
        <v>56</v>
      </c>
      <c r="J52" s="54">
        <v>9365460562</v>
      </c>
      <c r="K52" s="54" t="s">
        <v>1025</v>
      </c>
      <c r="L52" s="54" t="s">
        <v>1022</v>
      </c>
      <c r="M52" s="54">
        <v>9613516659</v>
      </c>
      <c r="N52" s="54" t="s">
        <v>1163</v>
      </c>
      <c r="O52" s="54">
        <v>8486903735</v>
      </c>
      <c r="P52" s="60">
        <v>43698</v>
      </c>
      <c r="Q52" s="54" t="s">
        <v>330</v>
      </c>
      <c r="R52" s="54" t="s">
        <v>254</v>
      </c>
      <c r="S52" s="54" t="s">
        <v>97</v>
      </c>
      <c r="T52" s="34"/>
    </row>
    <row r="53" spans="1:20" ht="34.5" x14ac:dyDescent="0.25">
      <c r="A53" s="53">
        <v>49</v>
      </c>
      <c r="B53" s="61" t="s">
        <v>61</v>
      </c>
      <c r="C53" s="54" t="s">
        <v>1196</v>
      </c>
      <c r="D53" s="54" t="s">
        <v>27</v>
      </c>
      <c r="E53" s="56">
        <v>18307070525</v>
      </c>
      <c r="F53" s="54"/>
      <c r="G53" s="56">
        <v>11</v>
      </c>
      <c r="H53" s="56">
        <v>15</v>
      </c>
      <c r="I53" s="58">
        <f t="shared" si="0"/>
        <v>26</v>
      </c>
      <c r="J53" s="54">
        <v>7399485593</v>
      </c>
      <c r="K53" s="54" t="s">
        <v>1010</v>
      </c>
      <c r="L53" s="54" t="s">
        <v>1011</v>
      </c>
      <c r="M53" s="54">
        <v>9613075788</v>
      </c>
      <c r="N53" s="54" t="s">
        <v>1197</v>
      </c>
      <c r="O53" s="54">
        <v>9577251454</v>
      </c>
      <c r="P53" s="60">
        <v>43698</v>
      </c>
      <c r="Q53" s="54" t="s">
        <v>330</v>
      </c>
      <c r="R53" s="54" t="s">
        <v>254</v>
      </c>
      <c r="S53" s="54" t="s">
        <v>97</v>
      </c>
      <c r="T53" s="34"/>
    </row>
    <row r="54" spans="1:20" ht="34.5" x14ac:dyDescent="0.25">
      <c r="A54" s="53">
        <v>50</v>
      </c>
      <c r="B54" s="61" t="s">
        <v>61</v>
      </c>
      <c r="C54" s="54" t="s">
        <v>1198</v>
      </c>
      <c r="D54" s="54" t="s">
        <v>25</v>
      </c>
      <c r="E54" s="56">
        <v>18120413001</v>
      </c>
      <c r="F54" s="54" t="s">
        <v>94</v>
      </c>
      <c r="G54" s="56">
        <v>50</v>
      </c>
      <c r="H54" s="56">
        <v>51</v>
      </c>
      <c r="I54" s="58">
        <f t="shared" si="0"/>
        <v>101</v>
      </c>
      <c r="J54" s="54">
        <v>9435530377</v>
      </c>
      <c r="K54" s="54" t="s">
        <v>1021</v>
      </c>
      <c r="L54" s="54" t="s">
        <v>1022</v>
      </c>
      <c r="M54" s="54">
        <v>9613516659</v>
      </c>
      <c r="N54" s="54" t="s">
        <v>1023</v>
      </c>
      <c r="O54" s="54">
        <v>7896380263</v>
      </c>
      <c r="P54" s="60">
        <v>43698</v>
      </c>
      <c r="Q54" s="54" t="s">
        <v>330</v>
      </c>
      <c r="R54" s="54" t="s">
        <v>254</v>
      </c>
      <c r="S54" s="54" t="s">
        <v>97</v>
      </c>
      <c r="T54" s="34"/>
    </row>
    <row r="55" spans="1:20" ht="34.5" x14ac:dyDescent="0.25">
      <c r="A55" s="53">
        <v>51</v>
      </c>
      <c r="B55" s="61" t="s">
        <v>61</v>
      </c>
      <c r="C55" s="61" t="s">
        <v>1199</v>
      </c>
      <c r="D55" s="61" t="s">
        <v>27</v>
      </c>
      <c r="E55" s="56">
        <v>18307070418</v>
      </c>
      <c r="F55" s="54"/>
      <c r="G55" s="56">
        <v>16</v>
      </c>
      <c r="H55" s="56">
        <v>8</v>
      </c>
      <c r="I55" s="58">
        <f t="shared" si="0"/>
        <v>24</v>
      </c>
      <c r="J55" s="54">
        <v>9678264537</v>
      </c>
      <c r="K55" s="54" t="s">
        <v>1025</v>
      </c>
      <c r="L55" s="54" t="s">
        <v>1026</v>
      </c>
      <c r="M55" s="54">
        <v>8724962533</v>
      </c>
      <c r="N55" s="54" t="s">
        <v>1027</v>
      </c>
      <c r="O55" s="54">
        <v>9706761069</v>
      </c>
      <c r="P55" s="60">
        <v>43699</v>
      </c>
      <c r="Q55" s="54" t="s">
        <v>331</v>
      </c>
      <c r="R55" s="54" t="s">
        <v>319</v>
      </c>
      <c r="S55" s="54" t="s">
        <v>97</v>
      </c>
      <c r="T55" s="34"/>
    </row>
    <row r="56" spans="1:20" ht="34.5" x14ac:dyDescent="0.25">
      <c r="A56" s="53">
        <v>52</v>
      </c>
      <c r="B56" s="61" t="s">
        <v>61</v>
      </c>
      <c r="C56" s="61" t="s">
        <v>1200</v>
      </c>
      <c r="D56" s="61" t="s">
        <v>27</v>
      </c>
      <c r="E56" s="56">
        <v>18307070327</v>
      </c>
      <c r="F56" s="54"/>
      <c r="G56" s="56">
        <v>5</v>
      </c>
      <c r="H56" s="56">
        <v>13</v>
      </c>
      <c r="I56" s="58">
        <f t="shared" si="0"/>
        <v>18</v>
      </c>
      <c r="J56" s="54">
        <v>9401384827</v>
      </c>
      <c r="K56" s="54" t="s">
        <v>1126</v>
      </c>
      <c r="L56" s="54" t="s">
        <v>1055</v>
      </c>
      <c r="M56" s="54">
        <v>9954009511</v>
      </c>
      <c r="N56" s="54" t="s">
        <v>1201</v>
      </c>
      <c r="O56" s="54">
        <v>8751910283</v>
      </c>
      <c r="P56" s="60">
        <v>43699</v>
      </c>
      <c r="Q56" s="54" t="s">
        <v>331</v>
      </c>
      <c r="R56" s="54" t="s">
        <v>311</v>
      </c>
      <c r="S56" s="54" t="s">
        <v>97</v>
      </c>
      <c r="T56" s="34"/>
    </row>
    <row r="57" spans="1:20" ht="17.25" x14ac:dyDescent="0.25">
      <c r="A57" s="53">
        <v>53</v>
      </c>
      <c r="B57" s="61" t="s">
        <v>61</v>
      </c>
      <c r="C57" s="54" t="s">
        <v>1202</v>
      </c>
      <c r="D57" s="54" t="s">
        <v>25</v>
      </c>
      <c r="E57" s="56">
        <v>18120413601</v>
      </c>
      <c r="F57" s="54" t="s">
        <v>128</v>
      </c>
      <c r="G57" s="56">
        <v>60</v>
      </c>
      <c r="H57" s="56">
        <v>66</v>
      </c>
      <c r="I57" s="58">
        <f t="shared" si="0"/>
        <v>126</v>
      </c>
      <c r="J57" s="54">
        <v>7896871310</v>
      </c>
      <c r="K57" s="54" t="s">
        <v>1017</v>
      </c>
      <c r="L57" s="54" t="s">
        <v>1018</v>
      </c>
      <c r="M57" s="54">
        <v>8761929853</v>
      </c>
      <c r="N57" s="54" t="s">
        <v>1019</v>
      </c>
      <c r="O57" s="54">
        <v>9678487328</v>
      </c>
      <c r="P57" s="60">
        <v>43699</v>
      </c>
      <c r="Q57" s="54" t="s">
        <v>331</v>
      </c>
      <c r="R57" s="54" t="s">
        <v>252</v>
      </c>
      <c r="S57" s="54" t="s">
        <v>97</v>
      </c>
      <c r="T57" s="34"/>
    </row>
    <row r="58" spans="1:20" ht="17.25" x14ac:dyDescent="0.25">
      <c r="A58" s="53">
        <v>54</v>
      </c>
      <c r="B58" s="61" t="s">
        <v>61</v>
      </c>
      <c r="C58" s="54" t="s">
        <v>1203</v>
      </c>
      <c r="D58" s="54" t="s">
        <v>27</v>
      </c>
      <c r="E58" s="56">
        <v>18307071101</v>
      </c>
      <c r="F58" s="54"/>
      <c r="G58" s="56">
        <v>21</v>
      </c>
      <c r="H58" s="56">
        <v>10</v>
      </c>
      <c r="I58" s="58">
        <f t="shared" si="0"/>
        <v>31</v>
      </c>
      <c r="J58" s="54">
        <v>8011737854</v>
      </c>
      <c r="K58" s="54" t="s">
        <v>151</v>
      </c>
      <c r="L58" s="54" t="s">
        <v>1116</v>
      </c>
      <c r="M58" s="54">
        <v>9859400970</v>
      </c>
      <c r="N58" s="54" t="s">
        <v>1122</v>
      </c>
      <c r="O58" s="54">
        <v>9957734183</v>
      </c>
      <c r="P58" s="60">
        <v>43700</v>
      </c>
      <c r="Q58" s="54" t="s">
        <v>92</v>
      </c>
      <c r="R58" s="54" t="s">
        <v>267</v>
      </c>
      <c r="S58" s="54" t="s">
        <v>97</v>
      </c>
      <c r="T58" s="34"/>
    </row>
    <row r="59" spans="1:20" ht="17.25" x14ac:dyDescent="0.25">
      <c r="A59" s="53">
        <v>55</v>
      </c>
      <c r="B59" s="61" t="s">
        <v>61</v>
      </c>
      <c r="C59" s="54" t="s">
        <v>1204</v>
      </c>
      <c r="D59" s="54" t="s">
        <v>27</v>
      </c>
      <c r="E59" s="56">
        <v>18307071102</v>
      </c>
      <c r="F59" s="54"/>
      <c r="G59" s="56">
        <v>12</v>
      </c>
      <c r="H59" s="56">
        <v>16</v>
      </c>
      <c r="I59" s="58">
        <f t="shared" si="0"/>
        <v>28</v>
      </c>
      <c r="J59" s="54">
        <v>9678320599</v>
      </c>
      <c r="K59" s="54" t="s">
        <v>151</v>
      </c>
      <c r="L59" s="54" t="s">
        <v>152</v>
      </c>
      <c r="M59" s="54">
        <v>8486871726</v>
      </c>
      <c r="N59" s="54" t="s">
        <v>968</v>
      </c>
      <c r="O59" s="54">
        <v>7896680078</v>
      </c>
      <c r="P59" s="60">
        <v>43700</v>
      </c>
      <c r="Q59" s="54" t="s">
        <v>92</v>
      </c>
      <c r="R59" s="54" t="s">
        <v>275</v>
      </c>
      <c r="S59" s="54" t="s">
        <v>97</v>
      </c>
      <c r="T59" s="34"/>
    </row>
    <row r="60" spans="1:20" ht="17.25" x14ac:dyDescent="0.25">
      <c r="A60" s="53">
        <v>56</v>
      </c>
      <c r="B60" s="83" t="s">
        <v>61</v>
      </c>
      <c r="C60" s="54" t="s">
        <v>1205</v>
      </c>
      <c r="D60" s="54" t="s">
        <v>27</v>
      </c>
      <c r="E60" s="56">
        <v>18307071104</v>
      </c>
      <c r="F60" s="54"/>
      <c r="G60" s="56">
        <v>20</v>
      </c>
      <c r="H60" s="56">
        <v>30</v>
      </c>
      <c r="I60" s="58">
        <f t="shared" si="0"/>
        <v>50</v>
      </c>
      <c r="J60" s="54">
        <v>8133803520</v>
      </c>
      <c r="K60" s="54" t="s">
        <v>151</v>
      </c>
      <c r="L60" s="54" t="s">
        <v>1116</v>
      </c>
      <c r="M60" s="54">
        <v>9859400970</v>
      </c>
      <c r="N60" s="54" t="s">
        <v>1122</v>
      </c>
      <c r="O60" s="54">
        <v>9957734183</v>
      </c>
      <c r="P60" s="60">
        <v>43700</v>
      </c>
      <c r="Q60" s="54" t="s">
        <v>92</v>
      </c>
      <c r="R60" s="54" t="s">
        <v>275</v>
      </c>
      <c r="S60" s="54" t="s">
        <v>97</v>
      </c>
      <c r="T60" s="34"/>
    </row>
    <row r="61" spans="1:20" ht="17.25" x14ac:dyDescent="0.25">
      <c r="A61" s="53">
        <v>57</v>
      </c>
      <c r="B61" s="61" t="s">
        <v>61</v>
      </c>
      <c r="C61" s="54" t="s">
        <v>1207</v>
      </c>
      <c r="D61" s="54" t="s">
        <v>27</v>
      </c>
      <c r="E61" s="56">
        <v>18307071122</v>
      </c>
      <c r="F61" s="54"/>
      <c r="G61" s="56">
        <v>35</v>
      </c>
      <c r="H61" s="56">
        <v>31</v>
      </c>
      <c r="I61" s="58">
        <f t="shared" si="0"/>
        <v>66</v>
      </c>
      <c r="J61" s="54">
        <v>7896635587</v>
      </c>
      <c r="K61" s="54" t="s">
        <v>105</v>
      </c>
      <c r="L61" s="54" t="s">
        <v>1181</v>
      </c>
      <c r="M61" s="54">
        <v>9854634561</v>
      </c>
      <c r="N61" s="54" t="s">
        <v>1183</v>
      </c>
      <c r="O61" s="54">
        <v>9207159470</v>
      </c>
      <c r="P61" s="60">
        <v>43703</v>
      </c>
      <c r="Q61" s="54" t="s">
        <v>329</v>
      </c>
      <c r="R61" s="54" t="s">
        <v>260</v>
      </c>
      <c r="S61" s="54" t="s">
        <v>97</v>
      </c>
      <c r="T61" s="34"/>
    </row>
    <row r="62" spans="1:20" ht="34.5" x14ac:dyDescent="0.25">
      <c r="A62" s="53">
        <v>58</v>
      </c>
      <c r="B62" s="83" t="s">
        <v>61</v>
      </c>
      <c r="C62" s="55" t="s">
        <v>1327</v>
      </c>
      <c r="D62" s="55" t="s">
        <v>27</v>
      </c>
      <c r="E62" s="57">
        <v>18307071126</v>
      </c>
      <c r="F62" s="55"/>
      <c r="G62" s="57">
        <v>17</v>
      </c>
      <c r="H62" s="57">
        <v>20</v>
      </c>
      <c r="I62" s="58">
        <f t="shared" si="0"/>
        <v>37</v>
      </c>
      <c r="J62" s="55">
        <v>8486005894</v>
      </c>
      <c r="K62" s="55" t="s">
        <v>125</v>
      </c>
      <c r="L62" s="55" t="s">
        <v>1208</v>
      </c>
      <c r="M62" s="55">
        <v>8486491927</v>
      </c>
      <c r="N62" s="55" t="s">
        <v>1181</v>
      </c>
      <c r="O62" s="55"/>
      <c r="P62" s="60">
        <v>43703</v>
      </c>
      <c r="Q62" s="55" t="s">
        <v>329</v>
      </c>
      <c r="R62" s="55" t="s">
        <v>312</v>
      </c>
      <c r="S62" s="54" t="s">
        <v>97</v>
      </c>
      <c r="T62" s="34"/>
    </row>
    <row r="63" spans="1:20" ht="34.5" x14ac:dyDescent="0.25">
      <c r="A63" s="53">
        <v>59</v>
      </c>
      <c r="B63" s="61" t="s">
        <v>61</v>
      </c>
      <c r="C63" s="55" t="s">
        <v>1209</v>
      </c>
      <c r="D63" s="55" t="s">
        <v>27</v>
      </c>
      <c r="E63" s="57">
        <v>18307071127</v>
      </c>
      <c r="F63" s="55"/>
      <c r="G63" s="57">
        <v>15</v>
      </c>
      <c r="H63" s="57">
        <v>15</v>
      </c>
      <c r="I63" s="58">
        <f t="shared" si="0"/>
        <v>30</v>
      </c>
      <c r="J63" s="55">
        <v>9854301506</v>
      </c>
      <c r="K63" s="55" t="s">
        <v>125</v>
      </c>
      <c r="L63" s="55" t="s">
        <v>1208</v>
      </c>
      <c r="M63" s="55">
        <v>8486491927</v>
      </c>
      <c r="N63" s="55" t="s">
        <v>1210</v>
      </c>
      <c r="O63" s="55">
        <v>9859159409</v>
      </c>
      <c r="P63" s="60">
        <v>43703</v>
      </c>
      <c r="Q63" s="55" t="s">
        <v>329</v>
      </c>
      <c r="R63" s="55" t="s">
        <v>312</v>
      </c>
      <c r="S63" s="54" t="s">
        <v>97</v>
      </c>
      <c r="T63" s="34"/>
    </row>
    <row r="64" spans="1:20" ht="34.5" x14ac:dyDescent="0.25">
      <c r="A64" s="53">
        <v>60</v>
      </c>
      <c r="B64" s="61" t="s">
        <v>61</v>
      </c>
      <c r="C64" s="54" t="s">
        <v>1211</v>
      </c>
      <c r="D64" s="54" t="s">
        <v>27</v>
      </c>
      <c r="E64" s="56">
        <v>18307071209</v>
      </c>
      <c r="F64" s="54"/>
      <c r="G64" s="56">
        <v>11</v>
      </c>
      <c r="H64" s="56">
        <v>13</v>
      </c>
      <c r="I64" s="58">
        <f t="shared" si="0"/>
        <v>24</v>
      </c>
      <c r="J64" s="54">
        <v>9954139075</v>
      </c>
      <c r="K64" s="54" t="s">
        <v>125</v>
      </c>
      <c r="L64" s="54" t="s">
        <v>126</v>
      </c>
      <c r="M64" s="54">
        <v>8486491927</v>
      </c>
      <c r="N64" s="54" t="s">
        <v>1212</v>
      </c>
      <c r="O64" s="54">
        <v>9954843836</v>
      </c>
      <c r="P64" s="60">
        <v>43704</v>
      </c>
      <c r="Q64" s="54" t="s">
        <v>333</v>
      </c>
      <c r="R64" s="54" t="s">
        <v>1213</v>
      </c>
      <c r="S64" s="54" t="s">
        <v>97</v>
      </c>
      <c r="T64" s="34"/>
    </row>
    <row r="65" spans="1:20" ht="34.5" x14ac:dyDescent="0.25">
      <c r="A65" s="53">
        <v>61</v>
      </c>
      <c r="B65" s="61" t="s">
        <v>61</v>
      </c>
      <c r="C65" s="54" t="s">
        <v>1214</v>
      </c>
      <c r="D65" s="54" t="s">
        <v>27</v>
      </c>
      <c r="E65" s="56">
        <v>18307071210</v>
      </c>
      <c r="F65" s="54"/>
      <c r="G65" s="56">
        <v>13</v>
      </c>
      <c r="H65" s="56">
        <v>13</v>
      </c>
      <c r="I65" s="58">
        <f t="shared" si="0"/>
        <v>26</v>
      </c>
      <c r="J65" s="54">
        <v>7896747751</v>
      </c>
      <c r="K65" s="54" t="s">
        <v>125</v>
      </c>
      <c r="L65" s="54" t="s">
        <v>126</v>
      </c>
      <c r="M65" s="54">
        <v>8486491927</v>
      </c>
      <c r="N65" s="54" t="s">
        <v>1212</v>
      </c>
      <c r="O65" s="54">
        <v>9954843836</v>
      </c>
      <c r="P65" s="60">
        <v>43704</v>
      </c>
      <c r="Q65" s="54" t="s">
        <v>333</v>
      </c>
      <c r="R65" s="54" t="s">
        <v>1215</v>
      </c>
      <c r="S65" s="54" t="s">
        <v>97</v>
      </c>
      <c r="T65" s="34"/>
    </row>
    <row r="66" spans="1:20" ht="34.5" x14ac:dyDescent="0.25">
      <c r="A66" s="53">
        <v>62</v>
      </c>
      <c r="B66" s="61" t="s">
        <v>61</v>
      </c>
      <c r="C66" s="54" t="s">
        <v>1216</v>
      </c>
      <c r="D66" s="54" t="s">
        <v>27</v>
      </c>
      <c r="E66" s="56">
        <v>18307071211</v>
      </c>
      <c r="F66" s="54"/>
      <c r="G66" s="56">
        <v>19</v>
      </c>
      <c r="H66" s="56">
        <v>11</v>
      </c>
      <c r="I66" s="58">
        <f t="shared" si="0"/>
        <v>30</v>
      </c>
      <c r="J66" s="54">
        <v>9954406205</v>
      </c>
      <c r="K66" s="54" t="s">
        <v>125</v>
      </c>
      <c r="L66" s="54" t="s">
        <v>126</v>
      </c>
      <c r="M66" s="54">
        <v>8486491927</v>
      </c>
      <c r="N66" s="54" t="s">
        <v>1212</v>
      </c>
      <c r="O66" s="54">
        <v>9954843836</v>
      </c>
      <c r="P66" s="60">
        <v>43704</v>
      </c>
      <c r="Q66" s="54" t="s">
        <v>333</v>
      </c>
      <c r="R66" s="54" t="s">
        <v>293</v>
      </c>
      <c r="S66" s="54" t="s">
        <v>97</v>
      </c>
      <c r="T66" s="34"/>
    </row>
    <row r="67" spans="1:20" ht="34.5" x14ac:dyDescent="0.25">
      <c r="A67" s="53">
        <v>63</v>
      </c>
      <c r="B67" s="61" t="s">
        <v>61</v>
      </c>
      <c r="C67" s="54" t="s">
        <v>1217</v>
      </c>
      <c r="D67" s="54" t="s">
        <v>27</v>
      </c>
      <c r="E67" s="56">
        <v>18307071212</v>
      </c>
      <c r="F67" s="54"/>
      <c r="G67" s="56">
        <v>22</v>
      </c>
      <c r="H67" s="56">
        <v>23</v>
      </c>
      <c r="I67" s="58">
        <f t="shared" si="0"/>
        <v>45</v>
      </c>
      <c r="J67" s="54">
        <v>7399406710</v>
      </c>
      <c r="K67" s="54" t="s">
        <v>125</v>
      </c>
      <c r="L67" s="54"/>
      <c r="M67" s="54"/>
      <c r="N67" s="54" t="s">
        <v>1218</v>
      </c>
      <c r="O67" s="54">
        <v>9954693603</v>
      </c>
      <c r="P67" s="60">
        <v>43705</v>
      </c>
      <c r="Q67" s="54" t="s">
        <v>330</v>
      </c>
      <c r="R67" s="54" t="s">
        <v>233</v>
      </c>
      <c r="S67" s="54" t="s">
        <v>97</v>
      </c>
      <c r="T67" s="34"/>
    </row>
    <row r="68" spans="1:20" ht="34.5" x14ac:dyDescent="0.25">
      <c r="A68" s="53">
        <v>64</v>
      </c>
      <c r="B68" s="61" t="s">
        <v>61</v>
      </c>
      <c r="C68" s="54" t="s">
        <v>1219</v>
      </c>
      <c r="D68" s="54" t="s">
        <v>27</v>
      </c>
      <c r="E68" s="56">
        <v>18307071213</v>
      </c>
      <c r="F68" s="54"/>
      <c r="G68" s="56">
        <v>14</v>
      </c>
      <c r="H68" s="56">
        <v>20</v>
      </c>
      <c r="I68" s="58">
        <f t="shared" si="0"/>
        <v>34</v>
      </c>
      <c r="J68" s="54">
        <v>7896074527</v>
      </c>
      <c r="K68" s="54" t="s">
        <v>125</v>
      </c>
      <c r="L68" s="54" t="s">
        <v>126</v>
      </c>
      <c r="M68" s="54">
        <v>8486491927</v>
      </c>
      <c r="N68" s="54" t="s">
        <v>1220</v>
      </c>
      <c r="O68" s="54">
        <v>7896438899</v>
      </c>
      <c r="P68" s="60">
        <v>43705</v>
      </c>
      <c r="Q68" s="54" t="s">
        <v>330</v>
      </c>
      <c r="R68" s="54" t="s">
        <v>1221</v>
      </c>
      <c r="S68" s="54" t="s">
        <v>97</v>
      </c>
      <c r="T68" s="34"/>
    </row>
    <row r="69" spans="1:20" ht="17.25" x14ac:dyDescent="0.25">
      <c r="A69" s="53">
        <v>65</v>
      </c>
      <c r="B69" s="61" t="s">
        <v>61</v>
      </c>
      <c r="C69" s="61" t="s">
        <v>1222</v>
      </c>
      <c r="D69" s="61" t="s">
        <v>27</v>
      </c>
      <c r="E69" s="56">
        <v>18307070320</v>
      </c>
      <c r="F69" s="54"/>
      <c r="G69" s="56">
        <v>10</v>
      </c>
      <c r="H69" s="56">
        <v>18</v>
      </c>
      <c r="I69" s="58">
        <f t="shared" ref="I69:I132" si="1">SUM(G69:H69)</f>
        <v>28</v>
      </c>
      <c r="J69" s="54">
        <v>8753912493</v>
      </c>
      <c r="K69" s="54" t="s">
        <v>1126</v>
      </c>
      <c r="L69" s="54" t="s">
        <v>1055</v>
      </c>
      <c r="M69" s="54">
        <v>9954009511</v>
      </c>
      <c r="N69" s="54" t="s">
        <v>1223</v>
      </c>
      <c r="O69" s="54">
        <v>9864322132</v>
      </c>
      <c r="P69" s="60">
        <v>43706</v>
      </c>
      <c r="Q69" s="54" t="s">
        <v>331</v>
      </c>
      <c r="R69" s="54" t="s">
        <v>324</v>
      </c>
      <c r="S69" s="54" t="s">
        <v>97</v>
      </c>
      <c r="T69" s="34"/>
    </row>
    <row r="70" spans="1:20" ht="17.25" x14ac:dyDescent="0.25">
      <c r="A70" s="53">
        <v>66</v>
      </c>
      <c r="B70" s="61" t="s">
        <v>61</v>
      </c>
      <c r="C70" s="61" t="s">
        <v>1224</v>
      </c>
      <c r="D70" s="61" t="s">
        <v>27</v>
      </c>
      <c r="E70" s="56">
        <v>18307070321</v>
      </c>
      <c r="F70" s="54"/>
      <c r="G70" s="56">
        <v>9</v>
      </c>
      <c r="H70" s="56">
        <v>8</v>
      </c>
      <c r="I70" s="58">
        <f t="shared" si="1"/>
        <v>17</v>
      </c>
      <c r="J70" s="54">
        <v>9957470341</v>
      </c>
      <c r="K70" s="54" t="s">
        <v>1126</v>
      </c>
      <c r="L70" s="54" t="s">
        <v>1055</v>
      </c>
      <c r="M70" s="54">
        <v>9954009511</v>
      </c>
      <c r="N70" s="54" t="s">
        <v>1223</v>
      </c>
      <c r="O70" s="54">
        <v>9864322132</v>
      </c>
      <c r="P70" s="60">
        <v>43706</v>
      </c>
      <c r="Q70" s="54" t="s">
        <v>331</v>
      </c>
      <c r="R70" s="54" t="s">
        <v>311</v>
      </c>
      <c r="S70" s="54" t="s">
        <v>97</v>
      </c>
      <c r="T70" s="34"/>
    </row>
    <row r="71" spans="1:20" ht="103.5" x14ac:dyDescent="0.25">
      <c r="A71" s="53">
        <v>67</v>
      </c>
      <c r="B71" s="61" t="s">
        <v>61</v>
      </c>
      <c r="C71" s="54" t="s">
        <v>1225</v>
      </c>
      <c r="D71" s="54" t="s">
        <v>25</v>
      </c>
      <c r="E71" s="56">
        <v>18120405912</v>
      </c>
      <c r="F71" s="54" t="s">
        <v>94</v>
      </c>
      <c r="G71" s="56">
        <v>375</v>
      </c>
      <c r="H71" s="56">
        <v>486</v>
      </c>
      <c r="I71" s="58">
        <f t="shared" si="1"/>
        <v>861</v>
      </c>
      <c r="J71" s="54">
        <v>9435881937</v>
      </c>
      <c r="K71" s="54" t="s">
        <v>109</v>
      </c>
      <c r="L71" s="54" t="s">
        <v>110</v>
      </c>
      <c r="M71" s="54">
        <v>9859471112</v>
      </c>
      <c r="N71" s="54" t="s">
        <v>182</v>
      </c>
      <c r="O71" s="54">
        <v>9401335223</v>
      </c>
      <c r="P71" s="60" t="s">
        <v>1385</v>
      </c>
      <c r="Q71" s="54" t="s">
        <v>1386</v>
      </c>
      <c r="R71" s="54" t="s">
        <v>235</v>
      </c>
      <c r="S71" s="54" t="s">
        <v>97</v>
      </c>
      <c r="T71" s="34"/>
    </row>
    <row r="72" spans="1:20" ht="17.25" x14ac:dyDescent="0.25">
      <c r="A72" s="53">
        <v>68</v>
      </c>
      <c r="B72" s="74" t="s">
        <v>61</v>
      </c>
      <c r="C72" s="54" t="s">
        <v>1228</v>
      </c>
      <c r="D72" s="54" t="s">
        <v>25</v>
      </c>
      <c r="E72" s="56">
        <v>18120406501</v>
      </c>
      <c r="F72" s="54" t="s">
        <v>598</v>
      </c>
      <c r="G72" s="56">
        <v>70</v>
      </c>
      <c r="H72" s="56">
        <v>63</v>
      </c>
      <c r="I72" s="58">
        <f t="shared" si="1"/>
        <v>133</v>
      </c>
      <c r="J72" s="54">
        <v>9954157030</v>
      </c>
      <c r="K72" s="54" t="s">
        <v>109</v>
      </c>
      <c r="L72" s="54" t="s">
        <v>110</v>
      </c>
      <c r="M72" s="54">
        <v>9859471112</v>
      </c>
      <c r="N72" s="54" t="s">
        <v>273</v>
      </c>
      <c r="O72" s="54">
        <v>9854313699</v>
      </c>
      <c r="P72" s="60">
        <v>43707</v>
      </c>
      <c r="Q72" s="54" t="s">
        <v>92</v>
      </c>
      <c r="R72" s="54" t="s">
        <v>235</v>
      </c>
      <c r="S72" s="54" t="s">
        <v>97</v>
      </c>
      <c r="T72" s="34"/>
    </row>
    <row r="73" spans="1:20" ht="17.25" x14ac:dyDescent="0.25">
      <c r="A73" s="53">
        <v>69</v>
      </c>
      <c r="B73" s="74" t="s">
        <v>61</v>
      </c>
      <c r="C73" s="54" t="s">
        <v>1229</v>
      </c>
      <c r="D73" s="54" t="s">
        <v>27</v>
      </c>
      <c r="E73" s="56">
        <v>18307070519</v>
      </c>
      <c r="F73" s="54"/>
      <c r="G73" s="56">
        <v>29</v>
      </c>
      <c r="H73" s="56">
        <v>32</v>
      </c>
      <c r="I73" s="58">
        <f t="shared" si="1"/>
        <v>61</v>
      </c>
      <c r="J73" s="54">
        <v>9577456639</v>
      </c>
      <c r="K73" s="54" t="s">
        <v>1017</v>
      </c>
      <c r="L73" s="54" t="s">
        <v>1230</v>
      </c>
      <c r="M73" s="54">
        <v>9435383311</v>
      </c>
      <c r="N73" s="54" t="s">
        <v>1030</v>
      </c>
      <c r="O73" s="54">
        <v>9613008254</v>
      </c>
      <c r="P73" s="60">
        <v>43708</v>
      </c>
      <c r="Q73" s="54" t="s">
        <v>332</v>
      </c>
      <c r="R73" s="54" t="s">
        <v>233</v>
      </c>
      <c r="S73" s="54" t="s">
        <v>97</v>
      </c>
      <c r="T73" s="34"/>
    </row>
    <row r="74" spans="1:20" ht="17.25" x14ac:dyDescent="0.25">
      <c r="A74" s="53">
        <v>70</v>
      </c>
      <c r="B74" s="83" t="s">
        <v>61</v>
      </c>
      <c r="C74" s="54" t="s">
        <v>1231</v>
      </c>
      <c r="D74" s="54" t="s">
        <v>27</v>
      </c>
      <c r="E74" s="56">
        <v>18307070512</v>
      </c>
      <c r="F74" s="54"/>
      <c r="G74" s="56">
        <v>38</v>
      </c>
      <c r="H74" s="56">
        <v>24</v>
      </c>
      <c r="I74" s="58">
        <f t="shared" si="1"/>
        <v>62</v>
      </c>
      <c r="J74" s="54">
        <v>8011639409</v>
      </c>
      <c r="K74" s="54" t="s">
        <v>1021</v>
      </c>
      <c r="L74" s="54" t="s">
        <v>1022</v>
      </c>
      <c r="M74" s="54">
        <v>9613516659</v>
      </c>
      <c r="N74" s="54" t="s">
        <v>1161</v>
      </c>
      <c r="O74" s="54">
        <v>7896148768</v>
      </c>
      <c r="P74" s="60">
        <v>43708</v>
      </c>
      <c r="Q74" s="54" t="s">
        <v>332</v>
      </c>
      <c r="R74" s="54" t="s">
        <v>324</v>
      </c>
      <c r="S74" s="54" t="s">
        <v>97</v>
      </c>
      <c r="T74" s="34"/>
    </row>
    <row r="75" spans="1:20" ht="17.25" x14ac:dyDescent="0.25">
      <c r="A75" s="53">
        <v>71</v>
      </c>
      <c r="B75" s="83" t="s">
        <v>61</v>
      </c>
      <c r="C75" s="55" t="s">
        <v>1232</v>
      </c>
      <c r="D75" s="55" t="s">
        <v>25</v>
      </c>
      <c r="E75" s="57">
        <v>18120400301</v>
      </c>
      <c r="F75" s="55" t="s">
        <v>93</v>
      </c>
      <c r="G75" s="57">
        <v>4</v>
      </c>
      <c r="H75" s="57">
        <v>4</v>
      </c>
      <c r="I75" s="58">
        <f t="shared" si="1"/>
        <v>8</v>
      </c>
      <c r="J75" s="55">
        <v>9854535690</v>
      </c>
      <c r="K75" s="55" t="s">
        <v>1126</v>
      </c>
      <c r="L75" s="55" t="s">
        <v>1055</v>
      </c>
      <c r="M75" s="55">
        <v>9954009511</v>
      </c>
      <c r="N75" s="55" t="s">
        <v>1223</v>
      </c>
      <c r="O75" s="55">
        <v>9864322132</v>
      </c>
      <c r="P75" s="60">
        <v>43708</v>
      </c>
      <c r="Q75" s="55" t="s">
        <v>332</v>
      </c>
      <c r="R75" s="55" t="s">
        <v>311</v>
      </c>
      <c r="S75" s="54" t="s">
        <v>97</v>
      </c>
      <c r="T75" s="34"/>
    </row>
    <row r="76" spans="1:20" ht="17.25" x14ac:dyDescent="0.25">
      <c r="A76" s="53">
        <v>72</v>
      </c>
      <c r="B76" s="83" t="s">
        <v>61</v>
      </c>
      <c r="C76" s="54" t="s">
        <v>1233</v>
      </c>
      <c r="D76" s="54" t="s">
        <v>25</v>
      </c>
      <c r="E76" s="56">
        <v>18120400302</v>
      </c>
      <c r="F76" s="54" t="s">
        <v>128</v>
      </c>
      <c r="G76" s="56">
        <v>9</v>
      </c>
      <c r="H76" s="56">
        <v>23</v>
      </c>
      <c r="I76" s="58">
        <f t="shared" si="1"/>
        <v>32</v>
      </c>
      <c r="J76" s="54">
        <v>9435899952</v>
      </c>
      <c r="K76" s="54" t="s">
        <v>1068</v>
      </c>
      <c r="L76" s="54" t="s">
        <v>1055</v>
      </c>
      <c r="M76" s="54">
        <v>9401725702</v>
      </c>
      <c r="N76" s="54" t="s">
        <v>1069</v>
      </c>
      <c r="O76" s="54">
        <v>9577661745</v>
      </c>
      <c r="P76" s="60">
        <v>43708</v>
      </c>
      <c r="Q76" s="54" t="s">
        <v>332</v>
      </c>
      <c r="R76" s="54" t="s">
        <v>311</v>
      </c>
      <c r="S76" s="54" t="s">
        <v>97</v>
      </c>
      <c r="T76" s="34"/>
    </row>
    <row r="77" spans="1:20" ht="17.25" x14ac:dyDescent="0.25">
      <c r="A77" s="53">
        <v>73</v>
      </c>
      <c r="B77" s="61"/>
      <c r="C77" s="61"/>
      <c r="D77" s="61"/>
      <c r="E77" s="56"/>
      <c r="F77" s="54"/>
      <c r="G77" s="56"/>
      <c r="H77" s="56"/>
      <c r="I77" s="58">
        <f t="shared" si="1"/>
        <v>0</v>
      </c>
      <c r="J77" s="54"/>
      <c r="K77" s="54"/>
      <c r="L77" s="54"/>
      <c r="M77" s="54"/>
      <c r="N77" s="54"/>
      <c r="O77" s="54"/>
      <c r="P77" s="60"/>
      <c r="Q77" s="54"/>
      <c r="R77" s="54"/>
      <c r="S77" s="54"/>
      <c r="T77" s="34"/>
    </row>
    <row r="78" spans="1:20" ht="17.25" x14ac:dyDescent="0.25">
      <c r="A78" s="53">
        <v>74</v>
      </c>
      <c r="B78" s="83"/>
      <c r="C78" s="54"/>
      <c r="D78" s="54"/>
      <c r="E78" s="56"/>
      <c r="F78" s="54"/>
      <c r="G78" s="56"/>
      <c r="H78" s="56"/>
      <c r="I78" s="58">
        <f t="shared" si="1"/>
        <v>0</v>
      </c>
      <c r="J78" s="54"/>
      <c r="K78" s="54"/>
      <c r="L78" s="54"/>
      <c r="M78" s="54"/>
      <c r="N78" s="54"/>
      <c r="O78" s="81"/>
      <c r="P78" s="60"/>
      <c r="Q78" s="54"/>
      <c r="R78" s="54"/>
      <c r="S78" s="54"/>
      <c r="T78" s="34"/>
    </row>
    <row r="79" spans="1:20" ht="17.25" x14ac:dyDescent="0.25">
      <c r="A79" s="53">
        <v>75</v>
      </c>
      <c r="B79" s="83"/>
      <c r="C79" s="54"/>
      <c r="D79" s="54"/>
      <c r="E79" s="56"/>
      <c r="F79" s="54"/>
      <c r="G79" s="56"/>
      <c r="H79" s="56"/>
      <c r="I79" s="58">
        <f t="shared" si="1"/>
        <v>0</v>
      </c>
      <c r="J79" s="54"/>
      <c r="K79" s="54"/>
      <c r="L79" s="54"/>
      <c r="M79" s="54"/>
      <c r="N79" s="54"/>
      <c r="O79" s="81"/>
      <c r="P79" s="60"/>
      <c r="Q79" s="54"/>
      <c r="R79" s="54"/>
      <c r="S79" s="54"/>
      <c r="T79" s="35"/>
    </row>
    <row r="80" spans="1:20" ht="17.25" x14ac:dyDescent="0.25">
      <c r="A80" s="53">
        <v>76</v>
      </c>
      <c r="B80" s="61"/>
      <c r="C80" s="54"/>
      <c r="D80" s="54"/>
      <c r="E80" s="56"/>
      <c r="F80" s="54"/>
      <c r="G80" s="56"/>
      <c r="H80" s="56"/>
      <c r="I80" s="58">
        <f t="shared" si="1"/>
        <v>0</v>
      </c>
      <c r="J80" s="54"/>
      <c r="K80" s="54"/>
      <c r="L80" s="54"/>
      <c r="M80" s="54"/>
      <c r="N80" s="54"/>
      <c r="O80" s="54"/>
      <c r="P80" s="60"/>
      <c r="Q80" s="54"/>
      <c r="R80" s="54"/>
      <c r="S80" s="54"/>
      <c r="T80" s="34"/>
    </row>
    <row r="81" spans="1:20" ht="17.25" x14ac:dyDescent="0.25">
      <c r="A81" s="53">
        <v>77</v>
      </c>
      <c r="B81" s="61"/>
      <c r="C81" s="54"/>
      <c r="D81" s="54"/>
      <c r="E81" s="56"/>
      <c r="F81" s="54"/>
      <c r="G81" s="56"/>
      <c r="H81" s="56"/>
      <c r="I81" s="58">
        <f t="shared" si="1"/>
        <v>0</v>
      </c>
      <c r="J81" s="54"/>
      <c r="K81" s="54"/>
      <c r="L81" s="54"/>
      <c r="M81" s="54"/>
      <c r="N81" s="54"/>
      <c r="O81" s="54"/>
      <c r="P81" s="60"/>
      <c r="Q81" s="54"/>
      <c r="R81" s="54"/>
      <c r="S81" s="54"/>
      <c r="T81" s="34"/>
    </row>
    <row r="82" spans="1:20" ht="17.25" x14ac:dyDescent="0.25">
      <c r="A82" s="53">
        <v>78</v>
      </c>
      <c r="B82" s="61" t="s">
        <v>62</v>
      </c>
      <c r="C82" s="55" t="s">
        <v>848</v>
      </c>
      <c r="D82" s="55" t="s">
        <v>27</v>
      </c>
      <c r="E82" s="57">
        <v>18307010113</v>
      </c>
      <c r="F82" s="55"/>
      <c r="G82" s="57">
        <v>19</v>
      </c>
      <c r="H82" s="57">
        <v>7</v>
      </c>
      <c r="I82" s="58">
        <f t="shared" si="1"/>
        <v>26</v>
      </c>
      <c r="J82" s="55">
        <v>9365970928</v>
      </c>
      <c r="K82" s="55" t="s">
        <v>134</v>
      </c>
      <c r="L82" s="55"/>
      <c r="M82" s="55"/>
      <c r="N82" s="55" t="s">
        <v>666</v>
      </c>
      <c r="O82" s="55">
        <v>8011614064</v>
      </c>
      <c r="P82" s="59">
        <v>43678</v>
      </c>
      <c r="Q82" s="55" t="s">
        <v>331</v>
      </c>
      <c r="R82" s="55" t="s">
        <v>241</v>
      </c>
      <c r="S82" s="55" t="s">
        <v>85</v>
      </c>
      <c r="T82" s="34"/>
    </row>
    <row r="83" spans="1:20" ht="17.25" x14ac:dyDescent="0.25">
      <c r="A83" s="53">
        <v>79</v>
      </c>
      <c r="B83" s="61" t="s">
        <v>62</v>
      </c>
      <c r="C83" s="54" t="s">
        <v>849</v>
      </c>
      <c r="D83" s="54" t="s">
        <v>25</v>
      </c>
      <c r="E83" s="56">
        <v>18120403001</v>
      </c>
      <c r="F83" s="54" t="s">
        <v>128</v>
      </c>
      <c r="G83" s="56">
        <v>15</v>
      </c>
      <c r="H83" s="56">
        <v>26</v>
      </c>
      <c r="I83" s="58">
        <f t="shared" si="1"/>
        <v>41</v>
      </c>
      <c r="J83" s="54">
        <v>9954692117</v>
      </c>
      <c r="K83" s="54" t="s">
        <v>134</v>
      </c>
      <c r="L83" s="54"/>
      <c r="M83" s="54"/>
      <c r="N83" s="54" t="s">
        <v>666</v>
      </c>
      <c r="O83" s="54">
        <v>8011614064</v>
      </c>
      <c r="P83" s="59">
        <v>43678</v>
      </c>
      <c r="Q83" s="54" t="s">
        <v>331</v>
      </c>
      <c r="R83" s="54" t="s">
        <v>241</v>
      </c>
      <c r="S83" s="55" t="s">
        <v>85</v>
      </c>
      <c r="T83" s="34"/>
    </row>
    <row r="84" spans="1:20" s="41" customFormat="1" ht="17.25" x14ac:dyDescent="0.25">
      <c r="A84" s="62">
        <v>80</v>
      </c>
      <c r="B84" s="61" t="s">
        <v>62</v>
      </c>
      <c r="C84" s="54" t="s">
        <v>850</v>
      </c>
      <c r="D84" s="54" t="s">
        <v>25</v>
      </c>
      <c r="E84" s="56">
        <v>18120403101</v>
      </c>
      <c r="F84" s="54" t="s">
        <v>128</v>
      </c>
      <c r="G84" s="56">
        <v>30</v>
      </c>
      <c r="H84" s="56">
        <v>22</v>
      </c>
      <c r="I84" s="58">
        <f t="shared" si="1"/>
        <v>52</v>
      </c>
      <c r="J84" s="54">
        <v>8724994550</v>
      </c>
      <c r="K84" s="54" t="s">
        <v>134</v>
      </c>
      <c r="L84" s="54" t="s">
        <v>135</v>
      </c>
      <c r="M84" s="54">
        <v>9613127134</v>
      </c>
      <c r="N84" s="54" t="s">
        <v>843</v>
      </c>
      <c r="O84" s="54">
        <v>8135052355</v>
      </c>
      <c r="P84" s="59">
        <v>43678</v>
      </c>
      <c r="Q84" s="54" t="s">
        <v>331</v>
      </c>
      <c r="R84" s="54" t="s">
        <v>240</v>
      </c>
      <c r="S84" s="55" t="s">
        <v>85</v>
      </c>
      <c r="T84" s="34"/>
    </row>
    <row r="85" spans="1:20" ht="17.25" x14ac:dyDescent="0.25">
      <c r="A85" s="53">
        <v>81</v>
      </c>
      <c r="B85" s="61" t="s">
        <v>62</v>
      </c>
      <c r="C85" s="54" t="s">
        <v>851</v>
      </c>
      <c r="D85" s="54" t="s">
        <v>27</v>
      </c>
      <c r="E85" s="56">
        <v>18307010111</v>
      </c>
      <c r="F85" s="54"/>
      <c r="G85" s="56">
        <v>15</v>
      </c>
      <c r="H85" s="56">
        <v>18</v>
      </c>
      <c r="I85" s="58">
        <f t="shared" si="1"/>
        <v>33</v>
      </c>
      <c r="J85" s="54">
        <v>8473940714</v>
      </c>
      <c r="K85" s="54" t="s">
        <v>134</v>
      </c>
      <c r="L85" s="54"/>
      <c r="M85" s="54"/>
      <c r="N85" s="54"/>
      <c r="O85" s="54"/>
      <c r="P85" s="59">
        <v>43678</v>
      </c>
      <c r="Q85" s="54" t="s">
        <v>331</v>
      </c>
      <c r="R85" s="54" t="s">
        <v>240</v>
      </c>
      <c r="S85" s="55" t="s">
        <v>85</v>
      </c>
      <c r="T85" s="34"/>
    </row>
    <row r="86" spans="1:20" ht="17.25" x14ac:dyDescent="0.25">
      <c r="A86" s="53">
        <v>82</v>
      </c>
      <c r="B86" s="61" t="s">
        <v>62</v>
      </c>
      <c r="C86" s="54" t="s">
        <v>852</v>
      </c>
      <c r="D86" s="54" t="s">
        <v>27</v>
      </c>
      <c r="E86" s="56">
        <v>18307010115</v>
      </c>
      <c r="F86" s="54"/>
      <c r="G86" s="56">
        <v>16</v>
      </c>
      <c r="H86" s="56">
        <v>16</v>
      </c>
      <c r="I86" s="58">
        <f t="shared" si="1"/>
        <v>32</v>
      </c>
      <c r="J86" s="54">
        <v>8136028323</v>
      </c>
      <c r="K86" s="54" t="s">
        <v>134</v>
      </c>
      <c r="L86" s="54" t="s">
        <v>148</v>
      </c>
      <c r="M86" s="54">
        <v>7896515018</v>
      </c>
      <c r="N86" s="54" t="s">
        <v>801</v>
      </c>
      <c r="O86" s="54">
        <v>9957402754</v>
      </c>
      <c r="P86" s="60">
        <v>43679</v>
      </c>
      <c r="Q86" s="54" t="s">
        <v>92</v>
      </c>
      <c r="R86" s="54" t="s">
        <v>267</v>
      </c>
      <c r="S86" s="55" t="s">
        <v>85</v>
      </c>
      <c r="T86" s="34"/>
    </row>
    <row r="87" spans="1:20" ht="17.25" x14ac:dyDescent="0.25">
      <c r="A87" s="53">
        <v>83</v>
      </c>
      <c r="B87" s="61" t="s">
        <v>62</v>
      </c>
      <c r="C87" s="54" t="s">
        <v>853</v>
      </c>
      <c r="D87" s="54" t="s">
        <v>27</v>
      </c>
      <c r="E87" s="56">
        <v>18307010116</v>
      </c>
      <c r="F87" s="54"/>
      <c r="G87" s="56">
        <v>7</v>
      </c>
      <c r="H87" s="56">
        <v>15</v>
      </c>
      <c r="I87" s="58">
        <f t="shared" si="1"/>
        <v>22</v>
      </c>
      <c r="J87" s="54">
        <v>9954649294</v>
      </c>
      <c r="K87" s="54" t="s">
        <v>134</v>
      </c>
      <c r="L87" s="54" t="s">
        <v>148</v>
      </c>
      <c r="M87" s="54">
        <v>7896515018</v>
      </c>
      <c r="N87" s="54" t="s">
        <v>149</v>
      </c>
      <c r="O87" s="54">
        <v>9678057742</v>
      </c>
      <c r="P87" s="60">
        <v>43679</v>
      </c>
      <c r="Q87" s="54" t="s">
        <v>92</v>
      </c>
      <c r="R87" s="54" t="s">
        <v>267</v>
      </c>
      <c r="S87" s="55" t="s">
        <v>85</v>
      </c>
      <c r="T87" s="34"/>
    </row>
    <row r="88" spans="1:20" ht="17.25" x14ac:dyDescent="0.25">
      <c r="A88" s="53">
        <v>84</v>
      </c>
      <c r="B88" s="61" t="s">
        <v>62</v>
      </c>
      <c r="C88" s="54" t="s">
        <v>854</v>
      </c>
      <c r="D88" s="54" t="s">
        <v>25</v>
      </c>
      <c r="E88" s="56">
        <v>18120403401</v>
      </c>
      <c r="F88" s="54" t="s">
        <v>128</v>
      </c>
      <c r="G88" s="56">
        <v>55</v>
      </c>
      <c r="H88" s="56">
        <v>43</v>
      </c>
      <c r="I88" s="58">
        <f t="shared" si="1"/>
        <v>98</v>
      </c>
      <c r="J88" s="54">
        <v>9435085341</v>
      </c>
      <c r="K88" s="54" t="s">
        <v>787</v>
      </c>
      <c r="L88" s="54" t="s">
        <v>840</v>
      </c>
      <c r="M88" s="54">
        <v>9435571856</v>
      </c>
      <c r="N88" s="54" t="s">
        <v>837</v>
      </c>
      <c r="O88" s="54">
        <v>9678890334</v>
      </c>
      <c r="P88" s="60">
        <v>43679</v>
      </c>
      <c r="Q88" s="54" t="s">
        <v>92</v>
      </c>
      <c r="R88" s="54" t="s">
        <v>310</v>
      </c>
      <c r="S88" s="55" t="s">
        <v>85</v>
      </c>
      <c r="T88" s="34"/>
    </row>
    <row r="89" spans="1:20" ht="17.25" x14ac:dyDescent="0.25">
      <c r="A89" s="53">
        <v>85</v>
      </c>
      <c r="B89" s="61" t="s">
        <v>62</v>
      </c>
      <c r="C89" s="55" t="s">
        <v>855</v>
      </c>
      <c r="D89" s="55" t="s">
        <v>27</v>
      </c>
      <c r="E89" s="57">
        <v>18307010829</v>
      </c>
      <c r="F89" s="55"/>
      <c r="G89" s="57">
        <v>24</v>
      </c>
      <c r="H89" s="57">
        <v>18</v>
      </c>
      <c r="I89" s="58">
        <f t="shared" si="1"/>
        <v>42</v>
      </c>
      <c r="J89" s="55">
        <v>7896897581</v>
      </c>
      <c r="K89" s="55" t="s">
        <v>134</v>
      </c>
      <c r="L89" s="55"/>
      <c r="M89" s="55"/>
      <c r="N89" s="55" t="s">
        <v>856</v>
      </c>
      <c r="O89" s="55">
        <v>9864411944</v>
      </c>
      <c r="P89" s="59">
        <v>43680</v>
      </c>
      <c r="Q89" s="55" t="s">
        <v>332</v>
      </c>
      <c r="R89" s="55" t="s">
        <v>241</v>
      </c>
      <c r="S89" s="55" t="s">
        <v>85</v>
      </c>
      <c r="T89" s="34"/>
    </row>
    <row r="90" spans="1:20" ht="17.25" x14ac:dyDescent="0.25">
      <c r="A90" s="53">
        <v>86</v>
      </c>
      <c r="B90" s="61" t="s">
        <v>62</v>
      </c>
      <c r="C90" s="55" t="s">
        <v>857</v>
      </c>
      <c r="D90" s="55" t="s">
        <v>25</v>
      </c>
      <c r="E90" s="57">
        <v>18120401604</v>
      </c>
      <c r="F90" s="55" t="s">
        <v>89</v>
      </c>
      <c r="G90" s="57">
        <v>20</v>
      </c>
      <c r="H90" s="57">
        <v>26</v>
      </c>
      <c r="I90" s="58">
        <f t="shared" si="1"/>
        <v>46</v>
      </c>
      <c r="J90" s="55">
        <v>9678156378</v>
      </c>
      <c r="K90" s="55" t="s">
        <v>244</v>
      </c>
      <c r="L90" s="55" t="s">
        <v>245</v>
      </c>
      <c r="M90" s="55">
        <v>9954032647</v>
      </c>
      <c r="N90" s="55" t="s">
        <v>858</v>
      </c>
      <c r="O90" s="55">
        <v>9864993020</v>
      </c>
      <c r="P90" s="59">
        <v>43680</v>
      </c>
      <c r="Q90" s="55" t="s">
        <v>332</v>
      </c>
      <c r="R90" s="55" t="s">
        <v>267</v>
      </c>
      <c r="S90" s="55" t="s">
        <v>85</v>
      </c>
      <c r="T90" s="34"/>
    </row>
    <row r="91" spans="1:20" ht="17.25" x14ac:dyDescent="0.25">
      <c r="A91" s="53">
        <v>87</v>
      </c>
      <c r="B91" s="61" t="s">
        <v>62</v>
      </c>
      <c r="C91" s="55" t="s">
        <v>859</v>
      </c>
      <c r="D91" s="55" t="s">
        <v>25</v>
      </c>
      <c r="E91" s="57">
        <v>18120401603</v>
      </c>
      <c r="F91" s="55" t="s">
        <v>93</v>
      </c>
      <c r="G91" s="57">
        <v>41</v>
      </c>
      <c r="H91" s="57">
        <v>44</v>
      </c>
      <c r="I91" s="58">
        <f t="shared" si="1"/>
        <v>85</v>
      </c>
      <c r="J91" s="55">
        <v>8474809208</v>
      </c>
      <c r="K91" s="55" t="s">
        <v>244</v>
      </c>
      <c r="L91" s="55" t="s">
        <v>245</v>
      </c>
      <c r="M91" s="55">
        <v>9954032647</v>
      </c>
      <c r="N91" s="55" t="s">
        <v>858</v>
      </c>
      <c r="O91" s="55">
        <v>9864993020</v>
      </c>
      <c r="P91" s="59">
        <v>43680</v>
      </c>
      <c r="Q91" s="55" t="s">
        <v>332</v>
      </c>
      <c r="R91" s="55" t="s">
        <v>267</v>
      </c>
      <c r="S91" s="55" t="s">
        <v>85</v>
      </c>
      <c r="T91" s="34"/>
    </row>
    <row r="92" spans="1:20" ht="17.25" x14ac:dyDescent="0.25">
      <c r="A92" s="53">
        <v>88</v>
      </c>
      <c r="B92" s="61" t="s">
        <v>62</v>
      </c>
      <c r="C92" s="54" t="s">
        <v>860</v>
      </c>
      <c r="D92" s="54" t="s">
        <v>27</v>
      </c>
      <c r="E92" s="56">
        <v>18307010830</v>
      </c>
      <c r="F92" s="54"/>
      <c r="G92" s="56">
        <v>16</v>
      </c>
      <c r="H92" s="56">
        <v>22</v>
      </c>
      <c r="I92" s="58">
        <f t="shared" si="1"/>
        <v>38</v>
      </c>
      <c r="J92" s="54">
        <v>9707440881</v>
      </c>
      <c r="K92" s="54" t="s">
        <v>861</v>
      </c>
      <c r="L92" s="54" t="s">
        <v>862</v>
      </c>
      <c r="M92" s="54">
        <v>9401449338</v>
      </c>
      <c r="N92" s="54" t="s">
        <v>863</v>
      </c>
      <c r="O92" s="54"/>
      <c r="P92" s="60">
        <v>43682</v>
      </c>
      <c r="Q92" s="54" t="s">
        <v>329</v>
      </c>
      <c r="R92" s="54" t="s">
        <v>241</v>
      </c>
      <c r="S92" s="55" t="s">
        <v>85</v>
      </c>
      <c r="T92" s="34"/>
    </row>
    <row r="93" spans="1:20" ht="17.25" x14ac:dyDescent="0.25">
      <c r="A93" s="53">
        <v>89</v>
      </c>
      <c r="B93" s="61" t="s">
        <v>62</v>
      </c>
      <c r="C93" s="61" t="s">
        <v>864</v>
      </c>
      <c r="D93" s="61" t="s">
        <v>25</v>
      </c>
      <c r="E93" s="56">
        <v>18120402702</v>
      </c>
      <c r="F93" s="54" t="s">
        <v>89</v>
      </c>
      <c r="G93" s="56">
        <v>21</v>
      </c>
      <c r="H93" s="56">
        <v>18</v>
      </c>
      <c r="I93" s="58">
        <f t="shared" si="1"/>
        <v>39</v>
      </c>
      <c r="J93" s="54">
        <v>9954917814</v>
      </c>
      <c r="K93" s="54" t="s">
        <v>134</v>
      </c>
      <c r="L93" s="54"/>
      <c r="M93" s="54"/>
      <c r="N93" s="54" t="s">
        <v>863</v>
      </c>
      <c r="O93" s="86" t="s">
        <v>865</v>
      </c>
      <c r="P93" s="60">
        <v>43682</v>
      </c>
      <c r="Q93" s="54" t="s">
        <v>329</v>
      </c>
      <c r="R93" s="54" t="s">
        <v>279</v>
      </c>
      <c r="S93" s="55" t="s">
        <v>85</v>
      </c>
      <c r="T93" s="34"/>
    </row>
    <row r="94" spans="1:20" ht="17.25" x14ac:dyDescent="0.25">
      <c r="A94" s="53">
        <v>90</v>
      </c>
      <c r="B94" s="74" t="s">
        <v>62</v>
      </c>
      <c r="C94" s="61" t="s">
        <v>866</v>
      </c>
      <c r="D94" s="61" t="s">
        <v>25</v>
      </c>
      <c r="E94" s="56">
        <v>18120402701</v>
      </c>
      <c r="F94" s="54" t="s">
        <v>89</v>
      </c>
      <c r="G94" s="56">
        <v>27</v>
      </c>
      <c r="H94" s="56">
        <v>35</v>
      </c>
      <c r="I94" s="58">
        <f t="shared" si="1"/>
        <v>62</v>
      </c>
      <c r="J94" s="54">
        <v>8011558976</v>
      </c>
      <c r="K94" s="54" t="s">
        <v>134</v>
      </c>
      <c r="L94" s="54"/>
      <c r="M94" s="54"/>
      <c r="N94" s="54" t="s">
        <v>863</v>
      </c>
      <c r="O94" s="86" t="s">
        <v>865</v>
      </c>
      <c r="P94" s="60">
        <v>43682</v>
      </c>
      <c r="Q94" s="54" t="s">
        <v>329</v>
      </c>
      <c r="R94" s="54" t="s">
        <v>279</v>
      </c>
      <c r="S94" s="55" t="s">
        <v>85</v>
      </c>
      <c r="T94" s="34"/>
    </row>
    <row r="95" spans="1:20" ht="34.5" x14ac:dyDescent="0.25">
      <c r="A95" s="53">
        <v>91</v>
      </c>
      <c r="B95" s="61" t="s">
        <v>62</v>
      </c>
      <c r="C95" s="54" t="s">
        <v>867</v>
      </c>
      <c r="D95" s="54" t="s">
        <v>25</v>
      </c>
      <c r="E95" s="56">
        <v>18120402705</v>
      </c>
      <c r="F95" s="54" t="s">
        <v>128</v>
      </c>
      <c r="G95" s="56">
        <v>10</v>
      </c>
      <c r="H95" s="56">
        <v>12</v>
      </c>
      <c r="I95" s="58">
        <f t="shared" si="1"/>
        <v>22</v>
      </c>
      <c r="J95" s="54">
        <v>8822314503</v>
      </c>
      <c r="K95" s="54" t="s">
        <v>861</v>
      </c>
      <c r="L95" s="54" t="s">
        <v>862</v>
      </c>
      <c r="M95" s="54">
        <v>9401449338</v>
      </c>
      <c r="N95" s="54" t="s">
        <v>863</v>
      </c>
      <c r="O95" s="54"/>
      <c r="P95" s="60">
        <v>43682</v>
      </c>
      <c r="Q95" s="54" t="s">
        <v>329</v>
      </c>
      <c r="R95" s="54" t="s">
        <v>241</v>
      </c>
      <c r="S95" s="55" t="s">
        <v>85</v>
      </c>
      <c r="T95" s="34"/>
    </row>
    <row r="96" spans="1:20" ht="17.25" x14ac:dyDescent="0.25">
      <c r="A96" s="53">
        <v>92</v>
      </c>
      <c r="B96" s="61" t="s">
        <v>62</v>
      </c>
      <c r="C96" s="54" t="s">
        <v>868</v>
      </c>
      <c r="D96" s="54" t="s">
        <v>27</v>
      </c>
      <c r="E96" s="56">
        <v>18307010832</v>
      </c>
      <c r="F96" s="54"/>
      <c r="G96" s="56">
        <v>27</v>
      </c>
      <c r="H96" s="56">
        <v>19</v>
      </c>
      <c r="I96" s="58">
        <f t="shared" si="1"/>
        <v>46</v>
      </c>
      <c r="J96" s="54">
        <v>8876746010</v>
      </c>
      <c r="K96" s="54" t="s">
        <v>134</v>
      </c>
      <c r="L96" s="54" t="s">
        <v>242</v>
      </c>
      <c r="M96" s="54">
        <v>9678795650</v>
      </c>
      <c r="N96" s="54" t="s">
        <v>243</v>
      </c>
      <c r="O96" s="54">
        <v>7896423453</v>
      </c>
      <c r="P96" s="60">
        <v>43683</v>
      </c>
      <c r="Q96" s="54" t="s">
        <v>333</v>
      </c>
      <c r="R96" s="54" t="s">
        <v>239</v>
      </c>
      <c r="S96" s="55" t="s">
        <v>85</v>
      </c>
      <c r="T96" s="34"/>
    </row>
    <row r="97" spans="1:20" ht="17.25" x14ac:dyDescent="0.25">
      <c r="A97" s="53">
        <v>93</v>
      </c>
      <c r="B97" s="61" t="s">
        <v>62</v>
      </c>
      <c r="C97" s="54" t="s">
        <v>869</v>
      </c>
      <c r="D97" s="54" t="s">
        <v>25</v>
      </c>
      <c r="E97" s="56">
        <v>18120402703</v>
      </c>
      <c r="F97" s="54" t="s">
        <v>128</v>
      </c>
      <c r="G97" s="56">
        <v>30</v>
      </c>
      <c r="H97" s="56">
        <v>44</v>
      </c>
      <c r="I97" s="58">
        <f t="shared" si="1"/>
        <v>74</v>
      </c>
      <c r="J97" s="54">
        <v>7896151791</v>
      </c>
      <c r="K97" s="54" t="s">
        <v>134</v>
      </c>
      <c r="L97" s="54" t="s">
        <v>242</v>
      </c>
      <c r="M97" s="54">
        <v>9678795650</v>
      </c>
      <c r="N97" s="54" t="s">
        <v>243</v>
      </c>
      <c r="O97" s="54">
        <v>7896423453</v>
      </c>
      <c r="P97" s="60">
        <v>43683</v>
      </c>
      <c r="Q97" s="54" t="s">
        <v>333</v>
      </c>
      <c r="R97" s="54" t="s">
        <v>239</v>
      </c>
      <c r="S97" s="55" t="s">
        <v>85</v>
      </c>
      <c r="T97" s="34"/>
    </row>
    <row r="98" spans="1:20" ht="17.25" x14ac:dyDescent="0.25">
      <c r="A98" s="53">
        <v>94</v>
      </c>
      <c r="B98" s="61" t="s">
        <v>62</v>
      </c>
      <c r="C98" s="55" t="s">
        <v>870</v>
      </c>
      <c r="D98" s="55" t="s">
        <v>27</v>
      </c>
      <c r="E98" s="57">
        <v>18307010833</v>
      </c>
      <c r="F98" s="55"/>
      <c r="G98" s="57">
        <v>10</v>
      </c>
      <c r="H98" s="57">
        <v>13</v>
      </c>
      <c r="I98" s="58">
        <f t="shared" si="1"/>
        <v>23</v>
      </c>
      <c r="J98" s="55">
        <v>9954275601</v>
      </c>
      <c r="K98" s="55" t="s">
        <v>134</v>
      </c>
      <c r="L98" s="55"/>
      <c r="M98" s="55"/>
      <c r="N98" s="55" t="s">
        <v>863</v>
      </c>
      <c r="O98" s="86" t="s">
        <v>865</v>
      </c>
      <c r="P98" s="60">
        <v>43683</v>
      </c>
      <c r="Q98" s="55" t="s">
        <v>333</v>
      </c>
      <c r="R98" s="55" t="s">
        <v>310</v>
      </c>
      <c r="S98" s="55" t="s">
        <v>85</v>
      </c>
      <c r="T98" s="34"/>
    </row>
    <row r="99" spans="1:20" ht="34.5" x14ac:dyDescent="0.25">
      <c r="A99" s="53">
        <v>95</v>
      </c>
      <c r="B99" s="61" t="s">
        <v>62</v>
      </c>
      <c r="C99" s="61" t="s">
        <v>871</v>
      </c>
      <c r="D99" s="61" t="s">
        <v>25</v>
      </c>
      <c r="E99" s="56">
        <v>18120407701</v>
      </c>
      <c r="F99" s="54" t="s">
        <v>89</v>
      </c>
      <c r="G99" s="56">
        <v>69</v>
      </c>
      <c r="H99" s="56">
        <v>49</v>
      </c>
      <c r="I99" s="58">
        <f t="shared" si="1"/>
        <v>118</v>
      </c>
      <c r="J99" s="54">
        <v>9435627900</v>
      </c>
      <c r="K99" s="54" t="s">
        <v>711</v>
      </c>
      <c r="L99" s="54" t="s">
        <v>712</v>
      </c>
      <c r="M99" s="54">
        <v>9854621510</v>
      </c>
      <c r="N99" s="54" t="s">
        <v>731</v>
      </c>
      <c r="O99" s="54">
        <v>7896380164</v>
      </c>
      <c r="P99" s="60">
        <v>43684</v>
      </c>
      <c r="Q99" s="54" t="s">
        <v>330</v>
      </c>
      <c r="R99" s="54" t="s">
        <v>252</v>
      </c>
      <c r="S99" s="55" t="s">
        <v>85</v>
      </c>
      <c r="T99" s="34"/>
    </row>
    <row r="100" spans="1:20" ht="34.5" x14ac:dyDescent="0.25">
      <c r="A100" s="53">
        <v>96</v>
      </c>
      <c r="B100" s="61" t="s">
        <v>62</v>
      </c>
      <c r="C100" s="61" t="s">
        <v>872</v>
      </c>
      <c r="D100" s="61" t="s">
        <v>25</v>
      </c>
      <c r="E100" s="56">
        <v>18120407703</v>
      </c>
      <c r="F100" s="54" t="s">
        <v>93</v>
      </c>
      <c r="G100" s="56">
        <v>19</v>
      </c>
      <c r="H100" s="56">
        <v>28</v>
      </c>
      <c r="I100" s="58">
        <f t="shared" si="1"/>
        <v>47</v>
      </c>
      <c r="J100" s="54">
        <v>6000209129</v>
      </c>
      <c r="K100" s="54" t="s">
        <v>711</v>
      </c>
      <c r="L100" s="54" t="s">
        <v>712</v>
      </c>
      <c r="M100" s="54">
        <v>9854621510</v>
      </c>
      <c r="N100" s="54" t="s">
        <v>731</v>
      </c>
      <c r="O100" s="54">
        <v>7896380164</v>
      </c>
      <c r="P100" s="60">
        <v>43684</v>
      </c>
      <c r="Q100" s="54" t="s">
        <v>330</v>
      </c>
      <c r="R100" s="54" t="s">
        <v>249</v>
      </c>
      <c r="S100" s="55" t="s">
        <v>85</v>
      </c>
      <c r="T100" s="34"/>
    </row>
    <row r="101" spans="1:20" ht="17.25" x14ac:dyDescent="0.25">
      <c r="A101" s="53">
        <v>97</v>
      </c>
      <c r="B101" s="74" t="s">
        <v>62</v>
      </c>
      <c r="C101" s="61" t="s">
        <v>873</v>
      </c>
      <c r="D101" s="61" t="s">
        <v>25</v>
      </c>
      <c r="E101" s="56">
        <v>18120407702</v>
      </c>
      <c r="F101" s="54" t="s">
        <v>89</v>
      </c>
      <c r="G101" s="56">
        <v>60</v>
      </c>
      <c r="H101" s="56">
        <v>56</v>
      </c>
      <c r="I101" s="58">
        <f t="shared" si="1"/>
        <v>116</v>
      </c>
      <c r="J101" s="54">
        <v>9854225259</v>
      </c>
      <c r="K101" s="54" t="s">
        <v>711</v>
      </c>
      <c r="L101" s="54" t="s">
        <v>712</v>
      </c>
      <c r="M101" s="54">
        <v>9854621510</v>
      </c>
      <c r="N101" s="54" t="s">
        <v>729</v>
      </c>
      <c r="O101" s="54">
        <v>9957087546</v>
      </c>
      <c r="P101" s="60">
        <v>43685</v>
      </c>
      <c r="Q101" s="54" t="s">
        <v>331</v>
      </c>
      <c r="R101" s="54" t="s">
        <v>249</v>
      </c>
      <c r="S101" s="55" t="s">
        <v>85</v>
      </c>
      <c r="T101" s="34"/>
    </row>
    <row r="102" spans="1:20" ht="17.25" x14ac:dyDescent="0.25">
      <c r="A102" s="53">
        <v>98</v>
      </c>
      <c r="B102" s="74" t="s">
        <v>62</v>
      </c>
      <c r="C102" s="61" t="s">
        <v>874</v>
      </c>
      <c r="D102" s="61" t="s">
        <v>25</v>
      </c>
      <c r="E102" s="56">
        <v>18120407704</v>
      </c>
      <c r="F102" s="54" t="s">
        <v>89</v>
      </c>
      <c r="G102" s="56">
        <v>10</v>
      </c>
      <c r="H102" s="56">
        <v>6</v>
      </c>
      <c r="I102" s="58">
        <f t="shared" si="1"/>
        <v>16</v>
      </c>
      <c r="J102" s="54">
        <v>9613941906</v>
      </c>
      <c r="K102" s="54" t="s">
        <v>711</v>
      </c>
      <c r="L102" s="54" t="s">
        <v>712</v>
      </c>
      <c r="M102" s="54">
        <v>9854621510</v>
      </c>
      <c r="N102" s="54" t="s">
        <v>731</v>
      </c>
      <c r="O102" s="54">
        <v>7896380164</v>
      </c>
      <c r="P102" s="60">
        <v>43685</v>
      </c>
      <c r="Q102" s="54" t="s">
        <v>331</v>
      </c>
      <c r="R102" s="54" t="s">
        <v>249</v>
      </c>
      <c r="S102" s="55" t="s">
        <v>85</v>
      </c>
      <c r="T102" s="34"/>
    </row>
    <row r="103" spans="1:20" ht="17.25" x14ac:dyDescent="0.25">
      <c r="A103" s="53">
        <v>99</v>
      </c>
      <c r="B103" s="74" t="s">
        <v>62</v>
      </c>
      <c r="C103" s="55" t="s">
        <v>875</v>
      </c>
      <c r="D103" s="55" t="s">
        <v>25</v>
      </c>
      <c r="E103" s="57">
        <v>18120408001</v>
      </c>
      <c r="F103" s="55" t="s">
        <v>93</v>
      </c>
      <c r="G103" s="57">
        <v>51</v>
      </c>
      <c r="H103" s="57">
        <v>42</v>
      </c>
      <c r="I103" s="58">
        <f t="shared" si="1"/>
        <v>93</v>
      </c>
      <c r="J103" s="55">
        <v>9859090616</v>
      </c>
      <c r="K103" s="55" t="s">
        <v>711</v>
      </c>
      <c r="L103" s="55" t="s">
        <v>712</v>
      </c>
      <c r="M103" s="55">
        <v>9854621510</v>
      </c>
      <c r="N103" s="55" t="s">
        <v>713</v>
      </c>
      <c r="O103" s="55">
        <v>9613965176</v>
      </c>
      <c r="P103" s="59">
        <v>43686</v>
      </c>
      <c r="Q103" s="55" t="s">
        <v>92</v>
      </c>
      <c r="R103" s="55" t="s">
        <v>249</v>
      </c>
      <c r="S103" s="55" t="s">
        <v>85</v>
      </c>
      <c r="T103" s="34"/>
    </row>
    <row r="104" spans="1:20" ht="17.25" x14ac:dyDescent="0.25">
      <c r="A104" s="53">
        <v>100</v>
      </c>
      <c r="B104" s="61" t="s">
        <v>62</v>
      </c>
      <c r="C104" s="54" t="s">
        <v>876</v>
      </c>
      <c r="D104" s="54" t="s">
        <v>25</v>
      </c>
      <c r="E104" s="56">
        <v>18120408002</v>
      </c>
      <c r="F104" s="54" t="s">
        <v>89</v>
      </c>
      <c r="G104" s="56">
        <v>28</v>
      </c>
      <c r="H104" s="56">
        <v>32</v>
      </c>
      <c r="I104" s="58">
        <f t="shared" si="1"/>
        <v>60</v>
      </c>
      <c r="J104" s="54">
        <v>7578848659</v>
      </c>
      <c r="K104" s="54" t="s">
        <v>711</v>
      </c>
      <c r="L104" s="54" t="s">
        <v>712</v>
      </c>
      <c r="M104" s="54">
        <v>9854621510</v>
      </c>
      <c r="N104" s="54" t="s">
        <v>713</v>
      </c>
      <c r="O104" s="54">
        <v>9613965176</v>
      </c>
      <c r="P104" s="59">
        <v>43686</v>
      </c>
      <c r="Q104" s="54" t="s">
        <v>92</v>
      </c>
      <c r="R104" s="54" t="s">
        <v>249</v>
      </c>
      <c r="S104" s="55" t="s">
        <v>85</v>
      </c>
      <c r="T104" s="34"/>
    </row>
    <row r="105" spans="1:20" ht="17.25" x14ac:dyDescent="0.25">
      <c r="A105" s="53">
        <v>101</v>
      </c>
      <c r="B105" s="61" t="s">
        <v>62</v>
      </c>
      <c r="C105" s="54" t="s">
        <v>877</v>
      </c>
      <c r="D105" s="54" t="s">
        <v>25</v>
      </c>
      <c r="E105" s="56">
        <v>18120403906</v>
      </c>
      <c r="F105" s="54" t="s">
        <v>93</v>
      </c>
      <c r="G105" s="56">
        <v>18</v>
      </c>
      <c r="H105" s="56">
        <v>18</v>
      </c>
      <c r="I105" s="58">
        <f t="shared" si="1"/>
        <v>36</v>
      </c>
      <c r="J105" s="54">
        <v>7896858075</v>
      </c>
      <c r="K105" s="54" t="s">
        <v>711</v>
      </c>
      <c r="L105" s="54" t="s">
        <v>712</v>
      </c>
      <c r="M105" s="54">
        <v>9854621510</v>
      </c>
      <c r="N105" s="54" t="s">
        <v>878</v>
      </c>
      <c r="O105" s="54">
        <v>9957087544</v>
      </c>
      <c r="P105" s="60">
        <v>43687</v>
      </c>
      <c r="Q105" s="54" t="s">
        <v>332</v>
      </c>
      <c r="R105" s="54" t="s">
        <v>249</v>
      </c>
      <c r="S105" s="55" t="s">
        <v>85</v>
      </c>
      <c r="T105" s="34"/>
    </row>
    <row r="106" spans="1:20" ht="17.25" x14ac:dyDescent="0.25">
      <c r="A106" s="53">
        <v>102</v>
      </c>
      <c r="B106" s="61" t="s">
        <v>62</v>
      </c>
      <c r="C106" s="54" t="s">
        <v>879</v>
      </c>
      <c r="D106" s="54" t="s">
        <v>25</v>
      </c>
      <c r="E106" s="56">
        <v>18120408006</v>
      </c>
      <c r="F106" s="54" t="s">
        <v>89</v>
      </c>
      <c r="G106" s="56">
        <v>43</v>
      </c>
      <c r="H106" s="56">
        <v>53</v>
      </c>
      <c r="I106" s="58">
        <f t="shared" si="1"/>
        <v>96</v>
      </c>
      <c r="J106" s="54">
        <v>7635851655</v>
      </c>
      <c r="K106" s="54" t="s">
        <v>711</v>
      </c>
      <c r="L106" s="54" t="s">
        <v>712</v>
      </c>
      <c r="M106" s="54">
        <v>9854621510</v>
      </c>
      <c r="N106" s="54" t="s">
        <v>713</v>
      </c>
      <c r="O106" s="54">
        <v>9613965176</v>
      </c>
      <c r="P106" s="60">
        <v>43687</v>
      </c>
      <c r="Q106" s="54" t="s">
        <v>332</v>
      </c>
      <c r="R106" s="54" t="s">
        <v>235</v>
      </c>
      <c r="S106" s="55" t="s">
        <v>85</v>
      </c>
      <c r="T106" s="34"/>
    </row>
    <row r="107" spans="1:20" ht="17.25" x14ac:dyDescent="0.25">
      <c r="A107" s="53">
        <v>103</v>
      </c>
      <c r="B107" s="61" t="s">
        <v>62</v>
      </c>
      <c r="C107" s="55" t="s">
        <v>880</v>
      </c>
      <c r="D107" s="55" t="s">
        <v>25</v>
      </c>
      <c r="E107" s="57">
        <v>18120408007</v>
      </c>
      <c r="F107" s="55" t="s">
        <v>93</v>
      </c>
      <c r="G107" s="57">
        <v>17</v>
      </c>
      <c r="H107" s="57">
        <v>20</v>
      </c>
      <c r="I107" s="58">
        <f t="shared" si="1"/>
        <v>37</v>
      </c>
      <c r="J107" s="55">
        <v>9531488913</v>
      </c>
      <c r="K107" s="55" t="s">
        <v>711</v>
      </c>
      <c r="L107" s="55" t="s">
        <v>712</v>
      </c>
      <c r="M107" s="55">
        <v>9854621510</v>
      </c>
      <c r="N107" s="55" t="s">
        <v>713</v>
      </c>
      <c r="O107" s="55">
        <v>9613965176</v>
      </c>
      <c r="P107" s="60">
        <v>43687</v>
      </c>
      <c r="Q107" s="55" t="s">
        <v>332</v>
      </c>
      <c r="R107" s="55" t="s">
        <v>249</v>
      </c>
      <c r="S107" s="55" t="s">
        <v>85</v>
      </c>
      <c r="T107" s="34"/>
    </row>
    <row r="108" spans="1:20" ht="17.25" x14ac:dyDescent="0.25">
      <c r="A108" s="53">
        <v>104</v>
      </c>
      <c r="B108" s="61" t="s">
        <v>62</v>
      </c>
      <c r="C108" s="54" t="s">
        <v>881</v>
      </c>
      <c r="D108" s="54" t="s">
        <v>25</v>
      </c>
      <c r="E108" s="56">
        <v>18120408101</v>
      </c>
      <c r="F108" s="54" t="s">
        <v>89</v>
      </c>
      <c r="G108" s="56">
        <v>25</v>
      </c>
      <c r="H108" s="56">
        <v>20</v>
      </c>
      <c r="I108" s="58">
        <f t="shared" si="1"/>
        <v>45</v>
      </c>
      <c r="J108" s="54">
        <v>6900731553</v>
      </c>
      <c r="K108" s="54" t="s">
        <v>711</v>
      </c>
      <c r="L108" s="54" t="s">
        <v>712</v>
      </c>
      <c r="M108" s="54">
        <v>9854621510</v>
      </c>
      <c r="N108" s="54" t="s">
        <v>713</v>
      </c>
      <c r="O108" s="54">
        <v>9613965176</v>
      </c>
      <c r="P108" s="60">
        <v>43690</v>
      </c>
      <c r="Q108" s="54" t="s">
        <v>333</v>
      </c>
      <c r="R108" s="54" t="s">
        <v>235</v>
      </c>
      <c r="S108" s="55" t="s">
        <v>85</v>
      </c>
      <c r="T108" s="34"/>
    </row>
    <row r="109" spans="1:20" ht="17.25" x14ac:dyDescent="0.25">
      <c r="A109" s="53">
        <v>105</v>
      </c>
      <c r="B109" s="61" t="s">
        <v>62</v>
      </c>
      <c r="C109" s="54" t="s">
        <v>882</v>
      </c>
      <c r="D109" s="54" t="s">
        <v>25</v>
      </c>
      <c r="E109" s="56">
        <v>18120408202</v>
      </c>
      <c r="F109" s="54" t="s">
        <v>93</v>
      </c>
      <c r="G109" s="56">
        <v>46</v>
      </c>
      <c r="H109" s="56">
        <v>35</v>
      </c>
      <c r="I109" s="58">
        <f t="shared" si="1"/>
        <v>81</v>
      </c>
      <c r="J109" s="54">
        <v>9678204062</v>
      </c>
      <c r="K109" s="54" t="s">
        <v>711</v>
      </c>
      <c r="L109" s="54" t="s">
        <v>712</v>
      </c>
      <c r="M109" s="54">
        <v>9854621510</v>
      </c>
      <c r="N109" s="54" t="s">
        <v>878</v>
      </c>
      <c r="O109" s="54">
        <v>9957087544</v>
      </c>
      <c r="P109" s="60">
        <v>43690</v>
      </c>
      <c r="Q109" s="54" t="s">
        <v>333</v>
      </c>
      <c r="R109" s="54" t="s">
        <v>249</v>
      </c>
      <c r="S109" s="55" t="s">
        <v>85</v>
      </c>
      <c r="T109" s="34"/>
    </row>
    <row r="110" spans="1:20" ht="34.5" x14ac:dyDescent="0.25">
      <c r="A110" s="53">
        <v>106</v>
      </c>
      <c r="B110" s="74" t="s">
        <v>62</v>
      </c>
      <c r="C110" s="61" t="s">
        <v>883</v>
      </c>
      <c r="D110" s="61" t="s">
        <v>25</v>
      </c>
      <c r="E110" s="56">
        <v>18120408201</v>
      </c>
      <c r="F110" s="54" t="s">
        <v>89</v>
      </c>
      <c r="G110" s="56">
        <v>60</v>
      </c>
      <c r="H110" s="56">
        <v>46</v>
      </c>
      <c r="I110" s="58">
        <f t="shared" si="1"/>
        <v>106</v>
      </c>
      <c r="J110" s="54">
        <v>8876656403</v>
      </c>
      <c r="K110" s="54" t="s">
        <v>748</v>
      </c>
      <c r="L110" s="54" t="s">
        <v>742</v>
      </c>
      <c r="M110" s="54">
        <v>9954616679</v>
      </c>
      <c r="N110" s="54" t="s">
        <v>759</v>
      </c>
      <c r="O110" s="54">
        <v>8486233260</v>
      </c>
      <c r="P110" s="60">
        <v>43691</v>
      </c>
      <c r="Q110" s="54" t="s">
        <v>330</v>
      </c>
      <c r="R110" s="54" t="s">
        <v>235</v>
      </c>
      <c r="S110" s="55" t="s">
        <v>85</v>
      </c>
      <c r="T110" s="34"/>
    </row>
    <row r="111" spans="1:20" ht="34.5" x14ac:dyDescent="0.25">
      <c r="A111" s="53">
        <v>107</v>
      </c>
      <c r="B111" s="61" t="s">
        <v>62</v>
      </c>
      <c r="C111" s="61" t="s">
        <v>884</v>
      </c>
      <c r="D111" s="61" t="s">
        <v>25</v>
      </c>
      <c r="E111" s="56">
        <v>18120408202</v>
      </c>
      <c r="F111" s="54" t="s">
        <v>89</v>
      </c>
      <c r="G111" s="56">
        <v>21</v>
      </c>
      <c r="H111" s="56">
        <v>13</v>
      </c>
      <c r="I111" s="58">
        <f t="shared" si="1"/>
        <v>34</v>
      </c>
      <c r="J111" s="54">
        <v>9954382642</v>
      </c>
      <c r="K111" s="54" t="s">
        <v>748</v>
      </c>
      <c r="L111" s="54" t="s">
        <v>742</v>
      </c>
      <c r="M111" s="54">
        <v>9954616679</v>
      </c>
      <c r="N111" s="54" t="s">
        <v>759</v>
      </c>
      <c r="O111" s="54">
        <v>8486233260</v>
      </c>
      <c r="P111" s="60">
        <v>43691</v>
      </c>
      <c r="Q111" s="54" t="s">
        <v>330</v>
      </c>
      <c r="R111" s="54" t="s">
        <v>235</v>
      </c>
      <c r="S111" s="55" t="s">
        <v>85</v>
      </c>
      <c r="T111" s="34"/>
    </row>
    <row r="112" spans="1:20" ht="34.5" x14ac:dyDescent="0.25">
      <c r="A112" s="53">
        <v>108</v>
      </c>
      <c r="B112" s="61" t="s">
        <v>62</v>
      </c>
      <c r="C112" s="54" t="s">
        <v>885</v>
      </c>
      <c r="D112" s="54" t="s">
        <v>25</v>
      </c>
      <c r="E112" s="56">
        <v>18120407902</v>
      </c>
      <c r="F112" s="54" t="s">
        <v>93</v>
      </c>
      <c r="G112" s="56">
        <v>97</v>
      </c>
      <c r="H112" s="56">
        <v>95</v>
      </c>
      <c r="I112" s="58">
        <f t="shared" si="1"/>
        <v>192</v>
      </c>
      <c r="J112" s="54">
        <v>9706689040</v>
      </c>
      <c r="K112" s="54" t="s">
        <v>741</v>
      </c>
      <c r="L112" s="54" t="s">
        <v>742</v>
      </c>
      <c r="M112" s="54">
        <v>9954616679</v>
      </c>
      <c r="N112" s="54" t="s">
        <v>751</v>
      </c>
      <c r="O112" s="54">
        <v>8822105046</v>
      </c>
      <c r="P112" s="60">
        <v>43693</v>
      </c>
      <c r="Q112" s="54" t="s">
        <v>92</v>
      </c>
      <c r="R112" s="54" t="s">
        <v>235</v>
      </c>
      <c r="S112" s="55" t="s">
        <v>85</v>
      </c>
      <c r="T112" s="34"/>
    </row>
    <row r="113" spans="1:20" ht="34.5" x14ac:dyDescent="0.25">
      <c r="A113" s="53">
        <v>109</v>
      </c>
      <c r="B113" s="61" t="s">
        <v>62</v>
      </c>
      <c r="C113" s="55" t="s">
        <v>886</v>
      </c>
      <c r="D113" s="55" t="s">
        <v>25</v>
      </c>
      <c r="E113" s="57">
        <v>18120407903</v>
      </c>
      <c r="F113" s="55" t="s">
        <v>89</v>
      </c>
      <c r="G113" s="57">
        <v>18</v>
      </c>
      <c r="H113" s="57">
        <v>19</v>
      </c>
      <c r="I113" s="58">
        <f t="shared" si="1"/>
        <v>37</v>
      </c>
      <c r="J113" s="55">
        <v>7577045205</v>
      </c>
      <c r="K113" s="55" t="s">
        <v>741</v>
      </c>
      <c r="L113" s="55" t="s">
        <v>742</v>
      </c>
      <c r="M113" s="55">
        <v>9954616679</v>
      </c>
      <c r="N113" s="55" t="s">
        <v>751</v>
      </c>
      <c r="O113" s="55">
        <v>8822105046</v>
      </c>
      <c r="P113" s="60">
        <v>43694</v>
      </c>
      <c r="Q113" s="55" t="s">
        <v>332</v>
      </c>
      <c r="R113" s="55" t="s">
        <v>260</v>
      </c>
      <c r="S113" s="55" t="s">
        <v>85</v>
      </c>
      <c r="T113" s="34"/>
    </row>
    <row r="114" spans="1:20" ht="34.5" x14ac:dyDescent="0.25">
      <c r="A114" s="53">
        <v>110</v>
      </c>
      <c r="B114" s="61" t="s">
        <v>62</v>
      </c>
      <c r="C114" s="74" t="s">
        <v>887</v>
      </c>
      <c r="D114" s="74" t="s">
        <v>25</v>
      </c>
      <c r="E114" s="57">
        <v>18120407801</v>
      </c>
      <c r="F114" s="55" t="s">
        <v>89</v>
      </c>
      <c r="G114" s="57">
        <v>38</v>
      </c>
      <c r="H114" s="57">
        <v>28</v>
      </c>
      <c r="I114" s="58">
        <f t="shared" si="1"/>
        <v>66</v>
      </c>
      <c r="J114" s="55">
        <v>6000576973</v>
      </c>
      <c r="K114" s="55" t="s">
        <v>748</v>
      </c>
      <c r="L114" s="55" t="s">
        <v>742</v>
      </c>
      <c r="M114" s="55">
        <v>9954616679</v>
      </c>
      <c r="N114" s="55" t="s">
        <v>759</v>
      </c>
      <c r="O114" s="55">
        <v>8486233260</v>
      </c>
      <c r="P114" s="60">
        <v>43694</v>
      </c>
      <c r="Q114" s="55" t="s">
        <v>332</v>
      </c>
      <c r="R114" s="55" t="s">
        <v>260</v>
      </c>
      <c r="S114" s="55" t="s">
        <v>85</v>
      </c>
      <c r="T114" s="35"/>
    </row>
    <row r="115" spans="1:20" ht="34.5" x14ac:dyDescent="0.25">
      <c r="A115" s="53">
        <v>111</v>
      </c>
      <c r="B115" s="74" t="s">
        <v>62</v>
      </c>
      <c r="C115" s="54" t="s">
        <v>888</v>
      </c>
      <c r="D115" s="54" t="s">
        <v>25</v>
      </c>
      <c r="E115" s="56">
        <v>18120422801</v>
      </c>
      <c r="F115" s="54" t="s">
        <v>89</v>
      </c>
      <c r="G115" s="56">
        <v>25</v>
      </c>
      <c r="H115" s="56">
        <v>29</v>
      </c>
      <c r="I115" s="58">
        <f t="shared" si="1"/>
        <v>54</v>
      </c>
      <c r="J115" s="54">
        <v>9678953318</v>
      </c>
      <c r="K115" s="54" t="s">
        <v>748</v>
      </c>
      <c r="L115" s="54" t="s">
        <v>742</v>
      </c>
      <c r="M115" s="54">
        <v>9957825496</v>
      </c>
      <c r="N115" s="54" t="s">
        <v>814</v>
      </c>
      <c r="O115" s="54">
        <v>8011411697</v>
      </c>
      <c r="P115" s="60">
        <v>43694</v>
      </c>
      <c r="Q115" s="54" t="s">
        <v>332</v>
      </c>
      <c r="R115" s="54" t="s">
        <v>530</v>
      </c>
      <c r="S115" s="55" t="s">
        <v>85</v>
      </c>
      <c r="T115" s="35"/>
    </row>
    <row r="116" spans="1:20" ht="17.25" x14ac:dyDescent="0.25">
      <c r="A116" s="53">
        <v>112</v>
      </c>
      <c r="B116" s="61" t="s">
        <v>62</v>
      </c>
      <c r="C116" s="61" t="s">
        <v>889</v>
      </c>
      <c r="D116" s="61" t="s">
        <v>25</v>
      </c>
      <c r="E116" s="56">
        <v>18120407601</v>
      </c>
      <c r="F116" s="54" t="s">
        <v>89</v>
      </c>
      <c r="G116" s="56">
        <v>17</v>
      </c>
      <c r="H116" s="56">
        <v>27</v>
      </c>
      <c r="I116" s="58">
        <f t="shared" si="1"/>
        <v>44</v>
      </c>
      <c r="J116" s="54">
        <v>9854707170</v>
      </c>
      <c r="K116" s="54" t="s">
        <v>711</v>
      </c>
      <c r="L116" s="54" t="s">
        <v>712</v>
      </c>
      <c r="M116" s="54">
        <v>9854621510</v>
      </c>
      <c r="N116" s="54" t="s">
        <v>713</v>
      </c>
      <c r="O116" s="54">
        <v>9613965176</v>
      </c>
      <c r="P116" s="60">
        <v>43696</v>
      </c>
      <c r="Q116" s="54" t="s">
        <v>329</v>
      </c>
      <c r="R116" s="54" t="s">
        <v>319</v>
      </c>
      <c r="S116" s="55" t="s">
        <v>85</v>
      </c>
      <c r="T116" s="35"/>
    </row>
    <row r="117" spans="1:20" ht="34.5" x14ac:dyDescent="0.25">
      <c r="A117" s="53">
        <v>113</v>
      </c>
      <c r="B117" s="61" t="s">
        <v>62</v>
      </c>
      <c r="C117" s="61" t="s">
        <v>890</v>
      </c>
      <c r="D117" s="61" t="s">
        <v>25</v>
      </c>
      <c r="E117" s="56">
        <v>18120407602</v>
      </c>
      <c r="F117" s="54" t="s">
        <v>93</v>
      </c>
      <c r="G117" s="56">
        <v>16</v>
      </c>
      <c r="H117" s="56">
        <v>17</v>
      </c>
      <c r="I117" s="58">
        <f t="shared" si="1"/>
        <v>33</v>
      </c>
      <c r="J117" s="54">
        <v>9854629970</v>
      </c>
      <c r="K117" s="54" t="s">
        <v>711</v>
      </c>
      <c r="L117" s="54" t="s">
        <v>712</v>
      </c>
      <c r="M117" s="54">
        <v>9854621510</v>
      </c>
      <c r="N117" s="54" t="s">
        <v>722</v>
      </c>
      <c r="O117" s="54">
        <v>9954673156</v>
      </c>
      <c r="P117" s="60">
        <v>43696</v>
      </c>
      <c r="Q117" s="54" t="s">
        <v>329</v>
      </c>
      <c r="R117" s="54" t="s">
        <v>249</v>
      </c>
      <c r="S117" s="55" t="s">
        <v>85</v>
      </c>
      <c r="T117" s="34"/>
    </row>
    <row r="118" spans="1:20" ht="17.25" x14ac:dyDescent="0.25">
      <c r="A118" s="53">
        <v>114</v>
      </c>
      <c r="B118" s="61" t="s">
        <v>62</v>
      </c>
      <c r="C118" s="54" t="s">
        <v>891</v>
      </c>
      <c r="D118" s="54" t="s">
        <v>25</v>
      </c>
      <c r="E118" s="56">
        <v>18120404401</v>
      </c>
      <c r="F118" s="54" t="s">
        <v>128</v>
      </c>
      <c r="G118" s="56">
        <v>13</v>
      </c>
      <c r="H118" s="56">
        <v>25</v>
      </c>
      <c r="I118" s="58">
        <f t="shared" si="1"/>
        <v>38</v>
      </c>
      <c r="J118" s="54">
        <v>8011413048</v>
      </c>
      <c r="K118" s="54" t="s">
        <v>134</v>
      </c>
      <c r="L118" s="54" t="s">
        <v>135</v>
      </c>
      <c r="M118" s="54">
        <v>9613127134</v>
      </c>
      <c r="N118" s="54" t="s">
        <v>845</v>
      </c>
      <c r="O118" s="54">
        <v>9678282745</v>
      </c>
      <c r="P118" s="60">
        <v>43696</v>
      </c>
      <c r="Q118" s="54" t="s">
        <v>329</v>
      </c>
      <c r="R118" s="54" t="s">
        <v>241</v>
      </c>
      <c r="S118" s="55" t="s">
        <v>85</v>
      </c>
      <c r="T118" s="34"/>
    </row>
    <row r="119" spans="1:20" s="41" customFormat="1" ht="34.5" x14ac:dyDescent="0.25">
      <c r="A119" s="62">
        <v>115</v>
      </c>
      <c r="B119" s="74" t="s">
        <v>62</v>
      </c>
      <c r="C119" s="54" t="s">
        <v>892</v>
      </c>
      <c r="D119" s="54" t="s">
        <v>25</v>
      </c>
      <c r="E119" s="56">
        <v>18120407507</v>
      </c>
      <c r="F119" s="54" t="s">
        <v>89</v>
      </c>
      <c r="G119" s="56">
        <v>30</v>
      </c>
      <c r="H119" s="56">
        <v>30</v>
      </c>
      <c r="I119" s="58">
        <f t="shared" si="1"/>
        <v>60</v>
      </c>
      <c r="J119" s="54">
        <v>8399071532</v>
      </c>
      <c r="K119" s="54" t="s">
        <v>748</v>
      </c>
      <c r="L119" s="54" t="s">
        <v>742</v>
      </c>
      <c r="M119" s="54">
        <v>9957825496</v>
      </c>
      <c r="N119" s="54" t="s">
        <v>820</v>
      </c>
      <c r="O119" s="54">
        <v>9188760605</v>
      </c>
      <c r="P119" s="60">
        <v>43698</v>
      </c>
      <c r="Q119" s="54" t="s">
        <v>330</v>
      </c>
      <c r="R119" s="54" t="s">
        <v>234</v>
      </c>
      <c r="S119" s="55" t="s">
        <v>85</v>
      </c>
      <c r="T119" s="34"/>
    </row>
    <row r="120" spans="1:20" s="41" customFormat="1" ht="34.5" x14ac:dyDescent="0.25">
      <c r="A120" s="62">
        <v>116</v>
      </c>
      <c r="B120" s="61" t="s">
        <v>62</v>
      </c>
      <c r="C120" s="55" t="s">
        <v>893</v>
      </c>
      <c r="D120" s="55" t="s">
        <v>25</v>
      </c>
      <c r="E120" s="57">
        <v>18120407508</v>
      </c>
      <c r="F120" s="55" t="s">
        <v>128</v>
      </c>
      <c r="G120" s="57">
        <v>12</v>
      </c>
      <c r="H120" s="57">
        <v>26</v>
      </c>
      <c r="I120" s="58">
        <f t="shared" si="1"/>
        <v>38</v>
      </c>
      <c r="J120" s="55">
        <v>9101461524</v>
      </c>
      <c r="K120" s="55" t="s">
        <v>766</v>
      </c>
      <c r="L120" s="55" t="s">
        <v>725</v>
      </c>
      <c r="M120" s="55">
        <v>9401725686</v>
      </c>
      <c r="N120" s="55" t="s">
        <v>767</v>
      </c>
      <c r="O120" s="55">
        <v>9613328941</v>
      </c>
      <c r="P120" s="60">
        <v>43698</v>
      </c>
      <c r="Q120" s="55" t="s">
        <v>330</v>
      </c>
      <c r="R120" s="55" t="s">
        <v>278</v>
      </c>
      <c r="S120" s="55" t="s">
        <v>85</v>
      </c>
      <c r="T120" s="34"/>
    </row>
    <row r="121" spans="1:20" s="41" customFormat="1" ht="34.5" x14ac:dyDescent="0.25">
      <c r="A121" s="62">
        <v>117</v>
      </c>
      <c r="B121" s="61" t="s">
        <v>62</v>
      </c>
      <c r="C121" s="54" t="s">
        <v>894</v>
      </c>
      <c r="D121" s="54" t="s">
        <v>25</v>
      </c>
      <c r="E121" s="56">
        <v>18120407504</v>
      </c>
      <c r="F121" s="54" t="s">
        <v>93</v>
      </c>
      <c r="G121" s="56">
        <v>31</v>
      </c>
      <c r="H121" s="56">
        <v>53</v>
      </c>
      <c r="I121" s="58">
        <f t="shared" si="1"/>
        <v>84</v>
      </c>
      <c r="J121" s="54">
        <v>9365890118</v>
      </c>
      <c r="K121" s="54" t="s">
        <v>754</v>
      </c>
      <c r="L121" s="54" t="s">
        <v>742</v>
      </c>
      <c r="M121" s="54">
        <v>9957825496</v>
      </c>
      <c r="N121" s="54" t="s">
        <v>755</v>
      </c>
      <c r="O121" s="54">
        <v>9859520185</v>
      </c>
      <c r="P121" s="60">
        <v>43698</v>
      </c>
      <c r="Q121" s="54" t="s">
        <v>330</v>
      </c>
      <c r="R121" s="54" t="s">
        <v>234</v>
      </c>
      <c r="S121" s="55" t="s">
        <v>85</v>
      </c>
      <c r="T121" s="34"/>
    </row>
    <row r="122" spans="1:20" ht="17.25" x14ac:dyDescent="0.25">
      <c r="A122" s="53">
        <v>118</v>
      </c>
      <c r="B122" s="61" t="s">
        <v>62</v>
      </c>
      <c r="C122" s="55" t="s">
        <v>903</v>
      </c>
      <c r="D122" s="55" t="s">
        <v>25</v>
      </c>
      <c r="E122" s="57">
        <v>18120407503</v>
      </c>
      <c r="F122" s="55" t="s">
        <v>128</v>
      </c>
      <c r="G122" s="57">
        <v>35</v>
      </c>
      <c r="H122" s="57">
        <v>52</v>
      </c>
      <c r="I122" s="58">
        <f t="shared" si="1"/>
        <v>87</v>
      </c>
      <c r="J122" s="55">
        <v>9101307978</v>
      </c>
      <c r="K122" s="55" t="s">
        <v>766</v>
      </c>
      <c r="L122" s="55" t="s">
        <v>725</v>
      </c>
      <c r="M122" s="55">
        <v>9401725686</v>
      </c>
      <c r="N122" s="55" t="s">
        <v>767</v>
      </c>
      <c r="O122" s="55">
        <v>9613328941</v>
      </c>
      <c r="P122" s="60">
        <v>43699</v>
      </c>
      <c r="Q122" s="55" t="s">
        <v>331</v>
      </c>
      <c r="R122" s="55" t="s">
        <v>234</v>
      </c>
      <c r="S122" s="55" t="s">
        <v>85</v>
      </c>
      <c r="T122" s="34"/>
    </row>
    <row r="123" spans="1:20" ht="17.25" x14ac:dyDescent="0.25">
      <c r="A123" s="53">
        <v>119</v>
      </c>
      <c r="B123" s="61" t="s">
        <v>62</v>
      </c>
      <c r="C123" s="61" t="s">
        <v>895</v>
      </c>
      <c r="D123" s="61" t="s">
        <v>25</v>
      </c>
      <c r="E123" s="56">
        <v>18120407403</v>
      </c>
      <c r="F123" s="54" t="s">
        <v>93</v>
      </c>
      <c r="G123" s="56">
        <v>14</v>
      </c>
      <c r="H123" s="56">
        <v>12</v>
      </c>
      <c r="I123" s="58">
        <f t="shared" si="1"/>
        <v>26</v>
      </c>
      <c r="J123" s="54">
        <v>8403832761</v>
      </c>
      <c r="K123" s="54" t="s">
        <v>766</v>
      </c>
      <c r="L123" s="54" t="s">
        <v>725</v>
      </c>
      <c r="M123" s="54">
        <v>8254831130</v>
      </c>
      <c r="N123" s="54" t="s">
        <v>746</v>
      </c>
      <c r="O123" s="54">
        <v>9508001039</v>
      </c>
      <c r="P123" s="60">
        <v>43699</v>
      </c>
      <c r="Q123" s="54" t="s">
        <v>331</v>
      </c>
      <c r="R123" s="54" t="s">
        <v>249</v>
      </c>
      <c r="S123" s="55" t="s">
        <v>85</v>
      </c>
      <c r="T123" s="34"/>
    </row>
    <row r="124" spans="1:20" ht="51.75" x14ac:dyDescent="0.25">
      <c r="A124" s="53">
        <v>120</v>
      </c>
      <c r="B124" s="61" t="s">
        <v>62</v>
      </c>
      <c r="C124" s="61" t="s">
        <v>896</v>
      </c>
      <c r="D124" s="61" t="s">
        <v>25</v>
      </c>
      <c r="E124" s="56">
        <v>18120407405</v>
      </c>
      <c r="F124" s="54" t="s">
        <v>94</v>
      </c>
      <c r="G124" s="56">
        <v>243</v>
      </c>
      <c r="H124" s="56">
        <v>230</v>
      </c>
      <c r="I124" s="58">
        <f t="shared" si="1"/>
        <v>473</v>
      </c>
      <c r="J124" s="54">
        <v>9954661400</v>
      </c>
      <c r="K124" s="54" t="s">
        <v>766</v>
      </c>
      <c r="L124" s="54" t="s">
        <v>725</v>
      </c>
      <c r="M124" s="54">
        <v>8254831130</v>
      </c>
      <c r="N124" s="54" t="s">
        <v>780</v>
      </c>
      <c r="O124" s="54">
        <v>9864238413</v>
      </c>
      <c r="P124" s="60" t="s">
        <v>906</v>
      </c>
      <c r="Q124" s="54" t="s">
        <v>1384</v>
      </c>
      <c r="R124" s="54" t="s">
        <v>249</v>
      </c>
      <c r="S124" s="55" t="s">
        <v>85</v>
      </c>
      <c r="T124" s="34"/>
    </row>
    <row r="125" spans="1:20" ht="17.25" x14ac:dyDescent="0.25">
      <c r="A125" s="53">
        <v>121</v>
      </c>
      <c r="B125" s="61" t="s">
        <v>62</v>
      </c>
      <c r="C125" s="61" t="s">
        <v>897</v>
      </c>
      <c r="D125" s="61" t="s">
        <v>25</v>
      </c>
      <c r="E125" s="56">
        <v>18120407401</v>
      </c>
      <c r="F125" s="54" t="s">
        <v>89</v>
      </c>
      <c r="G125" s="56">
        <v>14</v>
      </c>
      <c r="H125" s="56">
        <v>14</v>
      </c>
      <c r="I125" s="58">
        <f t="shared" si="1"/>
        <v>28</v>
      </c>
      <c r="J125" s="54">
        <v>9954248168</v>
      </c>
      <c r="K125" s="54" t="s">
        <v>766</v>
      </c>
      <c r="L125" s="54" t="s">
        <v>725</v>
      </c>
      <c r="M125" s="54">
        <v>8254831130</v>
      </c>
      <c r="N125" s="54" t="s">
        <v>780</v>
      </c>
      <c r="O125" s="54">
        <v>9864238413</v>
      </c>
      <c r="P125" s="60">
        <v>43704</v>
      </c>
      <c r="Q125" s="54" t="s">
        <v>333</v>
      </c>
      <c r="R125" s="54" t="s">
        <v>249</v>
      </c>
      <c r="S125" s="55" t="s">
        <v>85</v>
      </c>
      <c r="T125" s="34"/>
    </row>
    <row r="126" spans="1:20" ht="17.25" x14ac:dyDescent="0.25">
      <c r="A126" s="53">
        <v>122</v>
      </c>
      <c r="B126" s="74" t="s">
        <v>62</v>
      </c>
      <c r="C126" s="61" t="s">
        <v>898</v>
      </c>
      <c r="D126" s="61" t="s">
        <v>25</v>
      </c>
      <c r="E126" s="56">
        <v>18120407406</v>
      </c>
      <c r="F126" s="54" t="s">
        <v>89</v>
      </c>
      <c r="G126" s="56">
        <v>23</v>
      </c>
      <c r="H126" s="56">
        <v>43</v>
      </c>
      <c r="I126" s="58">
        <f t="shared" si="1"/>
        <v>66</v>
      </c>
      <c r="J126" s="54">
        <v>9954249657</v>
      </c>
      <c r="K126" s="54" t="s">
        <v>766</v>
      </c>
      <c r="L126" s="54" t="s">
        <v>725</v>
      </c>
      <c r="M126" s="54">
        <v>8254831130</v>
      </c>
      <c r="N126" s="54" t="s">
        <v>780</v>
      </c>
      <c r="O126" s="54">
        <v>9864238413</v>
      </c>
      <c r="P126" s="60">
        <v>43704</v>
      </c>
      <c r="Q126" s="54" t="s">
        <v>333</v>
      </c>
      <c r="R126" s="54" t="s">
        <v>312</v>
      </c>
      <c r="S126" s="55" t="s">
        <v>85</v>
      </c>
      <c r="T126" s="34"/>
    </row>
    <row r="127" spans="1:20" ht="17.25" x14ac:dyDescent="0.25">
      <c r="A127" s="53">
        <v>123</v>
      </c>
      <c r="B127" s="74" t="s">
        <v>62</v>
      </c>
      <c r="C127" s="61" t="s">
        <v>899</v>
      </c>
      <c r="D127" s="61" t="s">
        <v>25</v>
      </c>
      <c r="E127" s="56">
        <v>18120407407</v>
      </c>
      <c r="F127" s="54" t="s">
        <v>89</v>
      </c>
      <c r="G127" s="56">
        <v>14</v>
      </c>
      <c r="H127" s="56">
        <v>12</v>
      </c>
      <c r="I127" s="58">
        <f t="shared" si="1"/>
        <v>26</v>
      </c>
      <c r="J127" s="54">
        <v>9854374301</v>
      </c>
      <c r="K127" s="54" t="s">
        <v>766</v>
      </c>
      <c r="L127" s="54" t="s">
        <v>725</v>
      </c>
      <c r="M127" s="54">
        <v>8254831130</v>
      </c>
      <c r="N127" s="54" t="s">
        <v>746</v>
      </c>
      <c r="O127" s="54">
        <v>9508001039</v>
      </c>
      <c r="P127" s="60">
        <v>43704</v>
      </c>
      <c r="Q127" s="54" t="s">
        <v>333</v>
      </c>
      <c r="R127" s="54" t="s">
        <v>319</v>
      </c>
      <c r="S127" s="55" t="s">
        <v>85</v>
      </c>
      <c r="T127" s="34"/>
    </row>
    <row r="128" spans="1:20" ht="69" x14ac:dyDescent="0.25">
      <c r="A128" s="53">
        <v>124</v>
      </c>
      <c r="B128" s="61" t="s">
        <v>62</v>
      </c>
      <c r="C128" s="61" t="s">
        <v>900</v>
      </c>
      <c r="D128" s="61" t="s">
        <v>25</v>
      </c>
      <c r="E128" s="56">
        <v>18120407505</v>
      </c>
      <c r="F128" s="54" t="s">
        <v>94</v>
      </c>
      <c r="G128" s="56">
        <v>217</v>
      </c>
      <c r="H128" s="56">
        <v>235</v>
      </c>
      <c r="I128" s="58">
        <f t="shared" si="1"/>
        <v>452</v>
      </c>
      <c r="J128" s="54">
        <v>9101797329</v>
      </c>
      <c r="K128" s="54" t="s">
        <v>748</v>
      </c>
      <c r="L128" s="54" t="s">
        <v>742</v>
      </c>
      <c r="M128" s="54">
        <v>9954616679</v>
      </c>
      <c r="N128" s="54" t="s">
        <v>761</v>
      </c>
      <c r="O128" s="54">
        <v>9859520185</v>
      </c>
      <c r="P128" s="60" t="s">
        <v>901</v>
      </c>
      <c r="Q128" s="54" t="s">
        <v>1383</v>
      </c>
      <c r="R128" s="54" t="s">
        <v>260</v>
      </c>
      <c r="S128" s="55" t="s">
        <v>85</v>
      </c>
      <c r="T128" s="34"/>
    </row>
    <row r="129" spans="1:20" ht="34.5" x14ac:dyDescent="0.25">
      <c r="A129" s="53">
        <v>125</v>
      </c>
      <c r="B129" s="61" t="s">
        <v>62</v>
      </c>
      <c r="C129" s="54" t="s">
        <v>902</v>
      </c>
      <c r="D129" s="54" t="s">
        <v>25</v>
      </c>
      <c r="E129" s="56">
        <v>18120407502</v>
      </c>
      <c r="F129" s="54" t="s">
        <v>89</v>
      </c>
      <c r="G129" s="56">
        <v>33</v>
      </c>
      <c r="H129" s="56">
        <v>27</v>
      </c>
      <c r="I129" s="58">
        <f t="shared" si="1"/>
        <v>60</v>
      </c>
      <c r="J129" s="54">
        <v>9101401656</v>
      </c>
      <c r="K129" s="54" t="s">
        <v>741</v>
      </c>
      <c r="L129" s="54" t="s">
        <v>742</v>
      </c>
      <c r="M129" s="54">
        <v>9954616679</v>
      </c>
      <c r="N129" s="54" t="s">
        <v>761</v>
      </c>
      <c r="O129" s="54">
        <v>9859520185</v>
      </c>
      <c r="P129" s="60">
        <v>43708</v>
      </c>
      <c r="Q129" s="54" t="s">
        <v>332</v>
      </c>
      <c r="R129" s="54" t="s">
        <v>312</v>
      </c>
      <c r="S129" s="55" t="s">
        <v>85</v>
      </c>
      <c r="T129" s="34"/>
    </row>
    <row r="130" spans="1:20" ht="34.5" x14ac:dyDescent="0.25">
      <c r="A130" s="53">
        <v>126</v>
      </c>
      <c r="B130" s="61" t="s">
        <v>62</v>
      </c>
      <c r="C130" s="54" t="s">
        <v>910</v>
      </c>
      <c r="D130" s="54" t="s">
        <v>25</v>
      </c>
      <c r="E130" s="56">
        <v>18120406901</v>
      </c>
      <c r="F130" s="54" t="s">
        <v>128</v>
      </c>
      <c r="G130" s="56">
        <v>19</v>
      </c>
      <c r="H130" s="56">
        <v>23</v>
      </c>
      <c r="I130" s="58">
        <f t="shared" si="1"/>
        <v>42</v>
      </c>
      <c r="J130" s="54">
        <v>9508643619</v>
      </c>
      <c r="K130" s="54" t="s">
        <v>754</v>
      </c>
      <c r="L130" s="54" t="s">
        <v>742</v>
      </c>
      <c r="M130" s="54">
        <v>9957825496</v>
      </c>
      <c r="N130" s="54" t="s">
        <v>755</v>
      </c>
      <c r="O130" s="54">
        <v>9859520185</v>
      </c>
      <c r="P130" s="60">
        <v>43708</v>
      </c>
      <c r="Q130" s="54" t="s">
        <v>332</v>
      </c>
      <c r="R130" s="54" t="s">
        <v>312</v>
      </c>
      <c r="S130" s="54" t="s">
        <v>85</v>
      </c>
      <c r="T130" s="34"/>
    </row>
    <row r="131" spans="1:20" ht="17.25" x14ac:dyDescent="0.25">
      <c r="A131" s="53">
        <v>127</v>
      </c>
      <c r="B131" s="61" t="s">
        <v>62</v>
      </c>
      <c r="C131" s="54" t="s">
        <v>904</v>
      </c>
      <c r="D131" s="54" t="s">
        <v>25</v>
      </c>
      <c r="E131" s="56">
        <v>18120407304</v>
      </c>
      <c r="F131" s="54" t="s">
        <v>89</v>
      </c>
      <c r="G131" s="56">
        <v>18</v>
      </c>
      <c r="H131" s="56">
        <v>23</v>
      </c>
      <c r="I131" s="58">
        <f t="shared" si="1"/>
        <v>41</v>
      </c>
      <c r="J131" s="54">
        <v>8135945143</v>
      </c>
      <c r="K131" s="54" t="s">
        <v>766</v>
      </c>
      <c r="L131" s="54" t="s">
        <v>725</v>
      </c>
      <c r="M131" s="54">
        <v>8254831130</v>
      </c>
      <c r="N131" s="54" t="s">
        <v>746</v>
      </c>
      <c r="O131" s="54">
        <v>9508001039</v>
      </c>
      <c r="P131" s="60">
        <v>43708</v>
      </c>
      <c r="Q131" s="54" t="s">
        <v>332</v>
      </c>
      <c r="R131" s="54" t="s">
        <v>249</v>
      </c>
      <c r="S131" s="55" t="s">
        <v>85</v>
      </c>
      <c r="T131" s="34"/>
    </row>
    <row r="132" spans="1:20" ht="17.25" x14ac:dyDescent="0.25">
      <c r="A132" s="53">
        <v>128</v>
      </c>
      <c r="B132" s="61"/>
      <c r="C132" s="54"/>
      <c r="D132" s="54"/>
      <c r="E132" s="56"/>
      <c r="F132" s="54"/>
      <c r="G132" s="56"/>
      <c r="H132" s="56"/>
      <c r="I132" s="58">
        <f t="shared" si="1"/>
        <v>0</v>
      </c>
      <c r="J132" s="54"/>
      <c r="K132" s="54"/>
      <c r="L132" s="54"/>
      <c r="M132" s="54"/>
      <c r="N132" s="54"/>
      <c r="O132" s="54"/>
      <c r="P132" s="60"/>
      <c r="Q132" s="54"/>
      <c r="R132" s="54"/>
      <c r="S132" s="55"/>
      <c r="T132" s="34"/>
    </row>
    <row r="133" spans="1:20" ht="17.25" x14ac:dyDescent="0.25">
      <c r="A133" s="53">
        <v>129</v>
      </c>
      <c r="B133" s="74"/>
      <c r="C133" s="74"/>
      <c r="D133" s="74"/>
      <c r="E133" s="57"/>
      <c r="F133" s="55"/>
      <c r="G133" s="57"/>
      <c r="H133" s="57"/>
      <c r="I133" s="58">
        <f t="shared" ref="I133:I164" si="2">SUM(G133:H133)</f>
        <v>0</v>
      </c>
      <c r="J133" s="55"/>
      <c r="K133" s="55"/>
      <c r="L133" s="55"/>
      <c r="M133" s="55"/>
      <c r="N133" s="55"/>
      <c r="O133" s="55"/>
      <c r="P133" s="59"/>
      <c r="Q133" s="55"/>
      <c r="R133" s="55"/>
      <c r="S133" s="55"/>
      <c r="T133" s="34"/>
    </row>
    <row r="134" spans="1:20" ht="17.25" x14ac:dyDescent="0.25">
      <c r="A134" s="53">
        <v>130</v>
      </c>
      <c r="B134" s="61"/>
      <c r="C134" s="74"/>
      <c r="D134" s="74"/>
      <c r="E134" s="57"/>
      <c r="F134" s="55"/>
      <c r="G134" s="57"/>
      <c r="H134" s="57"/>
      <c r="I134" s="58">
        <f t="shared" si="2"/>
        <v>0</v>
      </c>
      <c r="J134" s="55"/>
      <c r="K134" s="55"/>
      <c r="L134" s="55"/>
      <c r="M134" s="55"/>
      <c r="N134" s="55"/>
      <c r="O134" s="55"/>
      <c r="P134" s="59"/>
      <c r="Q134" s="55"/>
      <c r="R134" s="55"/>
      <c r="S134" s="55"/>
      <c r="T134" s="34"/>
    </row>
    <row r="135" spans="1:20" ht="17.25" x14ac:dyDescent="0.25">
      <c r="A135" s="53">
        <v>131</v>
      </c>
      <c r="B135" s="61"/>
      <c r="C135" s="74"/>
      <c r="D135" s="74"/>
      <c r="E135" s="57"/>
      <c r="F135" s="55"/>
      <c r="G135" s="57"/>
      <c r="H135" s="57"/>
      <c r="I135" s="58">
        <f t="shared" si="2"/>
        <v>0</v>
      </c>
      <c r="J135" s="55"/>
      <c r="K135" s="55"/>
      <c r="L135" s="55"/>
      <c r="M135" s="55"/>
      <c r="N135" s="55"/>
      <c r="O135" s="55"/>
      <c r="P135" s="59"/>
      <c r="Q135" s="55"/>
      <c r="R135" s="55"/>
      <c r="S135" s="55"/>
      <c r="T135" s="34"/>
    </row>
    <row r="136" spans="1:20" ht="17.25" x14ac:dyDescent="0.25">
      <c r="A136" s="53">
        <v>132</v>
      </c>
      <c r="B136" s="61"/>
      <c r="C136" s="54"/>
      <c r="D136" s="54"/>
      <c r="E136" s="56"/>
      <c r="F136" s="54"/>
      <c r="G136" s="56"/>
      <c r="H136" s="56"/>
      <c r="I136" s="58">
        <f t="shared" si="2"/>
        <v>0</v>
      </c>
      <c r="J136" s="54"/>
      <c r="K136" s="54"/>
      <c r="L136" s="54"/>
      <c r="M136" s="54"/>
      <c r="N136" s="54"/>
      <c r="O136" s="54"/>
      <c r="P136" s="60"/>
      <c r="Q136" s="54"/>
      <c r="R136" s="54"/>
      <c r="S136" s="54"/>
      <c r="T136" s="34"/>
    </row>
    <row r="137" spans="1:20" ht="17.25" x14ac:dyDescent="0.25">
      <c r="A137" s="53">
        <v>133</v>
      </c>
      <c r="B137" s="61"/>
      <c r="C137" s="54"/>
      <c r="D137" s="54"/>
      <c r="E137" s="56"/>
      <c r="F137" s="54"/>
      <c r="G137" s="56"/>
      <c r="H137" s="56"/>
      <c r="I137" s="58">
        <f t="shared" si="2"/>
        <v>0</v>
      </c>
      <c r="J137" s="54"/>
      <c r="K137" s="54"/>
      <c r="L137" s="54"/>
      <c r="M137" s="54"/>
      <c r="N137" s="54"/>
      <c r="O137" s="54"/>
      <c r="P137" s="60"/>
      <c r="Q137" s="54"/>
      <c r="R137" s="54"/>
      <c r="S137" s="54"/>
      <c r="T137" s="35"/>
    </row>
    <row r="138" spans="1:20" ht="17.25" x14ac:dyDescent="0.25">
      <c r="A138" s="53">
        <v>134</v>
      </c>
      <c r="B138" s="61"/>
      <c r="C138" s="54"/>
      <c r="D138" s="54"/>
      <c r="E138" s="56"/>
      <c r="F138" s="54"/>
      <c r="G138" s="56"/>
      <c r="H138" s="56"/>
      <c r="I138" s="58">
        <f t="shared" si="2"/>
        <v>0</v>
      </c>
      <c r="J138" s="54"/>
      <c r="K138" s="54"/>
      <c r="L138" s="54"/>
      <c r="M138" s="54"/>
      <c r="N138" s="54"/>
      <c r="O138" s="54"/>
      <c r="P138" s="60"/>
      <c r="Q138" s="54"/>
      <c r="R138" s="54"/>
      <c r="S138" s="54"/>
      <c r="T138" s="35"/>
    </row>
    <row r="139" spans="1:20" ht="17.25" x14ac:dyDescent="0.25">
      <c r="A139" s="53">
        <v>135</v>
      </c>
      <c r="B139" s="61"/>
      <c r="C139" s="54"/>
      <c r="D139" s="54"/>
      <c r="E139" s="56"/>
      <c r="F139" s="54"/>
      <c r="G139" s="56"/>
      <c r="H139" s="56"/>
      <c r="I139" s="58">
        <f t="shared" si="2"/>
        <v>0</v>
      </c>
      <c r="J139" s="54"/>
      <c r="K139" s="54"/>
      <c r="L139" s="54"/>
      <c r="M139" s="54"/>
      <c r="N139" s="54"/>
      <c r="O139" s="54"/>
      <c r="P139" s="60"/>
      <c r="Q139" s="54"/>
      <c r="R139" s="54"/>
      <c r="S139" s="54"/>
      <c r="T139" s="35"/>
    </row>
    <row r="140" spans="1:20" ht="17.25" x14ac:dyDescent="0.25">
      <c r="A140" s="53">
        <v>136</v>
      </c>
      <c r="B140" s="61"/>
      <c r="C140" s="54"/>
      <c r="D140" s="54"/>
      <c r="E140" s="56"/>
      <c r="F140" s="54"/>
      <c r="G140" s="56"/>
      <c r="H140" s="56"/>
      <c r="I140" s="58">
        <f t="shared" si="2"/>
        <v>0</v>
      </c>
      <c r="J140" s="54"/>
      <c r="K140" s="54"/>
      <c r="L140" s="54"/>
      <c r="M140" s="54"/>
      <c r="N140" s="54"/>
      <c r="O140" s="54"/>
      <c r="P140" s="60"/>
      <c r="Q140" s="54"/>
      <c r="R140" s="54"/>
      <c r="S140" s="54"/>
      <c r="T140" s="34"/>
    </row>
    <row r="141" spans="1:20" ht="17.25" x14ac:dyDescent="0.25">
      <c r="A141" s="53">
        <v>137</v>
      </c>
      <c r="B141" s="61"/>
      <c r="C141" s="54"/>
      <c r="D141" s="54"/>
      <c r="E141" s="56"/>
      <c r="F141" s="54"/>
      <c r="G141" s="56"/>
      <c r="H141" s="56"/>
      <c r="I141" s="58">
        <f t="shared" si="2"/>
        <v>0</v>
      </c>
      <c r="J141" s="54"/>
      <c r="K141" s="54"/>
      <c r="L141" s="54"/>
      <c r="M141" s="54"/>
      <c r="N141" s="54"/>
      <c r="O141" s="54"/>
      <c r="P141" s="60"/>
      <c r="Q141" s="54"/>
      <c r="R141" s="54"/>
      <c r="S141" s="54"/>
      <c r="T141" s="34"/>
    </row>
    <row r="142" spans="1:20" ht="17.25" x14ac:dyDescent="0.25">
      <c r="A142" s="53">
        <v>138</v>
      </c>
      <c r="B142" s="61"/>
      <c r="C142" s="54"/>
      <c r="D142" s="54"/>
      <c r="E142" s="56"/>
      <c r="F142" s="54"/>
      <c r="G142" s="56"/>
      <c r="H142" s="56"/>
      <c r="I142" s="58">
        <f t="shared" si="2"/>
        <v>0</v>
      </c>
      <c r="J142" s="54"/>
      <c r="K142" s="54"/>
      <c r="L142" s="54"/>
      <c r="M142" s="54"/>
      <c r="N142" s="54"/>
      <c r="O142" s="54"/>
      <c r="P142" s="60"/>
      <c r="Q142" s="54"/>
      <c r="R142" s="54"/>
      <c r="S142" s="54"/>
      <c r="T142" s="34"/>
    </row>
    <row r="143" spans="1:20" s="41" customFormat="1" ht="17.25" x14ac:dyDescent="0.25">
      <c r="A143" s="62">
        <v>139</v>
      </c>
      <c r="B143" s="61"/>
      <c r="C143" s="54"/>
      <c r="D143" s="54"/>
      <c r="E143" s="56"/>
      <c r="F143" s="54"/>
      <c r="G143" s="56"/>
      <c r="H143" s="56"/>
      <c r="I143" s="58">
        <f t="shared" si="2"/>
        <v>0</v>
      </c>
      <c r="J143" s="54"/>
      <c r="K143" s="54"/>
      <c r="L143" s="54"/>
      <c r="M143" s="54"/>
      <c r="N143" s="54"/>
      <c r="O143" s="54"/>
      <c r="P143" s="60"/>
      <c r="Q143" s="54"/>
      <c r="R143" s="54"/>
      <c r="S143" s="54"/>
      <c r="T143" s="34"/>
    </row>
    <row r="144" spans="1:20" s="41" customFormat="1" ht="17.25" x14ac:dyDescent="0.25">
      <c r="A144" s="62">
        <v>140</v>
      </c>
      <c r="B144" s="74"/>
      <c r="C144" s="54"/>
      <c r="D144" s="54"/>
      <c r="E144" s="56"/>
      <c r="F144" s="54"/>
      <c r="G144" s="56"/>
      <c r="H144" s="56"/>
      <c r="I144" s="58">
        <f t="shared" si="2"/>
        <v>0</v>
      </c>
      <c r="J144" s="54"/>
      <c r="K144" s="54"/>
      <c r="L144" s="54"/>
      <c r="M144" s="54"/>
      <c r="N144" s="54"/>
      <c r="O144" s="54"/>
      <c r="P144" s="60"/>
      <c r="Q144" s="54"/>
      <c r="R144" s="54"/>
      <c r="S144" s="54"/>
      <c r="T144" s="34"/>
    </row>
    <row r="145" spans="1:20" s="41" customFormat="1" ht="17.25" x14ac:dyDescent="0.25">
      <c r="A145" s="62">
        <v>141</v>
      </c>
      <c r="B145" s="61"/>
      <c r="C145" s="54"/>
      <c r="D145" s="54"/>
      <c r="E145" s="56"/>
      <c r="F145" s="54"/>
      <c r="G145" s="56"/>
      <c r="H145" s="56"/>
      <c r="I145" s="58">
        <f t="shared" si="2"/>
        <v>0</v>
      </c>
      <c r="J145" s="54"/>
      <c r="K145" s="54"/>
      <c r="L145" s="54"/>
      <c r="M145" s="54"/>
      <c r="N145" s="54"/>
      <c r="O145" s="54"/>
      <c r="P145" s="60"/>
      <c r="Q145" s="54"/>
      <c r="R145" s="54"/>
      <c r="S145" s="54"/>
      <c r="T145" s="34"/>
    </row>
    <row r="146" spans="1:20" ht="17.25" x14ac:dyDescent="0.25">
      <c r="A146" s="53">
        <v>142</v>
      </c>
      <c r="B146" s="74"/>
      <c r="C146" s="54"/>
      <c r="D146" s="54"/>
      <c r="E146" s="56"/>
      <c r="F146" s="54"/>
      <c r="G146" s="56"/>
      <c r="H146" s="56"/>
      <c r="I146" s="58">
        <f t="shared" si="2"/>
        <v>0</v>
      </c>
      <c r="J146" s="54"/>
      <c r="K146" s="54"/>
      <c r="L146" s="54"/>
      <c r="M146" s="54"/>
      <c r="N146" s="54"/>
      <c r="O146" s="54"/>
      <c r="P146" s="60"/>
      <c r="Q146" s="54"/>
      <c r="R146" s="54"/>
      <c r="S146" s="54"/>
      <c r="T146" s="34"/>
    </row>
    <row r="147" spans="1:20" ht="17.25" x14ac:dyDescent="0.25">
      <c r="A147" s="53">
        <v>143</v>
      </c>
      <c r="B147" s="74"/>
      <c r="C147" s="54"/>
      <c r="D147" s="54"/>
      <c r="E147" s="56"/>
      <c r="F147" s="54"/>
      <c r="G147" s="56"/>
      <c r="H147" s="56"/>
      <c r="I147" s="58">
        <f t="shared" si="2"/>
        <v>0</v>
      </c>
      <c r="J147" s="54"/>
      <c r="K147" s="54"/>
      <c r="L147" s="54"/>
      <c r="M147" s="54"/>
      <c r="N147" s="54"/>
      <c r="O147" s="54"/>
      <c r="P147" s="60"/>
      <c r="Q147" s="54"/>
      <c r="R147" s="54"/>
      <c r="S147" s="54"/>
      <c r="T147" s="34"/>
    </row>
    <row r="148" spans="1:20" ht="17.25" x14ac:dyDescent="0.25">
      <c r="A148" s="53">
        <v>144</v>
      </c>
      <c r="B148" s="74"/>
      <c r="C148" s="54"/>
      <c r="D148" s="54"/>
      <c r="E148" s="56"/>
      <c r="F148" s="54"/>
      <c r="G148" s="56"/>
      <c r="H148" s="56"/>
      <c r="I148" s="58">
        <f t="shared" si="2"/>
        <v>0</v>
      </c>
      <c r="J148" s="54"/>
      <c r="K148" s="54"/>
      <c r="L148" s="54"/>
      <c r="M148" s="54"/>
      <c r="N148" s="54"/>
      <c r="O148" s="54"/>
      <c r="P148" s="60"/>
      <c r="Q148" s="54"/>
      <c r="R148" s="54"/>
      <c r="S148" s="54"/>
      <c r="T148" s="34"/>
    </row>
    <row r="149" spans="1:20" ht="17.25" x14ac:dyDescent="0.25">
      <c r="A149" s="53">
        <v>145</v>
      </c>
      <c r="B149" s="83"/>
      <c r="C149" s="54"/>
      <c r="D149" s="54"/>
      <c r="E149" s="56"/>
      <c r="F149" s="54"/>
      <c r="G149" s="56"/>
      <c r="H149" s="56"/>
      <c r="I149" s="58">
        <f t="shared" si="2"/>
        <v>0</v>
      </c>
      <c r="J149" s="54"/>
      <c r="K149" s="54"/>
      <c r="L149" s="54"/>
      <c r="M149" s="54"/>
      <c r="N149" s="54"/>
      <c r="O149" s="54"/>
      <c r="P149" s="60"/>
      <c r="Q149" s="54"/>
      <c r="R149" s="54"/>
      <c r="S149" s="54"/>
      <c r="T149" s="34"/>
    </row>
    <row r="150" spans="1:20" ht="17.25" x14ac:dyDescent="0.25">
      <c r="A150" s="53">
        <v>146</v>
      </c>
      <c r="B150" s="83"/>
      <c r="C150" s="54"/>
      <c r="D150" s="54"/>
      <c r="E150" s="56"/>
      <c r="F150" s="54"/>
      <c r="G150" s="56"/>
      <c r="H150" s="56"/>
      <c r="I150" s="58">
        <f t="shared" si="2"/>
        <v>0</v>
      </c>
      <c r="J150" s="54"/>
      <c r="K150" s="54"/>
      <c r="L150" s="54"/>
      <c r="M150" s="54"/>
      <c r="N150" s="54"/>
      <c r="O150" s="54"/>
      <c r="P150" s="60"/>
      <c r="Q150" s="54"/>
      <c r="R150" s="54"/>
      <c r="S150" s="54"/>
      <c r="T150" s="34"/>
    </row>
    <row r="151" spans="1:20" ht="17.25" x14ac:dyDescent="0.25">
      <c r="A151" s="53">
        <v>147</v>
      </c>
      <c r="B151" s="83"/>
      <c r="C151" s="54"/>
      <c r="D151" s="54"/>
      <c r="E151" s="56"/>
      <c r="F151" s="54"/>
      <c r="G151" s="56"/>
      <c r="H151" s="56"/>
      <c r="I151" s="58">
        <f t="shared" si="2"/>
        <v>0</v>
      </c>
      <c r="J151" s="54"/>
      <c r="K151" s="54"/>
      <c r="L151" s="54"/>
      <c r="M151" s="54"/>
      <c r="N151" s="54"/>
      <c r="O151" s="54"/>
      <c r="P151" s="60"/>
      <c r="Q151" s="54"/>
      <c r="R151" s="54"/>
      <c r="S151" s="54"/>
      <c r="T151" s="34"/>
    </row>
    <row r="152" spans="1:20" ht="17.25" x14ac:dyDescent="0.25">
      <c r="A152" s="33">
        <v>148</v>
      </c>
      <c r="B152" s="75"/>
      <c r="C152" s="34"/>
      <c r="D152" s="34"/>
      <c r="E152" s="36"/>
      <c r="F152" s="34"/>
      <c r="G152" s="36"/>
      <c r="H152" s="36"/>
      <c r="I152" s="58">
        <f t="shared" si="2"/>
        <v>0</v>
      </c>
      <c r="J152" s="34"/>
      <c r="K152" s="34"/>
      <c r="L152" s="34"/>
      <c r="M152" s="34"/>
      <c r="N152" s="34"/>
      <c r="O152" s="34"/>
      <c r="P152" s="39"/>
      <c r="Q152" s="34"/>
      <c r="R152" s="34"/>
      <c r="S152" s="34"/>
      <c r="T152" s="34"/>
    </row>
    <row r="153" spans="1:20" ht="17.25" x14ac:dyDescent="0.25">
      <c r="A153" s="33">
        <v>149</v>
      </c>
      <c r="B153" s="75"/>
      <c r="C153" s="34"/>
      <c r="D153" s="34"/>
      <c r="E153" s="36"/>
      <c r="F153" s="34"/>
      <c r="G153" s="36"/>
      <c r="H153" s="36"/>
      <c r="I153" s="58">
        <f t="shared" si="2"/>
        <v>0</v>
      </c>
      <c r="J153" s="34"/>
      <c r="K153" s="34"/>
      <c r="L153" s="34"/>
      <c r="M153" s="34"/>
      <c r="N153" s="34"/>
      <c r="O153" s="34"/>
      <c r="P153" s="39"/>
      <c r="Q153" s="34"/>
      <c r="R153" s="34"/>
      <c r="S153" s="34"/>
      <c r="T153" s="34"/>
    </row>
    <row r="154" spans="1:20" ht="17.25" x14ac:dyDescent="0.25">
      <c r="A154" s="33">
        <v>150</v>
      </c>
      <c r="B154" s="75"/>
      <c r="C154" s="34"/>
      <c r="D154" s="34"/>
      <c r="E154" s="36"/>
      <c r="F154" s="34"/>
      <c r="G154" s="36"/>
      <c r="H154" s="36"/>
      <c r="I154" s="58">
        <f t="shared" si="2"/>
        <v>0</v>
      </c>
      <c r="J154" s="34"/>
      <c r="K154" s="34"/>
      <c r="L154" s="34"/>
      <c r="M154" s="34"/>
      <c r="N154" s="34"/>
      <c r="O154" s="34"/>
      <c r="P154" s="39"/>
      <c r="Q154" s="34"/>
      <c r="R154" s="34"/>
      <c r="S154" s="34"/>
      <c r="T154" s="34"/>
    </row>
    <row r="155" spans="1:20" ht="17.25" x14ac:dyDescent="0.25">
      <c r="A155" s="33">
        <v>151</v>
      </c>
      <c r="B155" s="75"/>
      <c r="C155" s="34"/>
      <c r="D155" s="34"/>
      <c r="E155" s="36"/>
      <c r="F155" s="34"/>
      <c r="G155" s="36"/>
      <c r="H155" s="36"/>
      <c r="I155" s="58">
        <f t="shared" si="2"/>
        <v>0</v>
      </c>
      <c r="J155" s="34"/>
      <c r="K155" s="34"/>
      <c r="L155" s="34"/>
      <c r="M155" s="34"/>
      <c r="N155" s="34"/>
      <c r="O155" s="34"/>
      <c r="P155" s="39"/>
      <c r="Q155" s="34"/>
      <c r="R155" s="34"/>
      <c r="S155" s="34"/>
      <c r="T155" s="34"/>
    </row>
    <row r="156" spans="1:20" ht="17.25" x14ac:dyDescent="0.25">
      <c r="A156" s="33">
        <v>152</v>
      </c>
      <c r="B156" s="75"/>
      <c r="C156" s="34"/>
      <c r="D156" s="34"/>
      <c r="E156" s="36"/>
      <c r="F156" s="34"/>
      <c r="G156" s="36"/>
      <c r="H156" s="36"/>
      <c r="I156" s="58">
        <f t="shared" si="2"/>
        <v>0</v>
      </c>
      <c r="J156" s="34"/>
      <c r="K156" s="34"/>
      <c r="L156" s="34"/>
      <c r="M156" s="34"/>
      <c r="N156" s="34"/>
      <c r="O156" s="34"/>
      <c r="P156" s="39"/>
      <c r="Q156" s="34"/>
      <c r="R156" s="34"/>
      <c r="S156" s="34"/>
      <c r="T156" s="34"/>
    </row>
    <row r="157" spans="1:20" ht="17.25" x14ac:dyDescent="0.25">
      <c r="A157" s="33">
        <v>153</v>
      </c>
      <c r="B157" s="75"/>
      <c r="C157" s="34"/>
      <c r="D157" s="34"/>
      <c r="E157" s="36"/>
      <c r="F157" s="34"/>
      <c r="G157" s="36"/>
      <c r="H157" s="36"/>
      <c r="I157" s="58">
        <f t="shared" si="2"/>
        <v>0</v>
      </c>
      <c r="J157" s="34"/>
      <c r="K157" s="34"/>
      <c r="L157" s="34"/>
      <c r="M157" s="34"/>
      <c r="N157" s="34"/>
      <c r="O157" s="34"/>
      <c r="P157" s="39"/>
      <c r="Q157" s="34"/>
      <c r="R157" s="34"/>
      <c r="S157" s="34"/>
      <c r="T157" s="34"/>
    </row>
    <row r="158" spans="1:20" ht="17.25" x14ac:dyDescent="0.25">
      <c r="A158" s="33">
        <v>154</v>
      </c>
      <c r="B158" s="75"/>
      <c r="C158" s="34"/>
      <c r="D158" s="34"/>
      <c r="E158" s="36"/>
      <c r="F158" s="34"/>
      <c r="G158" s="36"/>
      <c r="H158" s="36"/>
      <c r="I158" s="58">
        <f t="shared" si="2"/>
        <v>0</v>
      </c>
      <c r="J158" s="34"/>
      <c r="K158" s="34"/>
      <c r="L158" s="34"/>
      <c r="M158" s="34"/>
      <c r="N158" s="34"/>
      <c r="O158" s="34"/>
      <c r="P158" s="39"/>
      <c r="Q158" s="34"/>
      <c r="R158" s="34"/>
      <c r="S158" s="34"/>
      <c r="T158" s="34"/>
    </row>
    <row r="159" spans="1:20" ht="17.25" x14ac:dyDescent="0.25">
      <c r="A159" s="33">
        <v>155</v>
      </c>
      <c r="B159" s="42"/>
      <c r="C159" s="34"/>
      <c r="D159" s="34"/>
      <c r="E159" s="36"/>
      <c r="F159" s="34"/>
      <c r="G159" s="36"/>
      <c r="H159" s="36"/>
      <c r="I159" s="58">
        <f t="shared" si="2"/>
        <v>0</v>
      </c>
      <c r="J159" s="34"/>
      <c r="K159" s="34"/>
      <c r="L159" s="34"/>
      <c r="M159" s="34"/>
      <c r="N159" s="34"/>
      <c r="O159" s="34"/>
      <c r="P159" s="39"/>
      <c r="Q159" s="34"/>
      <c r="R159" s="34"/>
      <c r="S159" s="34"/>
      <c r="T159" s="34"/>
    </row>
    <row r="160" spans="1:20" ht="17.25" x14ac:dyDescent="0.25">
      <c r="A160" s="33">
        <v>156</v>
      </c>
      <c r="B160" s="42"/>
      <c r="C160" s="34"/>
      <c r="D160" s="34"/>
      <c r="E160" s="36"/>
      <c r="F160" s="34"/>
      <c r="G160" s="36"/>
      <c r="H160" s="36"/>
      <c r="I160" s="58">
        <f t="shared" si="2"/>
        <v>0</v>
      </c>
      <c r="J160" s="34"/>
      <c r="K160" s="34"/>
      <c r="L160" s="34"/>
      <c r="M160" s="34"/>
      <c r="N160" s="34"/>
      <c r="O160" s="34"/>
      <c r="P160" s="39"/>
      <c r="Q160" s="34"/>
      <c r="R160" s="34"/>
      <c r="S160" s="34"/>
      <c r="T160" s="34"/>
    </row>
    <row r="161" spans="1:20" ht="17.25" x14ac:dyDescent="0.25">
      <c r="A161" s="33">
        <v>157</v>
      </c>
      <c r="B161" s="42"/>
      <c r="C161" s="34"/>
      <c r="D161" s="34"/>
      <c r="E161" s="36"/>
      <c r="F161" s="34"/>
      <c r="G161" s="36"/>
      <c r="H161" s="36"/>
      <c r="I161" s="58">
        <f t="shared" si="2"/>
        <v>0</v>
      </c>
      <c r="J161" s="34"/>
      <c r="K161" s="34"/>
      <c r="L161" s="34"/>
      <c r="M161" s="34"/>
      <c r="N161" s="34"/>
      <c r="O161" s="34"/>
      <c r="P161" s="39"/>
      <c r="Q161" s="34"/>
      <c r="R161" s="34"/>
      <c r="S161" s="34"/>
      <c r="T161" s="34"/>
    </row>
    <row r="162" spans="1:20" ht="17.25" x14ac:dyDescent="0.25">
      <c r="A162" s="33">
        <v>158</v>
      </c>
      <c r="B162" s="42"/>
      <c r="C162" s="34"/>
      <c r="D162" s="34"/>
      <c r="E162" s="36"/>
      <c r="F162" s="34"/>
      <c r="G162" s="36"/>
      <c r="H162" s="36"/>
      <c r="I162" s="58">
        <f t="shared" si="2"/>
        <v>0</v>
      </c>
      <c r="J162" s="34"/>
      <c r="K162" s="34"/>
      <c r="L162" s="34"/>
      <c r="M162" s="34"/>
      <c r="N162" s="34"/>
      <c r="O162" s="34"/>
      <c r="P162" s="39"/>
      <c r="Q162" s="34"/>
      <c r="R162" s="34"/>
      <c r="S162" s="34"/>
      <c r="T162" s="34"/>
    </row>
    <row r="163" spans="1:20" ht="17.25" x14ac:dyDescent="0.25">
      <c r="A163" s="33">
        <v>159</v>
      </c>
      <c r="B163" s="42"/>
      <c r="C163" s="34"/>
      <c r="D163" s="34"/>
      <c r="E163" s="36"/>
      <c r="F163" s="34"/>
      <c r="G163" s="36"/>
      <c r="H163" s="36"/>
      <c r="I163" s="58">
        <f t="shared" si="2"/>
        <v>0</v>
      </c>
      <c r="J163" s="34"/>
      <c r="K163" s="34"/>
      <c r="L163" s="34"/>
      <c r="M163" s="34"/>
      <c r="N163" s="34"/>
      <c r="O163" s="34"/>
      <c r="P163" s="39"/>
      <c r="Q163" s="34"/>
      <c r="R163" s="34"/>
      <c r="S163" s="34"/>
      <c r="T163" s="34"/>
    </row>
    <row r="164" spans="1:20" ht="17.25" x14ac:dyDescent="0.25">
      <c r="A164" s="33">
        <v>160</v>
      </c>
      <c r="B164" s="42"/>
      <c r="C164" s="34"/>
      <c r="D164" s="34"/>
      <c r="E164" s="36"/>
      <c r="F164" s="34"/>
      <c r="G164" s="36"/>
      <c r="H164" s="36"/>
      <c r="I164" s="58">
        <f t="shared" si="2"/>
        <v>0</v>
      </c>
      <c r="J164" s="34"/>
      <c r="K164" s="34"/>
      <c r="L164" s="34"/>
      <c r="M164" s="34"/>
      <c r="N164" s="34"/>
      <c r="O164" s="34"/>
      <c r="P164" s="39"/>
      <c r="Q164" s="34"/>
      <c r="R164" s="34"/>
      <c r="S164" s="34"/>
      <c r="T164" s="34"/>
    </row>
    <row r="165" spans="1:20" x14ac:dyDescent="0.25">
      <c r="A165" s="32" t="s">
        <v>11</v>
      </c>
      <c r="B165" s="32"/>
      <c r="C165" s="32">
        <f>COUNTIFS(C5:C164,"*")</f>
        <v>121</v>
      </c>
      <c r="D165" s="32"/>
      <c r="E165" s="43"/>
      <c r="F165" s="32"/>
      <c r="G165" s="32">
        <f>SUM(G5:G164)</f>
        <v>3689</v>
      </c>
      <c r="H165" s="32">
        <f>SUM(H5:H164)</f>
        <v>3928</v>
      </c>
      <c r="I165" s="32">
        <f>SUM(I5:I164)</f>
        <v>7617</v>
      </c>
      <c r="J165" s="32"/>
      <c r="K165" s="32"/>
      <c r="L165" s="32"/>
      <c r="M165" s="32"/>
      <c r="N165" s="32"/>
      <c r="O165" s="32"/>
      <c r="P165" s="44"/>
      <c r="Q165" s="32"/>
      <c r="R165" s="32"/>
      <c r="S165" s="32"/>
      <c r="T165" s="45"/>
    </row>
    <row r="166" spans="1:20" x14ac:dyDescent="0.25">
      <c r="A166" s="46" t="s">
        <v>61</v>
      </c>
      <c r="B166" s="47">
        <f>COUNTIF(B$5:B$164,"Team 1")</f>
        <v>71</v>
      </c>
      <c r="C166" s="46" t="s">
        <v>27</v>
      </c>
      <c r="D166" s="47">
        <f>COUNTIF(D5:D164,"Anganwadi")</f>
        <v>58</v>
      </c>
    </row>
    <row r="167" spans="1:20" x14ac:dyDescent="0.25">
      <c r="A167" s="46" t="s">
        <v>62</v>
      </c>
      <c r="B167" s="47">
        <f>COUNTIF(B$6:B$164,"Team 2")</f>
        <v>50</v>
      </c>
      <c r="C167" s="46" t="s">
        <v>25</v>
      </c>
      <c r="D167" s="47">
        <f>COUNTIF(D5:D164,"School")</f>
        <v>63</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6"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123" sqref="L123"/>
    </sheetView>
  </sheetViews>
  <sheetFormatPr defaultRowHeight="15.75" x14ac:dyDescent="0.25"/>
  <cols>
    <col min="1" max="1" width="6.28515625" style="29" bestFit="1" customWidth="1"/>
    <col min="2" max="2" width="13.28515625" style="29" customWidth="1"/>
    <col min="3" max="3" width="25.85546875" style="29" customWidth="1"/>
    <col min="4" max="4" width="17.5703125" style="29" bestFit="1" customWidth="1"/>
    <col min="5" max="5" width="16" style="48" customWidth="1"/>
    <col min="6" max="6" width="17" style="29" customWidth="1"/>
    <col min="7" max="7" width="6.140625" style="48" customWidth="1"/>
    <col min="8" max="8" width="6.42578125" style="48" bestFit="1" customWidth="1"/>
    <col min="9" max="9" width="6.42578125" style="29" bestFit="1" customWidth="1"/>
    <col min="10" max="10" width="16.7109375" style="29" customWidth="1"/>
    <col min="11" max="13" width="19.5703125" style="29" customWidth="1"/>
    <col min="14" max="14" width="19.140625" style="29" customWidth="1"/>
    <col min="15" max="15" width="15" style="29" bestFit="1" customWidth="1"/>
    <col min="16" max="16" width="15.28515625" style="29" customWidth="1"/>
    <col min="17" max="17" width="11.5703125" style="29" bestFit="1" customWidth="1"/>
    <col min="18" max="18" width="17.5703125" style="29" customWidth="1"/>
    <col min="19" max="19" width="19.5703125" style="29" customWidth="1"/>
    <col min="20" max="16384" width="9.140625" style="29"/>
  </cols>
  <sheetData>
    <row r="1" spans="1:20" ht="51" customHeight="1" x14ac:dyDescent="0.25">
      <c r="A1" s="141" t="s">
        <v>231</v>
      </c>
      <c r="B1" s="141"/>
      <c r="C1" s="141"/>
      <c r="D1" s="142"/>
      <c r="E1" s="142"/>
      <c r="F1" s="142"/>
      <c r="G1" s="142"/>
      <c r="H1" s="142"/>
      <c r="I1" s="142"/>
      <c r="J1" s="142"/>
      <c r="K1" s="142"/>
      <c r="L1" s="142"/>
      <c r="M1" s="142"/>
      <c r="N1" s="142"/>
      <c r="O1" s="142"/>
      <c r="P1" s="142"/>
      <c r="Q1" s="142"/>
      <c r="R1" s="142"/>
      <c r="S1" s="142"/>
    </row>
    <row r="2" spans="1:20" x14ac:dyDescent="0.25">
      <c r="A2" s="145" t="s">
        <v>59</v>
      </c>
      <c r="B2" s="146"/>
      <c r="C2" s="146"/>
      <c r="D2" s="30" t="s">
        <v>905</v>
      </c>
      <c r="E2" s="31"/>
      <c r="F2" s="31"/>
      <c r="G2" s="31"/>
      <c r="H2" s="31"/>
      <c r="I2" s="31"/>
      <c r="J2" s="31"/>
      <c r="K2" s="31"/>
      <c r="L2" s="31"/>
      <c r="M2" s="31"/>
      <c r="N2" s="31"/>
      <c r="O2" s="31"/>
      <c r="P2" s="31"/>
      <c r="Q2" s="31"/>
      <c r="R2" s="31"/>
      <c r="S2" s="31"/>
    </row>
    <row r="3" spans="1:20" ht="24" customHeight="1" x14ac:dyDescent="0.25">
      <c r="A3" s="147" t="s">
        <v>14</v>
      </c>
      <c r="B3" s="143" t="s">
        <v>348</v>
      </c>
      <c r="C3" s="148" t="s">
        <v>7</v>
      </c>
      <c r="D3" s="148" t="s">
        <v>55</v>
      </c>
      <c r="E3" s="148" t="s">
        <v>16</v>
      </c>
      <c r="F3" s="148" t="s">
        <v>230</v>
      </c>
      <c r="G3" s="148" t="s">
        <v>8</v>
      </c>
      <c r="H3" s="148"/>
      <c r="I3" s="148"/>
      <c r="J3" s="148" t="s">
        <v>33</v>
      </c>
      <c r="K3" s="143" t="s">
        <v>35</v>
      </c>
      <c r="L3" s="143" t="s">
        <v>52</v>
      </c>
      <c r="M3" s="143" t="s">
        <v>53</v>
      </c>
      <c r="N3" s="143" t="s">
        <v>36</v>
      </c>
      <c r="O3" s="143" t="s">
        <v>37</v>
      </c>
      <c r="P3" s="147" t="s">
        <v>54</v>
      </c>
      <c r="Q3" s="148" t="s">
        <v>349</v>
      </c>
      <c r="R3" s="148" t="s">
        <v>34</v>
      </c>
      <c r="S3" s="148" t="s">
        <v>350</v>
      </c>
      <c r="T3" s="148" t="s">
        <v>13</v>
      </c>
    </row>
    <row r="4" spans="1:20" ht="25.5" customHeight="1" x14ac:dyDescent="0.25">
      <c r="A4" s="147"/>
      <c r="B4" s="149"/>
      <c r="C4" s="148"/>
      <c r="D4" s="148"/>
      <c r="E4" s="148"/>
      <c r="F4" s="148"/>
      <c r="G4" s="32" t="s">
        <v>9</v>
      </c>
      <c r="H4" s="32" t="s">
        <v>10</v>
      </c>
      <c r="I4" s="32" t="s">
        <v>11</v>
      </c>
      <c r="J4" s="148"/>
      <c r="K4" s="144"/>
      <c r="L4" s="144"/>
      <c r="M4" s="144"/>
      <c r="N4" s="144"/>
      <c r="O4" s="144"/>
      <c r="P4" s="147"/>
      <c r="Q4" s="147"/>
      <c r="R4" s="148"/>
      <c r="S4" s="148"/>
      <c r="T4" s="148"/>
    </row>
    <row r="5" spans="1:20" ht="17.25" x14ac:dyDescent="0.25">
      <c r="A5" s="53">
        <v>1</v>
      </c>
      <c r="B5" s="61" t="s">
        <v>61</v>
      </c>
      <c r="C5" s="61" t="s">
        <v>1234</v>
      </c>
      <c r="D5" s="61" t="s">
        <v>27</v>
      </c>
      <c r="E5" s="56">
        <v>18307070323</v>
      </c>
      <c r="F5" s="54"/>
      <c r="G5" s="56">
        <v>9</v>
      </c>
      <c r="H5" s="56">
        <v>7</v>
      </c>
      <c r="I5" s="58">
        <f t="shared" ref="I5:I68" si="0">SUM(G5:H5)</f>
        <v>16</v>
      </c>
      <c r="J5" s="54">
        <v>8399897717</v>
      </c>
      <c r="K5" s="54" t="s">
        <v>1126</v>
      </c>
      <c r="L5" s="54" t="s">
        <v>1055</v>
      </c>
      <c r="M5" s="54">
        <v>9954009511</v>
      </c>
      <c r="N5" s="54" t="s">
        <v>1153</v>
      </c>
      <c r="O5" s="54">
        <v>8486278392</v>
      </c>
      <c r="P5" s="60">
        <v>43710</v>
      </c>
      <c r="Q5" s="54" t="s">
        <v>329</v>
      </c>
      <c r="R5" s="54" t="s">
        <v>252</v>
      </c>
      <c r="S5" s="54" t="s">
        <v>97</v>
      </c>
      <c r="T5" s="34"/>
    </row>
    <row r="6" spans="1:20" ht="17.25" x14ac:dyDescent="0.25">
      <c r="A6" s="53">
        <v>2</v>
      </c>
      <c r="B6" s="83" t="s">
        <v>61</v>
      </c>
      <c r="C6" s="54" t="s">
        <v>1341</v>
      </c>
      <c r="D6" s="54" t="s">
        <v>25</v>
      </c>
      <c r="E6" s="56">
        <v>18120401203</v>
      </c>
      <c r="F6" s="54" t="s">
        <v>128</v>
      </c>
      <c r="G6" s="56">
        <v>8</v>
      </c>
      <c r="H6" s="56">
        <v>6</v>
      </c>
      <c r="I6" s="58">
        <f t="shared" si="0"/>
        <v>14</v>
      </c>
      <c r="J6" s="54">
        <v>9706238680</v>
      </c>
      <c r="K6" s="54" t="s">
        <v>1068</v>
      </c>
      <c r="L6" s="54" t="s">
        <v>1055</v>
      </c>
      <c r="M6" s="54">
        <v>9401725702</v>
      </c>
      <c r="N6" s="54" t="s">
        <v>1142</v>
      </c>
      <c r="O6" s="54">
        <v>8751910283</v>
      </c>
      <c r="P6" s="60">
        <v>43710</v>
      </c>
      <c r="Q6" s="54" t="s">
        <v>329</v>
      </c>
      <c r="R6" s="54" t="s">
        <v>311</v>
      </c>
      <c r="S6" s="54" t="s">
        <v>97</v>
      </c>
      <c r="T6" s="34"/>
    </row>
    <row r="7" spans="1:20" ht="17.25" x14ac:dyDescent="0.25">
      <c r="A7" s="53">
        <v>3</v>
      </c>
      <c r="B7" s="83" t="s">
        <v>61</v>
      </c>
      <c r="C7" s="54" t="s">
        <v>1243</v>
      </c>
      <c r="D7" s="54" t="s">
        <v>25</v>
      </c>
      <c r="E7" s="56">
        <v>18120400802</v>
      </c>
      <c r="F7" s="54" t="s">
        <v>94</v>
      </c>
      <c r="G7" s="56">
        <v>29</v>
      </c>
      <c r="H7" s="56">
        <v>60</v>
      </c>
      <c r="I7" s="58">
        <f t="shared" si="0"/>
        <v>89</v>
      </c>
      <c r="J7" s="54">
        <v>9954936817</v>
      </c>
      <c r="K7" s="54" t="s">
        <v>1068</v>
      </c>
      <c r="L7" s="54" t="s">
        <v>1055</v>
      </c>
      <c r="M7" s="54">
        <v>9401725702</v>
      </c>
      <c r="N7" s="54" t="s">
        <v>1153</v>
      </c>
      <c r="O7" s="54">
        <v>8486278392</v>
      </c>
      <c r="P7" s="60">
        <v>43710</v>
      </c>
      <c r="Q7" s="54" t="s">
        <v>329</v>
      </c>
      <c r="R7" s="54" t="s">
        <v>233</v>
      </c>
      <c r="S7" s="54" t="s">
        <v>97</v>
      </c>
      <c r="T7" s="34"/>
    </row>
    <row r="8" spans="1:20" ht="34.5" x14ac:dyDescent="0.25">
      <c r="A8" s="53">
        <v>4</v>
      </c>
      <c r="B8" s="61" t="s">
        <v>61</v>
      </c>
      <c r="C8" s="54" t="s">
        <v>1238</v>
      </c>
      <c r="D8" s="54" t="s">
        <v>27</v>
      </c>
      <c r="E8" s="56">
        <v>18307070211</v>
      </c>
      <c r="F8" s="54"/>
      <c r="G8" s="56">
        <v>29</v>
      </c>
      <c r="H8" s="56">
        <v>25</v>
      </c>
      <c r="I8" s="58">
        <f t="shared" si="0"/>
        <v>54</v>
      </c>
      <c r="J8" s="54">
        <v>8402080832</v>
      </c>
      <c r="K8" s="54" t="s">
        <v>1239</v>
      </c>
      <c r="L8" s="54" t="s">
        <v>142</v>
      </c>
      <c r="M8" s="54"/>
      <c r="N8" s="54" t="s">
        <v>1240</v>
      </c>
      <c r="O8" s="54"/>
      <c r="P8" s="60">
        <v>43711</v>
      </c>
      <c r="Q8" s="54" t="s">
        <v>333</v>
      </c>
      <c r="R8" s="54" t="s">
        <v>232</v>
      </c>
      <c r="S8" s="54" t="s">
        <v>97</v>
      </c>
      <c r="T8" s="34"/>
    </row>
    <row r="9" spans="1:20" ht="17.25" x14ac:dyDescent="0.25">
      <c r="A9" s="53">
        <v>5</v>
      </c>
      <c r="B9" s="83" t="s">
        <v>61</v>
      </c>
      <c r="C9" s="54" t="s">
        <v>1241</v>
      </c>
      <c r="D9" s="54" t="s">
        <v>27</v>
      </c>
      <c r="E9" s="56">
        <v>18307070319</v>
      </c>
      <c r="F9" s="54"/>
      <c r="G9" s="56">
        <v>12</v>
      </c>
      <c r="H9" s="56">
        <v>9</v>
      </c>
      <c r="I9" s="58">
        <f t="shared" si="0"/>
        <v>21</v>
      </c>
      <c r="J9" s="54">
        <v>8011865161</v>
      </c>
      <c r="K9" s="54" t="s">
        <v>1126</v>
      </c>
      <c r="L9" s="54" t="s">
        <v>1127</v>
      </c>
      <c r="M9" s="54">
        <v>8876298245</v>
      </c>
      <c r="N9" s="54" t="s">
        <v>1128</v>
      </c>
      <c r="O9" s="54">
        <v>8011631491</v>
      </c>
      <c r="P9" s="60">
        <v>43711</v>
      </c>
      <c r="Q9" s="54" t="s">
        <v>333</v>
      </c>
      <c r="R9" s="54" t="s">
        <v>254</v>
      </c>
      <c r="S9" s="54" t="s">
        <v>97</v>
      </c>
      <c r="T9" s="34"/>
    </row>
    <row r="10" spans="1:20" ht="17.25" x14ac:dyDescent="0.25">
      <c r="A10" s="53">
        <v>6</v>
      </c>
      <c r="B10" s="61" t="s">
        <v>61</v>
      </c>
      <c r="C10" s="54" t="s">
        <v>1242</v>
      </c>
      <c r="D10" s="54" t="s">
        <v>27</v>
      </c>
      <c r="E10" s="56">
        <v>18307070318</v>
      </c>
      <c r="F10" s="54"/>
      <c r="G10" s="56">
        <v>12</v>
      </c>
      <c r="H10" s="56">
        <v>10</v>
      </c>
      <c r="I10" s="58">
        <f t="shared" si="0"/>
        <v>22</v>
      </c>
      <c r="J10" s="54">
        <v>9854719051</v>
      </c>
      <c r="K10" s="54" t="s">
        <v>1126</v>
      </c>
      <c r="L10" s="54" t="s">
        <v>1055</v>
      </c>
      <c r="M10" s="54">
        <v>9954009511</v>
      </c>
      <c r="N10" s="54" t="s">
        <v>1144</v>
      </c>
      <c r="O10" s="54">
        <v>9678953674</v>
      </c>
      <c r="P10" s="60">
        <v>43711</v>
      </c>
      <c r="Q10" s="54" t="s">
        <v>333</v>
      </c>
      <c r="R10" s="54" t="s">
        <v>285</v>
      </c>
      <c r="S10" s="54" t="s">
        <v>97</v>
      </c>
      <c r="T10" s="34"/>
    </row>
    <row r="11" spans="1:20" ht="17.25" x14ac:dyDescent="0.25">
      <c r="A11" s="53">
        <v>7</v>
      </c>
      <c r="B11" s="61" t="s">
        <v>61</v>
      </c>
      <c r="C11" s="54" t="s">
        <v>1244</v>
      </c>
      <c r="D11" s="54" t="s">
        <v>27</v>
      </c>
      <c r="E11" s="56">
        <v>18307071224</v>
      </c>
      <c r="F11" s="54"/>
      <c r="G11" s="56">
        <v>30</v>
      </c>
      <c r="H11" s="56">
        <v>32</v>
      </c>
      <c r="I11" s="58">
        <f t="shared" si="0"/>
        <v>62</v>
      </c>
      <c r="J11" s="54">
        <v>7035509865</v>
      </c>
      <c r="K11" s="54" t="s">
        <v>105</v>
      </c>
      <c r="L11" s="54" t="s">
        <v>1181</v>
      </c>
      <c r="M11" s="54">
        <v>9854634561</v>
      </c>
      <c r="N11" s="54" t="s">
        <v>1183</v>
      </c>
      <c r="O11" s="54">
        <v>9207159470</v>
      </c>
      <c r="P11" s="60">
        <v>43712</v>
      </c>
      <c r="Q11" s="54" t="s">
        <v>963</v>
      </c>
      <c r="R11" s="54" t="s">
        <v>312</v>
      </c>
      <c r="S11" s="54" t="s">
        <v>97</v>
      </c>
      <c r="T11" s="34"/>
    </row>
    <row r="12" spans="1:20" ht="34.5" x14ac:dyDescent="0.25">
      <c r="A12" s="53">
        <v>8</v>
      </c>
      <c r="B12" s="61" t="s">
        <v>61</v>
      </c>
      <c r="C12" s="54" t="s">
        <v>1245</v>
      </c>
      <c r="D12" s="54" t="s">
        <v>27</v>
      </c>
      <c r="E12" s="56">
        <v>18307071214</v>
      </c>
      <c r="F12" s="54"/>
      <c r="G12" s="56">
        <v>26</v>
      </c>
      <c r="H12" s="56">
        <v>27</v>
      </c>
      <c r="I12" s="58">
        <f t="shared" si="0"/>
        <v>53</v>
      </c>
      <c r="J12" s="54">
        <v>8876742109</v>
      </c>
      <c r="K12" s="54" t="s">
        <v>991</v>
      </c>
      <c r="L12" s="54" t="s">
        <v>984</v>
      </c>
      <c r="M12" s="54">
        <v>8011203756</v>
      </c>
      <c r="N12" s="54" t="s">
        <v>116</v>
      </c>
      <c r="O12" s="54">
        <v>78963188288</v>
      </c>
      <c r="P12" s="60">
        <v>43712</v>
      </c>
      <c r="Q12" s="54" t="s">
        <v>963</v>
      </c>
      <c r="R12" s="54" t="s">
        <v>1246</v>
      </c>
      <c r="S12" s="54" t="s">
        <v>97</v>
      </c>
      <c r="T12" s="34"/>
    </row>
    <row r="13" spans="1:20" s="41" customFormat="1" ht="17.25" x14ac:dyDescent="0.25">
      <c r="A13" s="62">
        <v>9</v>
      </c>
      <c r="B13" s="74" t="s">
        <v>61</v>
      </c>
      <c r="C13" s="55" t="s">
        <v>1270</v>
      </c>
      <c r="D13" s="55" t="s">
        <v>25</v>
      </c>
      <c r="E13" s="57">
        <v>18120415101</v>
      </c>
      <c r="F13" s="55" t="s">
        <v>89</v>
      </c>
      <c r="G13" s="57">
        <v>29</v>
      </c>
      <c r="H13" s="57">
        <v>25</v>
      </c>
      <c r="I13" s="58">
        <f t="shared" si="0"/>
        <v>54</v>
      </c>
      <c r="J13" s="55">
        <v>8721081305</v>
      </c>
      <c r="K13" s="55" t="s">
        <v>1271</v>
      </c>
      <c r="L13" s="55"/>
      <c r="M13" s="55"/>
      <c r="N13" s="55"/>
      <c r="O13" s="55"/>
      <c r="P13" s="59">
        <v>43712</v>
      </c>
      <c r="Q13" s="55" t="s">
        <v>963</v>
      </c>
      <c r="R13" s="55" t="s">
        <v>246</v>
      </c>
      <c r="S13" s="54" t="s">
        <v>97</v>
      </c>
      <c r="T13" s="35"/>
    </row>
    <row r="14" spans="1:20" ht="17.25" x14ac:dyDescent="0.25">
      <c r="A14" s="53">
        <v>10</v>
      </c>
      <c r="B14" s="83" t="s">
        <v>61</v>
      </c>
      <c r="C14" s="54" t="s">
        <v>1254</v>
      </c>
      <c r="D14" s="54" t="s">
        <v>27</v>
      </c>
      <c r="E14" s="56">
        <v>18307071013</v>
      </c>
      <c r="F14" s="54"/>
      <c r="G14" s="56">
        <v>12</v>
      </c>
      <c r="H14" s="56">
        <v>11</v>
      </c>
      <c r="I14" s="58">
        <f t="shared" si="0"/>
        <v>23</v>
      </c>
      <c r="J14" s="54">
        <v>9678445098</v>
      </c>
      <c r="K14" s="54" t="s">
        <v>151</v>
      </c>
      <c r="L14" s="54" t="s">
        <v>152</v>
      </c>
      <c r="M14" s="54">
        <v>8486871726</v>
      </c>
      <c r="N14" s="54" t="s">
        <v>968</v>
      </c>
      <c r="O14" s="54">
        <v>7896680078</v>
      </c>
      <c r="P14" s="60">
        <v>43713</v>
      </c>
      <c r="Q14" s="54" t="s">
        <v>331</v>
      </c>
      <c r="R14" s="54" t="s">
        <v>312</v>
      </c>
      <c r="S14" s="54" t="s">
        <v>97</v>
      </c>
      <c r="T14" s="34"/>
    </row>
    <row r="15" spans="1:20" ht="17.25" x14ac:dyDescent="0.25">
      <c r="A15" s="53">
        <v>11</v>
      </c>
      <c r="B15" s="61" t="s">
        <v>61</v>
      </c>
      <c r="C15" s="54" t="s">
        <v>1253</v>
      </c>
      <c r="D15" s="54" t="s">
        <v>25</v>
      </c>
      <c r="E15" s="56">
        <v>18120421702</v>
      </c>
      <c r="F15" s="54" t="s">
        <v>89</v>
      </c>
      <c r="G15" s="56">
        <v>41</v>
      </c>
      <c r="H15" s="56">
        <v>21</v>
      </c>
      <c r="I15" s="58">
        <f t="shared" si="0"/>
        <v>62</v>
      </c>
      <c r="J15" s="54">
        <v>9954844241</v>
      </c>
      <c r="K15" s="54" t="s">
        <v>282</v>
      </c>
      <c r="L15" s="54" t="s">
        <v>286</v>
      </c>
      <c r="M15" s="54">
        <v>9954394577</v>
      </c>
      <c r="N15" s="54" t="s">
        <v>287</v>
      </c>
      <c r="O15" s="54">
        <v>7896729044</v>
      </c>
      <c r="P15" s="60">
        <v>43713</v>
      </c>
      <c r="Q15" s="54" t="s">
        <v>331</v>
      </c>
      <c r="R15" s="54" t="s">
        <v>285</v>
      </c>
      <c r="S15" s="54" t="s">
        <v>97</v>
      </c>
      <c r="T15" s="34"/>
    </row>
    <row r="16" spans="1:20" ht="17.25" x14ac:dyDescent="0.25">
      <c r="A16" s="53">
        <v>12</v>
      </c>
      <c r="B16" s="61" t="s">
        <v>61</v>
      </c>
      <c r="C16" s="54" t="s">
        <v>1342</v>
      </c>
      <c r="D16" s="54" t="s">
        <v>25</v>
      </c>
      <c r="E16" s="56">
        <v>18120422101</v>
      </c>
      <c r="F16" s="54" t="s">
        <v>93</v>
      </c>
      <c r="G16" s="56">
        <v>37</v>
      </c>
      <c r="H16" s="56">
        <v>27</v>
      </c>
      <c r="I16" s="58">
        <f t="shared" si="0"/>
        <v>64</v>
      </c>
      <c r="J16" s="54">
        <v>7399482494</v>
      </c>
      <c r="K16" s="54" t="s">
        <v>282</v>
      </c>
      <c r="L16" s="54" t="s">
        <v>283</v>
      </c>
      <c r="M16" s="54">
        <v>9954391802</v>
      </c>
      <c r="N16" s="54" t="s">
        <v>284</v>
      </c>
      <c r="O16" s="54">
        <v>9678306022</v>
      </c>
      <c r="P16" s="60">
        <v>43713</v>
      </c>
      <c r="Q16" s="54" t="s">
        <v>331</v>
      </c>
      <c r="R16" s="54" t="s">
        <v>252</v>
      </c>
      <c r="S16" s="54" t="s">
        <v>97</v>
      </c>
      <c r="T16" s="34"/>
    </row>
    <row r="17" spans="1:20" ht="34.5" x14ac:dyDescent="0.25">
      <c r="A17" s="53">
        <v>13</v>
      </c>
      <c r="B17" s="61" t="s">
        <v>61</v>
      </c>
      <c r="C17" s="54" t="s">
        <v>1255</v>
      </c>
      <c r="D17" s="54" t="s">
        <v>27</v>
      </c>
      <c r="E17" s="56">
        <v>18307071026</v>
      </c>
      <c r="F17" s="54"/>
      <c r="G17" s="56">
        <v>20</v>
      </c>
      <c r="H17" s="56">
        <v>11</v>
      </c>
      <c r="I17" s="58">
        <f t="shared" si="0"/>
        <v>31</v>
      </c>
      <c r="J17" s="54">
        <v>9954654349</v>
      </c>
      <c r="K17" s="54" t="s">
        <v>100</v>
      </c>
      <c r="L17" s="54" t="s">
        <v>101</v>
      </c>
      <c r="M17" s="54">
        <v>8811822717</v>
      </c>
      <c r="N17" s="54" t="s">
        <v>103</v>
      </c>
      <c r="O17" s="54">
        <v>9678540857</v>
      </c>
      <c r="P17" s="60">
        <v>43714</v>
      </c>
      <c r="Q17" s="54" t="s">
        <v>92</v>
      </c>
      <c r="R17" s="54" t="s">
        <v>272</v>
      </c>
      <c r="S17" s="54" t="s">
        <v>97</v>
      </c>
      <c r="T17" s="34"/>
    </row>
    <row r="18" spans="1:20" ht="17.25" x14ac:dyDescent="0.25">
      <c r="A18" s="53">
        <v>14</v>
      </c>
      <c r="B18" s="61" t="s">
        <v>61</v>
      </c>
      <c r="C18" s="54" t="s">
        <v>1256</v>
      </c>
      <c r="D18" s="54" t="s">
        <v>27</v>
      </c>
      <c r="E18" s="56">
        <v>18307071025</v>
      </c>
      <c r="F18" s="54"/>
      <c r="G18" s="56">
        <v>6</v>
      </c>
      <c r="H18" s="56">
        <v>5</v>
      </c>
      <c r="I18" s="58">
        <f t="shared" si="0"/>
        <v>11</v>
      </c>
      <c r="J18" s="54">
        <v>9954394454</v>
      </c>
      <c r="K18" s="54" t="s">
        <v>318</v>
      </c>
      <c r="L18" s="54" t="s">
        <v>286</v>
      </c>
      <c r="M18" s="54">
        <v>9954394577</v>
      </c>
      <c r="N18" s="54" t="s">
        <v>966</v>
      </c>
      <c r="O18" s="54">
        <v>7896729044</v>
      </c>
      <c r="P18" s="60">
        <v>43714</v>
      </c>
      <c r="Q18" s="54" t="s">
        <v>92</v>
      </c>
      <c r="R18" s="54" t="s">
        <v>233</v>
      </c>
      <c r="S18" s="54" t="s">
        <v>97</v>
      </c>
      <c r="T18" s="34"/>
    </row>
    <row r="19" spans="1:20" ht="34.5" x14ac:dyDescent="0.25">
      <c r="A19" s="53">
        <v>15</v>
      </c>
      <c r="B19" s="61" t="s">
        <v>61</v>
      </c>
      <c r="C19" s="54" t="s">
        <v>1257</v>
      </c>
      <c r="D19" s="54" t="s">
        <v>27</v>
      </c>
      <c r="E19" s="56">
        <v>18307071027</v>
      </c>
      <c r="F19" s="54"/>
      <c r="G19" s="56">
        <v>22</v>
      </c>
      <c r="H19" s="56">
        <v>28</v>
      </c>
      <c r="I19" s="58">
        <f t="shared" si="0"/>
        <v>50</v>
      </c>
      <c r="J19" s="54">
        <v>9954017464</v>
      </c>
      <c r="K19" s="54" t="s">
        <v>100</v>
      </c>
      <c r="L19" s="54" t="s">
        <v>101</v>
      </c>
      <c r="M19" s="54">
        <v>8811822717</v>
      </c>
      <c r="N19" s="54" t="s">
        <v>103</v>
      </c>
      <c r="O19" s="54">
        <v>9678540857</v>
      </c>
      <c r="P19" s="60">
        <v>43714</v>
      </c>
      <c r="Q19" s="54" t="s">
        <v>92</v>
      </c>
      <c r="R19" s="54" t="s">
        <v>233</v>
      </c>
      <c r="S19" s="54" t="s">
        <v>97</v>
      </c>
      <c r="T19" s="34"/>
    </row>
    <row r="20" spans="1:20" ht="34.5" x14ac:dyDescent="0.25">
      <c r="A20" s="53">
        <v>16</v>
      </c>
      <c r="B20" s="61" t="s">
        <v>61</v>
      </c>
      <c r="C20" s="61" t="s">
        <v>1258</v>
      </c>
      <c r="D20" s="61" t="s">
        <v>25</v>
      </c>
      <c r="E20" s="56">
        <v>18120421402</v>
      </c>
      <c r="F20" s="54" t="s">
        <v>89</v>
      </c>
      <c r="G20" s="56">
        <v>24</v>
      </c>
      <c r="H20" s="56">
        <v>26</v>
      </c>
      <c r="I20" s="58">
        <f t="shared" si="0"/>
        <v>50</v>
      </c>
      <c r="J20" s="54">
        <v>9954844025</v>
      </c>
      <c r="K20" s="54" t="s">
        <v>100</v>
      </c>
      <c r="L20" s="54" t="s">
        <v>101</v>
      </c>
      <c r="M20" s="54">
        <v>8811822717</v>
      </c>
      <c r="N20" s="54" t="s">
        <v>103</v>
      </c>
      <c r="O20" s="54">
        <v>9678540857</v>
      </c>
      <c r="P20" s="60">
        <v>43714</v>
      </c>
      <c r="Q20" s="54" t="s">
        <v>92</v>
      </c>
      <c r="R20" s="54" t="s">
        <v>233</v>
      </c>
      <c r="S20" s="54" t="s">
        <v>97</v>
      </c>
      <c r="T20" s="34"/>
    </row>
    <row r="21" spans="1:20" ht="17.25" x14ac:dyDescent="0.25">
      <c r="A21" s="53">
        <v>17</v>
      </c>
      <c r="B21" s="61" t="s">
        <v>61</v>
      </c>
      <c r="C21" s="54" t="s">
        <v>1259</v>
      </c>
      <c r="D21" s="54" t="s">
        <v>27</v>
      </c>
      <c r="E21" s="56">
        <v>18307071107</v>
      </c>
      <c r="F21" s="54"/>
      <c r="G21" s="56">
        <v>15</v>
      </c>
      <c r="H21" s="56">
        <v>27</v>
      </c>
      <c r="I21" s="58">
        <f t="shared" si="0"/>
        <v>42</v>
      </c>
      <c r="J21" s="54">
        <v>9365470721</v>
      </c>
      <c r="K21" s="54" t="s">
        <v>151</v>
      </c>
      <c r="L21" s="54" t="s">
        <v>152</v>
      </c>
      <c r="M21" s="54">
        <v>8486871726</v>
      </c>
      <c r="N21" s="54" t="s">
        <v>334</v>
      </c>
      <c r="O21" s="54">
        <v>8011163099</v>
      </c>
      <c r="P21" s="60">
        <v>43715</v>
      </c>
      <c r="Q21" s="54" t="s">
        <v>332</v>
      </c>
      <c r="R21" s="54" t="s">
        <v>264</v>
      </c>
      <c r="S21" s="54" t="s">
        <v>97</v>
      </c>
      <c r="T21" s="34"/>
    </row>
    <row r="22" spans="1:20" ht="17.25" x14ac:dyDescent="0.25">
      <c r="A22" s="53">
        <v>18</v>
      </c>
      <c r="B22" s="61" t="s">
        <v>61</v>
      </c>
      <c r="C22" s="54" t="s">
        <v>1260</v>
      </c>
      <c r="D22" s="54" t="s">
        <v>27</v>
      </c>
      <c r="E22" s="56">
        <v>18307071105</v>
      </c>
      <c r="F22" s="54"/>
      <c r="G22" s="56">
        <v>11</v>
      </c>
      <c r="H22" s="56">
        <v>8</v>
      </c>
      <c r="I22" s="58">
        <f t="shared" si="0"/>
        <v>19</v>
      </c>
      <c r="J22" s="54">
        <v>9365329498</v>
      </c>
      <c r="K22" s="54" t="s">
        <v>151</v>
      </c>
      <c r="L22" s="54" t="s">
        <v>152</v>
      </c>
      <c r="M22" s="54">
        <v>8486871726</v>
      </c>
      <c r="N22" s="54" t="s">
        <v>334</v>
      </c>
      <c r="O22" s="54">
        <v>8011163099</v>
      </c>
      <c r="P22" s="60">
        <v>43715</v>
      </c>
      <c r="Q22" s="54" t="s">
        <v>332</v>
      </c>
      <c r="R22" s="54" t="s">
        <v>264</v>
      </c>
      <c r="S22" s="54" t="s">
        <v>97</v>
      </c>
      <c r="T22" s="34"/>
    </row>
    <row r="23" spans="1:20" ht="17.25" x14ac:dyDescent="0.25">
      <c r="A23" s="53">
        <v>19</v>
      </c>
      <c r="B23" s="61" t="s">
        <v>61</v>
      </c>
      <c r="C23" s="54" t="s">
        <v>1261</v>
      </c>
      <c r="D23" s="54" t="s">
        <v>27</v>
      </c>
      <c r="E23" s="56">
        <v>18307071108</v>
      </c>
      <c r="F23" s="54"/>
      <c r="G23" s="56">
        <v>19</v>
      </c>
      <c r="H23" s="56">
        <v>15</v>
      </c>
      <c r="I23" s="58">
        <f t="shared" si="0"/>
        <v>34</v>
      </c>
      <c r="J23" s="54">
        <v>8761073982</v>
      </c>
      <c r="K23" s="54" t="s">
        <v>95</v>
      </c>
      <c r="L23" s="54" t="s">
        <v>147</v>
      </c>
      <c r="M23" s="54">
        <v>9954424313</v>
      </c>
      <c r="N23" s="54" t="s">
        <v>326</v>
      </c>
      <c r="O23" s="54">
        <v>9954252578</v>
      </c>
      <c r="P23" s="60">
        <v>43715</v>
      </c>
      <c r="Q23" s="54" t="s">
        <v>332</v>
      </c>
      <c r="R23" s="54" t="s">
        <v>268</v>
      </c>
      <c r="S23" s="54" t="s">
        <v>97</v>
      </c>
      <c r="T23" s="34"/>
    </row>
    <row r="24" spans="1:20" ht="17.25" x14ac:dyDescent="0.25">
      <c r="A24" s="53">
        <v>20</v>
      </c>
      <c r="B24" s="61" t="s">
        <v>61</v>
      </c>
      <c r="C24" s="54" t="s">
        <v>1262</v>
      </c>
      <c r="D24" s="54" t="s">
        <v>25</v>
      </c>
      <c r="E24" s="56">
        <v>18120421301</v>
      </c>
      <c r="F24" s="54" t="s">
        <v>89</v>
      </c>
      <c r="G24" s="56">
        <v>20</v>
      </c>
      <c r="H24" s="56">
        <v>22</v>
      </c>
      <c r="I24" s="58">
        <f t="shared" si="0"/>
        <v>42</v>
      </c>
      <c r="J24" s="54">
        <v>7002971825</v>
      </c>
      <c r="K24" s="54" t="s">
        <v>318</v>
      </c>
      <c r="L24" s="54" t="s">
        <v>286</v>
      </c>
      <c r="M24" s="54">
        <v>9954394577</v>
      </c>
      <c r="N24" s="54" t="s">
        <v>966</v>
      </c>
      <c r="O24" s="54">
        <v>7896729044</v>
      </c>
      <c r="P24" s="60">
        <v>43715</v>
      </c>
      <c r="Q24" s="54" t="s">
        <v>332</v>
      </c>
      <c r="R24" s="54" t="s">
        <v>272</v>
      </c>
      <c r="S24" s="54" t="s">
        <v>97</v>
      </c>
      <c r="T24" s="34"/>
    </row>
    <row r="25" spans="1:20" ht="17.25" x14ac:dyDescent="0.25">
      <c r="A25" s="53">
        <v>21</v>
      </c>
      <c r="B25" s="61" t="s">
        <v>61</v>
      </c>
      <c r="C25" s="54" t="s">
        <v>1263</v>
      </c>
      <c r="D25" s="54" t="s">
        <v>27</v>
      </c>
      <c r="E25" s="56">
        <v>18307071110</v>
      </c>
      <c r="F25" s="54"/>
      <c r="G25" s="56">
        <v>9</v>
      </c>
      <c r="H25" s="56">
        <v>10</v>
      </c>
      <c r="I25" s="58">
        <f t="shared" si="0"/>
        <v>19</v>
      </c>
      <c r="J25" s="54">
        <v>9957826188</v>
      </c>
      <c r="K25" s="54" t="s">
        <v>95</v>
      </c>
      <c r="L25" s="54" t="s">
        <v>147</v>
      </c>
      <c r="M25" s="54">
        <v>9954424313</v>
      </c>
      <c r="N25" s="54" t="s">
        <v>326</v>
      </c>
      <c r="O25" s="54">
        <v>9954252578</v>
      </c>
      <c r="P25" s="60">
        <v>43717</v>
      </c>
      <c r="Q25" s="54" t="s">
        <v>329</v>
      </c>
      <c r="R25" s="54" t="s">
        <v>268</v>
      </c>
      <c r="S25" s="54" t="s">
        <v>97</v>
      </c>
      <c r="T25" s="34"/>
    </row>
    <row r="26" spans="1:20" ht="17.25" x14ac:dyDescent="0.25">
      <c r="A26" s="53">
        <v>22</v>
      </c>
      <c r="B26" s="61" t="s">
        <v>61</v>
      </c>
      <c r="C26" s="54" t="s">
        <v>1264</v>
      </c>
      <c r="D26" s="54" t="s">
        <v>27</v>
      </c>
      <c r="E26" s="56">
        <v>18307071111</v>
      </c>
      <c r="F26" s="54"/>
      <c r="G26" s="56">
        <v>11</v>
      </c>
      <c r="H26" s="56">
        <v>6</v>
      </c>
      <c r="I26" s="58">
        <f t="shared" si="0"/>
        <v>17</v>
      </c>
      <c r="J26" s="54">
        <v>9859265393</v>
      </c>
      <c r="K26" s="54" t="s">
        <v>95</v>
      </c>
      <c r="L26" s="54" t="s">
        <v>96</v>
      </c>
      <c r="M26" s="54">
        <v>9401725698</v>
      </c>
      <c r="N26" s="54" t="s">
        <v>564</v>
      </c>
      <c r="O26" s="54">
        <v>9678569801</v>
      </c>
      <c r="P26" s="60">
        <v>43717</v>
      </c>
      <c r="Q26" s="54" t="s">
        <v>329</v>
      </c>
      <c r="R26" s="54" t="s">
        <v>269</v>
      </c>
      <c r="S26" s="54" t="s">
        <v>97</v>
      </c>
      <c r="T26" s="34"/>
    </row>
    <row r="27" spans="1:20" ht="17.25" x14ac:dyDescent="0.25">
      <c r="A27" s="53">
        <v>23</v>
      </c>
      <c r="B27" s="83" t="s">
        <v>61</v>
      </c>
      <c r="C27" s="54" t="s">
        <v>1265</v>
      </c>
      <c r="D27" s="54" t="s">
        <v>27</v>
      </c>
      <c r="E27" s="56">
        <v>18307071112</v>
      </c>
      <c r="F27" s="54"/>
      <c r="G27" s="56">
        <v>7</v>
      </c>
      <c r="H27" s="56">
        <v>11</v>
      </c>
      <c r="I27" s="58">
        <f t="shared" si="0"/>
        <v>18</v>
      </c>
      <c r="J27" s="54">
        <v>9401996196</v>
      </c>
      <c r="K27" s="54" t="s">
        <v>95</v>
      </c>
      <c r="L27" s="54" t="s">
        <v>96</v>
      </c>
      <c r="M27" s="54">
        <v>9401725698</v>
      </c>
      <c r="N27" s="54" t="s">
        <v>564</v>
      </c>
      <c r="O27" s="54">
        <v>9678569801</v>
      </c>
      <c r="P27" s="60">
        <v>43717</v>
      </c>
      <c r="Q27" s="54" t="s">
        <v>329</v>
      </c>
      <c r="R27" s="54" t="s">
        <v>264</v>
      </c>
      <c r="S27" s="54" t="s">
        <v>97</v>
      </c>
      <c r="T27" s="34"/>
    </row>
    <row r="28" spans="1:20" ht="17.25" x14ac:dyDescent="0.25">
      <c r="A28" s="53">
        <v>24</v>
      </c>
      <c r="B28" s="61" t="s">
        <v>61</v>
      </c>
      <c r="C28" s="54" t="s">
        <v>1346</v>
      </c>
      <c r="D28" s="54" t="s">
        <v>25</v>
      </c>
      <c r="E28" s="56">
        <v>18120421204</v>
      </c>
      <c r="F28" s="54" t="s">
        <v>94</v>
      </c>
      <c r="G28" s="56">
        <v>46</v>
      </c>
      <c r="H28" s="56">
        <v>56</v>
      </c>
      <c r="I28" s="58">
        <f t="shared" si="0"/>
        <v>102</v>
      </c>
      <c r="J28" s="54">
        <v>9954492237</v>
      </c>
      <c r="K28" s="54" t="s">
        <v>1114</v>
      </c>
      <c r="L28" s="54" t="s">
        <v>1121</v>
      </c>
      <c r="M28" s="54">
        <v>9859400970</v>
      </c>
      <c r="N28" s="54" t="s">
        <v>1122</v>
      </c>
      <c r="O28" s="54">
        <v>9957734183</v>
      </c>
      <c r="P28" s="60">
        <v>43717</v>
      </c>
      <c r="Q28" s="54" t="s">
        <v>329</v>
      </c>
      <c r="R28" s="54" t="s">
        <v>249</v>
      </c>
      <c r="S28" s="54" t="s">
        <v>97</v>
      </c>
      <c r="T28" s="34"/>
    </row>
    <row r="29" spans="1:20" ht="17.25" x14ac:dyDescent="0.25">
      <c r="A29" s="53">
        <v>25</v>
      </c>
      <c r="B29" s="61" t="s">
        <v>61</v>
      </c>
      <c r="C29" s="54" t="s">
        <v>1266</v>
      </c>
      <c r="D29" s="54" t="s">
        <v>27</v>
      </c>
      <c r="E29" s="56">
        <v>18307071120</v>
      </c>
      <c r="F29" s="54"/>
      <c r="G29" s="56">
        <v>19</v>
      </c>
      <c r="H29" s="56">
        <v>16</v>
      </c>
      <c r="I29" s="58">
        <f t="shared" si="0"/>
        <v>35</v>
      </c>
      <c r="J29" s="54">
        <v>7896681938</v>
      </c>
      <c r="K29" s="54" t="s">
        <v>105</v>
      </c>
      <c r="L29" s="54" t="s">
        <v>994</v>
      </c>
      <c r="M29" s="54">
        <v>9127468101</v>
      </c>
      <c r="N29" s="54" t="s">
        <v>1267</v>
      </c>
      <c r="O29" s="54">
        <v>9678672974</v>
      </c>
      <c r="P29" s="60">
        <v>43719</v>
      </c>
      <c r="Q29" s="54" t="s">
        <v>963</v>
      </c>
      <c r="R29" s="54" t="s">
        <v>260</v>
      </c>
      <c r="S29" s="54" t="s">
        <v>97</v>
      </c>
      <c r="T29" s="34"/>
    </row>
    <row r="30" spans="1:20" ht="17.25" x14ac:dyDescent="0.25">
      <c r="A30" s="53">
        <v>26</v>
      </c>
      <c r="B30" s="83" t="s">
        <v>61</v>
      </c>
      <c r="C30" s="54" t="s">
        <v>721</v>
      </c>
      <c r="D30" s="54" t="s">
        <v>27</v>
      </c>
      <c r="E30" s="56">
        <v>18307071123</v>
      </c>
      <c r="F30" s="54"/>
      <c r="G30" s="56">
        <v>14</v>
      </c>
      <c r="H30" s="56">
        <v>24</v>
      </c>
      <c r="I30" s="58">
        <f t="shared" si="0"/>
        <v>38</v>
      </c>
      <c r="J30" s="54">
        <v>8011411796</v>
      </c>
      <c r="K30" s="54" t="s">
        <v>105</v>
      </c>
      <c r="L30" s="54" t="s">
        <v>994</v>
      </c>
      <c r="M30" s="54">
        <v>9127468101</v>
      </c>
      <c r="N30" s="54" t="s">
        <v>140</v>
      </c>
      <c r="O30" s="54"/>
      <c r="P30" s="60">
        <v>43719</v>
      </c>
      <c r="Q30" s="54" t="s">
        <v>963</v>
      </c>
      <c r="R30" s="54" t="s">
        <v>232</v>
      </c>
      <c r="S30" s="54" t="s">
        <v>97</v>
      </c>
      <c r="T30" s="34"/>
    </row>
    <row r="31" spans="1:20" ht="34.5" x14ac:dyDescent="0.25">
      <c r="A31" s="53">
        <v>27</v>
      </c>
      <c r="B31" s="83" t="s">
        <v>61</v>
      </c>
      <c r="C31" s="54" t="s">
        <v>1268</v>
      </c>
      <c r="D31" s="54" t="s">
        <v>25</v>
      </c>
      <c r="E31" s="56">
        <v>18120414901</v>
      </c>
      <c r="F31" s="54" t="s">
        <v>89</v>
      </c>
      <c r="G31" s="56">
        <v>20</v>
      </c>
      <c r="H31" s="56">
        <v>27</v>
      </c>
      <c r="I31" s="58">
        <f t="shared" si="0"/>
        <v>47</v>
      </c>
      <c r="J31" s="54">
        <v>9957979715</v>
      </c>
      <c r="K31" s="54" t="s">
        <v>125</v>
      </c>
      <c r="L31" s="54" t="s">
        <v>126</v>
      </c>
      <c r="M31" s="54">
        <v>8486491927</v>
      </c>
      <c r="N31" s="54" t="s">
        <v>1218</v>
      </c>
      <c r="O31" s="54">
        <v>9954693603</v>
      </c>
      <c r="P31" s="60">
        <v>43719</v>
      </c>
      <c r="Q31" s="54" t="s">
        <v>963</v>
      </c>
      <c r="R31" s="54" t="s">
        <v>1221</v>
      </c>
      <c r="S31" s="54" t="s">
        <v>97</v>
      </c>
      <c r="T31" s="34"/>
    </row>
    <row r="32" spans="1:20" ht="34.5" x14ac:dyDescent="0.25">
      <c r="A32" s="53">
        <v>28</v>
      </c>
      <c r="B32" s="61" t="s">
        <v>61</v>
      </c>
      <c r="C32" s="54" t="s">
        <v>1269</v>
      </c>
      <c r="D32" s="54" t="s">
        <v>25</v>
      </c>
      <c r="E32" s="56">
        <v>18120414902</v>
      </c>
      <c r="F32" s="54" t="s">
        <v>89</v>
      </c>
      <c r="G32" s="56">
        <v>19</v>
      </c>
      <c r="H32" s="56">
        <v>21</v>
      </c>
      <c r="I32" s="58">
        <f t="shared" si="0"/>
        <v>40</v>
      </c>
      <c r="J32" s="54">
        <v>8486506529</v>
      </c>
      <c r="K32" s="54" t="s">
        <v>125</v>
      </c>
      <c r="L32" s="54" t="s">
        <v>126</v>
      </c>
      <c r="M32" s="54">
        <v>8486491927</v>
      </c>
      <c r="N32" s="54" t="s">
        <v>1212</v>
      </c>
      <c r="O32" s="54">
        <v>9954843836</v>
      </c>
      <c r="P32" s="60">
        <v>43719</v>
      </c>
      <c r="Q32" s="54" t="s">
        <v>963</v>
      </c>
      <c r="R32" s="54" t="s">
        <v>293</v>
      </c>
      <c r="S32" s="54" t="s">
        <v>97</v>
      </c>
      <c r="T32" s="34"/>
    </row>
    <row r="33" spans="1:20" ht="34.5" x14ac:dyDescent="0.25">
      <c r="A33" s="53">
        <v>29</v>
      </c>
      <c r="B33" s="61" t="s">
        <v>61</v>
      </c>
      <c r="C33" s="54" t="s">
        <v>1272</v>
      </c>
      <c r="D33" s="54" t="s">
        <v>27</v>
      </c>
      <c r="E33" s="56">
        <v>18307070222</v>
      </c>
      <c r="F33" s="54"/>
      <c r="G33" s="56">
        <v>90</v>
      </c>
      <c r="H33" s="56">
        <v>82</v>
      </c>
      <c r="I33" s="58">
        <f t="shared" si="0"/>
        <v>172</v>
      </c>
      <c r="J33" s="54">
        <v>9954032349</v>
      </c>
      <c r="K33" s="54" t="s">
        <v>169</v>
      </c>
      <c r="L33" s="54" t="s">
        <v>170</v>
      </c>
      <c r="M33" s="54">
        <v>8472848487</v>
      </c>
      <c r="N33" s="54" t="s">
        <v>171</v>
      </c>
      <c r="O33" s="54">
        <v>9957079067</v>
      </c>
      <c r="P33" s="60">
        <v>43720</v>
      </c>
      <c r="Q33" s="54" t="s">
        <v>331</v>
      </c>
      <c r="R33" s="54" t="s">
        <v>234</v>
      </c>
      <c r="S33" s="54" t="s">
        <v>97</v>
      </c>
      <c r="T33" s="34"/>
    </row>
    <row r="34" spans="1:20" ht="17.25" x14ac:dyDescent="0.25">
      <c r="A34" s="53">
        <v>30</v>
      </c>
      <c r="B34" s="61" t="s">
        <v>61</v>
      </c>
      <c r="C34" s="54" t="s">
        <v>1273</v>
      </c>
      <c r="D34" s="54" t="s">
        <v>27</v>
      </c>
      <c r="E34" s="56">
        <v>18307070515</v>
      </c>
      <c r="F34" s="54"/>
      <c r="G34" s="56">
        <v>14</v>
      </c>
      <c r="H34" s="56">
        <v>21</v>
      </c>
      <c r="I34" s="58">
        <f t="shared" si="0"/>
        <v>35</v>
      </c>
      <c r="J34" s="54">
        <v>8011563597</v>
      </c>
      <c r="K34" s="55" t="s">
        <v>1025</v>
      </c>
      <c r="L34" s="55" t="s">
        <v>1026</v>
      </c>
      <c r="M34" s="55">
        <v>8724962533</v>
      </c>
      <c r="N34" s="55" t="s">
        <v>1075</v>
      </c>
      <c r="O34" s="55">
        <v>9577301679</v>
      </c>
      <c r="P34" s="60">
        <v>43721</v>
      </c>
      <c r="Q34" s="54" t="s">
        <v>92</v>
      </c>
      <c r="R34" s="54" t="s">
        <v>254</v>
      </c>
      <c r="S34" s="54" t="s">
        <v>97</v>
      </c>
      <c r="T34" s="34"/>
    </row>
    <row r="35" spans="1:20" ht="17.25" x14ac:dyDescent="0.25">
      <c r="A35" s="53">
        <v>31</v>
      </c>
      <c r="B35" s="61" t="s">
        <v>61</v>
      </c>
      <c r="C35" s="54" t="s">
        <v>1274</v>
      </c>
      <c r="D35" s="54" t="s">
        <v>27</v>
      </c>
      <c r="E35" s="56">
        <v>18307070514</v>
      </c>
      <c r="F35" s="54"/>
      <c r="G35" s="56">
        <v>21</v>
      </c>
      <c r="H35" s="56">
        <v>28</v>
      </c>
      <c r="I35" s="58">
        <f t="shared" si="0"/>
        <v>49</v>
      </c>
      <c r="J35" s="54">
        <v>9706204515</v>
      </c>
      <c r="K35" s="55" t="s">
        <v>1010</v>
      </c>
      <c r="L35" s="55" t="s">
        <v>1011</v>
      </c>
      <c r="M35" s="55">
        <v>9613075788</v>
      </c>
      <c r="N35" s="54" t="s">
        <v>1197</v>
      </c>
      <c r="O35" s="54">
        <v>9577251454</v>
      </c>
      <c r="P35" s="60">
        <v>43721</v>
      </c>
      <c r="Q35" s="54" t="s">
        <v>92</v>
      </c>
      <c r="R35" s="54" t="s">
        <v>252</v>
      </c>
      <c r="S35" s="54" t="s">
        <v>97</v>
      </c>
      <c r="T35" s="34"/>
    </row>
    <row r="36" spans="1:20" s="41" customFormat="1" ht="17.25" x14ac:dyDescent="0.25">
      <c r="A36" s="62">
        <v>32</v>
      </c>
      <c r="B36" s="74" t="s">
        <v>61</v>
      </c>
      <c r="C36" s="74" t="s">
        <v>581</v>
      </c>
      <c r="D36" s="74" t="s">
        <v>27</v>
      </c>
      <c r="E36" s="57">
        <v>18307070527</v>
      </c>
      <c r="F36" s="55"/>
      <c r="G36" s="57">
        <v>8</v>
      </c>
      <c r="H36" s="57">
        <v>16</v>
      </c>
      <c r="I36" s="58">
        <f t="shared" si="0"/>
        <v>24</v>
      </c>
      <c r="J36" s="55">
        <v>9435978225</v>
      </c>
      <c r="K36" s="55" t="s">
        <v>1010</v>
      </c>
      <c r="L36" s="55" t="s">
        <v>1014</v>
      </c>
      <c r="M36" s="55">
        <v>8753072485</v>
      </c>
      <c r="N36" s="55" t="s">
        <v>1077</v>
      </c>
      <c r="O36" s="55">
        <v>7896519897</v>
      </c>
      <c r="P36" s="59">
        <v>43722</v>
      </c>
      <c r="Q36" s="55" t="s">
        <v>332</v>
      </c>
      <c r="R36" s="55" t="s">
        <v>246</v>
      </c>
      <c r="S36" s="54" t="s">
        <v>97</v>
      </c>
      <c r="T36" s="35"/>
    </row>
    <row r="37" spans="1:20" ht="51.75" x14ac:dyDescent="0.25">
      <c r="A37" s="53">
        <v>33</v>
      </c>
      <c r="B37" s="61" t="s">
        <v>61</v>
      </c>
      <c r="C37" s="55" t="s">
        <v>1275</v>
      </c>
      <c r="D37" s="55" t="s">
        <v>25</v>
      </c>
      <c r="E37" s="57">
        <v>18120415901</v>
      </c>
      <c r="F37" s="55" t="s">
        <v>128</v>
      </c>
      <c r="G37" s="57">
        <v>169</v>
      </c>
      <c r="H37" s="57">
        <v>160</v>
      </c>
      <c r="I37" s="58">
        <f t="shared" si="0"/>
        <v>329</v>
      </c>
      <c r="J37" s="55">
        <v>9954592218</v>
      </c>
      <c r="K37" s="55" t="s">
        <v>141</v>
      </c>
      <c r="L37" s="55" t="s">
        <v>142</v>
      </c>
      <c r="M37" s="55"/>
      <c r="N37" s="55" t="s">
        <v>146</v>
      </c>
      <c r="O37" s="55">
        <v>9854374019</v>
      </c>
      <c r="P37" s="59" t="s">
        <v>1289</v>
      </c>
      <c r="Q37" s="55" t="s">
        <v>1391</v>
      </c>
      <c r="R37" s="55" t="s">
        <v>912</v>
      </c>
      <c r="S37" s="54" t="s">
        <v>97</v>
      </c>
      <c r="T37" s="34"/>
    </row>
    <row r="38" spans="1:20" ht="17.25" x14ac:dyDescent="0.25">
      <c r="A38" s="53">
        <v>34</v>
      </c>
      <c r="B38" s="74" t="s">
        <v>61</v>
      </c>
      <c r="C38" s="55" t="s">
        <v>1352</v>
      </c>
      <c r="D38" s="55" t="s">
        <v>27</v>
      </c>
      <c r="E38" s="57">
        <v>18307070715</v>
      </c>
      <c r="F38" s="55"/>
      <c r="G38" s="57">
        <v>9</v>
      </c>
      <c r="H38" s="57">
        <v>11</v>
      </c>
      <c r="I38" s="58">
        <f t="shared" si="0"/>
        <v>20</v>
      </c>
      <c r="J38" s="55">
        <v>9613218212</v>
      </c>
      <c r="K38" s="55" t="s">
        <v>112</v>
      </c>
      <c r="L38" s="55" t="s">
        <v>116</v>
      </c>
      <c r="M38" s="55">
        <v>9854848511</v>
      </c>
      <c r="N38" s="55" t="s">
        <v>117</v>
      </c>
      <c r="O38" s="55">
        <v>8876413026</v>
      </c>
      <c r="P38" s="60">
        <v>43724</v>
      </c>
      <c r="Q38" s="55" t="s">
        <v>329</v>
      </c>
      <c r="R38" s="55" t="s">
        <v>312</v>
      </c>
      <c r="S38" s="54" t="s">
        <v>97</v>
      </c>
      <c r="T38" s="34"/>
    </row>
    <row r="39" spans="1:20" ht="34.5" x14ac:dyDescent="0.25">
      <c r="A39" s="53">
        <v>35</v>
      </c>
      <c r="B39" s="61" t="s">
        <v>61</v>
      </c>
      <c r="C39" s="54" t="s">
        <v>1276</v>
      </c>
      <c r="D39" s="54" t="s">
        <v>25</v>
      </c>
      <c r="E39" s="56">
        <v>18120406507</v>
      </c>
      <c r="F39" s="54" t="s">
        <v>1277</v>
      </c>
      <c r="G39" s="56">
        <v>78</v>
      </c>
      <c r="H39" s="56">
        <v>92</v>
      </c>
      <c r="I39" s="58">
        <f t="shared" si="0"/>
        <v>170</v>
      </c>
      <c r="J39" s="54">
        <v>9954822109</v>
      </c>
      <c r="K39" s="54" t="s">
        <v>112</v>
      </c>
      <c r="L39" s="54" t="s">
        <v>116</v>
      </c>
      <c r="M39" s="54">
        <v>9854848511</v>
      </c>
      <c r="N39" s="54" t="s">
        <v>980</v>
      </c>
      <c r="O39" s="54"/>
      <c r="P39" s="60">
        <v>43724</v>
      </c>
      <c r="Q39" s="54" t="s">
        <v>329</v>
      </c>
      <c r="R39" s="54" t="s">
        <v>319</v>
      </c>
      <c r="S39" s="54" t="s">
        <v>97</v>
      </c>
      <c r="T39" s="35"/>
    </row>
    <row r="40" spans="1:20" s="41" customFormat="1" ht="34.5" x14ac:dyDescent="0.25">
      <c r="A40" s="62">
        <v>36</v>
      </c>
      <c r="B40" s="61" t="s">
        <v>61</v>
      </c>
      <c r="C40" s="54" t="s">
        <v>1372</v>
      </c>
      <c r="D40" s="54" t="s">
        <v>25</v>
      </c>
      <c r="E40" s="56">
        <v>18120405701</v>
      </c>
      <c r="F40" s="54" t="s">
        <v>89</v>
      </c>
      <c r="G40" s="56">
        <v>13</v>
      </c>
      <c r="H40" s="56">
        <v>21</v>
      </c>
      <c r="I40" s="58">
        <f t="shared" si="0"/>
        <v>34</v>
      </c>
      <c r="J40" s="54">
        <v>9435759596</v>
      </c>
      <c r="K40" s="54" t="s">
        <v>196</v>
      </c>
      <c r="L40" s="54" t="s">
        <v>116</v>
      </c>
      <c r="M40" s="54">
        <v>9854848511</v>
      </c>
      <c r="N40" s="54" t="s">
        <v>1373</v>
      </c>
      <c r="O40" s="54">
        <v>9854326486</v>
      </c>
      <c r="P40" s="60">
        <v>43724</v>
      </c>
      <c r="Q40" s="54" t="s">
        <v>329</v>
      </c>
      <c r="R40" s="54" t="s">
        <v>233</v>
      </c>
      <c r="S40" s="54" t="s">
        <v>97</v>
      </c>
      <c r="T40" s="35"/>
    </row>
    <row r="41" spans="1:20" s="41" customFormat="1" ht="34.5" x14ac:dyDescent="0.25">
      <c r="A41" s="62">
        <v>37</v>
      </c>
      <c r="B41" s="61" t="s">
        <v>61</v>
      </c>
      <c r="C41" s="54" t="s">
        <v>1278</v>
      </c>
      <c r="D41" s="54" t="s">
        <v>27</v>
      </c>
      <c r="E41" s="56">
        <v>18307071220</v>
      </c>
      <c r="F41" s="54"/>
      <c r="G41" s="56">
        <v>18</v>
      </c>
      <c r="H41" s="56">
        <v>13</v>
      </c>
      <c r="I41" s="58">
        <f t="shared" si="0"/>
        <v>31</v>
      </c>
      <c r="J41" s="54">
        <v>8721948314</v>
      </c>
      <c r="K41" s="54" t="s">
        <v>991</v>
      </c>
      <c r="L41" s="54" t="s">
        <v>992</v>
      </c>
      <c r="M41" s="54">
        <v>9954689225</v>
      </c>
      <c r="N41" s="54" t="s">
        <v>989</v>
      </c>
      <c r="O41" s="54">
        <v>8876934588</v>
      </c>
      <c r="P41" s="60">
        <v>43725</v>
      </c>
      <c r="Q41" s="54" t="s">
        <v>333</v>
      </c>
      <c r="R41" s="54" t="s">
        <v>1246</v>
      </c>
      <c r="S41" s="54" t="s">
        <v>97</v>
      </c>
      <c r="T41" s="34"/>
    </row>
    <row r="42" spans="1:20" s="41" customFormat="1" ht="34.5" x14ac:dyDescent="0.25">
      <c r="A42" s="62">
        <v>38</v>
      </c>
      <c r="B42" s="74" t="s">
        <v>61</v>
      </c>
      <c r="C42" s="55" t="s">
        <v>1279</v>
      </c>
      <c r="D42" s="55" t="s">
        <v>27</v>
      </c>
      <c r="E42" s="57">
        <v>18307071221</v>
      </c>
      <c r="F42" s="55"/>
      <c r="G42" s="57">
        <v>25</v>
      </c>
      <c r="H42" s="57">
        <v>11</v>
      </c>
      <c r="I42" s="58">
        <f t="shared" si="0"/>
        <v>36</v>
      </c>
      <c r="J42" s="55">
        <v>8876600948</v>
      </c>
      <c r="K42" s="55" t="s">
        <v>991</v>
      </c>
      <c r="L42" s="55" t="s">
        <v>992</v>
      </c>
      <c r="M42" s="55">
        <v>9954689225</v>
      </c>
      <c r="N42" s="55" t="s">
        <v>989</v>
      </c>
      <c r="O42" s="55">
        <v>8876934588</v>
      </c>
      <c r="P42" s="59">
        <v>43725</v>
      </c>
      <c r="Q42" s="55" t="s">
        <v>333</v>
      </c>
      <c r="R42" s="55" t="s">
        <v>1246</v>
      </c>
      <c r="S42" s="54" t="s">
        <v>97</v>
      </c>
      <c r="T42" s="35"/>
    </row>
    <row r="43" spans="1:20" ht="34.5" x14ac:dyDescent="0.25">
      <c r="A43" s="53">
        <v>39</v>
      </c>
      <c r="B43" s="61" t="s">
        <v>61</v>
      </c>
      <c r="C43" s="54" t="s">
        <v>1280</v>
      </c>
      <c r="D43" s="54" t="s">
        <v>25</v>
      </c>
      <c r="E43" s="56">
        <v>18120415501</v>
      </c>
      <c r="F43" s="54" t="s">
        <v>89</v>
      </c>
      <c r="G43" s="56">
        <v>32</v>
      </c>
      <c r="H43" s="56">
        <v>15</v>
      </c>
      <c r="I43" s="58">
        <f t="shared" si="0"/>
        <v>47</v>
      </c>
      <c r="J43" s="54">
        <v>9954507218</v>
      </c>
      <c r="K43" s="54" t="s">
        <v>125</v>
      </c>
      <c r="L43" s="54" t="s">
        <v>126</v>
      </c>
      <c r="M43" s="54">
        <v>8486491927</v>
      </c>
      <c r="N43" s="54" t="s">
        <v>1218</v>
      </c>
      <c r="O43" s="54">
        <v>9954693603</v>
      </c>
      <c r="P43" s="60">
        <v>43725</v>
      </c>
      <c r="Q43" s="54" t="s">
        <v>333</v>
      </c>
      <c r="R43" s="54" t="s">
        <v>1221</v>
      </c>
      <c r="S43" s="54" t="s">
        <v>97</v>
      </c>
      <c r="T43" s="34"/>
    </row>
    <row r="44" spans="1:20" ht="34.5" x14ac:dyDescent="0.25">
      <c r="A44" s="53">
        <v>40</v>
      </c>
      <c r="B44" s="61" t="s">
        <v>61</v>
      </c>
      <c r="C44" s="55" t="s">
        <v>1281</v>
      </c>
      <c r="D44" s="55" t="s">
        <v>25</v>
      </c>
      <c r="E44" s="57">
        <v>18120415402</v>
      </c>
      <c r="F44" s="55" t="s">
        <v>89</v>
      </c>
      <c r="G44" s="57">
        <v>14</v>
      </c>
      <c r="H44" s="57">
        <v>24</v>
      </c>
      <c r="I44" s="58">
        <f t="shared" si="0"/>
        <v>38</v>
      </c>
      <c r="J44" s="55">
        <v>8399091815</v>
      </c>
      <c r="K44" s="55" t="s">
        <v>125</v>
      </c>
      <c r="L44" s="55" t="s">
        <v>126</v>
      </c>
      <c r="M44" s="55">
        <v>8486491927</v>
      </c>
      <c r="N44" s="55" t="s">
        <v>292</v>
      </c>
      <c r="O44" s="55">
        <v>9613499121</v>
      </c>
      <c r="P44" s="59">
        <v>43725</v>
      </c>
      <c r="Q44" s="55" t="s">
        <v>333</v>
      </c>
      <c r="R44" s="55" t="s">
        <v>293</v>
      </c>
      <c r="S44" s="54" t="s">
        <v>97</v>
      </c>
      <c r="T44" s="34"/>
    </row>
    <row r="45" spans="1:20" ht="17.25" x14ac:dyDescent="0.25">
      <c r="A45" s="53">
        <v>41</v>
      </c>
      <c r="B45" s="61" t="s">
        <v>61</v>
      </c>
      <c r="C45" s="54" t="s">
        <v>1282</v>
      </c>
      <c r="D45" s="54" t="s">
        <v>27</v>
      </c>
      <c r="E45" s="56">
        <v>18307071113</v>
      </c>
      <c r="F45" s="54"/>
      <c r="G45" s="56">
        <v>36</v>
      </c>
      <c r="H45" s="56">
        <v>40</v>
      </c>
      <c r="I45" s="58">
        <f t="shared" si="0"/>
        <v>76</v>
      </c>
      <c r="J45" s="54">
        <v>9854461668</v>
      </c>
      <c r="K45" s="54" t="s">
        <v>105</v>
      </c>
      <c r="L45" s="54" t="s">
        <v>1181</v>
      </c>
      <c r="M45" s="54">
        <v>9854634561</v>
      </c>
      <c r="N45" s="54" t="s">
        <v>1283</v>
      </c>
      <c r="O45" s="54"/>
      <c r="P45" s="60">
        <v>43726</v>
      </c>
      <c r="Q45" s="54" t="s">
        <v>963</v>
      </c>
      <c r="R45" s="54" t="s">
        <v>260</v>
      </c>
      <c r="S45" s="54" t="s">
        <v>97</v>
      </c>
      <c r="T45" s="35"/>
    </row>
    <row r="46" spans="1:20" s="41" customFormat="1" ht="17.25" x14ac:dyDescent="0.25">
      <c r="A46" s="62">
        <v>42</v>
      </c>
      <c r="B46" s="61" t="s">
        <v>61</v>
      </c>
      <c r="C46" s="54" t="s">
        <v>1284</v>
      </c>
      <c r="D46" s="54" t="s">
        <v>25</v>
      </c>
      <c r="E46" s="56">
        <v>18120415601</v>
      </c>
      <c r="F46" s="54" t="s">
        <v>128</v>
      </c>
      <c r="G46" s="56">
        <v>45</v>
      </c>
      <c r="H46" s="56">
        <v>36</v>
      </c>
      <c r="I46" s="58">
        <f t="shared" si="0"/>
        <v>81</v>
      </c>
      <c r="J46" s="54">
        <v>9954601249</v>
      </c>
      <c r="K46" s="54" t="s">
        <v>105</v>
      </c>
      <c r="L46" s="54" t="s">
        <v>1181</v>
      </c>
      <c r="M46" s="54">
        <v>985434561</v>
      </c>
      <c r="N46" s="54" t="s">
        <v>1183</v>
      </c>
      <c r="O46" s="54">
        <v>9207159470</v>
      </c>
      <c r="P46" s="60">
        <v>43726</v>
      </c>
      <c r="Q46" s="54" t="s">
        <v>963</v>
      </c>
      <c r="R46" s="54" t="s">
        <v>268</v>
      </c>
      <c r="S46" s="54" t="s">
        <v>97</v>
      </c>
      <c r="T46" s="34"/>
    </row>
    <row r="47" spans="1:20" ht="17.25" x14ac:dyDescent="0.25">
      <c r="A47" s="53">
        <v>43</v>
      </c>
      <c r="B47" s="61" t="s">
        <v>61</v>
      </c>
      <c r="C47" s="54" t="s">
        <v>1285</v>
      </c>
      <c r="D47" s="54" t="s">
        <v>27</v>
      </c>
      <c r="E47" s="56">
        <v>18307070623</v>
      </c>
      <c r="F47" s="54"/>
      <c r="G47" s="56">
        <v>6</v>
      </c>
      <c r="H47" s="56">
        <v>14</v>
      </c>
      <c r="I47" s="58">
        <f t="shared" si="0"/>
        <v>20</v>
      </c>
      <c r="J47" s="54">
        <v>8474047878</v>
      </c>
      <c r="K47" s="54" t="s">
        <v>109</v>
      </c>
      <c r="L47" s="54" t="s">
        <v>110</v>
      </c>
      <c r="M47" s="54">
        <v>9859471112</v>
      </c>
      <c r="N47" s="54" t="s">
        <v>216</v>
      </c>
      <c r="O47" s="54">
        <v>7896130051</v>
      </c>
      <c r="P47" s="60">
        <v>43727</v>
      </c>
      <c r="Q47" s="54" t="s">
        <v>331</v>
      </c>
      <c r="R47" s="54" t="s">
        <v>311</v>
      </c>
      <c r="S47" s="54" t="s">
        <v>97</v>
      </c>
      <c r="T47" s="34"/>
    </row>
    <row r="48" spans="1:20" ht="17.25" x14ac:dyDescent="0.25">
      <c r="A48" s="53">
        <v>44</v>
      </c>
      <c r="B48" s="61" t="s">
        <v>61</v>
      </c>
      <c r="C48" s="54" t="s">
        <v>1286</v>
      </c>
      <c r="D48" s="54" t="s">
        <v>27</v>
      </c>
      <c r="E48" s="56">
        <v>18307070625</v>
      </c>
      <c r="F48" s="54"/>
      <c r="G48" s="56">
        <v>20</v>
      </c>
      <c r="H48" s="56">
        <v>17</v>
      </c>
      <c r="I48" s="58">
        <f t="shared" si="0"/>
        <v>37</v>
      </c>
      <c r="J48" s="54">
        <v>9854935563</v>
      </c>
      <c r="K48" s="54" t="s">
        <v>109</v>
      </c>
      <c r="L48" s="54" t="s">
        <v>119</v>
      </c>
      <c r="M48" s="54">
        <v>9859471121</v>
      </c>
      <c r="N48" s="54" t="s">
        <v>199</v>
      </c>
      <c r="O48" s="54">
        <v>9864665864</v>
      </c>
      <c r="P48" s="60">
        <v>43727</v>
      </c>
      <c r="Q48" s="54" t="s">
        <v>331</v>
      </c>
      <c r="R48" s="54" t="s">
        <v>234</v>
      </c>
      <c r="S48" s="54" t="s">
        <v>97</v>
      </c>
      <c r="T48" s="34"/>
    </row>
    <row r="49" spans="1:20" ht="17.25" x14ac:dyDescent="0.25">
      <c r="A49" s="53">
        <v>45</v>
      </c>
      <c r="B49" s="61" t="s">
        <v>61</v>
      </c>
      <c r="C49" s="54" t="s">
        <v>1287</v>
      </c>
      <c r="D49" s="54" t="s">
        <v>27</v>
      </c>
      <c r="E49" s="56">
        <v>18307070725</v>
      </c>
      <c r="F49" s="54"/>
      <c r="G49" s="56">
        <v>26</v>
      </c>
      <c r="H49" s="56">
        <v>24</v>
      </c>
      <c r="I49" s="58">
        <f t="shared" si="0"/>
        <v>50</v>
      </c>
      <c r="J49" s="54">
        <v>8761051324</v>
      </c>
      <c r="K49" s="54" t="s">
        <v>109</v>
      </c>
      <c r="L49" s="54" t="s">
        <v>119</v>
      </c>
      <c r="M49" s="54">
        <v>9859471121</v>
      </c>
      <c r="N49" s="54" t="s">
        <v>120</v>
      </c>
      <c r="O49" s="54">
        <v>8752070637</v>
      </c>
      <c r="P49" s="60">
        <v>43727</v>
      </c>
      <c r="Q49" s="54" t="s">
        <v>331</v>
      </c>
      <c r="R49" s="54" t="s">
        <v>312</v>
      </c>
      <c r="S49" s="54" t="s">
        <v>97</v>
      </c>
      <c r="T49" s="34"/>
    </row>
    <row r="50" spans="1:20" ht="34.5" x14ac:dyDescent="0.25">
      <c r="A50" s="53">
        <v>46</v>
      </c>
      <c r="B50" s="61" t="s">
        <v>61</v>
      </c>
      <c r="C50" s="54" t="s">
        <v>1288</v>
      </c>
      <c r="D50" s="54" t="s">
        <v>25</v>
      </c>
      <c r="E50" s="56">
        <v>18120404604</v>
      </c>
      <c r="F50" s="54" t="s">
        <v>89</v>
      </c>
      <c r="G50" s="56">
        <v>14</v>
      </c>
      <c r="H50" s="56">
        <v>19</v>
      </c>
      <c r="I50" s="58">
        <f t="shared" si="0"/>
        <v>33</v>
      </c>
      <c r="J50" s="54">
        <v>9613778781</v>
      </c>
      <c r="K50" s="54" t="s">
        <v>208</v>
      </c>
      <c r="L50" s="54" t="s">
        <v>209</v>
      </c>
      <c r="M50" s="54">
        <v>9854461947</v>
      </c>
      <c r="N50" s="54" t="s">
        <v>176</v>
      </c>
      <c r="O50" s="54">
        <v>9957510835</v>
      </c>
      <c r="P50" s="60">
        <v>43727</v>
      </c>
      <c r="Q50" s="54" t="s">
        <v>331</v>
      </c>
      <c r="R50" s="54" t="s">
        <v>312</v>
      </c>
      <c r="S50" s="54" t="s">
        <v>97</v>
      </c>
      <c r="T50" s="34"/>
    </row>
    <row r="51" spans="1:20" ht="17.25" x14ac:dyDescent="0.25">
      <c r="A51" s="53">
        <v>47</v>
      </c>
      <c r="B51" s="61" t="s">
        <v>61</v>
      </c>
      <c r="C51" s="54" t="s">
        <v>1290</v>
      </c>
      <c r="D51" s="54" t="s">
        <v>27</v>
      </c>
      <c r="E51" s="56">
        <v>18307070709</v>
      </c>
      <c r="F51" s="54"/>
      <c r="G51" s="56">
        <v>20</v>
      </c>
      <c r="H51" s="56">
        <v>22</v>
      </c>
      <c r="I51" s="58">
        <f t="shared" si="0"/>
        <v>42</v>
      </c>
      <c r="J51" s="54">
        <v>8399095478</v>
      </c>
      <c r="K51" s="54" t="s">
        <v>109</v>
      </c>
      <c r="L51" s="54" t="s">
        <v>110</v>
      </c>
      <c r="M51" s="54">
        <v>9859471112</v>
      </c>
      <c r="N51" s="54" t="s">
        <v>190</v>
      </c>
      <c r="O51" s="54">
        <v>9957499793</v>
      </c>
      <c r="P51" s="60">
        <v>43728</v>
      </c>
      <c r="Q51" s="54" t="s">
        <v>92</v>
      </c>
      <c r="R51" s="54" t="s">
        <v>234</v>
      </c>
      <c r="S51" s="54" t="s">
        <v>97</v>
      </c>
      <c r="T51" s="34"/>
    </row>
    <row r="52" spans="1:20" ht="17.25" x14ac:dyDescent="0.25">
      <c r="A52" s="53">
        <v>48</v>
      </c>
      <c r="B52" s="61" t="s">
        <v>61</v>
      </c>
      <c r="C52" s="54" t="s">
        <v>1291</v>
      </c>
      <c r="D52" s="54" t="s">
        <v>27</v>
      </c>
      <c r="E52" s="56">
        <v>18307070713</v>
      </c>
      <c r="F52" s="54"/>
      <c r="G52" s="56">
        <v>13</v>
      </c>
      <c r="H52" s="56">
        <v>11</v>
      </c>
      <c r="I52" s="58">
        <f t="shared" si="0"/>
        <v>24</v>
      </c>
      <c r="J52" s="54">
        <v>9957804733</v>
      </c>
      <c r="K52" s="54" t="s">
        <v>109</v>
      </c>
      <c r="L52" s="54" t="s">
        <v>110</v>
      </c>
      <c r="M52" s="54">
        <v>9859471112</v>
      </c>
      <c r="N52" s="54" t="s">
        <v>190</v>
      </c>
      <c r="O52" s="54">
        <v>9957499793</v>
      </c>
      <c r="P52" s="60">
        <v>43728</v>
      </c>
      <c r="Q52" s="54" t="s">
        <v>92</v>
      </c>
      <c r="R52" s="54" t="s">
        <v>234</v>
      </c>
      <c r="S52" s="54" t="s">
        <v>97</v>
      </c>
      <c r="T52" s="34"/>
    </row>
    <row r="53" spans="1:20" ht="17.25" x14ac:dyDescent="0.25">
      <c r="A53" s="53">
        <v>49</v>
      </c>
      <c r="B53" s="61" t="s">
        <v>61</v>
      </c>
      <c r="C53" s="54" t="s">
        <v>1292</v>
      </c>
      <c r="D53" s="54" t="s">
        <v>27</v>
      </c>
      <c r="E53" s="56">
        <v>18307070710</v>
      </c>
      <c r="F53" s="54"/>
      <c r="G53" s="56">
        <v>23</v>
      </c>
      <c r="H53" s="56">
        <v>19</v>
      </c>
      <c r="I53" s="58">
        <f t="shared" si="0"/>
        <v>42</v>
      </c>
      <c r="J53" s="54">
        <v>9132983439</v>
      </c>
      <c r="K53" s="54" t="s">
        <v>109</v>
      </c>
      <c r="L53" s="54" t="s">
        <v>119</v>
      </c>
      <c r="M53" s="54">
        <v>9859471121</v>
      </c>
      <c r="N53" s="54" t="s">
        <v>1293</v>
      </c>
      <c r="O53" s="54">
        <v>9678614723</v>
      </c>
      <c r="P53" s="60">
        <v>43728</v>
      </c>
      <c r="Q53" s="54" t="s">
        <v>92</v>
      </c>
      <c r="R53" s="54" t="s">
        <v>232</v>
      </c>
      <c r="S53" s="54" t="s">
        <v>97</v>
      </c>
      <c r="T53" s="34"/>
    </row>
    <row r="54" spans="1:20" ht="17.25" x14ac:dyDescent="0.25">
      <c r="A54" s="53">
        <v>50</v>
      </c>
      <c r="B54" s="61" t="s">
        <v>61</v>
      </c>
      <c r="C54" s="54" t="s">
        <v>1294</v>
      </c>
      <c r="D54" s="54" t="s">
        <v>27</v>
      </c>
      <c r="E54" s="56">
        <v>18307070711</v>
      </c>
      <c r="F54" s="54"/>
      <c r="G54" s="56">
        <v>27</v>
      </c>
      <c r="H54" s="56">
        <v>20</v>
      </c>
      <c r="I54" s="58">
        <f t="shared" si="0"/>
        <v>47</v>
      </c>
      <c r="J54" s="54">
        <v>9577197089</v>
      </c>
      <c r="K54" s="54" t="s">
        <v>109</v>
      </c>
      <c r="L54" s="54" t="s">
        <v>110</v>
      </c>
      <c r="M54" s="54">
        <v>9859471112</v>
      </c>
      <c r="N54" s="54" t="s">
        <v>177</v>
      </c>
      <c r="O54" s="54">
        <v>9854340635</v>
      </c>
      <c r="P54" s="60">
        <v>43728</v>
      </c>
      <c r="Q54" s="54" t="s">
        <v>92</v>
      </c>
      <c r="R54" s="54" t="s">
        <v>232</v>
      </c>
      <c r="S54" s="54" t="s">
        <v>97</v>
      </c>
      <c r="T54" s="34"/>
    </row>
    <row r="55" spans="1:20" ht="34.5" x14ac:dyDescent="0.25">
      <c r="A55" s="53">
        <v>51</v>
      </c>
      <c r="B55" s="83" t="s">
        <v>61</v>
      </c>
      <c r="C55" s="54" t="s">
        <v>1295</v>
      </c>
      <c r="D55" s="54" t="s">
        <v>25</v>
      </c>
      <c r="E55" s="56">
        <v>18120405306</v>
      </c>
      <c r="F55" s="54" t="s">
        <v>93</v>
      </c>
      <c r="G55" s="56">
        <v>29</v>
      </c>
      <c r="H55" s="56">
        <v>21</v>
      </c>
      <c r="I55" s="58">
        <f t="shared" si="0"/>
        <v>50</v>
      </c>
      <c r="J55" s="54">
        <v>9859089978</v>
      </c>
      <c r="K55" s="54" t="s">
        <v>109</v>
      </c>
      <c r="L55" s="54" t="s">
        <v>110</v>
      </c>
      <c r="M55" s="54">
        <v>9859471112</v>
      </c>
      <c r="N55" s="54" t="s">
        <v>111</v>
      </c>
      <c r="O55" s="54">
        <v>7896130051</v>
      </c>
      <c r="P55" s="60">
        <v>43728</v>
      </c>
      <c r="Q55" s="54" t="s">
        <v>92</v>
      </c>
      <c r="R55" s="54" t="s">
        <v>1215</v>
      </c>
      <c r="S55" s="54" t="s">
        <v>97</v>
      </c>
      <c r="T55" s="34"/>
    </row>
    <row r="56" spans="1:20" ht="17.25" x14ac:dyDescent="0.25">
      <c r="A56" s="53">
        <v>52</v>
      </c>
      <c r="B56" s="61" t="s">
        <v>61</v>
      </c>
      <c r="C56" s="54" t="s">
        <v>1296</v>
      </c>
      <c r="D56" s="54" t="s">
        <v>27</v>
      </c>
      <c r="E56" s="56">
        <v>18307070718</v>
      </c>
      <c r="F56" s="54"/>
      <c r="G56" s="56">
        <v>37</v>
      </c>
      <c r="H56" s="56">
        <v>39</v>
      </c>
      <c r="I56" s="58">
        <f t="shared" si="0"/>
        <v>76</v>
      </c>
      <c r="J56" s="54">
        <v>8486486803</v>
      </c>
      <c r="K56" s="54" t="s">
        <v>109</v>
      </c>
      <c r="L56" s="54" t="s">
        <v>119</v>
      </c>
      <c r="M56" s="54">
        <v>9859471121</v>
      </c>
      <c r="N56" s="54" t="s">
        <v>123</v>
      </c>
      <c r="O56" s="54">
        <v>9707287324</v>
      </c>
      <c r="P56" s="60">
        <v>43729</v>
      </c>
      <c r="Q56" s="54" t="s">
        <v>332</v>
      </c>
      <c r="R56" s="54" t="s">
        <v>235</v>
      </c>
      <c r="S56" s="54" t="s">
        <v>97</v>
      </c>
      <c r="T56" s="34"/>
    </row>
    <row r="57" spans="1:20" ht="17.25" x14ac:dyDescent="0.25">
      <c r="A57" s="53">
        <v>53</v>
      </c>
      <c r="B57" s="61" t="s">
        <v>61</v>
      </c>
      <c r="C57" s="54" t="s">
        <v>1297</v>
      </c>
      <c r="D57" s="54" t="s">
        <v>27</v>
      </c>
      <c r="E57" s="56">
        <v>18307070719</v>
      </c>
      <c r="F57" s="54"/>
      <c r="G57" s="56">
        <v>34</v>
      </c>
      <c r="H57" s="56">
        <v>28</v>
      </c>
      <c r="I57" s="58">
        <f t="shared" si="0"/>
        <v>62</v>
      </c>
      <c r="J57" s="54">
        <v>9365053523</v>
      </c>
      <c r="K57" s="54" t="s">
        <v>109</v>
      </c>
      <c r="L57" s="54" t="s">
        <v>110</v>
      </c>
      <c r="M57" s="54">
        <v>9859471112</v>
      </c>
      <c r="N57" s="54" t="s">
        <v>201</v>
      </c>
      <c r="O57" s="54">
        <v>9957417998</v>
      </c>
      <c r="P57" s="60">
        <v>43729</v>
      </c>
      <c r="Q57" s="54" t="s">
        <v>332</v>
      </c>
      <c r="R57" s="54" t="s">
        <v>235</v>
      </c>
      <c r="S57" s="54" t="s">
        <v>97</v>
      </c>
      <c r="T57" s="34"/>
    </row>
    <row r="58" spans="1:20" ht="17.25" x14ac:dyDescent="0.25">
      <c r="A58" s="53">
        <v>54</v>
      </c>
      <c r="B58" s="83" t="s">
        <v>61</v>
      </c>
      <c r="C58" s="54" t="s">
        <v>1298</v>
      </c>
      <c r="D58" s="54" t="s">
        <v>25</v>
      </c>
      <c r="E58" s="56">
        <v>18120406702</v>
      </c>
      <c r="F58" s="54" t="s">
        <v>89</v>
      </c>
      <c r="G58" s="56">
        <v>9</v>
      </c>
      <c r="H58" s="56">
        <v>17</v>
      </c>
      <c r="I58" s="58">
        <f t="shared" si="0"/>
        <v>26</v>
      </c>
      <c r="J58" s="54">
        <v>9613503580</v>
      </c>
      <c r="K58" s="54" t="s">
        <v>112</v>
      </c>
      <c r="L58" s="54" t="s">
        <v>116</v>
      </c>
      <c r="M58" s="54">
        <v>9854848511</v>
      </c>
      <c r="N58" s="54" t="s">
        <v>117</v>
      </c>
      <c r="O58" s="54">
        <v>8876413026</v>
      </c>
      <c r="P58" s="60">
        <v>43729</v>
      </c>
      <c r="Q58" s="54" t="s">
        <v>332</v>
      </c>
      <c r="R58" s="54" t="s">
        <v>1221</v>
      </c>
      <c r="S58" s="54" t="s">
        <v>97</v>
      </c>
      <c r="T58" s="35"/>
    </row>
    <row r="59" spans="1:20" ht="34.5" x14ac:dyDescent="0.25">
      <c r="A59" s="53">
        <v>55</v>
      </c>
      <c r="B59" s="61" t="s">
        <v>61</v>
      </c>
      <c r="C59" s="54" t="s">
        <v>1299</v>
      </c>
      <c r="D59" s="54" t="s">
        <v>27</v>
      </c>
      <c r="E59" s="56">
        <v>18307070721</v>
      </c>
      <c r="F59" s="54"/>
      <c r="G59" s="56">
        <v>34</v>
      </c>
      <c r="H59" s="56">
        <v>36</v>
      </c>
      <c r="I59" s="58">
        <f t="shared" si="0"/>
        <v>70</v>
      </c>
      <c r="J59" s="54">
        <v>8133814090</v>
      </c>
      <c r="K59" s="54" t="s">
        <v>109</v>
      </c>
      <c r="L59" s="54" t="s">
        <v>110</v>
      </c>
      <c r="M59" s="54">
        <v>9859471112</v>
      </c>
      <c r="N59" s="54" t="s">
        <v>1227</v>
      </c>
      <c r="O59" s="54">
        <v>9854313699</v>
      </c>
      <c r="P59" s="60">
        <v>43731</v>
      </c>
      <c r="Q59" s="54" t="s">
        <v>329</v>
      </c>
      <c r="R59" s="54" t="s">
        <v>232</v>
      </c>
      <c r="S59" s="54" t="s">
        <v>97</v>
      </c>
      <c r="T59" s="34"/>
    </row>
    <row r="60" spans="1:20" ht="17.25" x14ac:dyDescent="0.25">
      <c r="A60" s="53">
        <v>56</v>
      </c>
      <c r="B60" s="74" t="s">
        <v>61</v>
      </c>
      <c r="C60" s="55" t="s">
        <v>1306</v>
      </c>
      <c r="D60" s="55" t="s">
        <v>25</v>
      </c>
      <c r="E60" s="57">
        <v>18120406202</v>
      </c>
      <c r="F60" s="55" t="s">
        <v>89</v>
      </c>
      <c r="G60" s="57">
        <v>58</v>
      </c>
      <c r="H60" s="57">
        <v>82</v>
      </c>
      <c r="I60" s="58">
        <f t="shared" si="0"/>
        <v>140</v>
      </c>
      <c r="J60" s="55">
        <v>9864953919</v>
      </c>
      <c r="K60" s="55" t="s">
        <v>196</v>
      </c>
      <c r="L60" s="55" t="s">
        <v>116</v>
      </c>
      <c r="M60" s="55">
        <v>9854848511</v>
      </c>
      <c r="N60" s="55" t="s">
        <v>1300</v>
      </c>
      <c r="O60" s="55">
        <v>8472848359</v>
      </c>
      <c r="P60" s="60">
        <v>43731</v>
      </c>
      <c r="Q60" s="55" t="s">
        <v>329</v>
      </c>
      <c r="R60" s="55" t="s">
        <v>319</v>
      </c>
      <c r="S60" s="54" t="s">
        <v>97</v>
      </c>
      <c r="T60" s="34"/>
    </row>
    <row r="61" spans="1:20" ht="34.5" x14ac:dyDescent="0.25">
      <c r="A61" s="53">
        <v>57</v>
      </c>
      <c r="B61" s="61" t="s">
        <v>61</v>
      </c>
      <c r="C61" s="54" t="s">
        <v>1301</v>
      </c>
      <c r="D61" s="54" t="s">
        <v>25</v>
      </c>
      <c r="E61" s="56">
        <v>18120406001</v>
      </c>
      <c r="F61" s="54" t="s">
        <v>89</v>
      </c>
      <c r="G61" s="56">
        <v>10</v>
      </c>
      <c r="H61" s="56">
        <v>12</v>
      </c>
      <c r="I61" s="58">
        <f t="shared" si="0"/>
        <v>22</v>
      </c>
      <c r="J61" s="54">
        <v>9954418173</v>
      </c>
      <c r="K61" s="55" t="s">
        <v>151</v>
      </c>
      <c r="L61" s="55" t="s">
        <v>1116</v>
      </c>
      <c r="M61" s="55">
        <v>9859400970</v>
      </c>
      <c r="N61" s="55" t="s">
        <v>1117</v>
      </c>
      <c r="O61" s="55">
        <v>7399191945</v>
      </c>
      <c r="P61" s="60">
        <v>43731</v>
      </c>
      <c r="Q61" s="55" t="s">
        <v>329</v>
      </c>
      <c r="R61" s="55" t="s">
        <v>912</v>
      </c>
      <c r="S61" s="54" t="s">
        <v>97</v>
      </c>
      <c r="T61" s="34"/>
    </row>
    <row r="62" spans="1:20" s="41" customFormat="1" ht="34.5" x14ac:dyDescent="0.25">
      <c r="A62" s="62">
        <v>58</v>
      </c>
      <c r="B62" s="83" t="s">
        <v>61</v>
      </c>
      <c r="C62" s="54" t="s">
        <v>1302</v>
      </c>
      <c r="D62" s="54" t="s">
        <v>27</v>
      </c>
      <c r="E62" s="56">
        <v>18307070814</v>
      </c>
      <c r="F62" s="54"/>
      <c r="G62" s="56">
        <v>12</v>
      </c>
      <c r="H62" s="56">
        <v>10</v>
      </c>
      <c r="I62" s="58">
        <f t="shared" si="0"/>
        <v>22</v>
      </c>
      <c r="J62" s="54">
        <v>9957752429</v>
      </c>
      <c r="K62" s="54" t="s">
        <v>282</v>
      </c>
      <c r="L62" s="54" t="s">
        <v>286</v>
      </c>
      <c r="M62" s="54">
        <v>9954394577</v>
      </c>
      <c r="N62" s="54" t="s">
        <v>287</v>
      </c>
      <c r="O62" s="54">
        <v>7896729044</v>
      </c>
      <c r="P62" s="60">
        <v>43732</v>
      </c>
      <c r="Q62" s="54" t="s">
        <v>333</v>
      </c>
      <c r="R62" s="54" t="s">
        <v>324</v>
      </c>
      <c r="S62" s="54" t="s">
        <v>97</v>
      </c>
      <c r="T62" s="34"/>
    </row>
    <row r="63" spans="1:20" ht="34.5" x14ac:dyDescent="0.25">
      <c r="A63" s="53">
        <v>59</v>
      </c>
      <c r="B63" s="83" t="s">
        <v>61</v>
      </c>
      <c r="C63" s="54" t="s">
        <v>1303</v>
      </c>
      <c r="D63" s="54" t="s">
        <v>27</v>
      </c>
      <c r="E63" s="56">
        <v>18307070816</v>
      </c>
      <c r="F63" s="54"/>
      <c r="G63" s="56">
        <v>12</v>
      </c>
      <c r="H63" s="56">
        <v>17</v>
      </c>
      <c r="I63" s="58">
        <f t="shared" si="0"/>
        <v>29</v>
      </c>
      <c r="J63" s="54">
        <v>9957492179</v>
      </c>
      <c r="K63" s="54" t="s">
        <v>1044</v>
      </c>
      <c r="L63" s="54" t="s">
        <v>1045</v>
      </c>
      <c r="M63" s="54">
        <v>9954584647</v>
      </c>
      <c r="N63" s="54" t="s">
        <v>289</v>
      </c>
      <c r="O63" s="54"/>
      <c r="P63" s="60">
        <v>43732</v>
      </c>
      <c r="Q63" s="54" t="s">
        <v>333</v>
      </c>
      <c r="R63" s="54" t="s">
        <v>254</v>
      </c>
      <c r="S63" s="54" t="s">
        <v>97</v>
      </c>
      <c r="T63" s="35"/>
    </row>
    <row r="64" spans="1:20" ht="34.5" x14ac:dyDescent="0.25">
      <c r="A64" s="53">
        <v>60</v>
      </c>
      <c r="B64" s="61" t="s">
        <v>61</v>
      </c>
      <c r="C64" s="54" t="s">
        <v>1304</v>
      </c>
      <c r="D64" s="54" t="s">
        <v>27</v>
      </c>
      <c r="E64" s="56">
        <v>18307070919</v>
      </c>
      <c r="F64" s="54"/>
      <c r="G64" s="56">
        <v>34</v>
      </c>
      <c r="H64" s="56">
        <v>25</v>
      </c>
      <c r="I64" s="58">
        <f t="shared" si="0"/>
        <v>59</v>
      </c>
      <c r="J64" s="54">
        <v>8307070919</v>
      </c>
      <c r="K64" s="54" t="s">
        <v>112</v>
      </c>
      <c r="L64" s="54" t="s">
        <v>116</v>
      </c>
      <c r="M64" s="54">
        <v>9854848511</v>
      </c>
      <c r="N64" s="54" t="s">
        <v>1305</v>
      </c>
      <c r="O64" s="54">
        <v>9577549549</v>
      </c>
      <c r="P64" s="60">
        <v>43732</v>
      </c>
      <c r="Q64" s="54" t="s">
        <v>333</v>
      </c>
      <c r="R64" s="54" t="s">
        <v>272</v>
      </c>
      <c r="S64" s="54" t="s">
        <v>97</v>
      </c>
      <c r="T64" s="34"/>
    </row>
    <row r="65" spans="1:20" ht="34.5" x14ac:dyDescent="0.25">
      <c r="A65" s="53">
        <v>61</v>
      </c>
      <c r="B65" s="74" t="s">
        <v>61</v>
      </c>
      <c r="C65" s="54" t="s">
        <v>1358</v>
      </c>
      <c r="D65" s="54" t="s">
        <v>27</v>
      </c>
      <c r="E65" s="56">
        <v>18307070808</v>
      </c>
      <c r="F65" s="54"/>
      <c r="G65" s="56">
        <v>19</v>
      </c>
      <c r="H65" s="56">
        <v>17</v>
      </c>
      <c r="I65" s="58">
        <f t="shared" si="0"/>
        <v>36</v>
      </c>
      <c r="J65" s="54">
        <v>78638803797</v>
      </c>
      <c r="K65" s="54" t="s">
        <v>282</v>
      </c>
      <c r="L65" s="54" t="s">
        <v>283</v>
      </c>
      <c r="M65" s="54">
        <v>9954391802</v>
      </c>
      <c r="N65" s="54" t="s">
        <v>284</v>
      </c>
      <c r="O65" s="54">
        <v>9678306022</v>
      </c>
      <c r="P65" s="60">
        <v>43733</v>
      </c>
      <c r="Q65" s="54" t="s">
        <v>963</v>
      </c>
      <c r="R65" s="54" t="s">
        <v>285</v>
      </c>
      <c r="S65" s="54" t="s">
        <v>97</v>
      </c>
      <c r="T65" s="34"/>
    </row>
    <row r="66" spans="1:20" ht="17.25" x14ac:dyDescent="0.25">
      <c r="A66" s="53">
        <v>62</v>
      </c>
      <c r="B66" s="61" t="s">
        <v>61</v>
      </c>
      <c r="C66" s="55" t="s">
        <v>1310</v>
      </c>
      <c r="D66" s="55" t="s">
        <v>25</v>
      </c>
      <c r="E66" s="57">
        <v>18120410203</v>
      </c>
      <c r="F66" s="55" t="s">
        <v>93</v>
      </c>
      <c r="G66" s="57">
        <v>69</v>
      </c>
      <c r="H66" s="57">
        <v>61</v>
      </c>
      <c r="I66" s="58">
        <f t="shared" si="0"/>
        <v>130</v>
      </c>
      <c r="J66" s="55">
        <v>9954389883</v>
      </c>
      <c r="K66" s="55" t="s">
        <v>973</v>
      </c>
      <c r="L66" s="55" t="s">
        <v>288</v>
      </c>
      <c r="M66" s="55">
        <v>9678503729</v>
      </c>
      <c r="N66" s="55" t="s">
        <v>289</v>
      </c>
      <c r="O66" s="55"/>
      <c r="P66" s="60">
        <v>43733</v>
      </c>
      <c r="Q66" s="54" t="s">
        <v>963</v>
      </c>
      <c r="R66" s="54" t="s">
        <v>246</v>
      </c>
      <c r="S66" s="54" t="s">
        <v>97</v>
      </c>
      <c r="T66" s="34"/>
    </row>
    <row r="67" spans="1:20" s="41" customFormat="1" ht="34.5" x14ac:dyDescent="0.25">
      <c r="A67" s="62">
        <v>63</v>
      </c>
      <c r="B67" s="61" t="s">
        <v>61</v>
      </c>
      <c r="C67" s="54" t="s">
        <v>1311</v>
      </c>
      <c r="D67" s="54" t="s">
        <v>27</v>
      </c>
      <c r="E67" s="56">
        <v>18307070927</v>
      </c>
      <c r="F67" s="54"/>
      <c r="G67" s="56">
        <v>19</v>
      </c>
      <c r="H67" s="56">
        <v>18</v>
      </c>
      <c r="I67" s="58">
        <f t="shared" si="0"/>
        <v>37</v>
      </c>
      <c r="J67" s="54">
        <v>9706310389</v>
      </c>
      <c r="K67" s="54" t="s">
        <v>151</v>
      </c>
      <c r="L67" s="54" t="s">
        <v>152</v>
      </c>
      <c r="M67" s="54">
        <v>8486871726</v>
      </c>
      <c r="N67" s="54" t="s">
        <v>288</v>
      </c>
      <c r="O67" s="54">
        <v>9957884260</v>
      </c>
      <c r="P67" s="60">
        <v>43734</v>
      </c>
      <c r="Q67" s="55" t="s">
        <v>331</v>
      </c>
      <c r="R67" s="55" t="s">
        <v>246</v>
      </c>
      <c r="S67" s="54" t="s">
        <v>97</v>
      </c>
      <c r="T67" s="34"/>
    </row>
    <row r="68" spans="1:20" ht="17.25" x14ac:dyDescent="0.25">
      <c r="A68" s="53">
        <v>64</v>
      </c>
      <c r="B68" s="74" t="s">
        <v>61</v>
      </c>
      <c r="C68" s="54" t="s">
        <v>1343</v>
      </c>
      <c r="D68" s="54" t="s">
        <v>25</v>
      </c>
      <c r="E68" s="56">
        <v>18120422301</v>
      </c>
      <c r="F68" s="54" t="s">
        <v>89</v>
      </c>
      <c r="G68" s="56">
        <v>30</v>
      </c>
      <c r="H68" s="56">
        <v>28</v>
      </c>
      <c r="I68" s="58">
        <f t="shared" si="0"/>
        <v>58</v>
      </c>
      <c r="J68" s="54">
        <v>9957308622</v>
      </c>
      <c r="K68" s="54" t="s">
        <v>282</v>
      </c>
      <c r="L68" s="54" t="s">
        <v>283</v>
      </c>
      <c r="M68" s="54">
        <v>9954391802</v>
      </c>
      <c r="N68" s="54" t="s">
        <v>1344</v>
      </c>
      <c r="O68" s="54">
        <v>9678588389</v>
      </c>
      <c r="P68" s="60">
        <v>43734</v>
      </c>
      <c r="Q68" s="54" t="s">
        <v>331</v>
      </c>
      <c r="R68" s="54" t="s">
        <v>324</v>
      </c>
      <c r="S68" s="54" t="s">
        <v>97</v>
      </c>
      <c r="T68" s="34"/>
    </row>
    <row r="69" spans="1:20" ht="17.25" x14ac:dyDescent="0.25">
      <c r="A69" s="53">
        <v>65</v>
      </c>
      <c r="B69" s="61" t="s">
        <v>61</v>
      </c>
      <c r="C69" s="54" t="s">
        <v>1314</v>
      </c>
      <c r="D69" s="54" t="s">
        <v>25</v>
      </c>
      <c r="E69" s="56">
        <v>18120421601</v>
      </c>
      <c r="F69" s="54" t="s">
        <v>89</v>
      </c>
      <c r="G69" s="56">
        <v>51</v>
      </c>
      <c r="H69" s="56">
        <v>39</v>
      </c>
      <c r="I69" s="58">
        <f t="shared" ref="I69:I132" si="1">SUM(G69:H69)</f>
        <v>90</v>
      </c>
      <c r="J69" s="54">
        <v>9954818434</v>
      </c>
      <c r="K69" s="54" t="s">
        <v>282</v>
      </c>
      <c r="L69" s="54" t="s">
        <v>286</v>
      </c>
      <c r="M69" s="54">
        <v>9954394577</v>
      </c>
      <c r="N69" s="54" t="s">
        <v>287</v>
      </c>
      <c r="O69" s="54">
        <v>7896729044</v>
      </c>
      <c r="P69" s="60">
        <v>43734</v>
      </c>
      <c r="Q69" s="54" t="s">
        <v>331</v>
      </c>
      <c r="R69" s="54" t="s">
        <v>252</v>
      </c>
      <c r="S69" s="54" t="s">
        <v>97</v>
      </c>
      <c r="T69" s="34"/>
    </row>
    <row r="70" spans="1:20" ht="34.5" x14ac:dyDescent="0.25">
      <c r="A70" s="53">
        <v>66</v>
      </c>
      <c r="B70" s="61" t="s">
        <v>61</v>
      </c>
      <c r="C70" s="54" t="s">
        <v>1345</v>
      </c>
      <c r="D70" s="54" t="s">
        <v>25</v>
      </c>
      <c r="E70" s="56">
        <v>18120414703</v>
      </c>
      <c r="F70" s="54" t="s">
        <v>89</v>
      </c>
      <c r="G70" s="56">
        <v>44</v>
      </c>
      <c r="H70" s="56">
        <v>55</v>
      </c>
      <c r="I70" s="58">
        <f t="shared" si="1"/>
        <v>99</v>
      </c>
      <c r="J70" s="54">
        <v>8876404835</v>
      </c>
      <c r="K70" s="54" t="s">
        <v>125</v>
      </c>
      <c r="L70" s="54" t="s">
        <v>126</v>
      </c>
      <c r="M70" s="54">
        <v>8486491927</v>
      </c>
      <c r="N70" s="54" t="s">
        <v>1001</v>
      </c>
      <c r="O70" s="54">
        <v>9678874958</v>
      </c>
      <c r="P70" s="60">
        <v>43735</v>
      </c>
      <c r="Q70" s="54" t="s">
        <v>92</v>
      </c>
      <c r="R70" s="54" t="s">
        <v>1221</v>
      </c>
      <c r="S70" s="54" t="s">
        <v>97</v>
      </c>
      <c r="T70" s="34"/>
    </row>
    <row r="71" spans="1:20" ht="34.5" x14ac:dyDescent="0.25">
      <c r="A71" s="53">
        <v>67</v>
      </c>
      <c r="B71" s="61" t="s">
        <v>61</v>
      </c>
      <c r="C71" s="54" t="s">
        <v>1326</v>
      </c>
      <c r="D71" s="54" t="s">
        <v>25</v>
      </c>
      <c r="E71" s="56">
        <v>18120414702</v>
      </c>
      <c r="F71" s="54" t="s">
        <v>93</v>
      </c>
      <c r="G71" s="56">
        <v>40</v>
      </c>
      <c r="H71" s="56">
        <v>35</v>
      </c>
      <c r="I71" s="58">
        <f t="shared" si="1"/>
        <v>75</v>
      </c>
      <c r="J71" s="54">
        <v>9678615886</v>
      </c>
      <c r="K71" s="54" t="s">
        <v>991</v>
      </c>
      <c r="L71" s="54" t="s">
        <v>984</v>
      </c>
      <c r="M71" s="54">
        <v>8011203756</v>
      </c>
      <c r="N71" s="54" t="s">
        <v>1316</v>
      </c>
      <c r="O71" s="54">
        <v>7896318288</v>
      </c>
      <c r="P71" s="60">
        <v>43735</v>
      </c>
      <c r="Q71" s="54" t="s">
        <v>92</v>
      </c>
      <c r="R71" s="54" t="s">
        <v>1246</v>
      </c>
      <c r="S71" s="54" t="s">
        <v>97</v>
      </c>
      <c r="T71" s="34"/>
    </row>
    <row r="72" spans="1:20" ht="17.25" x14ac:dyDescent="0.25">
      <c r="A72" s="53">
        <v>68</v>
      </c>
      <c r="B72" s="61" t="s">
        <v>61</v>
      </c>
      <c r="C72" s="54" t="s">
        <v>1321</v>
      </c>
      <c r="D72" s="54" t="s">
        <v>27</v>
      </c>
      <c r="E72" s="56">
        <v>18307071227</v>
      </c>
      <c r="F72" s="54"/>
      <c r="G72" s="56">
        <v>32</v>
      </c>
      <c r="H72" s="56">
        <v>35</v>
      </c>
      <c r="I72" s="58">
        <f t="shared" si="1"/>
        <v>67</v>
      </c>
      <c r="J72" s="54">
        <v>9678763572</v>
      </c>
      <c r="K72" s="54" t="s">
        <v>1322</v>
      </c>
      <c r="L72" s="54" t="s">
        <v>1323</v>
      </c>
      <c r="M72" s="54">
        <v>9401725693</v>
      </c>
      <c r="N72" s="54" t="s">
        <v>1324</v>
      </c>
      <c r="O72" s="54">
        <v>9678348321</v>
      </c>
      <c r="P72" s="60">
        <v>43735</v>
      </c>
      <c r="Q72" s="54" t="s">
        <v>92</v>
      </c>
      <c r="R72" s="54" t="s">
        <v>1325</v>
      </c>
      <c r="S72" s="54" t="s">
        <v>97</v>
      </c>
      <c r="T72" s="34"/>
    </row>
    <row r="73" spans="1:20" ht="17.25" x14ac:dyDescent="0.25">
      <c r="A73" s="53">
        <v>69</v>
      </c>
      <c r="B73" s="83" t="s">
        <v>61</v>
      </c>
      <c r="C73" s="54" t="s">
        <v>668</v>
      </c>
      <c r="D73" s="54" t="s">
        <v>27</v>
      </c>
      <c r="E73" s="56">
        <v>18307070523</v>
      </c>
      <c r="F73" s="54"/>
      <c r="G73" s="56">
        <v>14</v>
      </c>
      <c r="H73" s="56">
        <v>15</v>
      </c>
      <c r="I73" s="58">
        <f t="shared" si="1"/>
        <v>29</v>
      </c>
      <c r="J73" s="54">
        <v>9957876838</v>
      </c>
      <c r="K73" s="54" t="s">
        <v>1073</v>
      </c>
      <c r="L73" s="54" t="s">
        <v>1014</v>
      </c>
      <c r="M73" s="54">
        <v>8752072485</v>
      </c>
      <c r="N73" s="54" t="s">
        <v>1077</v>
      </c>
      <c r="O73" s="54">
        <v>7896519897</v>
      </c>
      <c r="P73" s="60">
        <v>43736</v>
      </c>
      <c r="Q73" s="54" t="s">
        <v>332</v>
      </c>
      <c r="R73" s="54" t="s">
        <v>249</v>
      </c>
      <c r="S73" s="54" t="s">
        <v>97</v>
      </c>
      <c r="T73" s="34"/>
    </row>
    <row r="74" spans="1:20" ht="17.25" x14ac:dyDescent="0.25">
      <c r="A74" s="53">
        <v>70</v>
      </c>
      <c r="B74" s="83" t="s">
        <v>61</v>
      </c>
      <c r="C74" s="54" t="s">
        <v>1348</v>
      </c>
      <c r="D74" s="54" t="s">
        <v>25</v>
      </c>
      <c r="E74" s="56">
        <v>18120412710</v>
      </c>
      <c r="F74" s="54" t="s">
        <v>89</v>
      </c>
      <c r="G74" s="56">
        <v>20</v>
      </c>
      <c r="H74" s="56">
        <v>14</v>
      </c>
      <c r="I74" s="58">
        <f t="shared" si="1"/>
        <v>34</v>
      </c>
      <c r="J74" s="54">
        <v>9954372530</v>
      </c>
      <c r="K74" s="54" t="s">
        <v>1010</v>
      </c>
      <c r="L74" s="54" t="s">
        <v>1011</v>
      </c>
      <c r="M74" s="54">
        <v>9613075788</v>
      </c>
      <c r="N74" s="54" t="s">
        <v>1012</v>
      </c>
      <c r="O74" s="54">
        <v>9957781387</v>
      </c>
      <c r="P74" s="60">
        <v>43736</v>
      </c>
      <c r="Q74" s="54" t="s">
        <v>332</v>
      </c>
      <c r="R74" s="54" t="s">
        <v>324</v>
      </c>
      <c r="S74" s="54" t="s">
        <v>97</v>
      </c>
      <c r="T74" s="34"/>
    </row>
    <row r="75" spans="1:20" ht="17.25" x14ac:dyDescent="0.25">
      <c r="A75" s="53">
        <v>71</v>
      </c>
      <c r="B75" s="83" t="s">
        <v>61</v>
      </c>
      <c r="C75" s="54" t="s">
        <v>1349</v>
      </c>
      <c r="D75" s="54" t="s">
        <v>25</v>
      </c>
      <c r="E75" s="56">
        <v>18120412701</v>
      </c>
      <c r="F75" s="54" t="s">
        <v>128</v>
      </c>
      <c r="G75" s="56">
        <v>37</v>
      </c>
      <c r="H75" s="56">
        <v>33</v>
      </c>
      <c r="I75" s="58">
        <f t="shared" si="1"/>
        <v>70</v>
      </c>
      <c r="J75" s="54">
        <v>8761929835</v>
      </c>
      <c r="K75" s="54" t="s">
        <v>1010</v>
      </c>
      <c r="L75" s="54" t="s">
        <v>1014</v>
      </c>
      <c r="M75" s="54">
        <v>8752072485</v>
      </c>
      <c r="N75" s="54" t="s">
        <v>1077</v>
      </c>
      <c r="O75" s="54">
        <v>7896519897</v>
      </c>
      <c r="P75" s="60">
        <v>43736</v>
      </c>
      <c r="Q75" s="54" t="s">
        <v>332</v>
      </c>
      <c r="R75" s="54" t="s">
        <v>252</v>
      </c>
      <c r="S75" s="54" t="s">
        <v>97</v>
      </c>
      <c r="T75" s="34"/>
    </row>
    <row r="76" spans="1:20" ht="34.5" x14ac:dyDescent="0.25">
      <c r="A76" s="53">
        <v>72</v>
      </c>
      <c r="B76" s="83" t="s">
        <v>61</v>
      </c>
      <c r="C76" s="54" t="s">
        <v>1350</v>
      </c>
      <c r="D76" s="54" t="s">
        <v>27</v>
      </c>
      <c r="E76" s="56">
        <v>18307071103</v>
      </c>
      <c r="F76" s="54"/>
      <c r="G76" s="56">
        <v>13</v>
      </c>
      <c r="H76" s="56">
        <v>12</v>
      </c>
      <c r="I76" s="58">
        <f t="shared" si="1"/>
        <v>25</v>
      </c>
      <c r="J76" s="54">
        <v>7896681860</v>
      </c>
      <c r="K76" s="54" t="s">
        <v>105</v>
      </c>
      <c r="L76" s="54" t="s">
        <v>1181</v>
      </c>
      <c r="M76" s="54">
        <v>9854634561</v>
      </c>
      <c r="N76" s="54" t="s">
        <v>1183</v>
      </c>
      <c r="O76" s="54">
        <v>9207159470</v>
      </c>
      <c r="P76" s="60">
        <v>43738</v>
      </c>
      <c r="Q76" s="54" t="s">
        <v>329</v>
      </c>
      <c r="R76" s="54" t="s">
        <v>260</v>
      </c>
      <c r="S76" s="54" t="s">
        <v>97</v>
      </c>
      <c r="T76" s="34"/>
    </row>
    <row r="77" spans="1:20" ht="34.5" x14ac:dyDescent="0.25">
      <c r="A77" s="53">
        <v>73</v>
      </c>
      <c r="B77" s="83" t="s">
        <v>61</v>
      </c>
      <c r="C77" s="54" t="s">
        <v>1351</v>
      </c>
      <c r="D77" s="54" t="s">
        <v>25</v>
      </c>
      <c r="E77" s="56">
        <v>18120416009</v>
      </c>
      <c r="F77" s="54" t="s">
        <v>598</v>
      </c>
      <c r="G77" s="56">
        <v>78</v>
      </c>
      <c r="H77" s="56">
        <v>68</v>
      </c>
      <c r="I77" s="58">
        <f t="shared" si="1"/>
        <v>146</v>
      </c>
      <c r="J77" s="54">
        <v>9435086383</v>
      </c>
      <c r="K77" s="54" t="s">
        <v>328</v>
      </c>
      <c r="L77" s="54"/>
      <c r="M77" s="54"/>
      <c r="N77" s="54"/>
      <c r="O77" s="54"/>
      <c r="P77" s="60">
        <v>43738</v>
      </c>
      <c r="Q77" s="54" t="s">
        <v>329</v>
      </c>
      <c r="R77" s="54" t="s">
        <v>232</v>
      </c>
      <c r="S77" s="54" t="s">
        <v>97</v>
      </c>
      <c r="T77" s="34"/>
    </row>
    <row r="78" spans="1:20" ht="17.25" x14ac:dyDescent="0.25">
      <c r="A78" s="53">
        <v>74</v>
      </c>
      <c r="B78" s="83"/>
      <c r="C78" s="61"/>
      <c r="D78" s="61"/>
      <c r="E78" s="56"/>
      <c r="F78" s="54"/>
      <c r="G78" s="56"/>
      <c r="H78" s="56"/>
      <c r="I78" s="58">
        <f t="shared" si="1"/>
        <v>0</v>
      </c>
      <c r="J78" s="54"/>
      <c r="K78" s="54"/>
      <c r="L78" s="54"/>
      <c r="M78" s="54"/>
      <c r="N78" s="54"/>
      <c r="O78" s="54"/>
      <c r="P78" s="60"/>
      <c r="Q78" s="54"/>
      <c r="R78" s="54"/>
      <c r="S78" s="54"/>
      <c r="T78" s="35"/>
    </row>
    <row r="79" spans="1:20" ht="17.25" x14ac:dyDescent="0.25">
      <c r="A79" s="53">
        <v>75</v>
      </c>
      <c r="B79" s="74"/>
      <c r="C79" s="61"/>
      <c r="D79" s="61"/>
      <c r="E79" s="56"/>
      <c r="F79" s="54"/>
      <c r="G79" s="56"/>
      <c r="H79" s="56"/>
      <c r="I79" s="58">
        <f t="shared" si="1"/>
        <v>0</v>
      </c>
      <c r="J79" s="54"/>
      <c r="K79" s="54"/>
      <c r="L79" s="54"/>
      <c r="M79" s="54"/>
      <c r="N79" s="54"/>
      <c r="O79" s="54"/>
      <c r="P79" s="60"/>
      <c r="Q79" s="54"/>
      <c r="R79" s="54"/>
      <c r="S79" s="54"/>
      <c r="T79" s="35"/>
    </row>
    <row r="80" spans="1:20" ht="17.25" x14ac:dyDescent="0.25">
      <c r="A80" s="53">
        <v>76</v>
      </c>
      <c r="B80" s="74"/>
      <c r="C80" s="61"/>
      <c r="D80" s="61"/>
      <c r="E80" s="56"/>
      <c r="F80" s="54"/>
      <c r="G80" s="56"/>
      <c r="H80" s="56"/>
      <c r="I80" s="58">
        <f t="shared" si="1"/>
        <v>0</v>
      </c>
      <c r="J80" s="54"/>
      <c r="K80" s="54"/>
      <c r="L80" s="54"/>
      <c r="M80" s="54"/>
      <c r="N80" s="54"/>
      <c r="O80" s="54"/>
      <c r="P80" s="60"/>
      <c r="Q80" s="54"/>
      <c r="R80" s="54"/>
      <c r="S80" s="54"/>
      <c r="T80" s="35"/>
    </row>
    <row r="81" spans="1:20" s="41" customFormat="1" ht="17.25" x14ac:dyDescent="0.25">
      <c r="A81" s="62">
        <v>77</v>
      </c>
      <c r="B81" s="74" t="s">
        <v>62</v>
      </c>
      <c r="C81" s="74" t="s">
        <v>907</v>
      </c>
      <c r="D81" s="74" t="s">
        <v>25</v>
      </c>
      <c r="E81" s="57">
        <v>18120407302</v>
      </c>
      <c r="F81" s="55" t="s">
        <v>93</v>
      </c>
      <c r="G81" s="57">
        <v>51</v>
      </c>
      <c r="H81" s="57">
        <v>71</v>
      </c>
      <c r="I81" s="58">
        <f t="shared" si="1"/>
        <v>122</v>
      </c>
      <c r="J81" s="55">
        <v>8011106692</v>
      </c>
      <c r="K81" s="55" t="s">
        <v>766</v>
      </c>
      <c r="L81" s="55" t="s">
        <v>725</v>
      </c>
      <c r="M81" s="55">
        <v>8254831130</v>
      </c>
      <c r="N81" s="55" t="s">
        <v>778</v>
      </c>
      <c r="O81" s="55">
        <v>8011053195</v>
      </c>
      <c r="P81" s="59">
        <v>43710</v>
      </c>
      <c r="Q81" s="55" t="s">
        <v>329</v>
      </c>
      <c r="R81" s="55" t="s">
        <v>234</v>
      </c>
      <c r="S81" s="55" t="s">
        <v>85</v>
      </c>
      <c r="T81" s="34"/>
    </row>
    <row r="82" spans="1:20" s="41" customFormat="1" ht="17.25" x14ac:dyDescent="0.25">
      <c r="A82" s="62">
        <v>78</v>
      </c>
      <c r="B82" s="74" t="s">
        <v>62</v>
      </c>
      <c r="C82" s="54" t="s">
        <v>908</v>
      </c>
      <c r="D82" s="54" t="s">
        <v>25</v>
      </c>
      <c r="E82" s="56">
        <v>18120407201</v>
      </c>
      <c r="F82" s="54" t="s">
        <v>89</v>
      </c>
      <c r="G82" s="56">
        <v>26</v>
      </c>
      <c r="H82" s="56">
        <v>15</v>
      </c>
      <c r="I82" s="58">
        <f t="shared" si="1"/>
        <v>41</v>
      </c>
      <c r="J82" s="54">
        <v>9854754093</v>
      </c>
      <c r="K82" s="54" t="s">
        <v>766</v>
      </c>
      <c r="L82" s="54" t="s">
        <v>725</v>
      </c>
      <c r="M82" s="54">
        <v>8254831130</v>
      </c>
      <c r="N82" s="54" t="s">
        <v>746</v>
      </c>
      <c r="O82" s="54">
        <v>9508001039</v>
      </c>
      <c r="P82" s="60">
        <v>43711</v>
      </c>
      <c r="Q82" s="54" t="s">
        <v>333</v>
      </c>
      <c r="R82" s="54" t="s">
        <v>254</v>
      </c>
      <c r="S82" s="55" t="s">
        <v>85</v>
      </c>
      <c r="T82" s="34"/>
    </row>
    <row r="83" spans="1:20" s="41" customFormat="1" ht="34.5" x14ac:dyDescent="0.25">
      <c r="A83" s="62">
        <v>79</v>
      </c>
      <c r="B83" s="74" t="s">
        <v>62</v>
      </c>
      <c r="C83" s="54" t="s">
        <v>909</v>
      </c>
      <c r="D83" s="54" t="s">
        <v>25</v>
      </c>
      <c r="E83" s="56">
        <v>18120407102</v>
      </c>
      <c r="F83" s="54" t="s">
        <v>93</v>
      </c>
      <c r="G83" s="56">
        <v>54</v>
      </c>
      <c r="H83" s="56">
        <v>62</v>
      </c>
      <c r="I83" s="58">
        <f t="shared" si="1"/>
        <v>116</v>
      </c>
      <c r="J83" s="54">
        <v>8812035476</v>
      </c>
      <c r="K83" s="54" t="s">
        <v>766</v>
      </c>
      <c r="L83" s="54" t="s">
        <v>725</v>
      </c>
      <c r="M83" s="54">
        <v>8254831130</v>
      </c>
      <c r="N83" s="54" t="s">
        <v>746</v>
      </c>
      <c r="O83" s="54">
        <v>9508001039</v>
      </c>
      <c r="P83" s="60">
        <v>43711</v>
      </c>
      <c r="Q83" s="54" t="s">
        <v>333</v>
      </c>
      <c r="R83" s="54" t="s">
        <v>249</v>
      </c>
      <c r="S83" s="55" t="s">
        <v>85</v>
      </c>
      <c r="T83" s="34"/>
    </row>
    <row r="84" spans="1:20" ht="17.25" x14ac:dyDescent="0.25">
      <c r="A84" s="53">
        <v>80</v>
      </c>
      <c r="B84" s="74" t="s">
        <v>62</v>
      </c>
      <c r="C84" s="54" t="s">
        <v>911</v>
      </c>
      <c r="D84" s="54" t="s">
        <v>25</v>
      </c>
      <c r="E84" s="56">
        <v>10120406902</v>
      </c>
      <c r="F84" s="54" t="s">
        <v>94</v>
      </c>
      <c r="G84" s="56">
        <v>91</v>
      </c>
      <c r="H84" s="56">
        <v>95</v>
      </c>
      <c r="I84" s="58">
        <f t="shared" si="1"/>
        <v>186</v>
      </c>
      <c r="J84" s="54">
        <v>9678204062</v>
      </c>
      <c r="K84" s="54" t="s">
        <v>711</v>
      </c>
      <c r="L84" s="54" t="s">
        <v>712</v>
      </c>
      <c r="M84" s="54">
        <v>9401725690</v>
      </c>
      <c r="N84" s="54" t="s">
        <v>734</v>
      </c>
      <c r="O84" s="54">
        <v>9613248696</v>
      </c>
      <c r="P84" s="60">
        <v>43712</v>
      </c>
      <c r="Q84" s="54" t="s">
        <v>963</v>
      </c>
      <c r="R84" s="54" t="s">
        <v>912</v>
      </c>
      <c r="S84" s="55" t="s">
        <v>85</v>
      </c>
      <c r="T84" s="34"/>
    </row>
    <row r="85" spans="1:20" ht="34.5" x14ac:dyDescent="0.25">
      <c r="A85" s="53">
        <v>81</v>
      </c>
      <c r="B85" s="74" t="s">
        <v>62</v>
      </c>
      <c r="C85" s="54" t="s">
        <v>913</v>
      </c>
      <c r="D85" s="54" t="s">
        <v>25</v>
      </c>
      <c r="E85" s="56">
        <v>18120422608</v>
      </c>
      <c r="F85" s="54" t="s">
        <v>128</v>
      </c>
      <c r="G85" s="56">
        <v>84</v>
      </c>
      <c r="H85" s="56">
        <v>86</v>
      </c>
      <c r="I85" s="58">
        <f t="shared" si="1"/>
        <v>170</v>
      </c>
      <c r="J85" s="54">
        <v>9854707496</v>
      </c>
      <c r="K85" s="54" t="s">
        <v>754</v>
      </c>
      <c r="L85" s="54" t="s">
        <v>742</v>
      </c>
      <c r="M85" s="54">
        <v>9957825496</v>
      </c>
      <c r="N85" s="54" t="s">
        <v>826</v>
      </c>
      <c r="O85" s="54">
        <v>9854315843</v>
      </c>
      <c r="P85" s="60">
        <v>43713</v>
      </c>
      <c r="Q85" s="54" t="s">
        <v>331</v>
      </c>
      <c r="R85" s="54" t="s">
        <v>260</v>
      </c>
      <c r="S85" s="55" t="s">
        <v>85</v>
      </c>
      <c r="T85" s="34"/>
    </row>
    <row r="86" spans="1:20" ht="17.25" x14ac:dyDescent="0.25">
      <c r="A86" s="53">
        <v>82</v>
      </c>
      <c r="B86" s="74" t="s">
        <v>62</v>
      </c>
      <c r="C86" s="54" t="s">
        <v>914</v>
      </c>
      <c r="D86" s="54" t="s">
        <v>25</v>
      </c>
      <c r="E86" s="56">
        <v>18120423101</v>
      </c>
      <c r="F86" s="54" t="s">
        <v>598</v>
      </c>
      <c r="G86" s="56">
        <v>87</v>
      </c>
      <c r="H86" s="56">
        <v>104</v>
      </c>
      <c r="I86" s="58">
        <f t="shared" si="1"/>
        <v>191</v>
      </c>
      <c r="J86" s="54">
        <v>9435388827</v>
      </c>
      <c r="K86" s="54" t="s">
        <v>134</v>
      </c>
      <c r="L86" s="54"/>
      <c r="M86" s="54"/>
      <c r="N86" s="54" t="s">
        <v>804</v>
      </c>
      <c r="O86" s="54">
        <v>9957781807</v>
      </c>
      <c r="P86" s="60">
        <v>43714</v>
      </c>
      <c r="Q86" s="54" t="s">
        <v>92</v>
      </c>
      <c r="R86" s="54" t="s">
        <v>240</v>
      </c>
      <c r="S86" s="55" t="s">
        <v>85</v>
      </c>
      <c r="T86" s="34"/>
    </row>
    <row r="87" spans="1:20" ht="34.5" x14ac:dyDescent="0.25">
      <c r="A87" s="53">
        <v>83</v>
      </c>
      <c r="B87" s="74" t="s">
        <v>62</v>
      </c>
      <c r="C87" s="54" t="s">
        <v>915</v>
      </c>
      <c r="D87" s="54" t="s">
        <v>25</v>
      </c>
      <c r="E87" s="56">
        <v>18120423306</v>
      </c>
      <c r="F87" s="54" t="s">
        <v>89</v>
      </c>
      <c r="G87" s="56">
        <v>99</v>
      </c>
      <c r="H87" s="56">
        <v>88</v>
      </c>
      <c r="I87" s="58">
        <f t="shared" si="1"/>
        <v>187</v>
      </c>
      <c r="J87" s="54">
        <v>7086450975</v>
      </c>
      <c r="K87" s="54" t="s">
        <v>748</v>
      </c>
      <c r="L87" s="54" t="s">
        <v>742</v>
      </c>
      <c r="M87" s="54">
        <v>9957825496</v>
      </c>
      <c r="N87" s="54" t="s">
        <v>828</v>
      </c>
      <c r="O87" s="54">
        <v>9854936377</v>
      </c>
      <c r="P87" s="60">
        <v>43715</v>
      </c>
      <c r="Q87" s="54" t="s">
        <v>332</v>
      </c>
      <c r="R87" s="54" t="s">
        <v>232</v>
      </c>
      <c r="S87" s="55" t="s">
        <v>85</v>
      </c>
      <c r="T87" s="34"/>
    </row>
    <row r="88" spans="1:20" ht="34.5" x14ac:dyDescent="0.25">
      <c r="A88" s="53">
        <v>84</v>
      </c>
      <c r="B88" s="74" t="s">
        <v>62</v>
      </c>
      <c r="C88" s="54" t="s">
        <v>940</v>
      </c>
      <c r="D88" s="54" t="s">
        <v>25</v>
      </c>
      <c r="E88" s="56">
        <v>18120422705</v>
      </c>
      <c r="F88" s="54" t="s">
        <v>94</v>
      </c>
      <c r="G88" s="56">
        <v>181</v>
      </c>
      <c r="H88" s="56">
        <v>199</v>
      </c>
      <c r="I88" s="58">
        <f t="shared" si="1"/>
        <v>380</v>
      </c>
      <c r="J88" s="54">
        <v>9957084608</v>
      </c>
      <c r="K88" s="54" t="s">
        <v>787</v>
      </c>
      <c r="L88" s="54" t="s">
        <v>788</v>
      </c>
      <c r="M88" s="54">
        <v>9678087179</v>
      </c>
      <c r="N88" s="54" t="s">
        <v>789</v>
      </c>
      <c r="O88" s="54">
        <v>9854753626</v>
      </c>
      <c r="P88" s="60" t="s">
        <v>941</v>
      </c>
      <c r="Q88" s="54" t="s">
        <v>513</v>
      </c>
      <c r="R88" s="54" t="s">
        <v>267</v>
      </c>
      <c r="S88" s="55" t="s">
        <v>85</v>
      </c>
      <c r="T88" s="34"/>
    </row>
    <row r="89" spans="1:20" ht="34.5" x14ac:dyDescent="0.25">
      <c r="A89" s="53">
        <v>85</v>
      </c>
      <c r="B89" s="74" t="s">
        <v>62</v>
      </c>
      <c r="C89" s="61" t="s">
        <v>916</v>
      </c>
      <c r="D89" s="61" t="s">
        <v>27</v>
      </c>
      <c r="E89" s="56">
        <v>18307010823</v>
      </c>
      <c r="F89" s="54"/>
      <c r="G89" s="56">
        <v>48</v>
      </c>
      <c r="H89" s="56">
        <v>48</v>
      </c>
      <c r="I89" s="58">
        <f t="shared" si="1"/>
        <v>96</v>
      </c>
      <c r="J89" s="54">
        <v>8011088808</v>
      </c>
      <c r="K89" s="54" t="s">
        <v>917</v>
      </c>
      <c r="L89" s="54" t="s">
        <v>918</v>
      </c>
      <c r="M89" s="54">
        <v>9401467721</v>
      </c>
      <c r="N89" s="54" t="s">
        <v>919</v>
      </c>
      <c r="O89" s="54">
        <v>7896383135</v>
      </c>
      <c r="P89" s="60">
        <v>43719</v>
      </c>
      <c r="Q89" s="85" t="s">
        <v>963</v>
      </c>
      <c r="R89" s="54" t="s">
        <v>260</v>
      </c>
      <c r="S89" s="55" t="s">
        <v>85</v>
      </c>
      <c r="T89" s="34"/>
    </row>
    <row r="90" spans="1:20" ht="34.5" x14ac:dyDescent="0.25">
      <c r="A90" s="53">
        <v>86</v>
      </c>
      <c r="B90" s="74" t="s">
        <v>62</v>
      </c>
      <c r="C90" s="61" t="s">
        <v>920</v>
      </c>
      <c r="D90" s="61" t="s">
        <v>25</v>
      </c>
      <c r="E90" s="56">
        <v>18120402505</v>
      </c>
      <c r="F90" s="54" t="s">
        <v>89</v>
      </c>
      <c r="G90" s="56">
        <v>27</v>
      </c>
      <c r="H90" s="56">
        <v>22</v>
      </c>
      <c r="I90" s="58">
        <f t="shared" si="1"/>
        <v>49</v>
      </c>
      <c r="J90" s="54">
        <v>8822381946</v>
      </c>
      <c r="K90" s="54" t="s">
        <v>917</v>
      </c>
      <c r="L90" s="54" t="s">
        <v>918</v>
      </c>
      <c r="M90" s="54">
        <v>9401467721</v>
      </c>
      <c r="N90" s="54" t="s">
        <v>919</v>
      </c>
      <c r="O90" s="54">
        <v>7896383135</v>
      </c>
      <c r="P90" s="60">
        <v>43719</v>
      </c>
      <c r="Q90" s="85" t="s">
        <v>963</v>
      </c>
      <c r="R90" s="54" t="s">
        <v>260</v>
      </c>
      <c r="S90" s="55" t="s">
        <v>85</v>
      </c>
      <c r="T90" s="34"/>
    </row>
    <row r="91" spans="1:20" ht="17.25" x14ac:dyDescent="0.25">
      <c r="A91" s="53">
        <v>87</v>
      </c>
      <c r="B91" s="74" t="s">
        <v>62</v>
      </c>
      <c r="C91" s="61" t="s">
        <v>921</v>
      </c>
      <c r="D91" s="61" t="s">
        <v>27</v>
      </c>
      <c r="E91" s="56">
        <v>18307010828</v>
      </c>
      <c r="F91" s="54"/>
      <c r="G91" s="56">
        <v>51</v>
      </c>
      <c r="H91" s="56">
        <v>48</v>
      </c>
      <c r="I91" s="58">
        <f t="shared" si="1"/>
        <v>99</v>
      </c>
      <c r="J91" s="54">
        <v>7896147272</v>
      </c>
      <c r="K91" s="54" t="s">
        <v>917</v>
      </c>
      <c r="L91" s="54" t="s">
        <v>918</v>
      </c>
      <c r="M91" s="54">
        <v>9401467721</v>
      </c>
      <c r="N91" s="54" t="s">
        <v>922</v>
      </c>
      <c r="O91" s="54">
        <v>7896151694</v>
      </c>
      <c r="P91" s="60">
        <v>43720</v>
      </c>
      <c r="Q91" s="54" t="s">
        <v>331</v>
      </c>
      <c r="R91" s="54" t="s">
        <v>275</v>
      </c>
      <c r="S91" s="55" t="s">
        <v>85</v>
      </c>
      <c r="T91" s="34"/>
    </row>
    <row r="92" spans="1:20" ht="17.25" x14ac:dyDescent="0.25">
      <c r="A92" s="53">
        <v>88</v>
      </c>
      <c r="B92" s="61" t="s">
        <v>62</v>
      </c>
      <c r="C92" s="61" t="s">
        <v>923</v>
      </c>
      <c r="D92" s="61" t="s">
        <v>25</v>
      </c>
      <c r="E92" s="56">
        <v>18120402503</v>
      </c>
      <c r="F92" s="54" t="s">
        <v>89</v>
      </c>
      <c r="G92" s="56">
        <v>29</v>
      </c>
      <c r="H92" s="56">
        <v>27</v>
      </c>
      <c r="I92" s="58">
        <f t="shared" si="1"/>
        <v>56</v>
      </c>
      <c r="J92" s="54">
        <v>8822234494</v>
      </c>
      <c r="K92" s="54" t="s">
        <v>917</v>
      </c>
      <c r="L92" s="54" t="s">
        <v>918</v>
      </c>
      <c r="M92" s="54">
        <v>9401467721</v>
      </c>
      <c r="N92" s="54" t="s">
        <v>922</v>
      </c>
      <c r="O92" s="54">
        <v>7896151694</v>
      </c>
      <c r="P92" s="60">
        <v>43720</v>
      </c>
      <c r="Q92" s="54" t="s">
        <v>331</v>
      </c>
      <c r="R92" s="54" t="s">
        <v>264</v>
      </c>
      <c r="S92" s="55" t="s">
        <v>85</v>
      </c>
      <c r="T92" s="34"/>
    </row>
    <row r="93" spans="1:20" ht="34.5" x14ac:dyDescent="0.25">
      <c r="A93" s="53">
        <v>89</v>
      </c>
      <c r="B93" s="61" t="s">
        <v>62</v>
      </c>
      <c r="C93" s="61" t="s">
        <v>924</v>
      </c>
      <c r="D93" s="61" t="s">
        <v>25</v>
      </c>
      <c r="E93" s="56">
        <v>18120402502</v>
      </c>
      <c r="F93" s="54" t="s">
        <v>93</v>
      </c>
      <c r="G93" s="56">
        <v>19</v>
      </c>
      <c r="H93" s="56">
        <v>18</v>
      </c>
      <c r="I93" s="58">
        <f t="shared" si="1"/>
        <v>37</v>
      </c>
      <c r="J93" s="54">
        <v>8399839431</v>
      </c>
      <c r="K93" s="54" t="s">
        <v>917</v>
      </c>
      <c r="L93" s="54" t="s">
        <v>918</v>
      </c>
      <c r="M93" s="54">
        <v>9401467721</v>
      </c>
      <c r="N93" s="54" t="s">
        <v>919</v>
      </c>
      <c r="O93" s="54">
        <v>7896383135</v>
      </c>
      <c r="P93" s="60">
        <v>43720</v>
      </c>
      <c r="Q93" s="54" t="s">
        <v>331</v>
      </c>
      <c r="R93" s="54" t="s">
        <v>264</v>
      </c>
      <c r="S93" s="55" t="s">
        <v>85</v>
      </c>
      <c r="T93" s="34"/>
    </row>
    <row r="94" spans="1:20" ht="17.25" x14ac:dyDescent="0.25">
      <c r="A94" s="53">
        <v>90</v>
      </c>
      <c r="B94" s="61" t="s">
        <v>62</v>
      </c>
      <c r="C94" s="61" t="s">
        <v>925</v>
      </c>
      <c r="D94" s="61" t="s">
        <v>27</v>
      </c>
      <c r="E94" s="56">
        <v>18307010837</v>
      </c>
      <c r="F94" s="54"/>
      <c r="G94" s="56">
        <v>40</v>
      </c>
      <c r="H94" s="56">
        <v>25</v>
      </c>
      <c r="I94" s="58">
        <f t="shared" si="1"/>
        <v>65</v>
      </c>
      <c r="J94" s="54">
        <v>9957824168</v>
      </c>
      <c r="K94" s="54" t="s">
        <v>917</v>
      </c>
      <c r="L94" s="54" t="s">
        <v>918</v>
      </c>
      <c r="M94" s="54">
        <v>9401467721</v>
      </c>
      <c r="N94" s="87" t="s">
        <v>926</v>
      </c>
      <c r="O94" s="87" t="s">
        <v>927</v>
      </c>
      <c r="P94" s="60">
        <v>43721</v>
      </c>
      <c r="Q94" s="54" t="s">
        <v>92</v>
      </c>
      <c r="R94" s="54" t="s">
        <v>268</v>
      </c>
      <c r="S94" s="55" t="s">
        <v>85</v>
      </c>
      <c r="T94" s="34"/>
    </row>
    <row r="95" spans="1:20" ht="17.25" x14ac:dyDescent="0.25">
      <c r="A95" s="53">
        <v>91</v>
      </c>
      <c r="B95" s="61" t="s">
        <v>62</v>
      </c>
      <c r="C95" s="61" t="s">
        <v>928</v>
      </c>
      <c r="D95" s="61" t="s">
        <v>27</v>
      </c>
      <c r="E95" s="56">
        <v>18307010836</v>
      </c>
      <c r="F95" s="54"/>
      <c r="G95" s="56">
        <v>27</v>
      </c>
      <c r="H95" s="56">
        <v>35</v>
      </c>
      <c r="I95" s="58">
        <f t="shared" si="1"/>
        <v>62</v>
      </c>
      <c r="J95" s="54">
        <v>7896383342</v>
      </c>
      <c r="K95" s="54" t="s">
        <v>917</v>
      </c>
      <c r="L95" s="54" t="s">
        <v>918</v>
      </c>
      <c r="M95" s="54">
        <v>9401467721</v>
      </c>
      <c r="N95" s="87" t="s">
        <v>926</v>
      </c>
      <c r="O95" s="87" t="s">
        <v>927</v>
      </c>
      <c r="P95" s="60">
        <v>43721</v>
      </c>
      <c r="Q95" s="54" t="s">
        <v>92</v>
      </c>
      <c r="R95" s="54" t="s">
        <v>269</v>
      </c>
      <c r="S95" s="55" t="s">
        <v>85</v>
      </c>
      <c r="T95" s="34"/>
    </row>
    <row r="96" spans="1:20" ht="17.25" x14ac:dyDescent="0.25">
      <c r="A96" s="53">
        <v>92</v>
      </c>
      <c r="B96" s="61" t="s">
        <v>62</v>
      </c>
      <c r="C96" s="61" t="s">
        <v>929</v>
      </c>
      <c r="D96" s="61" t="s">
        <v>25</v>
      </c>
      <c r="E96" s="56">
        <v>18120402601</v>
      </c>
      <c r="F96" s="54" t="s">
        <v>89</v>
      </c>
      <c r="G96" s="56">
        <v>25</v>
      </c>
      <c r="H96" s="56">
        <v>22</v>
      </c>
      <c r="I96" s="58">
        <f t="shared" si="1"/>
        <v>47</v>
      </c>
      <c r="J96" s="54">
        <v>8638721865</v>
      </c>
      <c r="K96" s="54" t="s">
        <v>917</v>
      </c>
      <c r="L96" s="54" t="s">
        <v>918</v>
      </c>
      <c r="M96" s="54">
        <v>9401467721</v>
      </c>
      <c r="N96" s="87" t="s">
        <v>926</v>
      </c>
      <c r="O96" s="86" t="s">
        <v>927</v>
      </c>
      <c r="P96" s="60">
        <v>43721</v>
      </c>
      <c r="Q96" s="54" t="s">
        <v>92</v>
      </c>
      <c r="R96" s="54" t="s">
        <v>269</v>
      </c>
      <c r="S96" s="55" t="s">
        <v>85</v>
      </c>
      <c r="T96" s="34"/>
    </row>
    <row r="97" spans="1:20" ht="34.5" x14ac:dyDescent="0.25">
      <c r="A97" s="53">
        <v>93</v>
      </c>
      <c r="B97" s="61" t="s">
        <v>62</v>
      </c>
      <c r="C97" s="61" t="s">
        <v>930</v>
      </c>
      <c r="D97" s="61" t="s">
        <v>27</v>
      </c>
      <c r="E97" s="56">
        <v>18307010820</v>
      </c>
      <c r="F97" s="54"/>
      <c r="G97" s="56">
        <v>20</v>
      </c>
      <c r="H97" s="56">
        <v>26</v>
      </c>
      <c r="I97" s="58">
        <f t="shared" si="1"/>
        <v>46</v>
      </c>
      <c r="J97" s="54">
        <v>7896741965</v>
      </c>
      <c r="K97" s="54" t="s">
        <v>244</v>
      </c>
      <c r="L97" s="54" t="s">
        <v>247</v>
      </c>
      <c r="M97" s="54">
        <v>9401335275</v>
      </c>
      <c r="N97" s="54" t="s">
        <v>931</v>
      </c>
      <c r="O97" s="88">
        <v>9707886524</v>
      </c>
      <c r="P97" s="60">
        <v>43722</v>
      </c>
      <c r="Q97" s="54" t="s">
        <v>332</v>
      </c>
      <c r="R97" s="54" t="s">
        <v>269</v>
      </c>
      <c r="S97" s="55" t="s">
        <v>85</v>
      </c>
      <c r="T97" s="34"/>
    </row>
    <row r="98" spans="1:20" ht="17.25" x14ac:dyDescent="0.25">
      <c r="A98" s="53">
        <v>94</v>
      </c>
      <c r="B98" s="61" t="s">
        <v>62</v>
      </c>
      <c r="C98" s="54" t="s">
        <v>932</v>
      </c>
      <c r="D98" s="54" t="s">
        <v>27</v>
      </c>
      <c r="E98" s="56">
        <v>18307010838</v>
      </c>
      <c r="F98" s="54"/>
      <c r="G98" s="56">
        <v>42</v>
      </c>
      <c r="H98" s="56">
        <v>33</v>
      </c>
      <c r="I98" s="58">
        <f t="shared" si="1"/>
        <v>75</v>
      </c>
      <c r="J98" s="54">
        <v>9508483013</v>
      </c>
      <c r="K98" s="54" t="s">
        <v>917</v>
      </c>
      <c r="L98" s="54" t="s">
        <v>933</v>
      </c>
      <c r="M98" s="54">
        <v>9401467721</v>
      </c>
      <c r="N98" s="54" t="s">
        <v>934</v>
      </c>
      <c r="O98" s="54">
        <v>9864986907</v>
      </c>
      <c r="P98" s="60">
        <v>43722</v>
      </c>
      <c r="Q98" s="55" t="s">
        <v>332</v>
      </c>
      <c r="R98" s="55" t="s">
        <v>267</v>
      </c>
      <c r="S98" s="55" t="s">
        <v>85</v>
      </c>
      <c r="T98" s="34"/>
    </row>
    <row r="99" spans="1:20" ht="17.25" x14ac:dyDescent="0.25">
      <c r="A99" s="53">
        <v>95</v>
      </c>
      <c r="B99" s="61" t="s">
        <v>62</v>
      </c>
      <c r="C99" s="61" t="s">
        <v>935</v>
      </c>
      <c r="D99" s="61" t="s">
        <v>25</v>
      </c>
      <c r="E99" s="56">
        <v>18120402801</v>
      </c>
      <c r="F99" s="54" t="s">
        <v>89</v>
      </c>
      <c r="G99" s="56">
        <v>38</v>
      </c>
      <c r="H99" s="56">
        <v>31</v>
      </c>
      <c r="I99" s="58">
        <f t="shared" si="1"/>
        <v>69</v>
      </c>
      <c r="J99" s="54">
        <v>8473068242</v>
      </c>
      <c r="K99" s="54" t="s">
        <v>917</v>
      </c>
      <c r="L99" s="54" t="s">
        <v>918</v>
      </c>
      <c r="M99" s="54">
        <v>9401467721</v>
      </c>
      <c r="N99" s="54" t="s">
        <v>936</v>
      </c>
      <c r="O99" s="86" t="s">
        <v>937</v>
      </c>
      <c r="P99" s="60">
        <v>43722</v>
      </c>
      <c r="Q99" s="54" t="s">
        <v>332</v>
      </c>
      <c r="R99" s="54" t="s">
        <v>275</v>
      </c>
      <c r="S99" s="55" t="s">
        <v>85</v>
      </c>
      <c r="T99" s="34"/>
    </row>
    <row r="100" spans="1:20" ht="34.5" x14ac:dyDescent="0.25">
      <c r="A100" s="53">
        <v>96</v>
      </c>
      <c r="B100" s="61" t="s">
        <v>62</v>
      </c>
      <c r="C100" s="61" t="s">
        <v>938</v>
      </c>
      <c r="D100" s="61" t="s">
        <v>27</v>
      </c>
      <c r="E100" s="56">
        <v>18307010819</v>
      </c>
      <c r="F100" s="54"/>
      <c r="G100" s="56">
        <v>46</v>
      </c>
      <c r="H100" s="56">
        <v>41</v>
      </c>
      <c r="I100" s="58">
        <f t="shared" si="1"/>
        <v>87</v>
      </c>
      <c r="J100" s="54">
        <v>8011733083</v>
      </c>
      <c r="K100" s="54" t="s">
        <v>917</v>
      </c>
      <c r="L100" s="54" t="s">
        <v>918</v>
      </c>
      <c r="M100" s="54">
        <v>9401467721</v>
      </c>
      <c r="N100" s="54" t="s">
        <v>936</v>
      </c>
      <c r="O100" s="86" t="s">
        <v>937</v>
      </c>
      <c r="P100" s="60">
        <v>43724</v>
      </c>
      <c r="Q100" s="54" t="s">
        <v>329</v>
      </c>
      <c r="R100" s="54" t="s">
        <v>275</v>
      </c>
      <c r="S100" s="55" t="s">
        <v>85</v>
      </c>
      <c r="T100" s="34"/>
    </row>
    <row r="101" spans="1:20" ht="34.5" x14ac:dyDescent="0.25">
      <c r="A101" s="53">
        <v>97</v>
      </c>
      <c r="B101" s="61" t="s">
        <v>62</v>
      </c>
      <c r="C101" s="61" t="s">
        <v>939</v>
      </c>
      <c r="D101" s="61" t="s">
        <v>25</v>
      </c>
      <c r="E101" s="56">
        <v>18120402506</v>
      </c>
      <c r="F101" s="54" t="s">
        <v>89</v>
      </c>
      <c r="G101" s="56">
        <v>33</v>
      </c>
      <c r="H101" s="56">
        <v>30</v>
      </c>
      <c r="I101" s="58">
        <f t="shared" si="1"/>
        <v>63</v>
      </c>
      <c r="J101" s="54">
        <v>7896515062</v>
      </c>
      <c r="K101" s="54" t="s">
        <v>917</v>
      </c>
      <c r="L101" s="54" t="s">
        <v>918</v>
      </c>
      <c r="M101" s="54">
        <v>9401467721</v>
      </c>
      <c r="N101" s="54" t="s">
        <v>919</v>
      </c>
      <c r="O101" s="54">
        <v>7896383135</v>
      </c>
      <c r="P101" s="60">
        <v>43724</v>
      </c>
      <c r="Q101" s="54" t="s">
        <v>329</v>
      </c>
      <c r="R101" s="54" t="s">
        <v>264</v>
      </c>
      <c r="S101" s="55" t="s">
        <v>85</v>
      </c>
      <c r="T101" s="34"/>
    </row>
    <row r="102" spans="1:20" ht="17.25" x14ac:dyDescent="0.25">
      <c r="A102" s="53">
        <v>98</v>
      </c>
      <c r="B102" s="61" t="s">
        <v>62</v>
      </c>
      <c r="C102" s="61" t="s">
        <v>942</v>
      </c>
      <c r="D102" s="61" t="s">
        <v>27</v>
      </c>
      <c r="E102" s="56">
        <v>18307010818</v>
      </c>
      <c r="F102" s="54"/>
      <c r="G102" s="56">
        <v>36</v>
      </c>
      <c r="H102" s="56">
        <v>36</v>
      </c>
      <c r="I102" s="58">
        <f t="shared" si="1"/>
        <v>72</v>
      </c>
      <c r="J102" s="54">
        <v>8134934616</v>
      </c>
      <c r="K102" s="54" t="s">
        <v>917</v>
      </c>
      <c r="L102" s="54" t="s">
        <v>918</v>
      </c>
      <c r="M102" s="54">
        <v>9401467721</v>
      </c>
      <c r="N102" s="54" t="s">
        <v>936</v>
      </c>
      <c r="O102" s="89">
        <v>9954384289</v>
      </c>
      <c r="P102" s="60">
        <v>43725</v>
      </c>
      <c r="Q102" s="54" t="s">
        <v>333</v>
      </c>
      <c r="R102" s="54" t="s">
        <v>275</v>
      </c>
      <c r="S102" s="55" t="s">
        <v>85</v>
      </c>
      <c r="T102" s="34"/>
    </row>
    <row r="103" spans="1:20" ht="17.25" x14ac:dyDescent="0.25">
      <c r="A103" s="53">
        <v>99</v>
      </c>
      <c r="B103" s="61" t="s">
        <v>62</v>
      </c>
      <c r="C103" s="61" t="s">
        <v>943</v>
      </c>
      <c r="D103" s="61" t="s">
        <v>25</v>
      </c>
      <c r="E103" s="56">
        <v>18120402804</v>
      </c>
      <c r="F103" s="54" t="s">
        <v>93</v>
      </c>
      <c r="G103" s="56">
        <v>45</v>
      </c>
      <c r="H103" s="56">
        <v>50</v>
      </c>
      <c r="I103" s="58">
        <f t="shared" si="1"/>
        <v>95</v>
      </c>
      <c r="J103" s="54">
        <v>6900419331</v>
      </c>
      <c r="K103" s="54" t="s">
        <v>917</v>
      </c>
      <c r="L103" s="54" t="s">
        <v>918</v>
      </c>
      <c r="M103" s="54">
        <v>9401467721</v>
      </c>
      <c r="N103" s="54" t="s">
        <v>936</v>
      </c>
      <c r="O103" s="86" t="s">
        <v>937</v>
      </c>
      <c r="P103" s="60">
        <v>43725</v>
      </c>
      <c r="Q103" s="54" t="s">
        <v>333</v>
      </c>
      <c r="R103" s="54" t="s">
        <v>267</v>
      </c>
      <c r="S103" s="55" t="s">
        <v>85</v>
      </c>
      <c r="T103" s="34"/>
    </row>
    <row r="104" spans="1:20" ht="17.25" x14ac:dyDescent="0.25">
      <c r="A104" s="53">
        <v>100</v>
      </c>
      <c r="B104" s="61" t="s">
        <v>62</v>
      </c>
      <c r="C104" s="54" t="s">
        <v>944</v>
      </c>
      <c r="D104" s="54" t="s">
        <v>27</v>
      </c>
      <c r="E104" s="56">
        <v>18307010834</v>
      </c>
      <c r="F104" s="54"/>
      <c r="G104" s="56">
        <v>28</v>
      </c>
      <c r="H104" s="56">
        <v>26</v>
      </c>
      <c r="I104" s="58">
        <f t="shared" si="1"/>
        <v>54</v>
      </c>
      <c r="J104" s="54">
        <v>6001518335</v>
      </c>
      <c r="K104" s="54" t="s">
        <v>134</v>
      </c>
      <c r="L104" s="54" t="s">
        <v>945</v>
      </c>
      <c r="M104" s="54">
        <v>8011412190</v>
      </c>
      <c r="N104" s="54" t="s">
        <v>856</v>
      </c>
      <c r="O104" s="54">
        <v>9864411944</v>
      </c>
      <c r="P104" s="60">
        <v>43725</v>
      </c>
      <c r="Q104" s="54" t="s">
        <v>333</v>
      </c>
      <c r="R104" s="54" t="s">
        <v>275</v>
      </c>
      <c r="S104" s="55" t="s">
        <v>85</v>
      </c>
      <c r="T104" s="34"/>
    </row>
    <row r="105" spans="1:20" ht="17.25" x14ac:dyDescent="0.25">
      <c r="A105" s="53">
        <v>101</v>
      </c>
      <c r="B105" s="61" t="s">
        <v>62</v>
      </c>
      <c r="C105" s="61" t="s">
        <v>946</v>
      </c>
      <c r="D105" s="61" t="s">
        <v>27</v>
      </c>
      <c r="E105" s="56">
        <v>18307010839</v>
      </c>
      <c r="F105" s="54"/>
      <c r="G105" s="56">
        <v>34</v>
      </c>
      <c r="H105" s="56">
        <v>37</v>
      </c>
      <c r="I105" s="58">
        <f t="shared" si="1"/>
        <v>71</v>
      </c>
      <c r="J105" s="54">
        <v>8473825909</v>
      </c>
      <c r="K105" s="54" t="s">
        <v>917</v>
      </c>
      <c r="L105" s="54" t="s">
        <v>918</v>
      </c>
      <c r="M105" s="54">
        <v>9401467721</v>
      </c>
      <c r="N105" s="54" t="s">
        <v>936</v>
      </c>
      <c r="O105" s="86" t="s">
        <v>937</v>
      </c>
      <c r="P105" s="60">
        <v>43726</v>
      </c>
      <c r="Q105" s="55" t="s">
        <v>963</v>
      </c>
      <c r="R105" s="54" t="s">
        <v>279</v>
      </c>
      <c r="S105" s="55" t="s">
        <v>85</v>
      </c>
      <c r="T105" s="34"/>
    </row>
    <row r="106" spans="1:20" ht="17.25" x14ac:dyDescent="0.25">
      <c r="A106" s="53">
        <v>102</v>
      </c>
      <c r="B106" s="61" t="s">
        <v>62</v>
      </c>
      <c r="C106" s="61" t="s">
        <v>947</v>
      </c>
      <c r="D106" s="61" t="s">
        <v>25</v>
      </c>
      <c r="E106" s="56">
        <v>18120402802</v>
      </c>
      <c r="F106" s="54" t="s">
        <v>89</v>
      </c>
      <c r="G106" s="56">
        <v>48</v>
      </c>
      <c r="H106" s="56">
        <v>31</v>
      </c>
      <c r="I106" s="58">
        <f t="shared" si="1"/>
        <v>79</v>
      </c>
      <c r="J106" s="54">
        <v>9957413661</v>
      </c>
      <c r="K106" s="54" t="s">
        <v>917</v>
      </c>
      <c r="L106" s="54" t="s">
        <v>918</v>
      </c>
      <c r="M106" s="54">
        <v>9401467721</v>
      </c>
      <c r="N106" s="54" t="s">
        <v>936</v>
      </c>
      <c r="O106" s="89" t="s">
        <v>937</v>
      </c>
      <c r="P106" s="60">
        <v>43726</v>
      </c>
      <c r="Q106" s="55" t="s">
        <v>963</v>
      </c>
      <c r="R106" s="55" t="s">
        <v>264</v>
      </c>
      <c r="S106" s="55" t="s">
        <v>85</v>
      </c>
      <c r="T106" s="34"/>
    </row>
    <row r="107" spans="1:20" ht="17.25" x14ac:dyDescent="0.25">
      <c r="A107" s="53">
        <v>103</v>
      </c>
      <c r="B107" s="61" t="s">
        <v>62</v>
      </c>
      <c r="C107" s="54" t="s">
        <v>948</v>
      </c>
      <c r="D107" s="54" t="s">
        <v>27</v>
      </c>
      <c r="E107" s="56">
        <v>18307010810</v>
      </c>
      <c r="F107" s="54"/>
      <c r="G107" s="56">
        <v>27</v>
      </c>
      <c r="H107" s="56">
        <v>25</v>
      </c>
      <c r="I107" s="58">
        <f t="shared" si="1"/>
        <v>52</v>
      </c>
      <c r="J107" s="54">
        <v>8135012921</v>
      </c>
      <c r="K107" s="54" t="s">
        <v>244</v>
      </c>
      <c r="L107" s="54" t="s">
        <v>247</v>
      </c>
      <c r="M107" s="54">
        <v>9401335275</v>
      </c>
      <c r="N107" s="54" t="s">
        <v>949</v>
      </c>
      <c r="O107" s="54">
        <v>9707132381</v>
      </c>
      <c r="P107" s="60">
        <v>43727</v>
      </c>
      <c r="Q107" s="55" t="s">
        <v>331</v>
      </c>
      <c r="R107" s="55" t="s">
        <v>267</v>
      </c>
      <c r="S107" s="55" t="s">
        <v>85</v>
      </c>
      <c r="T107" s="34"/>
    </row>
    <row r="108" spans="1:20" ht="17.25" x14ac:dyDescent="0.25">
      <c r="A108" s="53">
        <v>104</v>
      </c>
      <c r="B108" s="61" t="s">
        <v>62</v>
      </c>
      <c r="C108" s="54" t="s">
        <v>950</v>
      </c>
      <c r="D108" s="54" t="s">
        <v>27</v>
      </c>
      <c r="E108" s="56">
        <v>18307010809</v>
      </c>
      <c r="F108" s="54"/>
      <c r="G108" s="56">
        <v>30</v>
      </c>
      <c r="H108" s="56">
        <v>30</v>
      </c>
      <c r="I108" s="58">
        <f t="shared" si="1"/>
        <v>60</v>
      </c>
      <c r="J108" s="54">
        <v>8133056775</v>
      </c>
      <c r="K108" s="54" t="s">
        <v>244</v>
      </c>
      <c r="L108" s="54" t="s">
        <v>247</v>
      </c>
      <c r="M108" s="54">
        <v>9401335275</v>
      </c>
      <c r="N108" s="54" t="s">
        <v>949</v>
      </c>
      <c r="O108" s="54">
        <v>9707132381</v>
      </c>
      <c r="P108" s="60">
        <v>43727</v>
      </c>
      <c r="Q108" s="55" t="s">
        <v>331</v>
      </c>
      <c r="R108" s="54" t="s">
        <v>264</v>
      </c>
      <c r="S108" s="55" t="s">
        <v>85</v>
      </c>
      <c r="T108" s="34"/>
    </row>
    <row r="109" spans="1:20" ht="17.25" x14ac:dyDescent="0.25">
      <c r="A109" s="53">
        <v>105</v>
      </c>
      <c r="B109" s="61" t="s">
        <v>62</v>
      </c>
      <c r="C109" s="54" t="s">
        <v>951</v>
      </c>
      <c r="D109" s="54" t="s">
        <v>25</v>
      </c>
      <c r="E109" s="56">
        <v>18120401501</v>
      </c>
      <c r="F109" s="54" t="s">
        <v>89</v>
      </c>
      <c r="G109" s="56">
        <v>17</v>
      </c>
      <c r="H109" s="56">
        <v>18</v>
      </c>
      <c r="I109" s="58">
        <f t="shared" si="1"/>
        <v>35</v>
      </c>
      <c r="J109" s="54">
        <v>9101046480</v>
      </c>
      <c r="K109" s="54" t="s">
        <v>244</v>
      </c>
      <c r="L109" s="54" t="s">
        <v>247</v>
      </c>
      <c r="M109" s="54">
        <v>9401335275</v>
      </c>
      <c r="N109" s="54" t="s">
        <v>949</v>
      </c>
      <c r="O109" s="54">
        <v>9707132381</v>
      </c>
      <c r="P109" s="60">
        <v>43727</v>
      </c>
      <c r="Q109" s="55" t="s">
        <v>331</v>
      </c>
      <c r="R109" s="54" t="s">
        <v>264</v>
      </c>
      <c r="S109" s="55" t="s">
        <v>85</v>
      </c>
      <c r="T109" s="34"/>
    </row>
    <row r="110" spans="1:20" ht="17.25" x14ac:dyDescent="0.25">
      <c r="A110" s="53">
        <v>106</v>
      </c>
      <c r="B110" s="61" t="s">
        <v>62</v>
      </c>
      <c r="C110" s="61" t="s">
        <v>952</v>
      </c>
      <c r="D110" s="61" t="s">
        <v>25</v>
      </c>
      <c r="E110" s="56">
        <v>18120402602</v>
      </c>
      <c r="F110" s="54" t="s">
        <v>89</v>
      </c>
      <c r="G110" s="56">
        <v>56</v>
      </c>
      <c r="H110" s="56">
        <v>60</v>
      </c>
      <c r="I110" s="58">
        <f t="shared" si="1"/>
        <v>116</v>
      </c>
      <c r="J110" s="54">
        <v>8011616084</v>
      </c>
      <c r="K110" s="54" t="s">
        <v>917</v>
      </c>
      <c r="L110" s="54" t="s">
        <v>918</v>
      </c>
      <c r="M110" s="54">
        <v>9401467721</v>
      </c>
      <c r="N110" s="87" t="s">
        <v>926</v>
      </c>
      <c r="O110" s="86" t="s">
        <v>927</v>
      </c>
      <c r="P110" s="60">
        <v>43728</v>
      </c>
      <c r="Q110" s="54" t="s">
        <v>92</v>
      </c>
      <c r="R110" s="54" t="s">
        <v>319</v>
      </c>
      <c r="S110" s="55" t="s">
        <v>85</v>
      </c>
      <c r="T110" s="34"/>
    </row>
    <row r="111" spans="1:20" ht="17.25" x14ac:dyDescent="0.25">
      <c r="A111" s="53">
        <v>107</v>
      </c>
      <c r="B111" s="61" t="s">
        <v>62</v>
      </c>
      <c r="C111" s="61" t="s">
        <v>953</v>
      </c>
      <c r="D111" s="61" t="s">
        <v>25</v>
      </c>
      <c r="E111" s="56">
        <v>18120402603</v>
      </c>
      <c r="F111" s="54" t="s">
        <v>93</v>
      </c>
      <c r="G111" s="56">
        <v>33</v>
      </c>
      <c r="H111" s="56">
        <v>47</v>
      </c>
      <c r="I111" s="58">
        <f t="shared" si="1"/>
        <v>80</v>
      </c>
      <c r="J111" s="54">
        <v>8011491644</v>
      </c>
      <c r="K111" s="54" t="s">
        <v>917</v>
      </c>
      <c r="L111" s="54" t="s">
        <v>918</v>
      </c>
      <c r="M111" s="54">
        <v>9401467721</v>
      </c>
      <c r="N111" s="87" t="s">
        <v>926</v>
      </c>
      <c r="O111" s="86" t="s">
        <v>927</v>
      </c>
      <c r="P111" s="60">
        <v>43728</v>
      </c>
      <c r="Q111" s="54" t="s">
        <v>92</v>
      </c>
      <c r="R111" s="54" t="s">
        <v>254</v>
      </c>
      <c r="S111" s="55" t="s">
        <v>85</v>
      </c>
      <c r="T111" s="34"/>
    </row>
    <row r="112" spans="1:20" ht="17.25" x14ac:dyDescent="0.25">
      <c r="A112" s="53">
        <v>108</v>
      </c>
      <c r="B112" s="61" t="s">
        <v>62</v>
      </c>
      <c r="C112" s="54" t="s">
        <v>954</v>
      </c>
      <c r="D112" s="54" t="s">
        <v>27</v>
      </c>
      <c r="E112" s="56">
        <v>18307010831</v>
      </c>
      <c r="F112" s="54"/>
      <c r="G112" s="56">
        <v>40</v>
      </c>
      <c r="H112" s="56">
        <v>32</v>
      </c>
      <c r="I112" s="58">
        <f t="shared" si="1"/>
        <v>72</v>
      </c>
      <c r="J112" s="54">
        <v>7578040844</v>
      </c>
      <c r="K112" s="54" t="s">
        <v>134</v>
      </c>
      <c r="L112" s="54" t="s">
        <v>242</v>
      </c>
      <c r="M112" s="54">
        <v>9678795650</v>
      </c>
      <c r="N112" s="54" t="s">
        <v>243</v>
      </c>
      <c r="O112" s="54">
        <v>7896423453</v>
      </c>
      <c r="P112" s="60">
        <v>43729</v>
      </c>
      <c r="Q112" s="54" t="s">
        <v>332</v>
      </c>
      <c r="R112" s="54" t="s">
        <v>239</v>
      </c>
      <c r="S112" s="55" t="s">
        <v>85</v>
      </c>
      <c r="T112" s="34"/>
    </row>
    <row r="113" spans="1:20" ht="34.5" x14ac:dyDescent="0.25">
      <c r="A113" s="53">
        <v>109</v>
      </c>
      <c r="B113" s="61" t="s">
        <v>62</v>
      </c>
      <c r="C113" s="54" t="s">
        <v>955</v>
      </c>
      <c r="D113" s="54" t="s">
        <v>27</v>
      </c>
      <c r="E113" s="56">
        <v>18307010835</v>
      </c>
      <c r="F113" s="54"/>
      <c r="G113" s="56">
        <v>41</v>
      </c>
      <c r="H113" s="56">
        <v>40</v>
      </c>
      <c r="I113" s="58">
        <f t="shared" si="1"/>
        <v>81</v>
      </c>
      <c r="J113" s="54">
        <v>9854754631</v>
      </c>
      <c r="K113" s="54" t="s">
        <v>917</v>
      </c>
      <c r="L113" s="54" t="s">
        <v>933</v>
      </c>
      <c r="M113" s="54">
        <v>9401467721</v>
      </c>
      <c r="N113" s="54" t="s">
        <v>934</v>
      </c>
      <c r="O113" s="54">
        <v>9864986907</v>
      </c>
      <c r="P113" s="60">
        <v>43731</v>
      </c>
      <c r="Q113" s="54" t="s">
        <v>329</v>
      </c>
      <c r="R113" s="54" t="s">
        <v>259</v>
      </c>
      <c r="S113" s="55" t="s">
        <v>85</v>
      </c>
      <c r="T113" s="34"/>
    </row>
    <row r="114" spans="1:20" ht="17.25" x14ac:dyDescent="0.25">
      <c r="A114" s="53">
        <v>110</v>
      </c>
      <c r="B114" s="61" t="s">
        <v>62</v>
      </c>
      <c r="C114" s="54" t="s">
        <v>956</v>
      </c>
      <c r="D114" s="54" t="s">
        <v>25</v>
      </c>
      <c r="E114" s="56">
        <v>18120401903</v>
      </c>
      <c r="F114" s="54" t="s">
        <v>93</v>
      </c>
      <c r="G114" s="56">
        <v>60</v>
      </c>
      <c r="H114" s="56">
        <v>41</v>
      </c>
      <c r="I114" s="58">
        <f t="shared" si="1"/>
        <v>101</v>
      </c>
      <c r="J114" s="54">
        <v>8761866442</v>
      </c>
      <c r="K114" s="54" t="s">
        <v>917</v>
      </c>
      <c r="L114" s="54" t="s">
        <v>933</v>
      </c>
      <c r="M114" s="54">
        <v>9401467721</v>
      </c>
      <c r="N114" s="54" t="s">
        <v>934</v>
      </c>
      <c r="O114" s="54">
        <v>9864986907</v>
      </c>
      <c r="P114" s="60">
        <v>43731</v>
      </c>
      <c r="Q114" s="54" t="s">
        <v>329</v>
      </c>
      <c r="R114" s="54" t="s">
        <v>246</v>
      </c>
      <c r="S114" s="55" t="s">
        <v>85</v>
      </c>
      <c r="T114" s="34"/>
    </row>
    <row r="115" spans="1:20" s="41" customFormat="1" ht="34.5" x14ac:dyDescent="0.25">
      <c r="A115" s="62">
        <v>111</v>
      </c>
      <c r="B115" s="55" t="s">
        <v>62</v>
      </c>
      <c r="C115" s="55" t="s">
        <v>1393</v>
      </c>
      <c r="D115" s="55" t="s">
        <v>27</v>
      </c>
      <c r="E115" s="57">
        <v>18307010821</v>
      </c>
      <c r="F115" s="55"/>
      <c r="G115" s="57">
        <v>21</v>
      </c>
      <c r="H115" s="57">
        <v>21</v>
      </c>
      <c r="I115" s="73">
        <f t="shared" si="1"/>
        <v>42</v>
      </c>
      <c r="J115" s="55">
        <v>7086568538</v>
      </c>
      <c r="K115" s="55" t="s">
        <v>917</v>
      </c>
      <c r="L115" s="55" t="s">
        <v>933</v>
      </c>
      <c r="M115" s="55">
        <v>9401467721</v>
      </c>
      <c r="N115" s="55" t="s">
        <v>926</v>
      </c>
      <c r="O115" s="55">
        <v>9707353941</v>
      </c>
      <c r="P115" s="59">
        <v>43367</v>
      </c>
      <c r="Q115" s="55" t="s">
        <v>329</v>
      </c>
      <c r="R115" s="55" t="s">
        <v>259</v>
      </c>
      <c r="S115" s="55" t="s">
        <v>85</v>
      </c>
      <c r="T115" s="35"/>
    </row>
    <row r="116" spans="1:20" ht="34.5" x14ac:dyDescent="0.25">
      <c r="A116" s="53">
        <v>112</v>
      </c>
      <c r="B116" s="61" t="s">
        <v>62</v>
      </c>
      <c r="C116" s="54" t="s">
        <v>957</v>
      </c>
      <c r="D116" s="54" t="s">
        <v>25</v>
      </c>
      <c r="E116" s="56">
        <v>18120401904</v>
      </c>
      <c r="F116" s="54" t="s">
        <v>94</v>
      </c>
      <c r="G116" s="56">
        <v>64</v>
      </c>
      <c r="H116" s="56">
        <v>55</v>
      </c>
      <c r="I116" s="58">
        <f t="shared" si="1"/>
        <v>119</v>
      </c>
      <c r="J116" s="54">
        <v>8011628495</v>
      </c>
      <c r="K116" s="54" t="s">
        <v>917</v>
      </c>
      <c r="L116" s="54" t="s">
        <v>933</v>
      </c>
      <c r="M116" s="54">
        <v>9401467721</v>
      </c>
      <c r="N116" s="54" t="s">
        <v>926</v>
      </c>
      <c r="O116" s="54">
        <v>9707353941</v>
      </c>
      <c r="P116" s="60">
        <v>43732</v>
      </c>
      <c r="Q116" s="54" t="s">
        <v>333</v>
      </c>
      <c r="R116" s="54" t="s">
        <v>246</v>
      </c>
      <c r="S116" s="55" t="s">
        <v>85</v>
      </c>
      <c r="T116" s="34"/>
    </row>
    <row r="117" spans="1:20" ht="17.25" x14ac:dyDescent="0.25">
      <c r="A117" s="53">
        <v>113</v>
      </c>
      <c r="B117" s="61" t="s">
        <v>62</v>
      </c>
      <c r="C117" s="54" t="s">
        <v>958</v>
      </c>
      <c r="D117" s="54" t="s">
        <v>27</v>
      </c>
      <c r="E117" s="56">
        <v>18307010805</v>
      </c>
      <c r="F117" s="54"/>
      <c r="G117" s="56">
        <v>45</v>
      </c>
      <c r="H117" s="56">
        <v>46</v>
      </c>
      <c r="I117" s="58">
        <f t="shared" si="1"/>
        <v>91</v>
      </c>
      <c r="J117" s="54">
        <v>9854910750</v>
      </c>
      <c r="K117" s="54" t="s">
        <v>244</v>
      </c>
      <c r="L117" s="54" t="s">
        <v>247</v>
      </c>
      <c r="M117" s="54">
        <v>9401335275</v>
      </c>
      <c r="N117" s="54" t="s">
        <v>959</v>
      </c>
      <c r="O117" s="54">
        <v>9864159516</v>
      </c>
      <c r="P117" s="60">
        <v>43733</v>
      </c>
      <c r="Q117" s="54" t="s">
        <v>963</v>
      </c>
      <c r="R117" s="54" t="s">
        <v>233</v>
      </c>
      <c r="S117" s="55" t="s">
        <v>85</v>
      </c>
      <c r="T117" s="34"/>
    </row>
    <row r="118" spans="1:20" ht="17.25" x14ac:dyDescent="0.25">
      <c r="A118" s="53">
        <v>114</v>
      </c>
      <c r="B118" s="61" t="s">
        <v>62</v>
      </c>
      <c r="C118" s="54" t="s">
        <v>960</v>
      </c>
      <c r="D118" s="54" t="s">
        <v>27</v>
      </c>
      <c r="E118" s="56">
        <v>18307010840</v>
      </c>
      <c r="F118" s="54"/>
      <c r="G118" s="56">
        <v>31</v>
      </c>
      <c r="H118" s="56">
        <v>35</v>
      </c>
      <c r="I118" s="58">
        <f t="shared" si="1"/>
        <v>66</v>
      </c>
      <c r="J118" s="54">
        <v>8253917234</v>
      </c>
      <c r="K118" s="54" t="s">
        <v>244</v>
      </c>
      <c r="L118" s="54" t="s">
        <v>245</v>
      </c>
      <c r="M118" s="54">
        <v>9954032647</v>
      </c>
      <c r="N118" s="54" t="s">
        <v>961</v>
      </c>
      <c r="O118" s="54">
        <v>9864993020</v>
      </c>
      <c r="P118" s="60">
        <v>43733</v>
      </c>
      <c r="Q118" s="54" t="s">
        <v>963</v>
      </c>
      <c r="R118" s="54" t="s">
        <v>248</v>
      </c>
      <c r="S118" s="55" t="s">
        <v>85</v>
      </c>
      <c r="T118" s="34"/>
    </row>
    <row r="119" spans="1:20" ht="34.5" x14ac:dyDescent="0.25">
      <c r="A119" s="53">
        <v>115</v>
      </c>
      <c r="B119" s="61" t="s">
        <v>62</v>
      </c>
      <c r="C119" s="54" t="s">
        <v>962</v>
      </c>
      <c r="D119" s="54" t="s">
        <v>25</v>
      </c>
      <c r="E119" s="56">
        <v>18120403901</v>
      </c>
      <c r="F119" s="54" t="s">
        <v>94</v>
      </c>
      <c r="G119" s="56">
        <v>97</v>
      </c>
      <c r="H119" s="56">
        <v>95</v>
      </c>
      <c r="I119" s="58">
        <f t="shared" si="1"/>
        <v>192</v>
      </c>
      <c r="J119" s="54">
        <v>9678270406</v>
      </c>
      <c r="K119" s="54" t="s">
        <v>134</v>
      </c>
      <c r="L119" s="54"/>
      <c r="M119" s="54"/>
      <c r="N119" s="54" t="s">
        <v>150</v>
      </c>
      <c r="O119" s="54">
        <v>8011557897</v>
      </c>
      <c r="P119" s="60">
        <v>43734</v>
      </c>
      <c r="Q119" s="54" t="s">
        <v>331</v>
      </c>
      <c r="R119" s="54" t="s">
        <v>310</v>
      </c>
      <c r="S119" s="55" t="s">
        <v>85</v>
      </c>
      <c r="T119" s="34"/>
    </row>
    <row r="120" spans="1:20" ht="34.5" x14ac:dyDescent="0.25">
      <c r="A120" s="53">
        <v>116</v>
      </c>
      <c r="B120" s="61" t="s">
        <v>62</v>
      </c>
      <c r="C120" s="54" t="s">
        <v>964</v>
      </c>
      <c r="D120" s="54" t="s">
        <v>25</v>
      </c>
      <c r="E120" s="56">
        <v>18120423703</v>
      </c>
      <c r="F120" s="54" t="s">
        <v>94</v>
      </c>
      <c r="G120" s="56">
        <v>120</v>
      </c>
      <c r="H120" s="56">
        <v>117</v>
      </c>
      <c r="I120" s="58">
        <f t="shared" si="1"/>
        <v>237</v>
      </c>
      <c r="J120" s="54">
        <v>9957693994</v>
      </c>
      <c r="K120" s="54" t="s">
        <v>107</v>
      </c>
      <c r="L120" s="54" t="s">
        <v>131</v>
      </c>
      <c r="M120" s="54">
        <v>9854273266</v>
      </c>
      <c r="N120" s="54" t="s">
        <v>646</v>
      </c>
      <c r="O120" s="54">
        <v>9577701962</v>
      </c>
      <c r="P120" s="60" t="s">
        <v>1389</v>
      </c>
      <c r="Q120" s="54" t="s">
        <v>1390</v>
      </c>
      <c r="R120" s="54" t="s">
        <v>530</v>
      </c>
      <c r="S120" s="55" t="s">
        <v>85</v>
      </c>
      <c r="T120" s="34"/>
    </row>
    <row r="121" spans="1:20" ht="17.25" x14ac:dyDescent="0.25">
      <c r="A121" s="53">
        <v>117</v>
      </c>
      <c r="B121" s="54" t="s">
        <v>62</v>
      </c>
      <c r="C121" s="54" t="s">
        <v>1394</v>
      </c>
      <c r="D121" s="54" t="s">
        <v>27</v>
      </c>
      <c r="E121" s="56">
        <v>18307010824</v>
      </c>
      <c r="F121" s="54"/>
      <c r="G121" s="56">
        <v>53</v>
      </c>
      <c r="H121" s="56">
        <v>40</v>
      </c>
      <c r="I121" s="58">
        <f t="shared" si="1"/>
        <v>93</v>
      </c>
      <c r="J121" s="54">
        <v>8474869542</v>
      </c>
      <c r="K121" s="54" t="s">
        <v>1395</v>
      </c>
      <c r="L121" s="54" t="s">
        <v>1396</v>
      </c>
      <c r="M121" s="54">
        <v>9678387046</v>
      </c>
      <c r="N121" s="54" t="s">
        <v>1397</v>
      </c>
      <c r="O121" s="54">
        <v>8822104893</v>
      </c>
      <c r="P121" s="60">
        <v>43738</v>
      </c>
      <c r="Q121" s="54" t="s">
        <v>329</v>
      </c>
      <c r="R121" s="54" t="s">
        <v>1398</v>
      </c>
      <c r="S121" s="54" t="s">
        <v>85</v>
      </c>
      <c r="T121" s="34"/>
    </row>
    <row r="122" spans="1:20" ht="17.25" x14ac:dyDescent="0.25">
      <c r="A122" s="53">
        <v>118</v>
      </c>
      <c r="B122" s="61"/>
      <c r="C122" s="54"/>
      <c r="D122" s="54"/>
      <c r="E122" s="56"/>
      <c r="F122" s="54"/>
      <c r="G122" s="56"/>
      <c r="H122" s="56"/>
      <c r="I122" s="58">
        <f t="shared" si="1"/>
        <v>0</v>
      </c>
      <c r="J122" s="54"/>
      <c r="K122" s="54"/>
      <c r="L122" s="54"/>
      <c r="M122" s="54"/>
      <c r="N122" s="54"/>
      <c r="O122" s="54"/>
      <c r="P122" s="60"/>
      <c r="Q122" s="54"/>
      <c r="R122" s="54"/>
      <c r="S122" s="54"/>
      <c r="T122" s="34"/>
    </row>
    <row r="123" spans="1:20" ht="17.25" x14ac:dyDescent="0.25">
      <c r="A123" s="53">
        <v>119</v>
      </c>
      <c r="B123" s="61"/>
      <c r="C123" s="54"/>
      <c r="D123" s="54"/>
      <c r="E123" s="56"/>
      <c r="F123" s="54"/>
      <c r="G123" s="56"/>
      <c r="H123" s="56"/>
      <c r="I123" s="58">
        <f t="shared" si="1"/>
        <v>0</v>
      </c>
      <c r="J123" s="54"/>
      <c r="K123" s="54"/>
      <c r="L123" s="54"/>
      <c r="M123" s="54"/>
      <c r="N123" s="54"/>
      <c r="O123" s="54"/>
      <c r="P123" s="60"/>
      <c r="Q123" s="54"/>
      <c r="R123" s="54"/>
      <c r="S123" s="54"/>
      <c r="T123" s="34"/>
    </row>
    <row r="124" spans="1:20" ht="17.25" x14ac:dyDescent="0.25">
      <c r="A124" s="53">
        <v>120</v>
      </c>
      <c r="B124" s="61"/>
      <c r="C124" s="54"/>
      <c r="D124" s="54"/>
      <c r="E124" s="56"/>
      <c r="F124" s="54"/>
      <c r="G124" s="56"/>
      <c r="H124" s="56"/>
      <c r="I124" s="58">
        <f t="shared" si="1"/>
        <v>0</v>
      </c>
      <c r="J124" s="54"/>
      <c r="K124" s="54"/>
      <c r="L124" s="54"/>
      <c r="M124" s="54"/>
      <c r="N124" s="54"/>
      <c r="O124" s="54"/>
      <c r="P124" s="60"/>
      <c r="Q124" s="54"/>
      <c r="R124" s="54"/>
      <c r="S124" s="54"/>
      <c r="T124" s="34"/>
    </row>
    <row r="125" spans="1:20" ht="17.25" x14ac:dyDescent="0.25">
      <c r="A125" s="53">
        <v>121</v>
      </c>
      <c r="B125" s="61"/>
      <c r="C125" s="54"/>
      <c r="D125" s="54"/>
      <c r="E125" s="56"/>
      <c r="F125" s="54"/>
      <c r="G125" s="56"/>
      <c r="H125" s="56"/>
      <c r="I125" s="58">
        <f t="shared" si="1"/>
        <v>0</v>
      </c>
      <c r="J125" s="54"/>
      <c r="K125" s="54"/>
      <c r="L125" s="54"/>
      <c r="M125" s="54"/>
      <c r="N125" s="54"/>
      <c r="O125" s="54"/>
      <c r="P125" s="60"/>
      <c r="Q125" s="54"/>
      <c r="R125" s="54"/>
      <c r="S125" s="54"/>
      <c r="T125" s="34"/>
    </row>
    <row r="126" spans="1:20" ht="17.25" x14ac:dyDescent="0.25">
      <c r="A126" s="53">
        <v>122</v>
      </c>
      <c r="B126" s="61"/>
      <c r="C126" s="54"/>
      <c r="D126" s="54"/>
      <c r="E126" s="56"/>
      <c r="F126" s="54"/>
      <c r="G126" s="56"/>
      <c r="H126" s="56"/>
      <c r="I126" s="58">
        <f t="shared" si="1"/>
        <v>0</v>
      </c>
      <c r="J126" s="54"/>
      <c r="K126" s="54"/>
      <c r="L126" s="54"/>
      <c r="M126" s="54"/>
      <c r="N126" s="54"/>
      <c r="O126" s="54"/>
      <c r="P126" s="60"/>
      <c r="Q126" s="54"/>
      <c r="R126" s="54"/>
      <c r="S126" s="54"/>
      <c r="T126" s="34"/>
    </row>
    <row r="127" spans="1:20" ht="17.25" x14ac:dyDescent="0.25">
      <c r="A127" s="53">
        <v>123</v>
      </c>
      <c r="B127" s="61"/>
      <c r="C127" s="54"/>
      <c r="D127" s="54"/>
      <c r="E127" s="56"/>
      <c r="F127" s="54"/>
      <c r="G127" s="56"/>
      <c r="H127" s="56"/>
      <c r="I127" s="58">
        <f t="shared" si="1"/>
        <v>0</v>
      </c>
      <c r="J127" s="54"/>
      <c r="K127" s="54"/>
      <c r="L127" s="54"/>
      <c r="M127" s="54"/>
      <c r="N127" s="54"/>
      <c r="O127" s="54"/>
      <c r="P127" s="60"/>
      <c r="Q127" s="54"/>
      <c r="R127" s="54"/>
      <c r="S127" s="54"/>
      <c r="T127" s="34"/>
    </row>
    <row r="128" spans="1:20" ht="17.25" x14ac:dyDescent="0.25">
      <c r="A128" s="53">
        <v>124</v>
      </c>
      <c r="B128" s="61"/>
      <c r="C128" s="54"/>
      <c r="D128" s="54"/>
      <c r="E128" s="56"/>
      <c r="F128" s="54"/>
      <c r="G128" s="56"/>
      <c r="H128" s="56"/>
      <c r="I128" s="58">
        <f t="shared" si="1"/>
        <v>0</v>
      </c>
      <c r="J128" s="54"/>
      <c r="K128" s="54"/>
      <c r="L128" s="54"/>
      <c r="M128" s="54"/>
      <c r="N128" s="54"/>
      <c r="O128" s="54"/>
      <c r="P128" s="60"/>
      <c r="Q128" s="54"/>
      <c r="R128" s="54"/>
      <c r="S128" s="54"/>
      <c r="T128" s="34"/>
    </row>
    <row r="129" spans="1:20" ht="17.25" x14ac:dyDescent="0.25">
      <c r="A129" s="53">
        <v>125</v>
      </c>
      <c r="B129" s="61"/>
      <c r="C129" s="54"/>
      <c r="D129" s="54"/>
      <c r="E129" s="56"/>
      <c r="F129" s="54"/>
      <c r="G129" s="56"/>
      <c r="H129" s="56"/>
      <c r="I129" s="58">
        <f t="shared" si="1"/>
        <v>0</v>
      </c>
      <c r="J129" s="54"/>
      <c r="K129" s="54"/>
      <c r="L129" s="54"/>
      <c r="M129" s="54"/>
      <c r="N129" s="54"/>
      <c r="O129" s="54"/>
      <c r="P129" s="60"/>
      <c r="Q129" s="54"/>
      <c r="R129" s="54"/>
      <c r="S129" s="54"/>
      <c r="T129" s="34"/>
    </row>
    <row r="130" spans="1:20" ht="17.25" x14ac:dyDescent="0.25">
      <c r="A130" s="53">
        <v>126</v>
      </c>
      <c r="B130" s="61"/>
      <c r="C130" s="54"/>
      <c r="D130" s="54"/>
      <c r="E130" s="56"/>
      <c r="F130" s="54"/>
      <c r="G130" s="56"/>
      <c r="H130" s="56"/>
      <c r="I130" s="58">
        <f t="shared" si="1"/>
        <v>0</v>
      </c>
      <c r="J130" s="54"/>
      <c r="K130" s="54"/>
      <c r="L130" s="54"/>
      <c r="M130" s="54"/>
      <c r="N130" s="54"/>
      <c r="O130" s="54"/>
      <c r="P130" s="60"/>
      <c r="Q130" s="54"/>
      <c r="R130" s="54"/>
      <c r="S130" s="54"/>
      <c r="T130" s="34"/>
    </row>
    <row r="131" spans="1:20" ht="17.25" x14ac:dyDescent="0.25">
      <c r="A131" s="53">
        <v>127</v>
      </c>
      <c r="B131" s="61"/>
      <c r="C131" s="54"/>
      <c r="D131" s="54"/>
      <c r="E131" s="56"/>
      <c r="F131" s="54"/>
      <c r="G131" s="56"/>
      <c r="H131" s="56"/>
      <c r="I131" s="58">
        <f t="shared" si="1"/>
        <v>0</v>
      </c>
      <c r="J131" s="54"/>
      <c r="K131" s="54"/>
      <c r="L131" s="54"/>
      <c r="M131" s="54"/>
      <c r="N131" s="54"/>
      <c r="O131" s="54"/>
      <c r="P131" s="60"/>
      <c r="Q131" s="54"/>
      <c r="R131" s="54"/>
      <c r="S131" s="54"/>
      <c r="T131" s="34"/>
    </row>
    <row r="132" spans="1:20" ht="17.25" x14ac:dyDescent="0.25">
      <c r="A132" s="53">
        <v>128</v>
      </c>
      <c r="B132" s="61"/>
      <c r="C132" s="54"/>
      <c r="D132" s="54"/>
      <c r="E132" s="56"/>
      <c r="F132" s="54"/>
      <c r="G132" s="56"/>
      <c r="H132" s="56"/>
      <c r="I132" s="58">
        <f t="shared" si="1"/>
        <v>0</v>
      </c>
      <c r="J132" s="54"/>
      <c r="K132" s="54"/>
      <c r="L132" s="54"/>
      <c r="M132" s="54"/>
      <c r="N132" s="54"/>
      <c r="O132" s="54"/>
      <c r="P132" s="60"/>
      <c r="Q132" s="54"/>
      <c r="R132" s="54"/>
      <c r="S132" s="54"/>
      <c r="T132" s="34"/>
    </row>
    <row r="133" spans="1:20" ht="17.25" x14ac:dyDescent="0.25">
      <c r="A133" s="53">
        <v>129</v>
      </c>
      <c r="B133" s="83"/>
      <c r="C133" s="54"/>
      <c r="D133" s="54"/>
      <c r="E133" s="56"/>
      <c r="F133" s="54"/>
      <c r="G133" s="56"/>
      <c r="H133" s="56"/>
      <c r="I133" s="58">
        <f t="shared" ref="I133:I164" si="2">SUM(G133:H133)</f>
        <v>0</v>
      </c>
      <c r="J133" s="54"/>
      <c r="K133" s="54"/>
      <c r="L133" s="54"/>
      <c r="M133" s="54"/>
      <c r="N133" s="54"/>
      <c r="O133" s="54"/>
      <c r="P133" s="60"/>
      <c r="Q133" s="54"/>
      <c r="R133" s="54"/>
      <c r="S133" s="54"/>
      <c r="T133" s="34"/>
    </row>
    <row r="134" spans="1:20" ht="17.25" x14ac:dyDescent="0.25">
      <c r="A134" s="53">
        <v>130</v>
      </c>
      <c r="B134" s="83"/>
      <c r="C134" s="54"/>
      <c r="D134" s="54"/>
      <c r="E134" s="56"/>
      <c r="F134" s="54"/>
      <c r="G134" s="56"/>
      <c r="H134" s="56"/>
      <c r="I134" s="58">
        <f t="shared" si="2"/>
        <v>0</v>
      </c>
      <c r="J134" s="54"/>
      <c r="K134" s="54"/>
      <c r="L134" s="54"/>
      <c r="M134" s="54"/>
      <c r="N134" s="54"/>
      <c r="O134" s="54"/>
      <c r="P134" s="60"/>
      <c r="Q134" s="54"/>
      <c r="R134" s="54"/>
      <c r="S134" s="54"/>
      <c r="T134" s="34"/>
    </row>
    <row r="135" spans="1:20" ht="17.25" x14ac:dyDescent="0.25">
      <c r="A135" s="53">
        <v>131</v>
      </c>
      <c r="B135" s="83"/>
      <c r="C135" s="54"/>
      <c r="D135" s="54"/>
      <c r="E135" s="56"/>
      <c r="F135" s="54"/>
      <c r="G135" s="56"/>
      <c r="H135" s="56"/>
      <c r="I135" s="58">
        <f t="shared" si="2"/>
        <v>0</v>
      </c>
      <c r="J135" s="54"/>
      <c r="K135" s="54"/>
      <c r="L135" s="54"/>
      <c r="M135" s="54"/>
      <c r="N135" s="54"/>
      <c r="O135" s="54"/>
      <c r="P135" s="60"/>
      <c r="Q135" s="54"/>
      <c r="R135" s="54"/>
      <c r="S135" s="54"/>
      <c r="T135" s="34"/>
    </row>
    <row r="136" spans="1:20" ht="17.25" x14ac:dyDescent="0.25">
      <c r="A136" s="53">
        <v>132</v>
      </c>
      <c r="B136" s="83"/>
      <c r="C136" s="54"/>
      <c r="D136" s="54"/>
      <c r="E136" s="56"/>
      <c r="F136" s="54"/>
      <c r="G136" s="56"/>
      <c r="H136" s="56"/>
      <c r="I136" s="58">
        <f t="shared" si="2"/>
        <v>0</v>
      </c>
      <c r="J136" s="54"/>
      <c r="K136" s="54"/>
      <c r="L136" s="54"/>
      <c r="M136" s="54"/>
      <c r="N136" s="54"/>
      <c r="O136" s="54"/>
      <c r="P136" s="60"/>
      <c r="Q136" s="54"/>
      <c r="R136" s="54"/>
      <c r="S136" s="54"/>
      <c r="T136" s="34"/>
    </row>
    <row r="137" spans="1:20" ht="17.25" x14ac:dyDescent="0.25">
      <c r="A137" s="53">
        <v>133</v>
      </c>
      <c r="B137" s="83"/>
      <c r="C137" s="54"/>
      <c r="D137" s="54"/>
      <c r="E137" s="56"/>
      <c r="F137" s="54"/>
      <c r="G137" s="56"/>
      <c r="H137" s="56"/>
      <c r="I137" s="58">
        <f t="shared" si="2"/>
        <v>0</v>
      </c>
      <c r="J137" s="54"/>
      <c r="K137" s="54"/>
      <c r="L137" s="54"/>
      <c r="M137" s="54"/>
      <c r="N137" s="54"/>
      <c r="O137" s="54"/>
      <c r="P137" s="60"/>
      <c r="Q137" s="54"/>
      <c r="R137" s="54"/>
      <c r="S137" s="54"/>
      <c r="T137" s="34"/>
    </row>
    <row r="138" spans="1:20" ht="17.25" x14ac:dyDescent="0.25">
      <c r="A138" s="53">
        <v>134</v>
      </c>
      <c r="B138" s="83"/>
      <c r="C138" s="54"/>
      <c r="D138" s="54"/>
      <c r="E138" s="56"/>
      <c r="F138" s="54"/>
      <c r="G138" s="56"/>
      <c r="H138" s="56"/>
      <c r="I138" s="58">
        <f t="shared" si="2"/>
        <v>0</v>
      </c>
      <c r="J138" s="54"/>
      <c r="K138" s="54"/>
      <c r="L138" s="54"/>
      <c r="M138" s="54"/>
      <c r="N138" s="54"/>
      <c r="O138" s="54"/>
      <c r="P138" s="60"/>
      <c r="Q138" s="54"/>
      <c r="R138" s="54"/>
      <c r="S138" s="54"/>
      <c r="T138" s="34"/>
    </row>
    <row r="139" spans="1:20" ht="17.25" x14ac:dyDescent="0.25">
      <c r="A139" s="53">
        <v>135</v>
      </c>
      <c r="B139" s="83"/>
      <c r="C139" s="54"/>
      <c r="D139" s="54"/>
      <c r="E139" s="56"/>
      <c r="F139" s="54"/>
      <c r="G139" s="56"/>
      <c r="H139" s="56"/>
      <c r="I139" s="58">
        <f t="shared" si="2"/>
        <v>0</v>
      </c>
      <c r="J139" s="54"/>
      <c r="K139" s="54"/>
      <c r="L139" s="54"/>
      <c r="M139" s="54"/>
      <c r="N139" s="54"/>
      <c r="O139" s="54"/>
      <c r="P139" s="60"/>
      <c r="Q139" s="54"/>
      <c r="R139" s="54"/>
      <c r="S139" s="54"/>
      <c r="T139" s="34"/>
    </row>
    <row r="140" spans="1:20" ht="17.25" x14ac:dyDescent="0.25">
      <c r="A140" s="53">
        <v>136</v>
      </c>
      <c r="B140" s="83"/>
      <c r="C140" s="54"/>
      <c r="D140" s="54"/>
      <c r="E140" s="56"/>
      <c r="F140" s="54"/>
      <c r="G140" s="56"/>
      <c r="H140" s="56"/>
      <c r="I140" s="58">
        <f t="shared" si="2"/>
        <v>0</v>
      </c>
      <c r="J140" s="54"/>
      <c r="K140" s="54"/>
      <c r="L140" s="54"/>
      <c r="M140" s="54"/>
      <c r="N140" s="54"/>
      <c r="O140" s="54"/>
      <c r="P140" s="60"/>
      <c r="Q140" s="54"/>
      <c r="R140" s="54"/>
      <c r="S140" s="54"/>
      <c r="T140" s="34"/>
    </row>
    <row r="141" spans="1:20" ht="17.25" x14ac:dyDescent="0.25">
      <c r="A141" s="53">
        <v>137</v>
      </c>
      <c r="B141" s="83"/>
      <c r="C141" s="54"/>
      <c r="D141" s="54"/>
      <c r="E141" s="56"/>
      <c r="F141" s="54"/>
      <c r="G141" s="56"/>
      <c r="H141" s="56"/>
      <c r="I141" s="58">
        <f t="shared" si="2"/>
        <v>0</v>
      </c>
      <c r="J141" s="54"/>
      <c r="K141" s="54"/>
      <c r="L141" s="54"/>
      <c r="M141" s="54"/>
      <c r="N141" s="54"/>
      <c r="O141" s="54"/>
      <c r="P141" s="60"/>
      <c r="Q141" s="54"/>
      <c r="R141" s="54"/>
      <c r="S141" s="54"/>
      <c r="T141" s="34"/>
    </row>
    <row r="142" spans="1:20" ht="17.25" x14ac:dyDescent="0.25">
      <c r="A142" s="53">
        <v>138</v>
      </c>
      <c r="B142" s="83"/>
      <c r="C142" s="54"/>
      <c r="D142" s="54"/>
      <c r="E142" s="56"/>
      <c r="F142" s="54"/>
      <c r="G142" s="56"/>
      <c r="H142" s="56"/>
      <c r="I142" s="58">
        <f t="shared" si="2"/>
        <v>0</v>
      </c>
      <c r="J142" s="54"/>
      <c r="K142" s="54"/>
      <c r="L142" s="54"/>
      <c r="M142" s="54"/>
      <c r="N142" s="54"/>
      <c r="O142" s="54"/>
      <c r="P142" s="60"/>
      <c r="Q142" s="54"/>
      <c r="R142" s="54"/>
      <c r="S142" s="54"/>
      <c r="T142" s="34"/>
    </row>
    <row r="143" spans="1:20" ht="17.25" x14ac:dyDescent="0.25">
      <c r="A143" s="53">
        <v>139</v>
      </c>
      <c r="B143" s="83"/>
      <c r="C143" s="54"/>
      <c r="D143" s="54"/>
      <c r="E143" s="56"/>
      <c r="F143" s="54"/>
      <c r="G143" s="56"/>
      <c r="H143" s="56"/>
      <c r="I143" s="58">
        <f t="shared" si="2"/>
        <v>0</v>
      </c>
      <c r="J143" s="54"/>
      <c r="K143" s="54"/>
      <c r="L143" s="54"/>
      <c r="M143" s="54"/>
      <c r="N143" s="54"/>
      <c r="O143" s="54"/>
      <c r="P143" s="60"/>
      <c r="Q143" s="54"/>
      <c r="R143" s="54"/>
      <c r="S143" s="54"/>
      <c r="T143" s="34"/>
    </row>
    <row r="144" spans="1:20" ht="17.25" x14ac:dyDescent="0.25">
      <c r="A144" s="53">
        <v>140</v>
      </c>
      <c r="B144" s="83"/>
      <c r="C144" s="54"/>
      <c r="D144" s="54"/>
      <c r="E144" s="56"/>
      <c r="F144" s="54"/>
      <c r="G144" s="56"/>
      <c r="H144" s="56"/>
      <c r="I144" s="58">
        <f t="shared" si="2"/>
        <v>0</v>
      </c>
      <c r="J144" s="54"/>
      <c r="K144" s="54"/>
      <c r="L144" s="54"/>
      <c r="M144" s="54"/>
      <c r="N144" s="54"/>
      <c r="O144" s="54"/>
      <c r="P144" s="60"/>
      <c r="Q144" s="54"/>
      <c r="R144" s="54"/>
      <c r="S144" s="54"/>
      <c r="T144" s="34"/>
    </row>
    <row r="145" spans="1:20" ht="17.25" x14ac:dyDescent="0.25">
      <c r="A145" s="53">
        <v>141</v>
      </c>
      <c r="B145" s="83"/>
      <c r="C145" s="54"/>
      <c r="D145" s="54"/>
      <c r="E145" s="56"/>
      <c r="F145" s="54"/>
      <c r="G145" s="56"/>
      <c r="H145" s="56"/>
      <c r="I145" s="58">
        <f t="shared" si="2"/>
        <v>0</v>
      </c>
      <c r="J145" s="54"/>
      <c r="K145" s="54"/>
      <c r="L145" s="54"/>
      <c r="M145" s="54"/>
      <c r="N145" s="54"/>
      <c r="O145" s="54"/>
      <c r="P145" s="60"/>
      <c r="Q145" s="54"/>
      <c r="R145" s="54"/>
      <c r="S145" s="54"/>
      <c r="T145" s="34"/>
    </row>
    <row r="146" spans="1:20" ht="17.25" x14ac:dyDescent="0.25">
      <c r="A146" s="53">
        <v>142</v>
      </c>
      <c r="B146" s="83"/>
      <c r="C146" s="54"/>
      <c r="D146" s="54"/>
      <c r="E146" s="56"/>
      <c r="F146" s="54"/>
      <c r="G146" s="56"/>
      <c r="H146" s="56"/>
      <c r="I146" s="58">
        <f t="shared" si="2"/>
        <v>0</v>
      </c>
      <c r="J146" s="54"/>
      <c r="K146" s="54"/>
      <c r="L146" s="54"/>
      <c r="M146" s="54"/>
      <c r="N146" s="54"/>
      <c r="O146" s="54"/>
      <c r="P146" s="60"/>
      <c r="Q146" s="54"/>
      <c r="R146" s="54"/>
      <c r="S146" s="54"/>
      <c r="T146" s="34"/>
    </row>
    <row r="147" spans="1:20" ht="17.25" x14ac:dyDescent="0.25">
      <c r="A147" s="53">
        <v>143</v>
      </c>
      <c r="B147" s="61"/>
      <c r="C147" s="54"/>
      <c r="D147" s="54"/>
      <c r="E147" s="56"/>
      <c r="F147" s="54"/>
      <c r="G147" s="56"/>
      <c r="H147" s="56"/>
      <c r="I147" s="58">
        <f t="shared" si="2"/>
        <v>0</v>
      </c>
      <c r="J147" s="54"/>
      <c r="K147" s="54"/>
      <c r="L147" s="54"/>
      <c r="M147" s="54"/>
      <c r="N147" s="54"/>
      <c r="O147" s="54"/>
      <c r="P147" s="60"/>
      <c r="Q147" s="54"/>
      <c r="R147" s="54"/>
      <c r="S147" s="54"/>
      <c r="T147" s="34"/>
    </row>
    <row r="148" spans="1:20" ht="17.25" x14ac:dyDescent="0.25">
      <c r="A148" s="53">
        <v>144</v>
      </c>
      <c r="B148" s="61"/>
      <c r="C148" s="54"/>
      <c r="D148" s="54"/>
      <c r="E148" s="56"/>
      <c r="F148" s="54"/>
      <c r="G148" s="56"/>
      <c r="H148" s="56"/>
      <c r="I148" s="58">
        <f t="shared" si="2"/>
        <v>0</v>
      </c>
      <c r="J148" s="54"/>
      <c r="K148" s="54"/>
      <c r="L148" s="54"/>
      <c r="M148" s="54"/>
      <c r="N148" s="54"/>
      <c r="O148" s="54"/>
      <c r="P148" s="60"/>
      <c r="Q148" s="54"/>
      <c r="R148" s="54"/>
      <c r="S148" s="54"/>
      <c r="T148" s="34"/>
    </row>
    <row r="149" spans="1:20" ht="17.25" x14ac:dyDescent="0.25">
      <c r="A149" s="53">
        <v>145</v>
      </c>
      <c r="B149" s="61"/>
      <c r="C149" s="54"/>
      <c r="D149" s="54"/>
      <c r="E149" s="56"/>
      <c r="F149" s="54"/>
      <c r="G149" s="56"/>
      <c r="H149" s="56"/>
      <c r="I149" s="58">
        <f t="shared" si="2"/>
        <v>0</v>
      </c>
      <c r="J149" s="54"/>
      <c r="K149" s="54"/>
      <c r="L149" s="54"/>
      <c r="M149" s="54"/>
      <c r="N149" s="54"/>
      <c r="O149" s="54"/>
      <c r="P149" s="60"/>
      <c r="Q149" s="54"/>
      <c r="R149" s="54"/>
      <c r="S149" s="54"/>
      <c r="T149" s="34"/>
    </row>
    <row r="150" spans="1:20" ht="17.25" x14ac:dyDescent="0.25">
      <c r="A150" s="53">
        <v>146</v>
      </c>
      <c r="B150" s="83"/>
      <c r="C150" s="54"/>
      <c r="D150" s="54"/>
      <c r="E150" s="56"/>
      <c r="F150" s="54"/>
      <c r="G150" s="56"/>
      <c r="H150" s="56"/>
      <c r="I150" s="58">
        <f t="shared" si="2"/>
        <v>0</v>
      </c>
      <c r="J150" s="54"/>
      <c r="K150" s="54"/>
      <c r="L150" s="54"/>
      <c r="M150" s="54"/>
      <c r="N150" s="54"/>
      <c r="O150" s="54"/>
      <c r="P150" s="60"/>
      <c r="Q150" s="54"/>
      <c r="R150" s="54"/>
      <c r="S150" s="54"/>
      <c r="T150" s="34"/>
    </row>
    <row r="151" spans="1:20" ht="17.25" x14ac:dyDescent="0.25">
      <c r="A151" s="53">
        <v>147</v>
      </c>
      <c r="B151" s="83"/>
      <c r="C151" s="54"/>
      <c r="D151" s="54"/>
      <c r="E151" s="56"/>
      <c r="F151" s="54"/>
      <c r="G151" s="56"/>
      <c r="H151" s="56"/>
      <c r="I151" s="58">
        <f t="shared" si="2"/>
        <v>0</v>
      </c>
      <c r="J151" s="54"/>
      <c r="K151" s="54"/>
      <c r="L151" s="54"/>
      <c r="M151" s="54"/>
      <c r="N151" s="54"/>
      <c r="O151" s="54"/>
      <c r="P151" s="60"/>
      <c r="Q151" s="54"/>
      <c r="R151" s="54"/>
      <c r="S151" s="54"/>
      <c r="T151" s="34"/>
    </row>
    <row r="152" spans="1:20" ht="17.25" x14ac:dyDescent="0.25">
      <c r="A152" s="53">
        <v>148</v>
      </c>
      <c r="B152" s="83"/>
      <c r="C152" s="54"/>
      <c r="D152" s="54"/>
      <c r="E152" s="56"/>
      <c r="F152" s="54"/>
      <c r="G152" s="56"/>
      <c r="H152" s="56"/>
      <c r="I152" s="58">
        <f t="shared" si="2"/>
        <v>0</v>
      </c>
      <c r="J152" s="54"/>
      <c r="K152" s="54"/>
      <c r="L152" s="54"/>
      <c r="M152" s="54"/>
      <c r="N152" s="54"/>
      <c r="O152" s="54"/>
      <c r="P152" s="60"/>
      <c r="Q152" s="54"/>
      <c r="R152" s="54"/>
      <c r="S152" s="54"/>
      <c r="T152" s="34"/>
    </row>
    <row r="153" spans="1:20" ht="17.25" x14ac:dyDescent="0.25">
      <c r="A153" s="53">
        <v>149</v>
      </c>
      <c r="B153" s="83"/>
      <c r="C153" s="54"/>
      <c r="D153" s="54"/>
      <c r="E153" s="56"/>
      <c r="F153" s="54"/>
      <c r="G153" s="56"/>
      <c r="H153" s="56"/>
      <c r="I153" s="58">
        <f t="shared" si="2"/>
        <v>0</v>
      </c>
      <c r="J153" s="54"/>
      <c r="K153" s="54"/>
      <c r="L153" s="54"/>
      <c r="M153" s="54"/>
      <c r="N153" s="54"/>
      <c r="O153" s="54"/>
      <c r="P153" s="60"/>
      <c r="Q153" s="54"/>
      <c r="R153" s="54"/>
      <c r="S153" s="54"/>
      <c r="T153" s="34"/>
    </row>
    <row r="154" spans="1:20" ht="17.25" x14ac:dyDescent="0.25">
      <c r="A154" s="53">
        <v>150</v>
      </c>
      <c r="B154" s="83"/>
      <c r="C154" s="54"/>
      <c r="D154" s="54"/>
      <c r="E154" s="56"/>
      <c r="F154" s="54"/>
      <c r="G154" s="56"/>
      <c r="H154" s="56"/>
      <c r="I154" s="58">
        <f t="shared" si="2"/>
        <v>0</v>
      </c>
      <c r="J154" s="54"/>
      <c r="K154" s="54"/>
      <c r="L154" s="54"/>
      <c r="M154" s="54"/>
      <c r="N154" s="54"/>
      <c r="O154" s="54"/>
      <c r="P154" s="60"/>
      <c r="Q154" s="54"/>
      <c r="R154" s="54"/>
      <c r="S154" s="54"/>
      <c r="T154" s="34"/>
    </row>
    <row r="155" spans="1:20" ht="17.25" x14ac:dyDescent="0.25">
      <c r="A155" s="53">
        <v>151</v>
      </c>
      <c r="B155" s="83"/>
      <c r="C155" s="54"/>
      <c r="D155" s="54"/>
      <c r="E155" s="56"/>
      <c r="F155" s="54"/>
      <c r="G155" s="56"/>
      <c r="H155" s="56"/>
      <c r="I155" s="58">
        <f t="shared" si="2"/>
        <v>0</v>
      </c>
      <c r="J155" s="54"/>
      <c r="K155" s="54"/>
      <c r="L155" s="54"/>
      <c r="M155" s="54"/>
      <c r="N155" s="54"/>
      <c r="O155" s="54"/>
      <c r="P155" s="60"/>
      <c r="Q155" s="54"/>
      <c r="R155" s="54"/>
      <c r="S155" s="54"/>
      <c r="T155" s="34"/>
    </row>
    <row r="156" spans="1:20" ht="17.25" x14ac:dyDescent="0.25">
      <c r="A156" s="53">
        <v>152</v>
      </c>
      <c r="B156" s="83"/>
      <c r="C156" s="54"/>
      <c r="D156" s="54"/>
      <c r="E156" s="56"/>
      <c r="F156" s="54"/>
      <c r="G156" s="56"/>
      <c r="H156" s="56"/>
      <c r="I156" s="58">
        <f t="shared" si="2"/>
        <v>0</v>
      </c>
      <c r="J156" s="54"/>
      <c r="K156" s="54"/>
      <c r="L156" s="54"/>
      <c r="M156" s="54"/>
      <c r="N156" s="54"/>
      <c r="O156" s="54"/>
      <c r="P156" s="60"/>
      <c r="Q156" s="54"/>
      <c r="R156" s="54"/>
      <c r="S156" s="54"/>
      <c r="T156" s="34"/>
    </row>
    <row r="157" spans="1:20" ht="17.25" x14ac:dyDescent="0.25">
      <c r="A157" s="53">
        <v>153</v>
      </c>
      <c r="B157" s="83"/>
      <c r="C157" s="54"/>
      <c r="D157" s="54"/>
      <c r="E157" s="56"/>
      <c r="F157" s="54"/>
      <c r="G157" s="56"/>
      <c r="H157" s="56"/>
      <c r="I157" s="58">
        <f t="shared" si="2"/>
        <v>0</v>
      </c>
      <c r="J157" s="54"/>
      <c r="K157" s="54"/>
      <c r="L157" s="54"/>
      <c r="M157" s="54"/>
      <c r="N157" s="54"/>
      <c r="O157" s="54"/>
      <c r="P157" s="60"/>
      <c r="Q157" s="54"/>
      <c r="R157" s="54"/>
      <c r="S157" s="54"/>
      <c r="T157" s="34"/>
    </row>
    <row r="158" spans="1:20" ht="17.25" x14ac:dyDescent="0.25">
      <c r="A158" s="53">
        <v>154</v>
      </c>
      <c r="B158" s="83"/>
      <c r="C158" s="54"/>
      <c r="D158" s="54"/>
      <c r="E158" s="56"/>
      <c r="F158" s="54"/>
      <c r="G158" s="56"/>
      <c r="H158" s="56"/>
      <c r="I158" s="58">
        <f t="shared" si="2"/>
        <v>0</v>
      </c>
      <c r="J158" s="54"/>
      <c r="K158" s="54"/>
      <c r="L158" s="54"/>
      <c r="M158" s="54"/>
      <c r="N158" s="54"/>
      <c r="O158" s="54"/>
      <c r="P158" s="60"/>
      <c r="Q158" s="54"/>
      <c r="R158" s="54"/>
      <c r="S158" s="54"/>
      <c r="T158" s="34"/>
    </row>
    <row r="159" spans="1:20" ht="17.25" x14ac:dyDescent="0.25">
      <c r="A159" s="33">
        <v>155</v>
      </c>
      <c r="B159" s="75"/>
      <c r="C159" s="34"/>
      <c r="D159" s="34"/>
      <c r="E159" s="36"/>
      <c r="F159" s="34"/>
      <c r="G159" s="36"/>
      <c r="H159" s="36"/>
      <c r="I159" s="58">
        <f t="shared" si="2"/>
        <v>0</v>
      </c>
      <c r="J159" s="34"/>
      <c r="K159" s="34"/>
      <c r="L159" s="34"/>
      <c r="M159" s="34"/>
      <c r="N159" s="34"/>
      <c r="O159" s="34"/>
      <c r="P159" s="39"/>
      <c r="Q159" s="34"/>
      <c r="R159" s="34"/>
      <c r="S159" s="34"/>
      <c r="T159" s="34"/>
    </row>
    <row r="160" spans="1:20" ht="17.25" x14ac:dyDescent="0.25">
      <c r="A160" s="33">
        <v>156</v>
      </c>
      <c r="B160" s="75"/>
      <c r="C160" s="34"/>
      <c r="D160" s="34"/>
      <c r="E160" s="36"/>
      <c r="F160" s="34"/>
      <c r="G160" s="36"/>
      <c r="H160" s="36"/>
      <c r="I160" s="58">
        <f t="shared" si="2"/>
        <v>0</v>
      </c>
      <c r="J160" s="34"/>
      <c r="K160" s="34"/>
      <c r="L160" s="34"/>
      <c r="M160" s="34"/>
      <c r="N160" s="34"/>
      <c r="O160" s="34"/>
      <c r="P160" s="39"/>
      <c r="Q160" s="34"/>
      <c r="R160" s="34"/>
      <c r="S160" s="34"/>
      <c r="T160" s="34"/>
    </row>
    <row r="161" spans="1:20" ht="17.25" x14ac:dyDescent="0.25">
      <c r="A161" s="33">
        <v>157</v>
      </c>
      <c r="B161" s="75"/>
      <c r="C161" s="34"/>
      <c r="D161" s="34"/>
      <c r="E161" s="36"/>
      <c r="F161" s="34"/>
      <c r="G161" s="36"/>
      <c r="H161" s="36"/>
      <c r="I161" s="58">
        <f t="shared" si="2"/>
        <v>0</v>
      </c>
      <c r="J161" s="34"/>
      <c r="K161" s="34"/>
      <c r="L161" s="34"/>
      <c r="M161" s="34"/>
      <c r="N161" s="34"/>
      <c r="O161" s="34"/>
      <c r="P161" s="39"/>
      <c r="Q161" s="34"/>
      <c r="R161" s="34"/>
      <c r="S161" s="34"/>
      <c r="T161" s="34"/>
    </row>
    <row r="162" spans="1:20" ht="17.25" x14ac:dyDescent="0.25">
      <c r="A162" s="33">
        <v>158</v>
      </c>
      <c r="B162" s="42"/>
      <c r="C162" s="34"/>
      <c r="D162" s="34"/>
      <c r="E162" s="36"/>
      <c r="F162" s="34"/>
      <c r="G162" s="36"/>
      <c r="H162" s="36"/>
      <c r="I162" s="58">
        <f t="shared" si="2"/>
        <v>0</v>
      </c>
      <c r="J162" s="34"/>
      <c r="K162" s="34"/>
      <c r="L162" s="34"/>
      <c r="M162" s="34"/>
      <c r="N162" s="34"/>
      <c r="O162" s="34"/>
      <c r="P162" s="39"/>
      <c r="Q162" s="34"/>
      <c r="R162" s="34"/>
      <c r="S162" s="34"/>
      <c r="T162" s="34"/>
    </row>
    <row r="163" spans="1:20" ht="17.25" x14ac:dyDescent="0.25">
      <c r="A163" s="33">
        <v>159</v>
      </c>
      <c r="B163" s="42"/>
      <c r="C163" s="34"/>
      <c r="D163" s="34"/>
      <c r="E163" s="36"/>
      <c r="F163" s="34"/>
      <c r="G163" s="36"/>
      <c r="H163" s="36"/>
      <c r="I163" s="58">
        <f t="shared" si="2"/>
        <v>0</v>
      </c>
      <c r="J163" s="34"/>
      <c r="K163" s="34"/>
      <c r="L163" s="34"/>
      <c r="M163" s="34"/>
      <c r="N163" s="34"/>
      <c r="O163" s="34"/>
      <c r="P163" s="39"/>
      <c r="Q163" s="34"/>
      <c r="R163" s="34"/>
      <c r="S163" s="34"/>
      <c r="T163" s="34"/>
    </row>
    <row r="164" spans="1:20" ht="17.25" x14ac:dyDescent="0.25">
      <c r="A164" s="33">
        <v>160</v>
      </c>
      <c r="B164" s="42"/>
      <c r="C164" s="34"/>
      <c r="D164" s="34"/>
      <c r="E164" s="36"/>
      <c r="F164" s="34"/>
      <c r="G164" s="36"/>
      <c r="H164" s="36"/>
      <c r="I164" s="58">
        <f t="shared" si="2"/>
        <v>0</v>
      </c>
      <c r="J164" s="34"/>
      <c r="K164" s="34"/>
      <c r="L164" s="34"/>
      <c r="M164" s="34"/>
      <c r="N164" s="34"/>
      <c r="O164" s="34"/>
      <c r="P164" s="39"/>
      <c r="Q164" s="34"/>
      <c r="R164" s="34"/>
      <c r="S164" s="34"/>
      <c r="T164" s="34"/>
    </row>
    <row r="165" spans="1:20" x14ac:dyDescent="0.25">
      <c r="A165" s="32" t="s">
        <v>11</v>
      </c>
      <c r="B165" s="32"/>
      <c r="C165" s="32">
        <f>COUNTIFS(C5:C164,"*")</f>
        <v>114</v>
      </c>
      <c r="D165" s="32"/>
      <c r="E165" s="43"/>
      <c r="F165" s="32"/>
      <c r="G165" s="32">
        <f>SUM(G5:G164)</f>
        <v>4056</v>
      </c>
      <c r="H165" s="32">
        <f>SUM(H5:H164)</f>
        <v>4014</v>
      </c>
      <c r="I165" s="32">
        <f>SUM(I5:I164)</f>
        <v>8070</v>
      </c>
      <c r="J165" s="32"/>
      <c r="K165" s="32"/>
      <c r="L165" s="32"/>
      <c r="M165" s="32"/>
      <c r="N165" s="32"/>
      <c r="O165" s="32"/>
      <c r="P165" s="44"/>
      <c r="Q165" s="32"/>
      <c r="R165" s="32"/>
      <c r="S165" s="32"/>
      <c r="T165" s="45"/>
    </row>
    <row r="166" spans="1:20" x14ac:dyDescent="0.25">
      <c r="A166" s="46" t="s">
        <v>61</v>
      </c>
      <c r="B166" s="47">
        <f>COUNTIF(B$5:B$164,"Team 1")</f>
        <v>73</v>
      </c>
      <c r="C166" s="46" t="s">
        <v>27</v>
      </c>
      <c r="D166" s="47">
        <f>COUNTIF(D5:D164,"Anganwadi")</f>
        <v>62</v>
      </c>
    </row>
    <row r="167" spans="1:20" x14ac:dyDescent="0.25">
      <c r="A167" s="46" t="s">
        <v>62</v>
      </c>
      <c r="B167" s="47">
        <f>COUNTIF(B$6:B$164,"Team 2")</f>
        <v>41</v>
      </c>
      <c r="C167" s="46" t="s">
        <v>25</v>
      </c>
      <c r="D167" s="47">
        <f>COUNTIF(D5:D164,"School")</f>
        <v>52</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5" scale="5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workbookViewId="0">
      <selection activeCell="M3" sqref="M3"/>
    </sheetView>
  </sheetViews>
  <sheetFormatPr defaultRowHeight="18" x14ac:dyDescent="0.25"/>
  <cols>
    <col min="1" max="1" width="6.42578125" style="28" customWidth="1"/>
    <col min="2" max="2" width="9.85546875" style="13" customWidth="1"/>
    <col min="3" max="3" width="13.42578125" style="13" customWidth="1"/>
    <col min="4" max="6" width="12" style="13" customWidth="1"/>
    <col min="7" max="7" width="14.7109375" style="13" customWidth="1"/>
    <col min="8" max="8" width="13.140625" style="13" customWidth="1"/>
    <col min="9" max="9" width="11.42578125" style="13" customWidth="1"/>
    <col min="10" max="10" width="10.85546875" style="13" customWidth="1"/>
    <col min="11" max="16384" width="9.140625" style="13"/>
  </cols>
  <sheetData>
    <row r="1" spans="1:11" ht="46.5" customHeight="1" x14ac:dyDescent="0.25">
      <c r="A1" s="165" t="s">
        <v>229</v>
      </c>
      <c r="B1" s="165"/>
      <c r="C1" s="165"/>
      <c r="D1" s="165"/>
      <c r="E1" s="165"/>
      <c r="F1" s="166"/>
      <c r="G1" s="166"/>
      <c r="H1" s="166"/>
      <c r="I1" s="166"/>
      <c r="J1" s="166"/>
    </row>
    <row r="2" spans="1:11" ht="36" x14ac:dyDescent="0.25">
      <c r="A2" s="167" t="s">
        <v>0</v>
      </c>
      <c r="B2" s="168"/>
      <c r="C2" s="169" t="str">
        <f>'Block at a Glance'!C2:D2</f>
        <v>ASSAM</v>
      </c>
      <c r="D2" s="170"/>
      <c r="E2" s="14" t="s">
        <v>1</v>
      </c>
      <c r="F2" s="171" t="str">
        <f>'Block at a Glance'!F2:I2</f>
        <v>LAKHIMPUR</v>
      </c>
      <c r="G2" s="172"/>
      <c r="H2" s="15" t="s">
        <v>26</v>
      </c>
      <c r="I2" s="171" t="str">
        <f>'Block at a Glance'!M2:M2</f>
        <v>BOGINADI</v>
      </c>
      <c r="J2" s="172"/>
    </row>
    <row r="3" spans="1:11" ht="28.5" customHeight="1" x14ac:dyDescent="0.25">
      <c r="A3" s="175" t="s">
        <v>65</v>
      </c>
      <c r="B3" s="175"/>
      <c r="C3" s="175"/>
      <c r="D3" s="175"/>
      <c r="E3" s="175"/>
      <c r="F3" s="175"/>
      <c r="G3" s="175"/>
      <c r="H3" s="175"/>
      <c r="I3" s="175"/>
      <c r="J3" s="175"/>
    </row>
    <row r="4" spans="1:11" x14ac:dyDescent="0.25">
      <c r="A4" s="164" t="s">
        <v>29</v>
      </c>
      <c r="B4" s="174" t="s">
        <v>30</v>
      </c>
      <c r="C4" s="173" t="s">
        <v>31</v>
      </c>
      <c r="D4" s="173" t="s">
        <v>38</v>
      </c>
      <c r="E4" s="173"/>
      <c r="F4" s="173"/>
      <c r="G4" s="173" t="s">
        <v>32</v>
      </c>
      <c r="H4" s="173" t="s">
        <v>39</v>
      </c>
      <c r="I4" s="173"/>
      <c r="J4" s="173"/>
    </row>
    <row r="5" spans="1:11" ht="22.5" customHeight="1" x14ac:dyDescent="0.25">
      <c r="A5" s="164"/>
      <c r="B5" s="174"/>
      <c r="C5" s="173"/>
      <c r="D5" s="16" t="s">
        <v>9</v>
      </c>
      <c r="E5" s="16" t="s">
        <v>10</v>
      </c>
      <c r="F5" s="16" t="s">
        <v>11</v>
      </c>
      <c r="G5" s="173"/>
      <c r="H5" s="16" t="s">
        <v>9</v>
      </c>
      <c r="I5" s="16" t="s">
        <v>10</v>
      </c>
      <c r="J5" s="16" t="s">
        <v>11</v>
      </c>
    </row>
    <row r="6" spans="1:11" ht="22.5" customHeight="1" x14ac:dyDescent="0.25">
      <c r="A6" s="17">
        <v>1</v>
      </c>
      <c r="B6" s="18">
        <v>43571</v>
      </c>
      <c r="C6" s="19">
        <f>COUNTIFS('April-19'!D$5:D$164,"Anganwadi")</f>
        <v>93</v>
      </c>
      <c r="D6" s="20">
        <f>SUMIF('April-19'!$D$5:$D$164,"Anganwadi",'April-19'!$G$5:$G$164)</f>
        <v>2437</v>
      </c>
      <c r="E6" s="20">
        <f>SUMIF('April-19'!$D$5:$D$164,"Anganwadi",'April-19'!$H$5:$H$164)</f>
        <v>2362</v>
      </c>
      <c r="F6" s="20">
        <f>+D6+E6</f>
        <v>4799</v>
      </c>
      <c r="G6" s="19">
        <f>COUNTIF('April-19'!D5:D164,"School")</f>
        <v>30</v>
      </c>
      <c r="H6" s="20">
        <f>SUMIF('April-19'!$D$5:$D$164,"School",'April-19'!$G$5:$G$164)</f>
        <v>2854</v>
      </c>
      <c r="I6" s="20">
        <f>SUMIF('April-19'!$D$5:$D$164,"School",'April-19'!$H$5:$H$164)</f>
        <v>1774</v>
      </c>
      <c r="J6" s="20">
        <f>+H6+I6</f>
        <v>4628</v>
      </c>
      <c r="K6" s="21"/>
    </row>
    <row r="7" spans="1:11" ht="22.5" customHeight="1" x14ac:dyDescent="0.25">
      <c r="A7" s="22">
        <v>2</v>
      </c>
      <c r="B7" s="23">
        <v>43601</v>
      </c>
      <c r="C7" s="19">
        <f>COUNTIF('May-19'!D5:D164,"Anganwadi")</f>
        <v>83</v>
      </c>
      <c r="D7" s="20">
        <f>SUMIF('May-19'!$D$5:$D$164,"Anganwadi",'May-19'!$G$5:$G$164)</f>
        <v>2266</v>
      </c>
      <c r="E7" s="20">
        <f>SUMIF('May-19'!$D$5:$D$164,"Anganwadi",'May-19'!$H$5:$H$164)</f>
        <v>2267</v>
      </c>
      <c r="F7" s="20">
        <f t="shared" ref="F7:F11" si="0">+D7+E7</f>
        <v>4533</v>
      </c>
      <c r="G7" s="19">
        <f>COUNTIF('May-19'!D5:D164,"School")</f>
        <v>51</v>
      </c>
      <c r="H7" s="20">
        <f>SUMIF('May-19'!$D$5:$D$164,"School",'May-19'!$G$5:$G$164)</f>
        <v>2547</v>
      </c>
      <c r="I7" s="20">
        <f>SUMIF('May-19'!$D$5:$D$164,"School",'May-19'!$H$5:$H$164)</f>
        <v>2845</v>
      </c>
      <c r="J7" s="20">
        <f t="shared" ref="J7:J11" si="1">+H7+I7</f>
        <v>5392</v>
      </c>
    </row>
    <row r="8" spans="1:11" ht="22.5" customHeight="1" x14ac:dyDescent="0.25">
      <c r="A8" s="22">
        <v>3</v>
      </c>
      <c r="B8" s="23">
        <v>43632</v>
      </c>
      <c r="C8" s="19">
        <f>COUNTIF('Jun-19'!D5:D164,"Anganwadi")</f>
        <v>95</v>
      </c>
      <c r="D8" s="20">
        <f>SUMIF('Jun-19'!$D$5:$D$164,"Anganwadi",'Jun-19'!$G$5:$G$164)</f>
        <v>2287</v>
      </c>
      <c r="E8" s="20">
        <f>SUMIF('Jun-19'!$D$5:$D$164,"Anganwadi",'Jun-19'!$H$5:$H$164)</f>
        <v>2220</v>
      </c>
      <c r="F8" s="20">
        <f t="shared" si="0"/>
        <v>4507</v>
      </c>
      <c r="G8" s="19">
        <f>COUNTIF('Jun-19'!D5:D164,"School")</f>
        <v>31</v>
      </c>
      <c r="H8" s="20">
        <f>SUMIF('Jun-19'!$D$5:$D$164,"School",'Jun-19'!$G$5:$G$164)</f>
        <v>1740</v>
      </c>
      <c r="I8" s="20">
        <f>SUMIF('Jun-19'!$D$5:$D$164,"School",'Jun-19'!$H$5:$H$164)</f>
        <v>1689</v>
      </c>
      <c r="J8" s="20">
        <f t="shared" si="1"/>
        <v>3429</v>
      </c>
    </row>
    <row r="9" spans="1:11" ht="22.5" customHeight="1" x14ac:dyDescent="0.25">
      <c r="A9" s="22">
        <v>4</v>
      </c>
      <c r="B9" s="23">
        <v>43662</v>
      </c>
      <c r="C9" s="19">
        <f>COUNTIF('July-19'!D5:D164,"Anganwadi")</f>
        <v>160</v>
      </c>
      <c r="D9" s="20">
        <f>SUMIF('July-19'!$D$5:$D$164,"Anganwadi",'July-19'!$G$5:$G$164)</f>
        <v>3704</v>
      </c>
      <c r="E9" s="20">
        <f>SUMIF('July-19'!$D$5:$D$164,"Anganwadi",'July-19'!$H$5:$H$164)</f>
        <v>3841</v>
      </c>
      <c r="F9" s="20">
        <f t="shared" si="0"/>
        <v>7545</v>
      </c>
      <c r="G9" s="19">
        <f>COUNTIF('July-19'!D5:D164,"School")</f>
        <v>0</v>
      </c>
      <c r="H9" s="20">
        <f>SUMIF('July-19'!$D$5:$D$164,"School",'July-19'!$G$5:$G$164)</f>
        <v>0</v>
      </c>
      <c r="I9" s="20">
        <f>SUMIF('July-19'!$D$5:$D$164,"School",'July-19'!$H$5:$H$164)</f>
        <v>0</v>
      </c>
      <c r="J9" s="20">
        <f t="shared" si="1"/>
        <v>0</v>
      </c>
    </row>
    <row r="10" spans="1:11" ht="22.5" customHeight="1" x14ac:dyDescent="0.25">
      <c r="A10" s="22">
        <v>5</v>
      </c>
      <c r="B10" s="23">
        <v>43693</v>
      </c>
      <c r="C10" s="19">
        <f>COUNTIF('Aug-19'!D5:D164,"Anganwadi")</f>
        <v>58</v>
      </c>
      <c r="D10" s="20">
        <f>SUMIF('Aug-19'!$D$5:$D$164,"Anganwadi",'Aug-19'!$G$5:$G$164)</f>
        <v>1042</v>
      </c>
      <c r="E10" s="20">
        <f>SUMIF('Aug-19'!$D$5:$D$164,"Anganwadi",'Aug-19'!$H$5:$H$164)</f>
        <v>1062</v>
      </c>
      <c r="F10" s="20">
        <f t="shared" si="0"/>
        <v>2104</v>
      </c>
      <c r="G10" s="19">
        <f>COUNTIF('Aug-19'!D5:D164,"School")</f>
        <v>63</v>
      </c>
      <c r="H10" s="20">
        <f>SUMIF('Aug-19'!$D$5:$D$164,"School",'Aug-19'!$G$5:$G$164)</f>
        <v>2647</v>
      </c>
      <c r="I10" s="20">
        <f>SUMIF('Aug-19'!$D$5:$D$164,"School",'Aug-19'!$H$5:$H$164)</f>
        <v>2866</v>
      </c>
      <c r="J10" s="20">
        <f t="shared" si="1"/>
        <v>5513</v>
      </c>
    </row>
    <row r="11" spans="1:11" ht="22.5" customHeight="1" x14ac:dyDescent="0.25">
      <c r="A11" s="22">
        <v>6</v>
      </c>
      <c r="B11" s="23">
        <v>43724</v>
      </c>
      <c r="C11" s="19">
        <f>COUNTIF('Sep-19'!D5:D164,"Anganwadi")</f>
        <v>62</v>
      </c>
      <c r="D11" s="20">
        <f>SUMIF('Sep-19'!$D$5:$D$164,"Anganwadi",'Sep-19'!$G$5:$G$164)</f>
        <v>1559</v>
      </c>
      <c r="E11" s="20">
        <f>SUMIF('Sep-19'!$D$5:$D$164,"Anganwadi",'Sep-19'!$H$5:$H$164)</f>
        <v>1507</v>
      </c>
      <c r="F11" s="20">
        <f t="shared" si="0"/>
        <v>3066</v>
      </c>
      <c r="G11" s="19">
        <f>COUNTIF('Sep-19'!D5:D164,"School")</f>
        <v>52</v>
      </c>
      <c r="H11" s="20">
        <f>SUMIF('Sep-19'!$D$5:$D$164,"School",'Sep-19'!$G$5:$G$164)</f>
        <v>2497</v>
      </c>
      <c r="I11" s="20">
        <f>SUMIF('Sep-19'!$D$5:$D$164,"School",'Sep-19'!$H$5:$H$164)</f>
        <v>2507</v>
      </c>
      <c r="J11" s="20">
        <f t="shared" si="1"/>
        <v>5004</v>
      </c>
    </row>
    <row r="12" spans="1:11" ht="19.5" customHeight="1" x14ac:dyDescent="0.25">
      <c r="A12" s="164" t="s">
        <v>40</v>
      </c>
      <c r="B12" s="164"/>
      <c r="C12" s="16">
        <f>SUM(C6:C11)</f>
        <v>551</v>
      </c>
      <c r="D12" s="16">
        <f t="shared" ref="D12:J12" si="2">SUM(D6:D11)</f>
        <v>13295</v>
      </c>
      <c r="E12" s="16">
        <f t="shared" si="2"/>
        <v>13259</v>
      </c>
      <c r="F12" s="16">
        <f t="shared" si="2"/>
        <v>26554</v>
      </c>
      <c r="G12" s="16">
        <f t="shared" si="2"/>
        <v>227</v>
      </c>
      <c r="H12" s="16">
        <f t="shared" si="2"/>
        <v>12285</v>
      </c>
      <c r="I12" s="16">
        <f t="shared" si="2"/>
        <v>11681</v>
      </c>
      <c r="J12" s="16">
        <f t="shared" si="2"/>
        <v>23966</v>
      </c>
    </row>
    <row r="14" spans="1:11" x14ac:dyDescent="0.25">
      <c r="A14" s="159" t="s">
        <v>66</v>
      </c>
      <c r="B14" s="159"/>
      <c r="C14" s="159"/>
      <c r="D14" s="159"/>
      <c r="E14" s="159"/>
      <c r="F14" s="159"/>
    </row>
    <row r="15" spans="1:11" ht="108" x14ac:dyDescent="0.25">
      <c r="A15" s="16" t="s">
        <v>29</v>
      </c>
      <c r="B15" s="24" t="s">
        <v>30</v>
      </c>
      <c r="C15" s="25" t="s">
        <v>63</v>
      </c>
      <c r="D15" s="26" t="s">
        <v>31</v>
      </c>
      <c r="E15" s="26" t="s">
        <v>32</v>
      </c>
      <c r="F15" s="26" t="s">
        <v>64</v>
      </c>
    </row>
    <row r="16" spans="1:11" x14ac:dyDescent="0.25">
      <c r="A16" s="162">
        <v>1</v>
      </c>
      <c r="B16" s="160">
        <v>43571</v>
      </c>
      <c r="C16" s="27" t="s">
        <v>61</v>
      </c>
      <c r="D16" s="19">
        <f>COUNTIFS('April-19'!B$5:B$164,"Team 1",'April-19'!D$5:D$164,"Anganwadi")</f>
        <v>57</v>
      </c>
      <c r="E16" s="19">
        <f>COUNTIFS('April-19'!B$5:B$164,"Team 1",'April-19'!D$5:D$164,"School")</f>
        <v>9</v>
      </c>
      <c r="F16" s="20">
        <f>SUMIF('April-19'!$B$5:$B$164,"Team 1",'April-19'!$I$5:$I$164)</f>
        <v>6031</v>
      </c>
    </row>
    <row r="17" spans="1:6" x14ac:dyDescent="0.25">
      <c r="A17" s="163"/>
      <c r="B17" s="161"/>
      <c r="C17" s="27" t="s">
        <v>62</v>
      </c>
      <c r="D17" s="19">
        <f>COUNTIFS('April-19'!B$5:B$164,"Team 2",'April-19'!D$5:D$164,"Anganwadi")</f>
        <v>36</v>
      </c>
      <c r="E17" s="19">
        <f>COUNTIFS('April-19'!B$5:B$164,"Team 2",'April-19'!D$5:D$164,"School")</f>
        <v>21</v>
      </c>
      <c r="F17" s="20">
        <f>SUMIF('April-19'!$B$5:$B$164,"Team 2",'April-19'!$I$5:$I$164)</f>
        <v>3396</v>
      </c>
    </row>
    <row r="18" spans="1:6" x14ac:dyDescent="0.25">
      <c r="A18" s="162">
        <v>2</v>
      </c>
      <c r="B18" s="160">
        <v>43601</v>
      </c>
      <c r="C18" s="27" t="s">
        <v>61</v>
      </c>
      <c r="D18" s="19">
        <f>COUNTIFS('May-19'!B$5:B$164,"Team 1",'May-19'!D$5:D$164,"Anganwadi")</f>
        <v>47</v>
      </c>
      <c r="E18" s="19">
        <f>COUNTIFS('May-19'!B$5:B$164,"Team 1",'May-19'!D$5:D$164,"School")</f>
        <v>27</v>
      </c>
      <c r="F18" s="20">
        <f>SUMIF('May-19'!$B$5:$B$164,"Team 1",'May-19'!$I$5:$I$164)</f>
        <v>5538</v>
      </c>
    </row>
    <row r="19" spans="1:6" x14ac:dyDescent="0.25">
      <c r="A19" s="163"/>
      <c r="B19" s="161"/>
      <c r="C19" s="27" t="s">
        <v>62</v>
      </c>
      <c r="D19" s="19">
        <f>COUNTIFS('May-19'!B$5:B$164,"Team 2",'May-19'!D$5:D$164,"Anganwadi")</f>
        <v>36</v>
      </c>
      <c r="E19" s="19">
        <f>COUNTIFS('May-19'!B$5:B$164,"Team 2",'May-19'!D$5:D$164,"School")</f>
        <v>24</v>
      </c>
      <c r="F19" s="20">
        <f>SUMIF('May-19'!$B$5:$B$164,"Team 2",'May-19'!$I$5:$I$164)</f>
        <v>4387</v>
      </c>
    </row>
    <row r="20" spans="1:6" x14ac:dyDescent="0.25">
      <c r="A20" s="162">
        <v>3</v>
      </c>
      <c r="B20" s="160">
        <v>43632</v>
      </c>
      <c r="C20" s="27" t="s">
        <v>61</v>
      </c>
      <c r="D20" s="19">
        <f>COUNTIFS('Jun-19'!B$5:B$164,"Team 1",'Jun-19'!D$5:D$164,"Anganwadi")</f>
        <v>50</v>
      </c>
      <c r="E20" s="19">
        <f>COUNTIFS('Jun-19'!B$5:B$164,"Team 1",'Jun-19'!D$5:D$164,"School")</f>
        <v>16</v>
      </c>
      <c r="F20" s="20">
        <f>SUMIF('Jun-19'!$B$5:$B$164,"Team 1",'Jun-19'!$I$5:$I$164)</f>
        <v>4172</v>
      </c>
    </row>
    <row r="21" spans="1:6" x14ac:dyDescent="0.25">
      <c r="A21" s="163"/>
      <c r="B21" s="161"/>
      <c r="C21" s="27" t="s">
        <v>62</v>
      </c>
      <c r="D21" s="19">
        <f>COUNTIFS('Jun-19'!B$5:B$164,"Team 2",'Jun-19'!D$5:D$164,"Anganwadi")</f>
        <v>45</v>
      </c>
      <c r="E21" s="19">
        <f>COUNTIFS('Jun-19'!B$5:B$164,"Team 2",'Jun-19'!D$5:D$164,"School")</f>
        <v>15</v>
      </c>
      <c r="F21" s="20">
        <f>SUMIF('Jun-19'!$B$5:$B$164,"Team 2",'Jun-19'!$I$5:$I$164)</f>
        <v>3764</v>
      </c>
    </row>
    <row r="22" spans="1:6" x14ac:dyDescent="0.25">
      <c r="A22" s="162">
        <v>4</v>
      </c>
      <c r="B22" s="160">
        <v>43662</v>
      </c>
      <c r="C22" s="27" t="s">
        <v>61</v>
      </c>
      <c r="D22" s="19">
        <f>COUNTIFS('July-19'!B$5:B$164,"Team 1",'July-19'!D$5:D$164,"Anganwadi")</f>
        <v>75</v>
      </c>
      <c r="E22" s="19">
        <f>COUNTIFS('July-19'!B$5:B$164,"Team 1",'July-19'!D$5:D$164,"School")</f>
        <v>0</v>
      </c>
      <c r="F22" s="20">
        <f>SUMIF('July-19'!$B$5:$B$164,"Team 1",'July-19'!$I$5:$I$164)</f>
        <v>3801</v>
      </c>
    </row>
    <row r="23" spans="1:6" x14ac:dyDescent="0.25">
      <c r="A23" s="163"/>
      <c r="B23" s="161"/>
      <c r="C23" s="27" t="s">
        <v>62</v>
      </c>
      <c r="D23" s="19">
        <f>COUNTIFS('July-19'!B$5:B$164,"Team 2",'July-19'!D$5:D$164,"Anganwadi")</f>
        <v>85</v>
      </c>
      <c r="E23" s="19">
        <f>COUNTIFS('July-19'!B$5:B$164,"Team 2",'July-19'!D$5:D$164,"School")</f>
        <v>0</v>
      </c>
      <c r="F23" s="20">
        <f>SUMIF('July-19'!$B$5:$B$164,"Team 2",'July-19'!$I$5:$I$164)</f>
        <v>3744</v>
      </c>
    </row>
    <row r="24" spans="1:6" x14ac:dyDescent="0.25">
      <c r="A24" s="162">
        <v>5</v>
      </c>
      <c r="B24" s="160">
        <v>43693</v>
      </c>
      <c r="C24" s="27" t="s">
        <v>61</v>
      </c>
      <c r="D24" s="19">
        <f>COUNTIFS('Aug-19'!B$5:B$164,"Team 1",'Aug-19'!D$5:D$164,"Anganwadi")</f>
        <v>50</v>
      </c>
      <c r="E24" s="19">
        <f>COUNTIFS('Aug-19'!B$5:B$164,"Team 1",'Aug-19'!D$5:D$164,"School")</f>
        <v>21</v>
      </c>
      <c r="F24" s="20">
        <f>SUMIF('Aug-19'!$B$5:$B$164,"Team 1",'Aug-19'!$I$5:$I$164)</f>
        <v>4004</v>
      </c>
    </row>
    <row r="25" spans="1:6" x14ac:dyDescent="0.25">
      <c r="A25" s="163"/>
      <c r="B25" s="161"/>
      <c r="C25" s="27" t="s">
        <v>62</v>
      </c>
      <c r="D25" s="19">
        <f>COUNTIFS('Aug-19'!B$5:B$164,"Team 2",'Aug-19'!D$5:D$164,"Anganwadi")</f>
        <v>8</v>
      </c>
      <c r="E25" s="19">
        <f>COUNTIFS('Aug-19'!B$5:B$164,"Team 2",'Aug-19'!D$5:D$164,"School")</f>
        <v>42</v>
      </c>
      <c r="F25" s="20">
        <f>SUMIF('Aug-19'!$B$5:$B$164,"Team 2",'Aug-19'!$I$5:$I$164)</f>
        <v>3613</v>
      </c>
    </row>
    <row r="26" spans="1:6" x14ac:dyDescent="0.25">
      <c r="A26" s="162">
        <v>6</v>
      </c>
      <c r="B26" s="160">
        <v>43724</v>
      </c>
      <c r="C26" s="27" t="s">
        <v>61</v>
      </c>
      <c r="D26" s="19">
        <f>COUNTIFS('Sep-19'!B$5:B$164,"Team 1",'Sep-19'!D$5:D$164,"Anganwadi")</f>
        <v>44</v>
      </c>
      <c r="E26" s="19">
        <f>COUNTIFS('Sep-19'!B$5:B$164,"Team 1",'Sep-19'!D$5:D$164,"School")</f>
        <v>29</v>
      </c>
      <c r="F26" s="20">
        <f>SUMIF('Sep-19'!$B$5:$B$164,"Team 1",'Sep-19'!$I$5:$I$164)</f>
        <v>4018</v>
      </c>
    </row>
    <row r="27" spans="1:6" x14ac:dyDescent="0.25">
      <c r="A27" s="163"/>
      <c r="B27" s="161"/>
      <c r="C27" s="27" t="s">
        <v>62</v>
      </c>
      <c r="D27" s="19">
        <f>COUNTIFS('Sep-19'!B$5:B$164,"Team 2",'Sep-19'!D$5:D$164,"Anganwadi")</f>
        <v>18</v>
      </c>
      <c r="E27" s="19">
        <f>COUNTIFS('Sep-19'!B$5:B$164,"Team 2",'Sep-19'!D$5:D$164,"School")</f>
        <v>23</v>
      </c>
      <c r="F27" s="20">
        <f>SUMIF('Sep-19'!$B$5:$B$164,"Team 2",'Sep-19'!$I$5:$I$164)</f>
        <v>4052</v>
      </c>
    </row>
    <row r="28" spans="1:6" x14ac:dyDescent="0.25">
      <c r="A28" s="16" t="s">
        <v>40</v>
      </c>
      <c r="B28" s="16"/>
      <c r="C28" s="16"/>
      <c r="D28" s="16">
        <f>SUM(D16:D27)</f>
        <v>551</v>
      </c>
      <c r="E28" s="16">
        <f>SUM(E16:E27)</f>
        <v>227</v>
      </c>
      <c r="F28" s="16">
        <f>SUM(F16:F27)</f>
        <v>50520</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5" scale="83"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July-19</vt:lpstr>
      <vt:lpstr>Aug-19</vt:lpstr>
      <vt:lpstr>Sep-19</vt:lpstr>
      <vt:lpstr>Summary Sheet</vt:lpstr>
      <vt:lpstr>'April-19'!Print_Titles</vt:lpstr>
      <vt:lpstr>'Aug-19'!Print_Titles</vt:lpstr>
      <vt:lpstr>'July-19'!Print_Titles</vt:lpstr>
      <vt:lpstr>'Jun-19'!Print_Titles</vt:lpstr>
      <vt:lpstr>'May-19'!Print_Titles</vt:lpstr>
      <vt:lpstr>'Sep-19'!Print_Titles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2019-05-08T07:49:30Z</dcterms:modified>
</cp:coreProperties>
</file>