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1"/>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E27" i="11"/>
  <c r="D27"/>
  <c r="E26"/>
  <c r="D26"/>
  <c r="I6" i="21"/>
  <c r="I7"/>
  <c r="F27" i="11" s="1"/>
  <c r="I8" i="21"/>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9"/>
  <c r="I10"/>
  <c r="I13"/>
  <c r="I16"/>
  <c r="I19"/>
  <c r="I20"/>
  <c r="I24"/>
  <c r="I27"/>
  <c r="I30"/>
  <c r="I33"/>
  <c r="I37"/>
  <c r="I44"/>
  <c r="I45"/>
  <c r="I58"/>
  <c r="I63"/>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76" i="5"/>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6" l="1"/>
  <c r="D28"/>
  <c r="E28"/>
  <c r="B167" i="21" l="1"/>
  <c r="B166"/>
  <c r="B167" i="20"/>
  <c r="B166"/>
  <c r="B167" i="19"/>
  <c r="B166"/>
  <c r="B167" i="18"/>
  <c r="B166"/>
  <c r="B167" i="17"/>
  <c r="B166"/>
  <c r="B167" i="5"/>
  <c r="B166"/>
  <c r="C11" i="11"/>
  <c r="C10"/>
  <c r="C9"/>
  <c r="G11"/>
  <c r="G10"/>
  <c r="G9"/>
  <c r="I11"/>
  <c r="H11"/>
  <c r="I10"/>
  <c r="H10"/>
  <c r="I9"/>
  <c r="H9"/>
  <c r="I8"/>
  <c r="H8"/>
  <c r="I7"/>
  <c r="E11"/>
  <c r="D11"/>
  <c r="E10"/>
  <c r="E9"/>
  <c r="D10"/>
  <c r="D9"/>
  <c r="E8"/>
  <c r="D8"/>
  <c r="E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C165"/>
  <c r="F17" i="11"/>
  <c r="C2"/>
  <c r="F25" l="1"/>
  <c r="F24"/>
  <c r="I165" i="20"/>
  <c r="I165" i="21"/>
  <c r="I165" i="19"/>
  <c r="I165" i="18"/>
  <c r="G12" i="11"/>
  <c r="E12"/>
  <c r="I12"/>
  <c r="F11"/>
  <c r="J11"/>
  <c r="J10"/>
  <c r="F10"/>
  <c r="F9"/>
  <c r="J9"/>
  <c r="F8"/>
  <c r="J8"/>
  <c r="F6"/>
  <c r="J6"/>
  <c r="F16"/>
  <c r="C12" l="1"/>
  <c r="I165" i="5"/>
  <c r="G165" i="17" l="1"/>
  <c r="J7" i="11"/>
  <c r="J12" s="1"/>
  <c r="H7"/>
  <c r="H12" s="1"/>
  <c r="I51" i="17"/>
  <c r="I68"/>
  <c r="I41"/>
  <c r="I64"/>
  <c r="I65"/>
  <c r="I39"/>
  <c r="I32"/>
  <c r="I36"/>
  <c r="I48"/>
  <c r="I71"/>
  <c r="I56"/>
  <c r="I11"/>
  <c r="I54"/>
  <c r="I17"/>
  <c r="I72"/>
  <c r="I15"/>
  <c r="I77"/>
  <c r="I74"/>
  <c r="I62"/>
  <c r="I22"/>
  <c r="I69"/>
  <c r="I79"/>
  <c r="I18"/>
  <c r="I61"/>
  <c r="I67"/>
  <c r="I59"/>
  <c r="I12"/>
  <c r="F18" i="11" s="1"/>
  <c r="I75" i="17"/>
  <c r="I34"/>
  <c r="I23"/>
  <c r="I52"/>
  <c r="I55"/>
  <c r="I28"/>
  <c r="I78"/>
  <c r="I26"/>
  <c r="I40"/>
  <c r="I25"/>
  <c r="I70"/>
  <c r="I80"/>
  <c r="I38"/>
  <c r="I31"/>
  <c r="I46"/>
  <c r="I53"/>
  <c r="I8"/>
  <c r="I29"/>
  <c r="I57"/>
  <c r="I42"/>
  <c r="I35"/>
  <c r="I50"/>
  <c r="I60"/>
  <c r="I66"/>
  <c r="I14"/>
  <c r="I43"/>
  <c r="I21"/>
  <c r="I49"/>
  <c r="I76"/>
  <c r="I73"/>
  <c r="I47"/>
  <c r="I7"/>
  <c r="D7" i="11"/>
  <c r="D12" s="1"/>
  <c r="I165" i="17" l="1"/>
  <c r="F19" i="11"/>
  <c r="F28" s="1"/>
  <c r="F7"/>
  <c r="F12" s="1"/>
</calcChain>
</file>

<file path=xl/sharedStrings.xml><?xml version="1.0" encoding="utf-8"?>
<sst xmlns="http://schemas.openxmlformats.org/spreadsheetml/2006/main" count="4142" uniqueCount="791">
  <si>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</si>
  <si>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</si>
  <si>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</si>
  <si>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</si>
  <si>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</si>
  <si>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</si>
  <si>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</si>
  <si>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</si>
  <si>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</si>
  <si>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</si>
  <si>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</si>
  <si>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</si>
  <si>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</si>
  <si>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</si>
  <si>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</si>
  <si>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</si>
  <si>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</si>
  <si>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</si>
  <si>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</si>
  <si>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</si>
  <si>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</si>
  <si>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</si>
  <si>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</si>
  <si>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</si>
  <si>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</si>
  <si>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</si>
  <si>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</si>
  <si>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</si>
  <si>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</si>
  <si>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</si>
  <si>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</si>
  <si>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</si>
  <si>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</si>
  <si>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</si>
  <si>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</si>
  <si>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</si>
  <si>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</si>
  <si>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</si>
  <si>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</si>
  <si>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</si>
  <si>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</si>
  <si>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</si>
  <si>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</si>
  <si>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</si>
  <si>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</si>
  <si>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</si>
  <si>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</si>
  <si>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</si>
  <si>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</si>
  <si>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</si>
  <si>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</si>
  <si>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</si>
  <si>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</si>
  <si>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</si>
  <si>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</si>
  <si>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</si>
  <si>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</si>
  <si>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</si>
  <si>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</si>
  <si>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</si>
  <si>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</si>
  <si>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</si>
  <si>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</si>
  <si>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</si>
  <si>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</si>
  <si>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</si>
  <si>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</si>
  <si>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</si>
  <si>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</si>
  <si>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</si>
  <si>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</si>
  <si>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</si>
  <si>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MAISAM L.P. SCHOOL</t>
  </si>
  <si>
    <t>LP</t>
  </si>
  <si>
    <t>BOITHALANGSO</t>
  </si>
  <si>
    <t>Tafijan Nessa</t>
  </si>
  <si>
    <t>TUESDAY</t>
  </si>
  <si>
    <t xml:space="preserve">4 Wheeler </t>
  </si>
  <si>
    <t>MAISAM M.E. SCHOOL</t>
  </si>
  <si>
    <t>UP</t>
  </si>
  <si>
    <t xml:space="preserve">MARJUN KISHAN </t>
  </si>
  <si>
    <t>20</t>
  </si>
  <si>
    <t>BHAKSONG</t>
  </si>
  <si>
    <t>Ushalata Ronghangpi</t>
  </si>
  <si>
    <t>MIDAIMARI</t>
  </si>
  <si>
    <t>19</t>
  </si>
  <si>
    <t>JAWAHAR NAVADAYA VIDALAYA</t>
  </si>
  <si>
    <t>HIGH</t>
  </si>
  <si>
    <t>KUTHARBANGLOW</t>
  </si>
  <si>
    <t>Nilima Kandha</t>
  </si>
  <si>
    <t>WEDNESDAY</t>
  </si>
  <si>
    <t>BORDHIP ENGTI GAON</t>
  </si>
  <si>
    <t>PUNJA</t>
  </si>
  <si>
    <t>Salomi Beypi</t>
  </si>
  <si>
    <t>SABINA TERONPI</t>
  </si>
  <si>
    <t>AMLOKHI AWC</t>
  </si>
  <si>
    <t>LINDOK L.P. SCHOOL</t>
  </si>
  <si>
    <t>TIKA</t>
  </si>
  <si>
    <t>Arlish Teronpi</t>
  </si>
  <si>
    <t>THURSDAY</t>
  </si>
  <si>
    <t xml:space="preserve">TERANG KANGTHAR L.P. </t>
  </si>
  <si>
    <t>PUNJA AWC</t>
  </si>
  <si>
    <t>KUNGRI BEYPI</t>
  </si>
  <si>
    <t>THANSING SENAR AWC</t>
  </si>
  <si>
    <t>HOMRAEA SENARPI</t>
  </si>
  <si>
    <t>FRIDAY</t>
  </si>
  <si>
    <t xml:space="preserve">SARDIHUN LANGSO </t>
  </si>
  <si>
    <t>HOMTARA SENARPI</t>
  </si>
  <si>
    <t>HUMCHERA HANSE GAON</t>
  </si>
  <si>
    <t>AMTERENG KARBI LANGPI HIGH SCHOOL</t>
  </si>
  <si>
    <t>DIKISIR</t>
  </si>
  <si>
    <t>Kareng Hansepi</t>
  </si>
  <si>
    <t>SATURDAY</t>
  </si>
  <si>
    <t>RONGAGORAH  1</t>
  </si>
  <si>
    <t>KABON TISSOPI</t>
  </si>
  <si>
    <t>RONGAGORAH KRO GAON</t>
  </si>
  <si>
    <t xml:space="preserve">PANBARI </t>
  </si>
  <si>
    <t>BINA RONGPIPI</t>
  </si>
  <si>
    <t>THANHONSING SENAR L.P.</t>
  </si>
  <si>
    <t>MONDAY</t>
  </si>
  <si>
    <t>ARNAM LANGTHU L.P.</t>
  </si>
  <si>
    <t>LANGMEKLU GAON</t>
  </si>
  <si>
    <t>BORANGLONG</t>
  </si>
  <si>
    <t>TENGRALANGSO L.P</t>
  </si>
  <si>
    <t>BORKOK</t>
  </si>
  <si>
    <t>Krishna Paul</t>
  </si>
  <si>
    <t>HANSE GAON L.P.</t>
  </si>
  <si>
    <t>NARENGIBASTI</t>
  </si>
  <si>
    <t>KADOM HANSEPI</t>
  </si>
  <si>
    <t>PHARKANGCHIHI ENGLISH L.P</t>
  </si>
  <si>
    <t>10/04/0219</t>
  </si>
  <si>
    <t xml:space="preserve">HEAD TERON GAON </t>
  </si>
  <si>
    <t>OHELA NARZARY</t>
  </si>
  <si>
    <t>SAMOGURI</t>
  </si>
  <si>
    <t>HUMSERA TISSOPI</t>
  </si>
  <si>
    <t>JIRSONG ENGLISH L.P.</t>
  </si>
  <si>
    <t>HAMREN</t>
  </si>
  <si>
    <t>Zoremsangi Hamar</t>
  </si>
  <si>
    <t>HONGKRAM UPPER RONGTARA</t>
  </si>
  <si>
    <t>MIKRI RONGPIPI</t>
  </si>
  <si>
    <t>HONGKRAM TINIALI</t>
  </si>
  <si>
    <t>SOMUPONG L.P.</t>
  </si>
  <si>
    <t>HAMREN HABE L.P.</t>
  </si>
  <si>
    <t>UPPER RONGTARA</t>
  </si>
  <si>
    <t>MEKRI RONGPIPI</t>
  </si>
  <si>
    <t>PHODURPI HONGKRAM</t>
  </si>
  <si>
    <t>SINTU DERAPI</t>
  </si>
  <si>
    <t>ATIGAON L.P. SCHOOL</t>
  </si>
  <si>
    <t>JHARTHANGNALA L.P.</t>
  </si>
  <si>
    <t>RONGJANGPHONG AWC</t>
  </si>
  <si>
    <t>TONGKLOK AWC</t>
  </si>
  <si>
    <t>TAMULBARI LONGHANGDUBI L.P.</t>
  </si>
  <si>
    <t>ATHGAON L.P.</t>
  </si>
  <si>
    <t>MAJ GAON</t>
  </si>
  <si>
    <t>BOBI KHOLAR</t>
  </si>
  <si>
    <t>TAMULBARI</t>
  </si>
  <si>
    <t>SODAR TERON KARBI MEDIUM L.P.</t>
  </si>
  <si>
    <t>THARVE ABI 1</t>
  </si>
  <si>
    <t>THARVE ABI 2</t>
  </si>
  <si>
    <t>LONGHANG DUBI L.P.</t>
  </si>
  <si>
    <t>KARAN LAKTHE L.P.</t>
  </si>
  <si>
    <t>LANGTUK TERON</t>
  </si>
  <si>
    <t>ARNAM LANGTHU</t>
  </si>
  <si>
    <t>SARBURA ENGTI L.P.</t>
  </si>
  <si>
    <t>LANGMEKLU L.P.</t>
  </si>
  <si>
    <t>DALIMBARI BAZAR AREA</t>
  </si>
  <si>
    <t>DALIMBARI</t>
  </si>
  <si>
    <t>Uchita Khaklary</t>
  </si>
  <si>
    <t>ANJALI SANGMA</t>
  </si>
  <si>
    <t xml:space="preserve">CHINANI RONGPI GAON </t>
  </si>
  <si>
    <t>KANAKLAT TERONPI</t>
  </si>
  <si>
    <t>AMTERENG KARBI LANGPI LP</t>
  </si>
  <si>
    <t xml:space="preserve">HATIGARH TERANG </t>
  </si>
  <si>
    <t>HATIGARH</t>
  </si>
  <si>
    <t>Bharati Basumatary</t>
  </si>
  <si>
    <t>BINA MANDAL</t>
  </si>
  <si>
    <t>CHOHAN RONGPI GAON</t>
  </si>
  <si>
    <t>AMTERENG KARBI LANGPI ME</t>
  </si>
  <si>
    <t>JARTHANGNALA AWC</t>
  </si>
  <si>
    <t>PROBHA BORA</t>
  </si>
  <si>
    <t>ATHGAON</t>
  </si>
  <si>
    <t>SWAHID KANAK RONGHANG LP</t>
  </si>
  <si>
    <t>JUKUTA BELTOLA</t>
  </si>
  <si>
    <t>JAYMATI SAIKIA</t>
  </si>
  <si>
    <t>KHANAPARA</t>
  </si>
  <si>
    <t>PATARSING L.P</t>
  </si>
  <si>
    <t>CHUCHA BEY L.P.</t>
  </si>
  <si>
    <t>UMCHERET I</t>
  </si>
  <si>
    <t>MOJAPI TERONPI</t>
  </si>
  <si>
    <t>UMCHERET II</t>
  </si>
  <si>
    <t>LANGTUK TERON L.P.</t>
  </si>
  <si>
    <t>SERDIHUN LANGSO L.P.</t>
  </si>
  <si>
    <t xml:space="preserve">DHIDIGAON </t>
  </si>
  <si>
    <t>KAVE TIMUNGPI</t>
  </si>
  <si>
    <t>MAITHAN HANSE</t>
  </si>
  <si>
    <t xml:space="preserve">MAZ GAON  L.P SCHOOL </t>
  </si>
  <si>
    <t>DOLOI GAON L.P</t>
  </si>
  <si>
    <t>Ronhabai Gaon</t>
  </si>
  <si>
    <t>Maisam Hanse Gaon</t>
  </si>
  <si>
    <t xml:space="preserve">HATIGARH CAMP  L.P SCHOOL </t>
  </si>
  <si>
    <t>DHUIDI GAON L.P</t>
  </si>
  <si>
    <t>Haitgarh Terang</t>
  </si>
  <si>
    <t>Chuhan Rongpi Gaon</t>
  </si>
  <si>
    <t xml:space="preserve">RONGJANGPHONG </t>
  </si>
  <si>
    <t>Pipor Gaon</t>
  </si>
  <si>
    <t>Moten Gaon</t>
  </si>
  <si>
    <t>BHOKSONG HIGH SCHOOL</t>
  </si>
  <si>
    <t>Harjun Gaon</t>
  </si>
  <si>
    <t>Sar-Engti Gaon</t>
  </si>
  <si>
    <t xml:space="preserve">AMBINONG </t>
  </si>
  <si>
    <t>SOCHIRIM ENGLISH L.P</t>
  </si>
  <si>
    <t>Khayasing Ronghang</t>
  </si>
  <si>
    <t>Wai Hanse gaon</t>
  </si>
  <si>
    <t>Jung-Millik</t>
  </si>
  <si>
    <t>Marjong Rongphar</t>
  </si>
  <si>
    <t>RESIDENTIAL ENGLISH SCHOOL</t>
  </si>
  <si>
    <t>Bhaksong Bazar</t>
  </si>
  <si>
    <t>Bhaksong Gaon</t>
  </si>
  <si>
    <t>RESIDENTIAL ENGLISH ME SCH</t>
  </si>
  <si>
    <t>Marjong Kishan gaon</t>
  </si>
  <si>
    <t>Mai-Tisso</t>
  </si>
  <si>
    <t>RONG KARBI M.E. SCHOOL</t>
  </si>
  <si>
    <t>Dhuidi Gaon</t>
  </si>
  <si>
    <t>Maithang Hanse.</t>
  </si>
  <si>
    <t>RONG KARBI ENG HIGH SCHOOL</t>
  </si>
  <si>
    <t>Ke-Up-Gaon</t>
  </si>
  <si>
    <t>Chopi-Killok.</t>
  </si>
  <si>
    <t>LANGTARA PHERERE L.P</t>
  </si>
  <si>
    <t>THEDONG L.P</t>
  </si>
  <si>
    <t>Buramujari</t>
  </si>
  <si>
    <t>Teron Gaon</t>
  </si>
  <si>
    <t>SODAR TERON KARBI MEDIUM L.P</t>
  </si>
  <si>
    <t xml:space="preserve">UMCHERET </t>
  </si>
  <si>
    <t>Mindamari(Boksong)</t>
  </si>
  <si>
    <t>Mohajan Timung.</t>
  </si>
  <si>
    <t xml:space="preserve">RONGJANGPHONG ME </t>
  </si>
  <si>
    <t>Sinduria</t>
  </si>
  <si>
    <t>Sinduria Ke Up gaon</t>
  </si>
  <si>
    <t>RANGSINA L.P</t>
  </si>
  <si>
    <t>Sinaini</t>
  </si>
  <si>
    <t>Sinani Phancho Gaon</t>
  </si>
  <si>
    <t xml:space="preserve">MAISAM </t>
  </si>
  <si>
    <t>Rongpi Gaon(Sinaini)</t>
  </si>
  <si>
    <t>Dalimbari Bazar Area</t>
  </si>
  <si>
    <t>HAMREN GOVT. H.S. SCHOOL</t>
  </si>
  <si>
    <t>Dalimbari Das Bosti</t>
  </si>
  <si>
    <t>Phukrap(Dalimbari)</t>
  </si>
  <si>
    <t xml:space="preserve">ATH GAON  L.P SCHOOL </t>
  </si>
  <si>
    <t>SEMSON SING INGTI  L.P SCHOOL</t>
  </si>
  <si>
    <t xml:space="preserve">ATI  GAON  L.P SCHOOL </t>
  </si>
  <si>
    <t>SAL BAGAN SAI GAON   L.P SCHOOL</t>
  </si>
  <si>
    <t>LEKTHE GAON L.P</t>
  </si>
  <si>
    <t>MAHAJAN TIMUNG L.P</t>
  </si>
  <si>
    <t>TERANG KANGTHER L.P.</t>
  </si>
  <si>
    <t>UMPANCHI</t>
  </si>
  <si>
    <t>Rongjangphong (Duaramla)</t>
  </si>
  <si>
    <t>Tongklok</t>
  </si>
  <si>
    <t>RONGKIMI SENAR GAON L.P. SCHOOL</t>
  </si>
  <si>
    <t>THANGHONSING SENAR L.P. SCHOOL</t>
  </si>
  <si>
    <t>RONGAGORAH II</t>
  </si>
  <si>
    <t>RONGAGORAH I</t>
  </si>
  <si>
    <t>BHOKSONG H.S. SCHOOL</t>
  </si>
  <si>
    <t>BHOKSONG M.E. SCHOOL</t>
  </si>
  <si>
    <t>BOITHALANGSO H.S. SCHOOL</t>
  </si>
  <si>
    <t xml:space="preserve">Baithalangso Dera Gaon </t>
  </si>
  <si>
    <t xml:space="preserve">Baithalangso Tokbi Dera Gaon </t>
  </si>
  <si>
    <t>18190106405</t>
  </si>
  <si>
    <t>18190106601</t>
  </si>
  <si>
    <t>05</t>
  </si>
  <si>
    <t>06</t>
  </si>
  <si>
    <t>18190106804</t>
  </si>
  <si>
    <t>18190106801</t>
  </si>
  <si>
    <t>18190305301</t>
  </si>
  <si>
    <t>18190110301</t>
  </si>
  <si>
    <t>18190305702</t>
  </si>
  <si>
    <t>18190309501</t>
  </si>
  <si>
    <t>18190307003</t>
  </si>
  <si>
    <t>18190309504</t>
  </si>
  <si>
    <t>18190309506</t>
  </si>
  <si>
    <t>18190309804</t>
  </si>
  <si>
    <t>18190309807</t>
  </si>
  <si>
    <t>18190108701</t>
  </si>
  <si>
    <t>18190109001</t>
  </si>
  <si>
    <t>18190309205</t>
  </si>
  <si>
    <t>18190712301</t>
  </si>
  <si>
    <t>18190305302</t>
  </si>
  <si>
    <t>18190305303</t>
  </si>
  <si>
    <t>18190306101</t>
  </si>
  <si>
    <t>18190313601</t>
  </si>
  <si>
    <t>18190106406</t>
  </si>
  <si>
    <t>18190106407</t>
  </si>
  <si>
    <t>18190106408</t>
  </si>
  <si>
    <t>18190106409</t>
  </si>
  <si>
    <t>18190108004</t>
  </si>
  <si>
    <t>18190107001</t>
  </si>
  <si>
    <t>18190309204</t>
  </si>
  <si>
    <t>18190309301</t>
  </si>
  <si>
    <t>11</t>
  </si>
  <si>
    <t>12</t>
  </si>
  <si>
    <t>18190313505</t>
  </si>
  <si>
    <t>Primary</t>
  </si>
  <si>
    <t>Upper Pr. and Secondary</t>
  </si>
  <si>
    <t>Upper Primary only</t>
  </si>
  <si>
    <t>Secondary Only</t>
  </si>
  <si>
    <t>UP,HIGH,HS</t>
  </si>
  <si>
    <t>HS</t>
  </si>
  <si>
    <t>08876861357</t>
  </si>
  <si>
    <t>Borkok</t>
  </si>
  <si>
    <t>Monday</t>
  </si>
  <si>
    <t>07399411704</t>
  </si>
  <si>
    <t>Baithalangso</t>
  </si>
  <si>
    <t>Rani Ronghangpi-B</t>
  </si>
  <si>
    <t>Rita Hansepi</t>
  </si>
  <si>
    <t>09854486710</t>
  </si>
  <si>
    <t>Hatigarh</t>
  </si>
  <si>
    <t>Wednesday</t>
  </si>
  <si>
    <t>09957368316</t>
  </si>
  <si>
    <t>Bina Mondal</t>
  </si>
  <si>
    <t>8011182657</t>
  </si>
  <si>
    <t>Tengralangso</t>
  </si>
  <si>
    <t>Jesmin Napen</t>
  </si>
  <si>
    <t>Thursday</t>
  </si>
  <si>
    <t>Kave Timungpi</t>
  </si>
  <si>
    <t>09577206169</t>
  </si>
  <si>
    <t>Bhoksong</t>
  </si>
  <si>
    <t>Indira Gogoi</t>
  </si>
  <si>
    <t>Friday</t>
  </si>
  <si>
    <t>8811950813</t>
  </si>
  <si>
    <t>Hamren</t>
  </si>
  <si>
    <t>Saturday</t>
  </si>
  <si>
    <t>9401107375</t>
  </si>
  <si>
    <t>Kasang Timungpi</t>
  </si>
  <si>
    <t>9401267676</t>
  </si>
  <si>
    <t>8811937764</t>
  </si>
  <si>
    <t>Tuesday</t>
  </si>
  <si>
    <t>Nika Beypi</t>
  </si>
  <si>
    <t>8472844365</t>
  </si>
  <si>
    <t>9435361495</t>
  </si>
  <si>
    <t>9435648593</t>
  </si>
  <si>
    <t>08486061163</t>
  </si>
  <si>
    <t>09401402942</t>
  </si>
  <si>
    <t>9678199844</t>
  </si>
  <si>
    <t>Oli Kropi</t>
  </si>
  <si>
    <t>8011182726</t>
  </si>
  <si>
    <t>8011568286</t>
  </si>
  <si>
    <t>9957350353</t>
  </si>
  <si>
    <t>Dalimbari</t>
  </si>
  <si>
    <t>Kanaklata Teronpi</t>
  </si>
  <si>
    <t>9401611859</t>
  </si>
  <si>
    <t>9401340386</t>
  </si>
  <si>
    <t>8812985095</t>
  </si>
  <si>
    <t>ZOREN SANGI HMAR</t>
  </si>
  <si>
    <t>07576007855</t>
  </si>
  <si>
    <t>09401515930</t>
  </si>
  <si>
    <t>09435755197</t>
  </si>
  <si>
    <t>8486053033</t>
  </si>
  <si>
    <t>09435281917</t>
  </si>
  <si>
    <t>09577145078</t>
  </si>
  <si>
    <t>8011294286</t>
  </si>
  <si>
    <t>09401296335</t>
  </si>
  <si>
    <t>Dispina Pumal</t>
  </si>
  <si>
    <t>Kareng Engtipi</t>
  </si>
  <si>
    <t>PUNJA BARPATHAR</t>
  </si>
  <si>
    <t>SALOMI BEYPI</t>
  </si>
  <si>
    <t>Sabina Teronpi</t>
  </si>
  <si>
    <t>Kabon Tissopi</t>
  </si>
  <si>
    <t>BHOKSONG</t>
  </si>
  <si>
    <t>INDIRA GOGOI</t>
  </si>
  <si>
    <t>Anjali Sangma</t>
  </si>
  <si>
    <t>9435947193</t>
  </si>
  <si>
    <t>BOITHALAGNSO</t>
  </si>
  <si>
    <t>KUNJA HAZARIKA</t>
  </si>
  <si>
    <t>Tulasi Jana</t>
  </si>
  <si>
    <t xml:space="preserve">SOT-RECHO ENG. ME </t>
  </si>
  <si>
    <t>181903159</t>
  </si>
  <si>
    <t>SOT-RECHO ENGLISH L.P.</t>
  </si>
  <si>
    <t>ROKLANGSO L.P</t>
  </si>
  <si>
    <t>18190308005</t>
  </si>
  <si>
    <t>Maisam Engti Gaon</t>
  </si>
  <si>
    <t>07</t>
  </si>
  <si>
    <t xml:space="preserve">Maisam Gaon </t>
  </si>
  <si>
    <t>08</t>
  </si>
  <si>
    <t>LANG ANG L.P</t>
  </si>
  <si>
    <t>18190308006</t>
  </si>
  <si>
    <t>LUMAINE L.P</t>
  </si>
  <si>
    <t>18190308004</t>
  </si>
  <si>
    <t>Bogori Anglong</t>
  </si>
  <si>
    <t xml:space="preserve">Edenbari </t>
  </si>
  <si>
    <t>Narengi Basti</t>
  </si>
  <si>
    <t>Govt Aided</t>
  </si>
  <si>
    <t>14</t>
  </si>
  <si>
    <t>Borpathar Kachari Gaon</t>
  </si>
  <si>
    <t>Bordhip</t>
  </si>
  <si>
    <t xml:space="preserve">KORA-ER-PI L.P </t>
  </si>
  <si>
    <t>18190307805</t>
  </si>
  <si>
    <t>Amlokhi</t>
  </si>
  <si>
    <t xml:space="preserve">Chorleng Tisso Gaon </t>
  </si>
  <si>
    <t xml:space="preserve">DOLONI L.P </t>
  </si>
  <si>
    <t>18190312403</t>
  </si>
  <si>
    <t xml:space="preserve">Tharveso </t>
  </si>
  <si>
    <t>Doloni</t>
  </si>
  <si>
    <t>PARULI PAHAR L.P</t>
  </si>
  <si>
    <t>18190712402</t>
  </si>
  <si>
    <t>REK ANGLONG ASSAMESE LP</t>
  </si>
  <si>
    <t>18190712504</t>
  </si>
  <si>
    <t>Rongagorah</t>
  </si>
  <si>
    <t>Rongagorah Kro Gaon</t>
  </si>
  <si>
    <t>JAWAHAR NAVODAYA VIDYALAYA, BAITHALANGSO</t>
  </si>
  <si>
    <t>18190702415</t>
  </si>
  <si>
    <t>Bor Anglong</t>
  </si>
  <si>
    <t>13</t>
  </si>
  <si>
    <t>LONG-EH-LOBUI L.P</t>
  </si>
  <si>
    <t>18190304701</t>
  </si>
  <si>
    <t>Lp</t>
  </si>
  <si>
    <t xml:space="preserve">LANG-E-LO-BUI RANGSINA ME </t>
  </si>
  <si>
    <t>18190304702</t>
  </si>
  <si>
    <t>Up</t>
  </si>
  <si>
    <t>LARAM L.P.</t>
  </si>
  <si>
    <t>18190304704</t>
  </si>
  <si>
    <t>Punja</t>
  </si>
  <si>
    <t>Panbari</t>
  </si>
  <si>
    <t>HARLAK L.P</t>
  </si>
  <si>
    <t>18190109002</t>
  </si>
  <si>
    <t>JASERA L.P</t>
  </si>
  <si>
    <t>18190109003</t>
  </si>
  <si>
    <t>Longre</t>
  </si>
  <si>
    <t xml:space="preserve">Longre Kramsa Gaon </t>
  </si>
  <si>
    <t xml:space="preserve">KOLBARI  L.P SCHOOL </t>
  </si>
  <si>
    <t>18190105504</t>
  </si>
  <si>
    <t>TOKBI RUMSU L.P</t>
  </si>
  <si>
    <t>18190105503</t>
  </si>
  <si>
    <t>LANGKAR-OM L.P.</t>
  </si>
  <si>
    <t>18190313002</t>
  </si>
  <si>
    <t>UMCHERA GOVT.</t>
  </si>
  <si>
    <t>18190308701</t>
  </si>
  <si>
    <t>UMCHERA ME SCHOOL</t>
  </si>
  <si>
    <t>18190308702</t>
  </si>
  <si>
    <t>UMCHERA CALVARY ENGLISH L.P.</t>
  </si>
  <si>
    <t>18190308703</t>
  </si>
  <si>
    <t>UMCHERA SAR-IM</t>
  </si>
  <si>
    <t>18190308704</t>
  </si>
  <si>
    <t>Rongpi Gaon (Tengralangso)</t>
  </si>
  <si>
    <t>Tora Tisso Gaon</t>
  </si>
  <si>
    <t>01</t>
  </si>
  <si>
    <t xml:space="preserve">MUJONG L.P </t>
  </si>
  <si>
    <t>18190308705</t>
  </si>
  <si>
    <t>HIPI-ALO L.P</t>
  </si>
  <si>
    <t>18190315501</t>
  </si>
  <si>
    <t>LANGMEK-ANG L.P</t>
  </si>
  <si>
    <t>18190316101</t>
  </si>
  <si>
    <t xml:space="preserve">Hongkram </t>
  </si>
  <si>
    <t>Hongkram Middle Adarsha</t>
  </si>
  <si>
    <t>SEMSONSING ENGTI ENG ME</t>
  </si>
  <si>
    <t>18191002303</t>
  </si>
  <si>
    <t>AM-IH</t>
  </si>
  <si>
    <t>18191004501</t>
  </si>
  <si>
    <t>Langmeklu</t>
  </si>
  <si>
    <t>Kathar Gaon</t>
  </si>
  <si>
    <t>CHESONG ENGLISH HIGH SCHOOL</t>
  </si>
  <si>
    <t>18191004502</t>
  </si>
  <si>
    <t>UP, High</t>
  </si>
  <si>
    <t>NANGJIRONG L.P.SCHOOL</t>
  </si>
  <si>
    <t>18191005501</t>
  </si>
  <si>
    <t>09</t>
  </si>
  <si>
    <t>Tumprop</t>
  </si>
  <si>
    <t>10</t>
  </si>
  <si>
    <t xml:space="preserve">SEMSON SING ENGTI MODEL </t>
  </si>
  <si>
    <t>18191005801</t>
  </si>
  <si>
    <t>UP,Lp</t>
  </si>
  <si>
    <t xml:space="preserve">TADOLANGSO </t>
  </si>
  <si>
    <t>18191008001</t>
  </si>
  <si>
    <t xml:space="preserve">RENGKHANG GAON  L.P SCHOOL </t>
  </si>
  <si>
    <t>18190102005</t>
  </si>
  <si>
    <t>Nok Terang L.P. School</t>
  </si>
  <si>
    <t>SARU AMLI L.P</t>
  </si>
  <si>
    <t>18190103701</t>
  </si>
  <si>
    <t xml:space="preserve">TERANG NAKAR L.P </t>
  </si>
  <si>
    <t>18190106604</t>
  </si>
  <si>
    <t xml:space="preserve">RONGTUKONG L.P </t>
  </si>
  <si>
    <t>18190102304</t>
  </si>
  <si>
    <t>JALUKLANGTENG L.P</t>
  </si>
  <si>
    <t>18190304101</t>
  </si>
  <si>
    <t>JALUKLANGTENG ME SCHOOL</t>
  </si>
  <si>
    <t>18190304102</t>
  </si>
  <si>
    <t>Ath Gaon Tamulbari</t>
  </si>
  <si>
    <t>Tamulbari Maj Gaon</t>
  </si>
  <si>
    <t>9126788622</t>
  </si>
  <si>
    <t>Boithalangso</t>
  </si>
  <si>
    <t>Kunja Hazarika</t>
  </si>
  <si>
    <t>9435791263</t>
  </si>
  <si>
    <t>9401880007</t>
  </si>
  <si>
    <t>Dikisir</t>
  </si>
  <si>
    <t>9678397731</t>
  </si>
  <si>
    <t>9435257303</t>
  </si>
  <si>
    <t xml:space="preserve">Punja </t>
  </si>
  <si>
    <t>9401325683</t>
  </si>
  <si>
    <t>Katu Timungpi</t>
  </si>
  <si>
    <t>9401271726</t>
  </si>
  <si>
    <t>Tika</t>
  </si>
  <si>
    <t>08749936823</t>
  </si>
  <si>
    <t>Bina Rongpipi</t>
  </si>
  <si>
    <t>Kuthar Banglow</t>
  </si>
  <si>
    <t>9401091457</t>
  </si>
  <si>
    <t>Amtereng</t>
  </si>
  <si>
    <t>Runu Chetia</t>
  </si>
  <si>
    <t>9854516264</t>
  </si>
  <si>
    <t>9401852715</t>
  </si>
  <si>
    <t>Rengka Timungpi</t>
  </si>
  <si>
    <t>Basapi Hansepi</t>
  </si>
  <si>
    <t>Durong</t>
  </si>
  <si>
    <t>9401774843</t>
  </si>
  <si>
    <t>Badong</t>
  </si>
  <si>
    <t>Champa Timungpi</t>
  </si>
  <si>
    <t>9435369374</t>
  </si>
  <si>
    <t>Jelima Terangpi</t>
  </si>
  <si>
    <t>9954142007</t>
  </si>
  <si>
    <t>9435435767</t>
  </si>
  <si>
    <t>9401604874</t>
  </si>
  <si>
    <t>7896444196</t>
  </si>
  <si>
    <t>8471998068</t>
  </si>
  <si>
    <t>Mekri Rongpipi</t>
  </si>
  <si>
    <t>9435666537</t>
  </si>
  <si>
    <t>Khanduli</t>
  </si>
  <si>
    <t>Raidina Kemprai</t>
  </si>
  <si>
    <t>Sabita Sangma</t>
  </si>
  <si>
    <t>9401400484</t>
  </si>
  <si>
    <t>8575637449</t>
  </si>
  <si>
    <t>09435248392</t>
  </si>
  <si>
    <t>8014974028</t>
  </si>
  <si>
    <t>Birti Tissopi</t>
  </si>
  <si>
    <t>9401674524</t>
  </si>
  <si>
    <t>8876627501</t>
  </si>
  <si>
    <t>Phulmai Deka</t>
  </si>
  <si>
    <t>Thangsing Senar Gaon</t>
  </si>
  <si>
    <t>15</t>
  </si>
  <si>
    <t>Amterang Kro Gaon</t>
  </si>
  <si>
    <t>16</t>
  </si>
  <si>
    <t>Chucha Bey Gaon</t>
  </si>
  <si>
    <t>17</t>
  </si>
  <si>
    <t>Chucha (II)</t>
  </si>
  <si>
    <t>18</t>
  </si>
  <si>
    <t>Arnam Longthu</t>
  </si>
  <si>
    <t>Chrikam Ingti</t>
  </si>
  <si>
    <t>21</t>
  </si>
  <si>
    <t>Rongkor</t>
  </si>
  <si>
    <t>25</t>
  </si>
  <si>
    <t>Biriklongtar</t>
  </si>
  <si>
    <t>26</t>
  </si>
  <si>
    <t>Harlonglongdang</t>
  </si>
  <si>
    <t>28</t>
  </si>
  <si>
    <t>Langchingbar</t>
  </si>
  <si>
    <t>Borpu</t>
  </si>
  <si>
    <t>02</t>
  </si>
  <si>
    <t>Sorder Teron Gaon</t>
  </si>
  <si>
    <t>04</t>
  </si>
  <si>
    <t>Uzandonka</t>
  </si>
  <si>
    <t>Hang Tisso</t>
  </si>
  <si>
    <t>Umteli</t>
  </si>
  <si>
    <t>Hamren Habe Rongkimi</t>
  </si>
  <si>
    <t>Somupong</t>
  </si>
  <si>
    <t>Hamren Botanical Garden Tisso Gaon (Mini)</t>
  </si>
  <si>
    <t>Longjon</t>
  </si>
  <si>
    <t>New Mission Centre</t>
  </si>
  <si>
    <t>Amselam Teron</t>
  </si>
  <si>
    <t>Engti Basapo</t>
  </si>
  <si>
    <t>Rongkarbi</t>
  </si>
  <si>
    <t>Rongchingdon Ronghang Gaon</t>
  </si>
  <si>
    <t>Rongchingdon Rongphar Gaon</t>
  </si>
  <si>
    <t>Porbot Bey Gaon</t>
  </si>
  <si>
    <t>Rongtalon Dera Gaon</t>
  </si>
  <si>
    <t>Malong</t>
  </si>
  <si>
    <t>Buwalangso</t>
  </si>
  <si>
    <t>Rongpharpi Rongbe</t>
  </si>
  <si>
    <t>Tirkim</t>
  </si>
  <si>
    <t>Phura Gaon (Langmet)</t>
  </si>
  <si>
    <t>Langmet</t>
  </si>
  <si>
    <t>Langmekang</t>
  </si>
  <si>
    <t>Harlongjuve</t>
  </si>
  <si>
    <t>Tyso Anglong</t>
  </si>
  <si>
    <t>03</t>
  </si>
  <si>
    <t>Umrinti</t>
  </si>
  <si>
    <t xml:space="preserve">Ambinong </t>
  </si>
  <si>
    <t>Lumjong Kathar Gaon</t>
  </si>
  <si>
    <t>Rongchingri</t>
  </si>
  <si>
    <t>Langkar-om</t>
  </si>
  <si>
    <t>Sochirimlangso</t>
  </si>
  <si>
    <t>Rongpirbi</t>
  </si>
  <si>
    <t>Socheng</t>
  </si>
  <si>
    <t>Longpai</t>
  </si>
  <si>
    <t>Kadom Hansepi</t>
  </si>
  <si>
    <t>Kare phurapi</t>
  </si>
  <si>
    <t>Rohila Timungpi</t>
  </si>
  <si>
    <t>Bina Tissopi</t>
  </si>
  <si>
    <t>Florin kropi</t>
  </si>
  <si>
    <t>Romila Kramsapi</t>
  </si>
  <si>
    <t>Maina Terangpi</t>
  </si>
  <si>
    <t>Kanam Kropi</t>
  </si>
  <si>
    <t>Robina Beypi</t>
  </si>
  <si>
    <t>Jeena Kropi</t>
  </si>
  <si>
    <t>Parboti Teronpi</t>
  </si>
  <si>
    <t>Venish Teronpi</t>
  </si>
  <si>
    <t>Mary Ronghangpi</t>
  </si>
  <si>
    <t>Monisha Hojai</t>
  </si>
  <si>
    <t>THANSING SENAR  L.P SCHOOL</t>
  </si>
  <si>
    <t>18190312405</t>
  </si>
  <si>
    <t>EDENBARI CHRISTIAN ENG. HIGH SCHOOL</t>
  </si>
  <si>
    <t>18190312406</t>
  </si>
  <si>
    <t>Umchera Sar-Im</t>
  </si>
  <si>
    <t>BORAMLI L.P</t>
  </si>
  <si>
    <t>18190101803</t>
  </si>
  <si>
    <t>BOR AMRI L.P</t>
  </si>
  <si>
    <t>18190101804</t>
  </si>
  <si>
    <t>Tamulbari</t>
  </si>
  <si>
    <t>Jharthang Lalung.</t>
  </si>
  <si>
    <t>CHINA NADI L.P</t>
  </si>
  <si>
    <t>18190101901</t>
  </si>
  <si>
    <t>Ati Gaon</t>
  </si>
  <si>
    <t>Jukuta Beltola.</t>
  </si>
  <si>
    <t>HATI GARH L.P</t>
  </si>
  <si>
    <t>18190102001</t>
  </si>
  <si>
    <t>Paharguri</t>
  </si>
  <si>
    <t>Borkok Lekthe Gaon</t>
  </si>
  <si>
    <t>HAMREN MODEL L.P</t>
  </si>
  <si>
    <t>18190310804</t>
  </si>
  <si>
    <t>HAMREN GIRLS HIGH SCHOOL</t>
  </si>
  <si>
    <t>18190310805</t>
  </si>
  <si>
    <t>Long eh-pi</t>
  </si>
  <si>
    <t>Umcheret</t>
  </si>
  <si>
    <t>TENGRALANGSO ME SCHOOL</t>
  </si>
  <si>
    <t>18190313901</t>
  </si>
  <si>
    <t>Paroli (chengbiri)</t>
  </si>
  <si>
    <t>Tika Hills</t>
  </si>
  <si>
    <t>TENGRALANGSO L.P.</t>
  </si>
  <si>
    <t>18190313902</t>
  </si>
  <si>
    <t>TUMPROP L.P.</t>
  </si>
  <si>
    <t>18190313903</t>
  </si>
  <si>
    <t>Langprat</t>
  </si>
  <si>
    <t>Niz Rongkhang (Hamren)</t>
  </si>
  <si>
    <t>LANGLONGDANG KRAMSA</t>
  </si>
  <si>
    <t>181903054</t>
  </si>
  <si>
    <t>RONGKOR L.P</t>
  </si>
  <si>
    <t>181903091</t>
  </si>
  <si>
    <t>VODILAR  L.P</t>
  </si>
  <si>
    <t>181903100</t>
  </si>
  <si>
    <t>LANG LONG DANG KRO L.P</t>
  </si>
  <si>
    <t>181903145</t>
  </si>
  <si>
    <t>TENGRALANGSO HIGH SCHOOL</t>
  </si>
  <si>
    <t>18190313904</t>
  </si>
  <si>
    <t>NO.2 HONGKRAM</t>
  </si>
  <si>
    <t>18190702401</t>
  </si>
  <si>
    <t>HONGKRAM HIGH SCHOOL</t>
  </si>
  <si>
    <t>18190702402</t>
  </si>
  <si>
    <t>UPPER LUTUMARI L.P</t>
  </si>
  <si>
    <t>18190702403</t>
  </si>
  <si>
    <t>UPPER LUTUMARI ME SCHOOL</t>
  </si>
  <si>
    <t>18190702404</t>
  </si>
  <si>
    <t>PHARKONGCHIHI L.P</t>
  </si>
  <si>
    <t>18190702405</t>
  </si>
  <si>
    <t>PHARKONGCHIHI ENGLISH L.P</t>
  </si>
  <si>
    <t>18190702406</t>
  </si>
  <si>
    <t>HONGKRAM ADARSHA (B) L.P</t>
  </si>
  <si>
    <t>18190702407</t>
  </si>
  <si>
    <t>Rongkangtui</t>
  </si>
  <si>
    <t>Mopirchung</t>
  </si>
  <si>
    <t xml:space="preserve">SOMUPONG </t>
  </si>
  <si>
    <t>18190712101</t>
  </si>
  <si>
    <t>SING TERON  L.P SCHOOL</t>
  </si>
  <si>
    <t>18190712302</t>
  </si>
  <si>
    <t>TY-IKPI</t>
  </si>
  <si>
    <t>18190712401</t>
  </si>
  <si>
    <t>KHRANGLONGJON</t>
  </si>
  <si>
    <t>18190712502</t>
  </si>
  <si>
    <t>HARLINDOK ME SCH (RECOG)</t>
  </si>
  <si>
    <t>18190712503</t>
  </si>
  <si>
    <t>NIZ-TIKA ME SCHOOL</t>
  </si>
  <si>
    <t>18190720501</t>
  </si>
  <si>
    <t>C.S TERON ENGLISH L.P</t>
  </si>
  <si>
    <t>18190720502</t>
  </si>
  <si>
    <t>TIKA GOVT. L.P</t>
  </si>
  <si>
    <t>18190720504</t>
  </si>
  <si>
    <t>TIKA CHRISTIAN HIGH SCHOOL</t>
  </si>
  <si>
    <t>18190720505</t>
  </si>
  <si>
    <t>CHINANI D.E.M.ME SCHOOL</t>
  </si>
  <si>
    <t>18190101902</t>
  </si>
  <si>
    <t xml:space="preserve">SONGOMOT CHINANI L.P </t>
  </si>
  <si>
    <t>18190101903</t>
  </si>
  <si>
    <t>CHINANI HIGH SCHOOL</t>
  </si>
  <si>
    <t>18190101904</t>
  </si>
  <si>
    <t>SINDURIA-ATI L.P</t>
  </si>
  <si>
    <t>18190107003</t>
  </si>
  <si>
    <t>DURONG L.P</t>
  </si>
  <si>
    <t>18190105501</t>
  </si>
  <si>
    <t>JIRSONG ENGLISH  L.P</t>
  </si>
  <si>
    <t>18190313001</t>
  </si>
  <si>
    <t>JIRSONG ENGLISH ME SCHOOL,HAMREN</t>
  </si>
  <si>
    <t>18190313003</t>
  </si>
  <si>
    <t>9401206844</t>
  </si>
  <si>
    <t>9401592006</t>
  </si>
  <si>
    <t>Kasang Teronpi</t>
  </si>
  <si>
    <t>09613125262</t>
  </si>
  <si>
    <t>09854606566</t>
  </si>
  <si>
    <t>Prabha Bora</t>
  </si>
  <si>
    <t>09854234171</t>
  </si>
  <si>
    <t>09854944871</t>
  </si>
  <si>
    <t>Jaymati Basumatary</t>
  </si>
  <si>
    <t>9678649390</t>
  </si>
  <si>
    <t>9957367909</t>
  </si>
  <si>
    <t>Mujapi Teronpi</t>
  </si>
  <si>
    <t>8822257477</t>
  </si>
  <si>
    <t>9435755181</t>
  </si>
  <si>
    <t>9435920008</t>
  </si>
  <si>
    <t>7896385603</t>
  </si>
  <si>
    <t>Boithalangso NSC</t>
  </si>
  <si>
    <t>8011147422</t>
  </si>
  <si>
    <t>9954138495</t>
  </si>
  <si>
    <t>9401296147</t>
  </si>
  <si>
    <t>9957646107</t>
  </si>
  <si>
    <t>07399534447</t>
  </si>
  <si>
    <t>09435710403</t>
  </si>
  <si>
    <t>07399895943</t>
  </si>
  <si>
    <t>09577477512</t>
  </si>
  <si>
    <t>09435396152</t>
  </si>
  <si>
    <t>09435778661</t>
  </si>
  <si>
    <t>9435318347</t>
  </si>
  <si>
    <t>08011967147</t>
  </si>
  <si>
    <t>08474007548</t>
  </si>
  <si>
    <t>9954592562</t>
  </si>
  <si>
    <t>08811853522</t>
  </si>
  <si>
    <t>7896330653</t>
  </si>
  <si>
    <t>09401147991</t>
  </si>
  <si>
    <t>09435872157</t>
  </si>
  <si>
    <t>9678376613</t>
  </si>
  <si>
    <t>09954592682</t>
  </si>
  <si>
    <t>09435710876</t>
  </si>
  <si>
    <t>09613146982</t>
  </si>
  <si>
    <t>08011685786</t>
  </si>
  <si>
    <t>08011547189</t>
  </si>
  <si>
    <t>09854294348</t>
  </si>
  <si>
    <t>9435433155</t>
  </si>
  <si>
    <t>9435518404</t>
  </si>
  <si>
    <t>HAMREN  ENGLISH L.P</t>
  </si>
  <si>
    <t>18190313004</t>
  </si>
  <si>
    <t>JIRSONG ENGLISH HIGH SCHOOL</t>
  </si>
  <si>
    <t>18190313005</t>
  </si>
  <si>
    <t>BAITHALANGSO BASIC L.P</t>
  </si>
  <si>
    <t>18190313501</t>
  </si>
  <si>
    <t>BAITHALANGSO GOVT.</t>
  </si>
  <si>
    <t>18190313502</t>
  </si>
  <si>
    <t>TIKA GOVT. ME SHOOL</t>
  </si>
  <si>
    <t>18190313504</t>
  </si>
  <si>
    <t>ENGTI THENG KIRI L.P</t>
  </si>
  <si>
    <t>18190106603</t>
  </si>
  <si>
    <t>LONG DANG GAON L.P</t>
  </si>
  <si>
    <t>18190102303</t>
  </si>
  <si>
    <t xml:space="preserve">LONGHONG DUBI  L.P SCHOOL </t>
  </si>
  <si>
    <t>MAILANG CHENG L.P</t>
  </si>
  <si>
    <t>18190106602</t>
  </si>
  <si>
    <t>LUMLAER L.P</t>
  </si>
  <si>
    <t>18190105502</t>
  </si>
  <si>
    <t>Thedong Hanse Gaon</t>
  </si>
  <si>
    <t>AMDUBI  L.P SCHOOL</t>
  </si>
  <si>
    <t>AMDUBI THARVE ABI L.P</t>
  </si>
  <si>
    <t>UMTELI  L.P</t>
  </si>
  <si>
    <t>18190309201</t>
  </si>
  <si>
    <t>HAMREN HABE  L.P</t>
  </si>
  <si>
    <t>18190309202</t>
  </si>
  <si>
    <t>9401026399</t>
  </si>
  <si>
    <t>7896444207</t>
  </si>
  <si>
    <t>9401504609</t>
  </si>
  <si>
    <t>8011993776</t>
  </si>
  <si>
    <t>9401668160</t>
  </si>
  <si>
    <t>9401732515</t>
  </si>
  <si>
    <t>Ahela Narzary</t>
  </si>
  <si>
    <t>9401782278</t>
  </si>
  <si>
    <t>9401445994</t>
  </si>
  <si>
    <t>08811903722</t>
  </si>
  <si>
    <t>7896703229</t>
  </si>
  <si>
    <t>9401316139</t>
  </si>
  <si>
    <t>KATHARSON ENGTI</t>
  </si>
  <si>
    <t>KARABI KROPI</t>
  </si>
  <si>
    <t>KARBI ANGLONG</t>
  </si>
  <si>
    <t>Dr. Jeherul Islam</t>
  </si>
  <si>
    <t>MO</t>
  </si>
  <si>
    <t>Dr. Nirmali Boro</t>
  </si>
  <si>
    <t>Pharmacist</t>
  </si>
  <si>
    <t>Santana Singha</t>
  </si>
  <si>
    <t>ANM</t>
  </si>
  <si>
    <t>Dr. Niren Daimari</t>
  </si>
  <si>
    <t>Vijay Kr. Sah</t>
  </si>
  <si>
    <t>Dr. Sukdev Sutradhar</t>
  </si>
  <si>
    <t>Bindu Devi</t>
  </si>
</sst>
</file>

<file path=xl/styles.xml><?xml version="1.0" encoding="utf-8"?>
<styleSheet xmlns="http://schemas.openxmlformats.org/spreadsheetml/2006/main">
  <numFmts count="3">
    <numFmt numFmtId="164" formatCode="[$-409]d/mmm/yy;@"/>
    <numFmt numFmtId="165" formatCode="[$-14009]dd/mm/yyyy;@"/>
    <numFmt numFmtId="166" formatCode="dd/mm/yyyy;@"/>
  </numFmts>
  <fonts count="23">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1"/>
      <color indexed="8"/>
      <name val="Calibri"/>
      <family val="2"/>
      <scheme val="minor"/>
    </font>
    <font>
      <sz val="11"/>
      <name val="Calibri"/>
      <family val="2"/>
      <scheme val="minor"/>
    </font>
    <font>
      <sz val="11"/>
      <color theme="1"/>
      <name val="Calibri"/>
      <family val="2"/>
    </font>
    <font>
      <sz val="11"/>
      <color indexed="8"/>
      <name val="Calibri"/>
      <family val="2"/>
    </font>
    <font>
      <sz val="11"/>
      <name val="Arial Narrow"/>
      <family val="2"/>
    </font>
  </fonts>
  <fills count="12">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indexed="26"/>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s>
  <cellStyleXfs count="2">
    <xf numFmtId="0" fontId="0" fillId="0" borderId="0"/>
    <xf numFmtId="0" fontId="21" fillId="0" borderId="0"/>
  </cellStyleXfs>
  <cellXfs count="194">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0" fillId="10" borderId="1" xfId="0" applyFont="1" applyFill="1" applyBorder="1" applyAlignment="1" applyProtection="1">
      <alignment horizontal="center" vertical="center"/>
      <protection locked="0"/>
    </xf>
    <xf numFmtId="0" fontId="0" fillId="10" borderId="1" xfId="0" applyFill="1" applyBorder="1" applyAlignment="1" applyProtection="1">
      <alignment horizontal="center"/>
      <protection locked="0"/>
    </xf>
    <xf numFmtId="0" fontId="0" fillId="10" borderId="1" xfId="0" applyNumberFormat="1" applyFill="1" applyBorder="1" applyAlignment="1" applyProtection="1">
      <alignment horizontal="center"/>
      <protection locked="0"/>
    </xf>
    <xf numFmtId="0" fontId="0" fillId="10" borderId="1" xfId="0" applyFont="1" applyFill="1" applyBorder="1" applyAlignment="1" applyProtection="1">
      <alignment horizontal="center"/>
      <protection locked="0"/>
    </xf>
    <xf numFmtId="14" fontId="0" fillId="10" borderId="1" xfId="0" applyNumberFormat="1" applyFont="1" applyFill="1" applyBorder="1" applyAlignment="1" applyProtection="1">
      <alignment horizontal="center"/>
      <protection locked="0"/>
    </xf>
    <xf numFmtId="0" fontId="0" fillId="10" borderId="1" xfId="0" applyFill="1" applyBorder="1" applyAlignment="1" applyProtection="1">
      <alignment horizontal="center" vertical="center"/>
      <protection locked="0"/>
    </xf>
    <xf numFmtId="0" fontId="0" fillId="10" borderId="1" xfId="0" applyNumberFormat="1" applyFont="1" applyFill="1" applyBorder="1" applyAlignment="1" applyProtection="1">
      <alignment horizontal="center"/>
      <protection locked="0"/>
    </xf>
    <xf numFmtId="0" fontId="18" fillId="10" borderId="1" xfId="0" applyFont="1" applyFill="1" applyBorder="1" applyAlignment="1" applyProtection="1">
      <alignment horizontal="center"/>
      <protection locked="0"/>
    </xf>
    <xf numFmtId="49" fontId="19" fillId="10" borderId="1" xfId="0" applyNumberFormat="1" applyFont="1" applyFill="1" applyBorder="1" applyAlignment="1" applyProtection="1">
      <alignment horizontal="center" vertical="center"/>
      <protection locked="0"/>
    </xf>
    <xf numFmtId="0" fontId="0" fillId="10" borderId="1" xfId="0" applyFont="1" applyFill="1" applyBorder="1" applyAlignment="1" applyProtection="1">
      <alignment horizontal="center" vertical="center" wrapText="1"/>
      <protection locked="0"/>
    </xf>
    <xf numFmtId="0" fontId="19" fillId="10" borderId="1" xfId="0" applyFont="1" applyFill="1" applyBorder="1" applyAlignment="1" applyProtection="1">
      <alignment horizontal="center"/>
      <protection locked="0"/>
    </xf>
    <xf numFmtId="0" fontId="0" fillId="10" borderId="1" xfId="0" applyFill="1" applyBorder="1" applyAlignment="1" applyProtection="1">
      <alignment horizontal="center" wrapText="1"/>
      <protection locked="0"/>
    </xf>
    <xf numFmtId="0" fontId="0" fillId="10" borderId="1" xfId="0" applyFont="1" applyFill="1" applyBorder="1" applyAlignment="1" applyProtection="1">
      <alignment horizontal="center" wrapText="1"/>
      <protection locked="0"/>
    </xf>
    <xf numFmtId="0" fontId="0" fillId="10" borderId="1" xfId="0" applyFont="1" applyFill="1" applyBorder="1" applyAlignment="1" applyProtection="1">
      <alignment horizontal="center" vertical="top" wrapText="1"/>
      <protection locked="0"/>
    </xf>
    <xf numFmtId="0" fontId="18" fillId="10" borderId="1" xfId="0" applyFont="1" applyFill="1" applyBorder="1" applyAlignment="1" applyProtection="1">
      <alignment horizontal="center" vertical="center" wrapText="1"/>
      <protection locked="0"/>
    </xf>
    <xf numFmtId="0" fontId="0" fillId="10" borderId="0" xfId="0" applyFont="1" applyFill="1" applyAlignment="1" applyProtection="1">
      <alignment horizontal="center"/>
      <protection locked="0"/>
    </xf>
    <xf numFmtId="0" fontId="0" fillId="10" borderId="1" xfId="0" applyFill="1" applyBorder="1" applyAlignment="1" applyProtection="1">
      <alignment horizontal="center" vertical="center" wrapText="1"/>
      <protection locked="0"/>
    </xf>
    <xf numFmtId="0" fontId="19" fillId="10" borderId="1" xfId="0" applyFont="1" applyFill="1" applyBorder="1" applyAlignment="1" applyProtection="1">
      <alignment horizontal="center" vertical="center"/>
      <protection locked="0"/>
    </xf>
    <xf numFmtId="0" fontId="19" fillId="10" borderId="1" xfId="0" applyNumberFormat="1" applyFont="1" applyFill="1" applyBorder="1" applyAlignment="1" applyProtection="1">
      <alignment horizontal="center"/>
      <protection locked="0"/>
    </xf>
    <xf numFmtId="14" fontId="19" fillId="10" borderId="1" xfId="0" applyNumberFormat="1" applyFont="1" applyFill="1" applyBorder="1" applyAlignment="1" applyProtection="1">
      <alignment horizontal="center"/>
      <protection locked="0"/>
    </xf>
    <xf numFmtId="0" fontId="0" fillId="10" borderId="1" xfId="0" applyFill="1" applyBorder="1" applyAlignment="1" applyProtection="1">
      <alignment horizontal="center" vertical="top" wrapText="1"/>
      <protection locked="0"/>
    </xf>
    <xf numFmtId="0" fontId="19" fillId="10" borderId="1" xfId="0" applyFont="1" applyFill="1" applyBorder="1" applyAlignment="1" applyProtection="1">
      <alignment horizontal="center" vertical="center" wrapText="1"/>
      <protection locked="0"/>
    </xf>
    <xf numFmtId="1" fontId="19" fillId="10" borderId="1" xfId="0" applyNumberFormat="1" applyFont="1" applyFill="1" applyBorder="1" applyAlignment="1" applyProtection="1">
      <alignment horizontal="center" vertical="center" wrapText="1"/>
      <protection locked="0"/>
    </xf>
    <xf numFmtId="165" fontId="19" fillId="10" borderId="1" xfId="0" applyNumberFormat="1" applyFont="1" applyFill="1" applyBorder="1" applyAlignment="1" applyProtection="1">
      <alignment horizontal="center" vertical="center" wrapText="1"/>
      <protection locked="0"/>
    </xf>
    <xf numFmtId="14" fontId="0" fillId="10" borderId="1" xfId="0" applyNumberFormat="1" applyFill="1" applyBorder="1" applyAlignment="1" applyProtection="1">
      <alignment horizontal="center"/>
      <protection locked="0"/>
    </xf>
    <xf numFmtId="0" fontId="20" fillId="10" borderId="1" xfId="0" applyFont="1" applyFill="1" applyBorder="1" applyAlignment="1" applyProtection="1">
      <alignment horizontal="center" vertical="center" wrapText="1"/>
      <protection locked="0"/>
    </xf>
    <xf numFmtId="0" fontId="19" fillId="11" borderId="11" xfId="1" applyFont="1" applyFill="1" applyBorder="1" applyAlignment="1" applyProtection="1">
      <alignment horizontal="center" vertical="center" wrapText="1"/>
      <protection locked="0"/>
    </xf>
    <xf numFmtId="0" fontId="19" fillId="10" borderId="11" xfId="1" applyFont="1" applyFill="1" applyBorder="1" applyAlignment="1" applyProtection="1">
      <alignment horizontal="center"/>
      <protection locked="0"/>
    </xf>
    <xf numFmtId="0" fontId="19" fillId="10" borderId="1" xfId="1" applyFont="1" applyFill="1" applyBorder="1" applyAlignment="1" applyProtection="1">
      <alignment horizontal="center"/>
      <protection locked="0"/>
    </xf>
    <xf numFmtId="0" fontId="19" fillId="10" borderId="1" xfId="0" applyFont="1" applyFill="1" applyBorder="1" applyAlignment="1" applyProtection="1">
      <alignment horizontal="center" wrapText="1"/>
      <protection locked="0"/>
    </xf>
    <xf numFmtId="166" fontId="19" fillId="10" borderId="1" xfId="0" applyNumberFormat="1" applyFont="1" applyFill="1" applyBorder="1" applyAlignment="1" applyProtection="1">
      <alignment horizontal="center" vertical="center" wrapText="1"/>
      <protection locked="0"/>
    </xf>
    <xf numFmtId="0" fontId="22" fillId="10" borderId="1" xfId="0" applyFont="1" applyFill="1" applyBorder="1" applyAlignment="1" applyProtection="1">
      <alignment vertical="center"/>
      <protection locked="0"/>
    </xf>
    <xf numFmtId="0" fontId="22" fillId="10" borderId="1" xfId="0" applyFont="1" applyFill="1" applyBorder="1" applyAlignment="1" applyProtection="1">
      <protection locked="0"/>
    </xf>
    <xf numFmtId="0" fontId="22" fillId="10" borderId="1" xfId="0" applyNumberFormat="1" applyFont="1" applyFill="1" applyBorder="1" applyAlignment="1" applyProtection="1">
      <protection locked="0"/>
    </xf>
    <xf numFmtId="49" fontId="22" fillId="10" borderId="1" xfId="0" applyNumberFormat="1" applyFont="1" applyFill="1" applyBorder="1" applyAlignment="1" applyProtection="1">
      <alignment vertical="center"/>
      <protection locked="0"/>
    </xf>
    <xf numFmtId="0" fontId="22" fillId="10" borderId="1" xfId="0" applyFont="1" applyFill="1" applyBorder="1" applyAlignment="1" applyProtection="1">
      <alignment vertical="center" wrapText="1"/>
      <protection locked="0"/>
    </xf>
    <xf numFmtId="0" fontId="22" fillId="10" borderId="1" xfId="0" applyFont="1" applyFill="1" applyBorder="1" applyAlignment="1" applyProtection="1">
      <alignment wrapText="1"/>
      <protection locked="0"/>
    </xf>
    <xf numFmtId="0" fontId="22" fillId="10" borderId="1" xfId="0" applyFont="1" applyFill="1" applyBorder="1" applyAlignment="1" applyProtection="1">
      <alignment vertical="top" wrapText="1"/>
      <protection locked="0"/>
    </xf>
    <xf numFmtId="0" fontId="22" fillId="10" borderId="1" xfId="0" applyFont="1" applyFill="1" applyBorder="1" applyAlignment="1" applyProtection="1">
      <alignment horizontal="left"/>
      <protection locked="0"/>
    </xf>
    <xf numFmtId="14" fontId="22" fillId="10" borderId="1" xfId="0" applyNumberFormat="1" applyFont="1" applyFill="1" applyBorder="1" applyAlignment="1" applyProtection="1">
      <protection locked="0"/>
    </xf>
    <xf numFmtId="0" fontId="22" fillId="10" borderId="1" xfId="0" applyFont="1" applyFill="1" applyBorder="1" applyAlignment="1" applyProtection="1">
      <alignment horizontal="left" vertical="center"/>
      <protection locked="0"/>
    </xf>
    <xf numFmtId="0" fontId="22" fillId="10" borderId="0" xfId="0" applyFont="1" applyFill="1" applyAlignment="1" applyProtection="1">
      <protection locked="0"/>
    </xf>
    <xf numFmtId="165" fontId="22" fillId="10" borderId="1" xfId="0" applyNumberFormat="1" applyFont="1" applyFill="1" applyBorder="1" applyAlignment="1" applyProtection="1">
      <alignment vertical="center" wrapText="1"/>
      <protection locked="0"/>
    </xf>
    <xf numFmtId="0" fontId="22" fillId="10" borderId="0" xfId="0" applyFont="1" applyFill="1" applyAlignment="1" applyProtection="1">
      <alignment horizontal="left"/>
      <protection locked="0"/>
    </xf>
    <xf numFmtId="0" fontId="22" fillId="10" borderId="12" xfId="0" applyFont="1" applyFill="1" applyBorder="1" applyAlignment="1" applyProtection="1">
      <alignment horizontal="left"/>
      <protection locked="0"/>
    </xf>
    <xf numFmtId="0" fontId="22" fillId="11" borderId="11" xfId="1" applyFont="1" applyFill="1" applyBorder="1" applyAlignment="1" applyProtection="1">
      <alignment vertical="center" wrapText="1"/>
      <protection locked="0"/>
    </xf>
    <xf numFmtId="0" fontId="22" fillId="10" borderId="11" xfId="1" applyFont="1" applyFill="1" applyBorder="1" applyAlignment="1" applyProtection="1">
      <protection locked="0"/>
    </xf>
    <xf numFmtId="0" fontId="22" fillId="10" borderId="1" xfId="1" applyFont="1" applyFill="1" applyBorder="1" applyAlignment="1" applyProtection="1">
      <protection locked="0"/>
    </xf>
    <xf numFmtId="165" fontId="22" fillId="10" borderId="1" xfId="0" applyNumberFormat="1" applyFont="1" applyFill="1" applyBorder="1" applyAlignment="1" applyProtection="1">
      <protection locked="0"/>
    </xf>
    <xf numFmtId="49" fontId="22" fillId="10" borderId="1" xfId="0" applyNumberFormat="1" applyFont="1" applyFill="1" applyBorder="1" applyAlignment="1" applyProtection="1">
      <alignment horizontal="left" vertical="center" wrapText="1"/>
      <protection locked="0"/>
    </xf>
    <xf numFmtId="0" fontId="22" fillId="10" borderId="11" xfId="1" applyFont="1" applyFill="1" applyBorder="1" applyAlignment="1" applyProtection="1">
      <alignment horizontal="left"/>
      <protection locked="0"/>
    </xf>
    <xf numFmtId="166" fontId="22" fillId="10" borderId="1" xfId="0" applyNumberFormat="1" applyFont="1" applyFill="1" applyBorder="1" applyAlignment="1" applyProtection="1">
      <alignment vertical="center" wrapText="1"/>
      <protection locked="0"/>
    </xf>
  </cellXfs>
  <cellStyles count="2">
    <cellStyle name="Excel Built-in Normal"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opLeftCell="A13" workbookViewId="0">
      <selection activeCell="M13" sqref="M13"/>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71" t="s">
        <v>69</v>
      </c>
      <c r="B1" s="71"/>
      <c r="C1" s="71"/>
      <c r="D1" s="71"/>
      <c r="E1" s="71"/>
      <c r="F1" s="71"/>
      <c r="G1" s="71"/>
      <c r="H1" s="71"/>
      <c r="I1" s="71"/>
      <c r="J1" s="71"/>
      <c r="K1" s="71"/>
      <c r="L1" s="71"/>
      <c r="M1" s="71"/>
    </row>
    <row r="2" spans="1:14">
      <c r="A2" s="72" t="s">
        <v>0</v>
      </c>
      <c r="B2" s="72"/>
      <c r="C2" s="73" t="s">
        <v>68</v>
      </c>
      <c r="D2" s="74"/>
      <c r="E2" s="2" t="s">
        <v>1</v>
      </c>
      <c r="F2" s="62" t="s">
        <v>780</v>
      </c>
      <c r="G2" s="62"/>
      <c r="H2" s="62"/>
      <c r="I2" s="62"/>
      <c r="J2" s="62"/>
      <c r="K2" s="86" t="s">
        <v>24</v>
      </c>
      <c r="L2" s="86"/>
      <c r="M2" s="36" t="s">
        <v>74</v>
      </c>
    </row>
    <row r="3" spans="1:14" ht="7.5" customHeight="1">
      <c r="A3" s="106"/>
      <c r="B3" s="106"/>
      <c r="C3" s="106"/>
      <c r="D3" s="106"/>
      <c r="E3" s="106"/>
      <c r="F3" s="105"/>
      <c r="G3" s="105"/>
      <c r="H3" s="105"/>
      <c r="I3" s="105"/>
      <c r="J3" s="105"/>
      <c r="K3" s="107"/>
      <c r="L3" s="107"/>
      <c r="M3" s="107"/>
    </row>
    <row r="4" spans="1:14">
      <c r="A4" s="80" t="s">
        <v>2</v>
      </c>
      <c r="B4" s="81"/>
      <c r="C4" s="81"/>
      <c r="D4" s="81"/>
      <c r="E4" s="82"/>
      <c r="F4" s="105"/>
      <c r="G4" s="105"/>
      <c r="H4" s="105"/>
      <c r="I4" s="108" t="s">
        <v>60</v>
      </c>
      <c r="J4" s="108"/>
      <c r="K4" s="108"/>
      <c r="L4" s="108"/>
      <c r="M4" s="108"/>
    </row>
    <row r="5" spans="1:14" ht="18.75" customHeight="1">
      <c r="A5" s="104" t="s">
        <v>4</v>
      </c>
      <c r="B5" s="104"/>
      <c r="C5" s="83" t="s">
        <v>778</v>
      </c>
      <c r="D5" s="84"/>
      <c r="E5" s="85"/>
      <c r="F5" s="105"/>
      <c r="G5" s="105"/>
      <c r="H5" s="105"/>
      <c r="I5" s="75" t="s">
        <v>5</v>
      </c>
      <c r="J5" s="75"/>
      <c r="K5" s="77" t="s">
        <v>779</v>
      </c>
      <c r="L5" s="78"/>
      <c r="M5" s="79"/>
    </row>
    <row r="6" spans="1:14" ht="18.75" customHeight="1">
      <c r="A6" s="76" t="s">
        <v>18</v>
      </c>
      <c r="B6" s="76"/>
      <c r="C6" s="37"/>
      <c r="D6" s="77">
        <v>7896823449</v>
      </c>
      <c r="E6" s="79"/>
      <c r="F6" s="105"/>
      <c r="G6" s="105"/>
      <c r="H6" s="105"/>
      <c r="I6" s="76" t="s">
        <v>18</v>
      </c>
      <c r="J6" s="76"/>
      <c r="K6" s="77">
        <v>9435318134</v>
      </c>
      <c r="L6" s="79"/>
      <c r="M6" s="87"/>
      <c r="N6" s="79"/>
    </row>
    <row r="7" spans="1:14">
      <c r="A7" s="103" t="s">
        <v>3</v>
      </c>
      <c r="B7" s="103"/>
      <c r="C7" s="103"/>
      <c r="D7" s="103"/>
      <c r="E7" s="103"/>
      <c r="F7" s="103"/>
      <c r="G7" s="103"/>
      <c r="H7" s="103"/>
      <c r="I7" s="103"/>
      <c r="J7" s="103"/>
      <c r="K7" s="103"/>
      <c r="L7" s="103"/>
      <c r="M7" s="103"/>
    </row>
    <row r="8" spans="1:14">
      <c r="A8" s="68" t="s">
        <v>21</v>
      </c>
      <c r="B8" s="69"/>
      <c r="C8" s="70"/>
      <c r="D8" s="3" t="s">
        <v>20</v>
      </c>
      <c r="E8" s="51">
        <v>151700101</v>
      </c>
      <c r="F8" s="90"/>
      <c r="G8" s="91"/>
      <c r="H8" s="91"/>
      <c r="I8" s="68" t="s">
        <v>22</v>
      </c>
      <c r="J8" s="69"/>
      <c r="K8" s="70"/>
      <c r="L8" s="3" t="s">
        <v>20</v>
      </c>
      <c r="M8" s="51">
        <v>151700102</v>
      </c>
    </row>
    <row r="9" spans="1:14">
      <c r="A9" s="95" t="s">
        <v>26</v>
      </c>
      <c r="B9" s="96"/>
      <c r="C9" s="6" t="s">
        <v>6</v>
      </c>
      <c r="D9" s="9" t="s">
        <v>12</v>
      </c>
      <c r="E9" s="5" t="s">
        <v>15</v>
      </c>
      <c r="F9" s="92"/>
      <c r="G9" s="93"/>
      <c r="H9" s="93"/>
      <c r="I9" s="95" t="s">
        <v>26</v>
      </c>
      <c r="J9" s="96"/>
      <c r="K9" s="6" t="s">
        <v>6</v>
      </c>
      <c r="L9" s="9" t="s">
        <v>12</v>
      </c>
      <c r="M9" s="5" t="s">
        <v>15</v>
      </c>
    </row>
    <row r="10" spans="1:14">
      <c r="A10" s="102" t="s">
        <v>787</v>
      </c>
      <c r="B10" s="102"/>
      <c r="C10" s="17" t="s">
        <v>782</v>
      </c>
      <c r="D10" s="37">
        <v>9401814541</v>
      </c>
      <c r="E10" s="38"/>
      <c r="F10" s="92"/>
      <c r="G10" s="93"/>
      <c r="H10" s="93"/>
      <c r="I10" s="97" t="s">
        <v>781</v>
      </c>
      <c r="J10" s="98"/>
      <c r="K10" s="17" t="s">
        <v>782</v>
      </c>
      <c r="L10" s="37">
        <v>8822026454</v>
      </c>
      <c r="M10" s="38"/>
    </row>
    <row r="11" spans="1:14">
      <c r="A11" s="83" t="s">
        <v>783</v>
      </c>
      <c r="B11" s="85"/>
      <c r="C11" s="20" t="s">
        <v>782</v>
      </c>
      <c r="D11" s="37">
        <v>9476936033</v>
      </c>
      <c r="E11" s="38"/>
      <c r="F11" s="92"/>
      <c r="G11" s="93"/>
      <c r="H11" s="93"/>
      <c r="I11" s="102" t="s">
        <v>789</v>
      </c>
      <c r="J11" s="102"/>
      <c r="K11" s="17" t="s">
        <v>782</v>
      </c>
      <c r="L11" s="37">
        <v>9435916254</v>
      </c>
      <c r="M11" s="38"/>
    </row>
    <row r="12" spans="1:14">
      <c r="A12" s="102" t="s">
        <v>788</v>
      </c>
      <c r="B12" s="102"/>
      <c r="C12" s="17" t="s">
        <v>784</v>
      </c>
      <c r="D12" s="37">
        <v>9101640153</v>
      </c>
      <c r="E12" s="38"/>
      <c r="F12" s="92"/>
      <c r="G12" s="93"/>
      <c r="H12" s="93"/>
      <c r="I12" s="97" t="s">
        <v>790</v>
      </c>
      <c r="J12" s="98"/>
      <c r="K12" s="17" t="s">
        <v>786</v>
      </c>
      <c r="L12" s="37">
        <v>6900415012</v>
      </c>
      <c r="M12" s="38"/>
    </row>
    <row r="13" spans="1:14">
      <c r="A13" s="97" t="s">
        <v>785</v>
      </c>
      <c r="B13" s="98"/>
      <c r="C13" s="17" t="s">
        <v>786</v>
      </c>
      <c r="D13" s="37">
        <v>9401515132</v>
      </c>
      <c r="E13" s="38"/>
      <c r="F13" s="92"/>
      <c r="G13" s="93"/>
      <c r="H13" s="93"/>
      <c r="I13" s="97"/>
      <c r="J13" s="98"/>
      <c r="K13" s="17"/>
      <c r="L13" s="37"/>
      <c r="M13" s="38"/>
    </row>
    <row r="14" spans="1:14">
      <c r="A14" s="99" t="s">
        <v>19</v>
      </c>
      <c r="B14" s="100"/>
      <c r="C14" s="101"/>
      <c r="D14" s="67"/>
      <c r="E14" s="67"/>
      <c r="F14" s="92"/>
      <c r="G14" s="93"/>
      <c r="H14" s="93"/>
      <c r="I14" s="94"/>
      <c r="J14" s="94"/>
      <c r="K14" s="94"/>
      <c r="L14" s="94"/>
      <c r="M14" s="94"/>
      <c r="N14" s="8"/>
    </row>
    <row r="15" spans="1:14">
      <c r="A15" s="89"/>
      <c r="B15" s="89"/>
      <c r="C15" s="89"/>
      <c r="D15" s="89"/>
      <c r="E15" s="89"/>
      <c r="F15" s="89"/>
      <c r="G15" s="89"/>
      <c r="H15" s="89"/>
      <c r="I15" s="89"/>
      <c r="J15" s="89"/>
      <c r="K15" s="89"/>
      <c r="L15" s="89"/>
      <c r="M15" s="89"/>
    </row>
    <row r="16" spans="1:14">
      <c r="A16" s="88" t="s">
        <v>44</v>
      </c>
      <c r="B16" s="88"/>
      <c r="C16" s="88"/>
      <c r="D16" s="88"/>
      <c r="E16" s="88"/>
      <c r="F16" s="88"/>
      <c r="G16" s="88"/>
      <c r="H16" s="88"/>
      <c r="I16" s="88"/>
      <c r="J16" s="88"/>
      <c r="K16" s="88"/>
      <c r="L16" s="88"/>
      <c r="M16" s="88"/>
    </row>
    <row r="17" spans="1:13" ht="32.25" customHeight="1">
      <c r="A17" s="65" t="s">
        <v>56</v>
      </c>
      <c r="B17" s="65"/>
      <c r="C17" s="65"/>
      <c r="D17" s="65"/>
      <c r="E17" s="65"/>
      <c r="F17" s="65"/>
      <c r="G17" s="65"/>
      <c r="H17" s="65"/>
      <c r="I17" s="65"/>
      <c r="J17" s="65"/>
      <c r="K17" s="65"/>
      <c r="L17" s="65"/>
      <c r="M17" s="65"/>
    </row>
    <row r="18" spans="1:13">
      <c r="A18" s="64" t="s">
        <v>57</v>
      </c>
      <c r="B18" s="64"/>
      <c r="C18" s="64"/>
      <c r="D18" s="64"/>
      <c r="E18" s="64"/>
      <c r="F18" s="64"/>
      <c r="G18" s="64"/>
      <c r="H18" s="64"/>
      <c r="I18" s="64"/>
      <c r="J18" s="64"/>
      <c r="K18" s="64"/>
      <c r="L18" s="64"/>
      <c r="M18" s="64"/>
    </row>
    <row r="19" spans="1:13">
      <c r="A19" s="64" t="s">
        <v>45</v>
      </c>
      <c r="B19" s="64"/>
      <c r="C19" s="64"/>
      <c r="D19" s="64"/>
      <c r="E19" s="64"/>
      <c r="F19" s="64"/>
      <c r="G19" s="64"/>
      <c r="H19" s="64"/>
      <c r="I19" s="64"/>
      <c r="J19" s="64"/>
      <c r="K19" s="64"/>
      <c r="L19" s="64"/>
      <c r="M19" s="64"/>
    </row>
    <row r="20" spans="1:13">
      <c r="A20" s="64" t="s">
        <v>39</v>
      </c>
      <c r="B20" s="64"/>
      <c r="C20" s="64"/>
      <c r="D20" s="64"/>
      <c r="E20" s="64"/>
      <c r="F20" s="64"/>
      <c r="G20" s="64"/>
      <c r="H20" s="64"/>
      <c r="I20" s="64"/>
      <c r="J20" s="64"/>
      <c r="K20" s="64"/>
      <c r="L20" s="64"/>
      <c r="M20" s="64"/>
    </row>
    <row r="21" spans="1:13">
      <c r="A21" s="64" t="s">
        <v>46</v>
      </c>
      <c r="B21" s="64"/>
      <c r="C21" s="64"/>
      <c r="D21" s="64"/>
      <c r="E21" s="64"/>
      <c r="F21" s="64"/>
      <c r="G21" s="64"/>
      <c r="H21" s="64"/>
      <c r="I21" s="64"/>
      <c r="J21" s="64"/>
      <c r="K21" s="64"/>
      <c r="L21" s="64"/>
      <c r="M21" s="64"/>
    </row>
    <row r="22" spans="1:13">
      <c r="A22" s="64" t="s">
        <v>40</v>
      </c>
      <c r="B22" s="64"/>
      <c r="C22" s="64"/>
      <c r="D22" s="64"/>
      <c r="E22" s="64"/>
      <c r="F22" s="64"/>
      <c r="G22" s="64"/>
      <c r="H22" s="64"/>
      <c r="I22" s="64"/>
      <c r="J22" s="64"/>
      <c r="K22" s="64"/>
      <c r="L22" s="64"/>
      <c r="M22" s="64"/>
    </row>
    <row r="23" spans="1:13">
      <c r="A23" s="66" t="s">
        <v>49</v>
      </c>
      <c r="B23" s="66"/>
      <c r="C23" s="66"/>
      <c r="D23" s="66"/>
      <c r="E23" s="66"/>
      <c r="F23" s="66"/>
      <c r="G23" s="66"/>
      <c r="H23" s="66"/>
      <c r="I23" s="66"/>
      <c r="J23" s="66"/>
      <c r="K23" s="66"/>
      <c r="L23" s="66"/>
      <c r="M23" s="66"/>
    </row>
    <row r="24" spans="1:13">
      <c r="A24" s="64" t="s">
        <v>41</v>
      </c>
      <c r="B24" s="64"/>
      <c r="C24" s="64"/>
      <c r="D24" s="64"/>
      <c r="E24" s="64"/>
      <c r="F24" s="64"/>
      <c r="G24" s="64"/>
      <c r="H24" s="64"/>
      <c r="I24" s="64"/>
      <c r="J24" s="64"/>
      <c r="K24" s="64"/>
      <c r="L24" s="64"/>
      <c r="M24" s="64"/>
    </row>
    <row r="25" spans="1:13">
      <c r="A25" s="64" t="s">
        <v>42</v>
      </c>
      <c r="B25" s="64"/>
      <c r="C25" s="64"/>
      <c r="D25" s="64"/>
      <c r="E25" s="64"/>
      <c r="F25" s="64"/>
      <c r="G25" s="64"/>
      <c r="H25" s="64"/>
      <c r="I25" s="64"/>
      <c r="J25" s="64"/>
      <c r="K25" s="64"/>
      <c r="L25" s="64"/>
      <c r="M25" s="64"/>
    </row>
    <row r="26" spans="1:13">
      <c r="A26" s="64" t="s">
        <v>43</v>
      </c>
      <c r="B26" s="64"/>
      <c r="C26" s="64"/>
      <c r="D26" s="64"/>
      <c r="E26" s="64"/>
      <c r="F26" s="64"/>
      <c r="G26" s="64"/>
      <c r="H26" s="64"/>
      <c r="I26" s="64"/>
      <c r="J26" s="64"/>
      <c r="K26" s="64"/>
      <c r="L26" s="64"/>
      <c r="M26" s="64"/>
    </row>
    <row r="27" spans="1:13">
      <c r="A27" s="63" t="s">
        <v>47</v>
      </c>
      <c r="B27" s="63"/>
      <c r="C27" s="63"/>
      <c r="D27" s="63"/>
      <c r="E27" s="63"/>
      <c r="F27" s="63"/>
      <c r="G27" s="63"/>
      <c r="H27" s="63"/>
      <c r="I27" s="63"/>
      <c r="J27" s="63"/>
      <c r="K27" s="63"/>
      <c r="L27" s="63"/>
      <c r="M27" s="63"/>
    </row>
    <row r="28" spans="1:13">
      <c r="A28" s="64" t="s">
        <v>48</v>
      </c>
      <c r="B28" s="64"/>
      <c r="C28" s="64"/>
      <c r="D28" s="64"/>
      <c r="E28" s="64"/>
      <c r="F28" s="64"/>
      <c r="G28" s="64"/>
      <c r="H28" s="64"/>
      <c r="I28" s="64"/>
      <c r="J28" s="64"/>
      <c r="K28" s="64"/>
      <c r="L28" s="64"/>
      <c r="M28" s="64"/>
    </row>
    <row r="29" spans="1:13" ht="44.25" customHeight="1">
      <c r="A29" s="61" t="s">
        <v>58</v>
      </c>
      <c r="B29" s="61"/>
      <c r="C29" s="61"/>
      <c r="D29" s="61"/>
      <c r="E29" s="61"/>
      <c r="F29" s="61"/>
      <c r="G29" s="61"/>
      <c r="H29" s="61"/>
      <c r="I29" s="61"/>
      <c r="J29" s="61"/>
      <c r="K29" s="61"/>
      <c r="L29" s="61"/>
      <c r="M29" s="61"/>
    </row>
  </sheetData>
  <sheetProtection password="8527" sheet="1" objects="1" scenarios="1"/>
  <mergeCells count="51">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M6:N6"/>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tabSelected="1" zoomScale="90" zoomScaleNormal="90" workbookViewId="0">
      <pane xSplit="3" ySplit="4" topLeftCell="H5" activePane="bottomRight" state="frozen"/>
      <selection pane="topRight" activeCell="C1" sqref="C1"/>
      <selection pane="bottomLeft" activeCell="A5" sqref="A5"/>
      <selection pane="bottomRight" activeCell="B5" sqref="B5:T75"/>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09" t="s">
        <v>70</v>
      </c>
      <c r="B1" s="109"/>
      <c r="C1" s="109"/>
      <c r="D1" s="109"/>
      <c r="E1" s="109"/>
      <c r="F1" s="109"/>
      <c r="G1" s="109"/>
      <c r="H1" s="109"/>
      <c r="I1" s="109"/>
      <c r="J1" s="109"/>
      <c r="K1" s="109"/>
      <c r="L1" s="109"/>
      <c r="M1" s="109"/>
      <c r="N1" s="109"/>
      <c r="O1" s="109"/>
      <c r="P1" s="109"/>
      <c r="Q1" s="109"/>
      <c r="R1" s="109"/>
      <c r="S1" s="109"/>
    </row>
    <row r="2" spans="1:20" ht="16.5" customHeight="1">
      <c r="A2" s="112" t="s">
        <v>59</v>
      </c>
      <c r="B2" s="113"/>
      <c r="C2" s="113"/>
      <c r="D2" s="25">
        <v>43556</v>
      </c>
      <c r="E2" s="22"/>
      <c r="F2" s="22"/>
      <c r="G2" s="22"/>
      <c r="H2" s="22"/>
      <c r="I2" s="22"/>
      <c r="J2" s="22"/>
      <c r="K2" s="22"/>
      <c r="L2" s="22"/>
      <c r="M2" s="22"/>
      <c r="N2" s="22"/>
      <c r="O2" s="22"/>
      <c r="P2" s="22"/>
      <c r="Q2" s="22"/>
      <c r="R2" s="22"/>
      <c r="S2" s="22"/>
    </row>
    <row r="3" spans="1:20" ht="24" customHeight="1">
      <c r="A3" s="114" t="s">
        <v>14</v>
      </c>
      <c r="B3" s="110" t="s">
        <v>61</v>
      </c>
      <c r="C3" s="115" t="s">
        <v>7</v>
      </c>
      <c r="D3" s="115" t="s">
        <v>55</v>
      </c>
      <c r="E3" s="115" t="s">
        <v>16</v>
      </c>
      <c r="F3" s="116" t="s">
        <v>17</v>
      </c>
      <c r="G3" s="115" t="s">
        <v>8</v>
      </c>
      <c r="H3" s="115"/>
      <c r="I3" s="115"/>
      <c r="J3" s="115" t="s">
        <v>31</v>
      </c>
      <c r="K3" s="110" t="s">
        <v>33</v>
      </c>
      <c r="L3" s="110" t="s">
        <v>50</v>
      </c>
      <c r="M3" s="110" t="s">
        <v>51</v>
      </c>
      <c r="N3" s="110" t="s">
        <v>34</v>
      </c>
      <c r="O3" s="110" t="s">
        <v>35</v>
      </c>
      <c r="P3" s="114" t="s">
        <v>54</v>
      </c>
      <c r="Q3" s="115" t="s">
        <v>52</v>
      </c>
      <c r="R3" s="115" t="s">
        <v>32</v>
      </c>
      <c r="S3" s="115" t="s">
        <v>53</v>
      </c>
      <c r="T3" s="115" t="s">
        <v>13</v>
      </c>
    </row>
    <row r="4" spans="1:20" ht="25.5" customHeight="1">
      <c r="A4" s="114"/>
      <c r="B4" s="117"/>
      <c r="C4" s="115"/>
      <c r="D4" s="115"/>
      <c r="E4" s="115"/>
      <c r="F4" s="116"/>
      <c r="G4" s="15" t="s">
        <v>9</v>
      </c>
      <c r="H4" s="15" t="s">
        <v>10</v>
      </c>
      <c r="I4" s="11" t="s">
        <v>11</v>
      </c>
      <c r="J4" s="115"/>
      <c r="K4" s="111"/>
      <c r="L4" s="111"/>
      <c r="M4" s="111"/>
      <c r="N4" s="111"/>
      <c r="O4" s="111"/>
      <c r="P4" s="114"/>
      <c r="Q4" s="114"/>
      <c r="R4" s="115"/>
      <c r="S4" s="115"/>
      <c r="T4" s="115"/>
    </row>
    <row r="5" spans="1:20">
      <c r="A5" s="4">
        <v>1</v>
      </c>
      <c r="B5" s="142" t="s">
        <v>62</v>
      </c>
      <c r="C5" s="143" t="s">
        <v>72</v>
      </c>
      <c r="D5" s="144" t="s">
        <v>23</v>
      </c>
      <c r="E5" s="145">
        <v>18190306101</v>
      </c>
      <c r="F5" s="143" t="s">
        <v>73</v>
      </c>
      <c r="G5" s="145">
        <v>35</v>
      </c>
      <c r="H5" s="145">
        <v>37</v>
      </c>
      <c r="I5" s="145">
        <v>72</v>
      </c>
      <c r="J5" s="145">
        <v>9531262074</v>
      </c>
      <c r="K5" s="143" t="s">
        <v>74</v>
      </c>
      <c r="L5" s="145" t="s">
        <v>75</v>
      </c>
      <c r="M5" s="145">
        <v>9435939131</v>
      </c>
      <c r="N5" s="145"/>
      <c r="O5" s="145"/>
      <c r="P5" s="146">
        <v>43557</v>
      </c>
      <c r="Q5" s="143" t="s">
        <v>76</v>
      </c>
      <c r="R5" s="145"/>
      <c r="S5" s="145" t="s">
        <v>77</v>
      </c>
      <c r="T5" s="18"/>
    </row>
    <row r="6" spans="1:20">
      <c r="A6" s="4">
        <v>2</v>
      </c>
      <c r="B6" s="147" t="s">
        <v>62</v>
      </c>
      <c r="C6" s="143" t="s">
        <v>78</v>
      </c>
      <c r="D6" s="148" t="s">
        <v>23</v>
      </c>
      <c r="E6" s="145">
        <v>18190306102</v>
      </c>
      <c r="F6" s="143" t="s">
        <v>79</v>
      </c>
      <c r="G6" s="145">
        <v>42</v>
      </c>
      <c r="H6" s="145">
        <v>48</v>
      </c>
      <c r="I6" s="145">
        <v>90</v>
      </c>
      <c r="J6" s="145">
        <v>8473965658</v>
      </c>
      <c r="K6" s="143" t="s">
        <v>74</v>
      </c>
      <c r="L6" s="145" t="s">
        <v>75</v>
      </c>
      <c r="M6" s="145">
        <v>9435939131</v>
      </c>
      <c r="N6" s="145"/>
      <c r="O6" s="145"/>
      <c r="P6" s="146">
        <v>43557</v>
      </c>
      <c r="Q6" s="143" t="s">
        <v>76</v>
      </c>
      <c r="R6" s="145"/>
      <c r="S6" s="145" t="s">
        <v>77</v>
      </c>
      <c r="T6" s="18"/>
    </row>
    <row r="7" spans="1:20">
      <c r="A7" s="4">
        <v>3</v>
      </c>
      <c r="B7" s="147" t="s">
        <v>63</v>
      </c>
      <c r="C7" s="149" t="s">
        <v>80</v>
      </c>
      <c r="D7" s="148" t="s">
        <v>25</v>
      </c>
      <c r="E7" s="150" t="s">
        <v>81</v>
      </c>
      <c r="F7" s="145"/>
      <c r="G7" s="145">
        <v>37</v>
      </c>
      <c r="H7" s="145">
        <v>31</v>
      </c>
      <c r="I7" s="149">
        <v>68</v>
      </c>
      <c r="J7" s="149">
        <v>6900376433</v>
      </c>
      <c r="K7" s="143" t="s">
        <v>82</v>
      </c>
      <c r="L7" s="145" t="s">
        <v>83</v>
      </c>
      <c r="M7" s="145">
        <v>9854452485</v>
      </c>
      <c r="N7" s="151"/>
      <c r="O7" s="145"/>
      <c r="P7" s="146">
        <v>43557</v>
      </c>
      <c r="Q7" s="143" t="s">
        <v>76</v>
      </c>
      <c r="R7" s="145"/>
      <c r="S7" s="145" t="s">
        <v>77</v>
      </c>
      <c r="T7" s="18"/>
    </row>
    <row r="8" spans="1:20">
      <c r="A8" s="4">
        <v>4</v>
      </c>
      <c r="B8" s="142" t="s">
        <v>63</v>
      </c>
      <c r="C8" s="149" t="s">
        <v>84</v>
      </c>
      <c r="D8" s="144" t="s">
        <v>25</v>
      </c>
      <c r="E8" s="150" t="s">
        <v>85</v>
      </c>
      <c r="F8" s="145"/>
      <c r="G8" s="145">
        <v>42</v>
      </c>
      <c r="H8" s="145">
        <v>34</v>
      </c>
      <c r="I8" s="149">
        <v>76</v>
      </c>
      <c r="J8" s="149"/>
      <c r="K8" s="143" t="s">
        <v>82</v>
      </c>
      <c r="L8" s="145" t="s">
        <v>83</v>
      </c>
      <c r="M8" s="145">
        <v>9854452485</v>
      </c>
      <c r="N8" s="151"/>
      <c r="O8" s="145"/>
      <c r="P8" s="146">
        <v>43557</v>
      </c>
      <c r="Q8" s="143" t="s">
        <v>76</v>
      </c>
      <c r="R8" s="145"/>
      <c r="S8" s="145" t="s">
        <v>77</v>
      </c>
      <c r="T8" s="18"/>
    </row>
    <row r="9" spans="1:20">
      <c r="A9" s="4">
        <v>5</v>
      </c>
      <c r="B9" s="142" t="s">
        <v>63</v>
      </c>
      <c r="C9" s="143" t="s">
        <v>86</v>
      </c>
      <c r="D9" s="144" t="s">
        <v>23</v>
      </c>
      <c r="E9" s="145">
        <v>18330702415</v>
      </c>
      <c r="F9" s="143" t="s">
        <v>87</v>
      </c>
      <c r="G9" s="145">
        <v>204</v>
      </c>
      <c r="H9" s="145">
        <v>235</v>
      </c>
      <c r="I9" s="145">
        <v>439</v>
      </c>
      <c r="J9" s="145">
        <v>8011550891</v>
      </c>
      <c r="K9" s="143" t="s">
        <v>88</v>
      </c>
      <c r="L9" s="152" t="s">
        <v>89</v>
      </c>
      <c r="M9" s="152">
        <v>9401702738</v>
      </c>
      <c r="N9" s="145"/>
      <c r="O9" s="145"/>
      <c r="P9" s="146">
        <v>43558</v>
      </c>
      <c r="Q9" s="143" t="s">
        <v>90</v>
      </c>
      <c r="R9" s="145"/>
      <c r="S9" s="145" t="s">
        <v>77</v>
      </c>
      <c r="T9" s="18"/>
    </row>
    <row r="10" spans="1:20">
      <c r="A10" s="4">
        <v>6</v>
      </c>
      <c r="B10" s="142" t="s">
        <v>62</v>
      </c>
      <c r="C10" s="143" t="s">
        <v>91</v>
      </c>
      <c r="D10" s="144" t="s">
        <v>25</v>
      </c>
      <c r="E10" s="145">
        <v>15</v>
      </c>
      <c r="F10" s="145"/>
      <c r="G10" s="145">
        <v>27</v>
      </c>
      <c r="H10" s="145">
        <v>32</v>
      </c>
      <c r="I10" s="145">
        <v>59</v>
      </c>
      <c r="J10" s="145">
        <v>9401209995</v>
      </c>
      <c r="K10" s="143" t="s">
        <v>92</v>
      </c>
      <c r="L10" s="152" t="s">
        <v>93</v>
      </c>
      <c r="M10" s="152">
        <v>9401692792</v>
      </c>
      <c r="N10" s="143" t="s">
        <v>94</v>
      </c>
      <c r="O10" s="145">
        <v>9435648848</v>
      </c>
      <c r="P10" s="146">
        <v>43558</v>
      </c>
      <c r="Q10" s="143" t="s">
        <v>90</v>
      </c>
      <c r="R10" s="145"/>
      <c r="S10" s="145" t="s">
        <v>77</v>
      </c>
      <c r="T10" s="18"/>
    </row>
    <row r="11" spans="1:20">
      <c r="A11" s="4">
        <v>7</v>
      </c>
      <c r="B11" s="142" t="s">
        <v>62</v>
      </c>
      <c r="C11" s="153" t="s">
        <v>95</v>
      </c>
      <c r="D11" s="144" t="s">
        <v>25</v>
      </c>
      <c r="E11" s="154">
        <v>11</v>
      </c>
      <c r="F11" s="145"/>
      <c r="G11" s="145">
        <v>36</v>
      </c>
      <c r="H11" s="145">
        <v>43</v>
      </c>
      <c r="I11" s="155">
        <v>79</v>
      </c>
      <c r="J11" s="145">
        <v>8011126964</v>
      </c>
      <c r="K11" s="143" t="s">
        <v>92</v>
      </c>
      <c r="L11" s="152" t="s">
        <v>93</v>
      </c>
      <c r="M11" s="152">
        <v>9401692792</v>
      </c>
      <c r="N11" s="143" t="s">
        <v>94</v>
      </c>
      <c r="O11" s="145">
        <v>9435648848</v>
      </c>
      <c r="P11" s="146">
        <v>43558</v>
      </c>
      <c r="Q11" s="143" t="s">
        <v>90</v>
      </c>
      <c r="R11" s="145"/>
      <c r="S11" s="145" t="s">
        <v>77</v>
      </c>
      <c r="T11" s="18"/>
    </row>
    <row r="12" spans="1:20" s="50" customFormat="1">
      <c r="A12" s="49">
        <v>8</v>
      </c>
      <c r="B12" s="142" t="s">
        <v>62</v>
      </c>
      <c r="C12" s="153" t="s">
        <v>96</v>
      </c>
      <c r="D12" s="144" t="s">
        <v>23</v>
      </c>
      <c r="E12" s="154">
        <v>18190310201</v>
      </c>
      <c r="F12" s="143" t="s">
        <v>73</v>
      </c>
      <c r="G12" s="145">
        <v>22</v>
      </c>
      <c r="H12" s="145">
        <v>24</v>
      </c>
      <c r="I12" s="155">
        <v>46</v>
      </c>
      <c r="J12" s="145">
        <v>7531356336</v>
      </c>
      <c r="K12" s="143" t="s">
        <v>97</v>
      </c>
      <c r="L12" s="152" t="s">
        <v>98</v>
      </c>
      <c r="M12" s="152">
        <v>9678453162</v>
      </c>
      <c r="N12" s="156"/>
      <c r="O12" s="145"/>
      <c r="P12" s="146">
        <v>43559</v>
      </c>
      <c r="Q12" s="143" t="s">
        <v>99</v>
      </c>
      <c r="R12" s="145"/>
      <c r="S12" s="145" t="s">
        <v>77</v>
      </c>
      <c r="T12" s="18"/>
    </row>
    <row r="13" spans="1:20">
      <c r="A13" s="4">
        <v>9</v>
      </c>
      <c r="B13" s="142" t="s">
        <v>62</v>
      </c>
      <c r="C13" s="143" t="s">
        <v>100</v>
      </c>
      <c r="D13" s="144" t="s">
        <v>23</v>
      </c>
      <c r="E13" s="145">
        <v>18190309204</v>
      </c>
      <c r="F13" s="143" t="s">
        <v>73</v>
      </c>
      <c r="G13" s="145">
        <v>31</v>
      </c>
      <c r="H13" s="145">
        <v>29</v>
      </c>
      <c r="I13" s="145">
        <v>60</v>
      </c>
      <c r="J13" s="157">
        <v>9678774525</v>
      </c>
      <c r="K13" s="143" t="s">
        <v>97</v>
      </c>
      <c r="L13" s="152" t="s">
        <v>98</v>
      </c>
      <c r="M13" s="152">
        <v>9678453162</v>
      </c>
      <c r="N13" s="145"/>
      <c r="O13" s="145"/>
      <c r="P13" s="146">
        <v>43559</v>
      </c>
      <c r="Q13" s="143" t="s">
        <v>99</v>
      </c>
      <c r="R13" s="145"/>
      <c r="S13" s="145" t="s">
        <v>77</v>
      </c>
      <c r="T13" s="18"/>
    </row>
    <row r="14" spans="1:20">
      <c r="A14" s="4">
        <v>10</v>
      </c>
      <c r="B14" s="142" t="s">
        <v>63</v>
      </c>
      <c r="C14" s="153" t="s">
        <v>101</v>
      </c>
      <c r="D14" s="144" t="s">
        <v>25</v>
      </c>
      <c r="E14" s="154">
        <v>12</v>
      </c>
      <c r="F14" s="145"/>
      <c r="G14" s="145">
        <v>34</v>
      </c>
      <c r="H14" s="145">
        <v>33</v>
      </c>
      <c r="I14" s="155">
        <v>67</v>
      </c>
      <c r="J14" s="145">
        <v>9401205513</v>
      </c>
      <c r="K14" s="143" t="s">
        <v>92</v>
      </c>
      <c r="L14" s="152" t="s">
        <v>93</v>
      </c>
      <c r="M14" s="152">
        <v>9401692792</v>
      </c>
      <c r="N14" s="158" t="s">
        <v>102</v>
      </c>
      <c r="O14" s="145"/>
      <c r="P14" s="146">
        <v>43559</v>
      </c>
      <c r="Q14" s="143" t="s">
        <v>99</v>
      </c>
      <c r="R14" s="145"/>
      <c r="S14" s="145" t="s">
        <v>77</v>
      </c>
      <c r="T14" s="18"/>
    </row>
    <row r="15" spans="1:20">
      <c r="A15" s="4">
        <v>11</v>
      </c>
      <c r="B15" s="142" t="s">
        <v>63</v>
      </c>
      <c r="C15" s="153" t="s">
        <v>103</v>
      </c>
      <c r="D15" s="144" t="s">
        <v>25</v>
      </c>
      <c r="E15" s="154">
        <v>25</v>
      </c>
      <c r="F15" s="145"/>
      <c r="G15" s="145">
        <v>38</v>
      </c>
      <c r="H15" s="145">
        <v>35</v>
      </c>
      <c r="I15" s="155">
        <v>73</v>
      </c>
      <c r="J15" s="145">
        <v>9476737782</v>
      </c>
      <c r="K15" s="143" t="s">
        <v>92</v>
      </c>
      <c r="L15" s="152" t="s">
        <v>93</v>
      </c>
      <c r="M15" s="152">
        <v>9401692792</v>
      </c>
      <c r="N15" s="158" t="s">
        <v>104</v>
      </c>
      <c r="O15" s="145"/>
      <c r="P15" s="146">
        <v>43559</v>
      </c>
      <c r="Q15" s="143" t="s">
        <v>99</v>
      </c>
      <c r="R15" s="145"/>
      <c r="S15" s="145" t="s">
        <v>77</v>
      </c>
      <c r="T15" s="18"/>
    </row>
    <row r="16" spans="1:20">
      <c r="A16" s="4">
        <v>12</v>
      </c>
      <c r="B16" s="142" t="s">
        <v>63</v>
      </c>
      <c r="C16" s="143" t="s">
        <v>86</v>
      </c>
      <c r="D16" s="144" t="s">
        <v>23</v>
      </c>
      <c r="E16" s="145">
        <v>18330702415</v>
      </c>
      <c r="F16" s="143" t="s">
        <v>87</v>
      </c>
      <c r="G16" s="145">
        <v>204</v>
      </c>
      <c r="H16" s="145">
        <v>235</v>
      </c>
      <c r="I16" s="145">
        <v>439</v>
      </c>
      <c r="J16" s="145">
        <v>8011550891</v>
      </c>
      <c r="K16" s="143" t="s">
        <v>88</v>
      </c>
      <c r="L16" s="152" t="s">
        <v>89</v>
      </c>
      <c r="M16" s="152">
        <v>9401702738</v>
      </c>
      <c r="N16" s="145"/>
      <c r="O16" s="145"/>
      <c r="P16" s="146">
        <v>43560</v>
      </c>
      <c r="Q16" s="143" t="s">
        <v>105</v>
      </c>
      <c r="R16" s="145"/>
      <c r="S16" s="145" t="s">
        <v>77</v>
      </c>
      <c r="T16" s="18"/>
    </row>
    <row r="17" spans="1:20">
      <c r="A17" s="4">
        <v>13</v>
      </c>
      <c r="B17" s="142" t="s">
        <v>62</v>
      </c>
      <c r="C17" s="153" t="s">
        <v>106</v>
      </c>
      <c r="D17" s="144" t="s">
        <v>25</v>
      </c>
      <c r="E17" s="154">
        <v>9</v>
      </c>
      <c r="F17" s="145"/>
      <c r="G17" s="145">
        <v>32</v>
      </c>
      <c r="H17" s="145">
        <v>27</v>
      </c>
      <c r="I17" s="155">
        <v>59</v>
      </c>
      <c r="J17" s="145">
        <v>8812030557</v>
      </c>
      <c r="K17" s="143" t="s">
        <v>92</v>
      </c>
      <c r="L17" s="152" t="s">
        <v>93</v>
      </c>
      <c r="M17" s="152">
        <v>9401692792</v>
      </c>
      <c r="N17" s="158" t="s">
        <v>107</v>
      </c>
      <c r="O17" s="145"/>
      <c r="P17" s="146">
        <v>43560</v>
      </c>
      <c r="Q17" s="143" t="s">
        <v>105</v>
      </c>
      <c r="R17" s="145"/>
      <c r="S17" s="145" t="s">
        <v>77</v>
      </c>
      <c r="T17" s="18"/>
    </row>
    <row r="18" spans="1:20">
      <c r="A18" s="4">
        <v>14</v>
      </c>
      <c r="B18" s="142" t="s">
        <v>62</v>
      </c>
      <c r="C18" s="153" t="s">
        <v>108</v>
      </c>
      <c r="D18" s="144" t="s">
        <v>25</v>
      </c>
      <c r="E18" s="154">
        <v>16</v>
      </c>
      <c r="F18" s="145"/>
      <c r="G18" s="145">
        <v>36</v>
      </c>
      <c r="H18" s="145">
        <v>42</v>
      </c>
      <c r="I18" s="155">
        <v>78</v>
      </c>
      <c r="J18" s="145">
        <v>9435279861</v>
      </c>
      <c r="K18" s="143" t="s">
        <v>92</v>
      </c>
      <c r="L18" s="152" t="s">
        <v>93</v>
      </c>
      <c r="M18" s="152">
        <v>9401692792</v>
      </c>
      <c r="N18" s="158" t="s">
        <v>107</v>
      </c>
      <c r="O18" s="145"/>
      <c r="P18" s="146">
        <v>43560</v>
      </c>
      <c r="Q18" s="143" t="s">
        <v>105</v>
      </c>
      <c r="R18" s="145"/>
      <c r="S18" s="145" t="s">
        <v>77</v>
      </c>
      <c r="T18" s="18"/>
    </row>
    <row r="19" spans="1:20">
      <c r="A19" s="4">
        <v>15</v>
      </c>
      <c r="B19" s="142" t="s">
        <v>62</v>
      </c>
      <c r="C19" s="143" t="s">
        <v>109</v>
      </c>
      <c r="D19" s="144" t="s">
        <v>23</v>
      </c>
      <c r="E19" s="145">
        <v>181903080002</v>
      </c>
      <c r="F19" s="143" t="s">
        <v>87</v>
      </c>
      <c r="G19" s="145">
        <v>75</v>
      </c>
      <c r="H19" s="145">
        <v>63</v>
      </c>
      <c r="I19" s="145">
        <v>138</v>
      </c>
      <c r="J19" s="145">
        <v>9401015375</v>
      </c>
      <c r="K19" s="143" t="s">
        <v>110</v>
      </c>
      <c r="L19" s="152" t="s">
        <v>111</v>
      </c>
      <c r="M19" s="152">
        <v>8753005926</v>
      </c>
      <c r="N19" s="145"/>
      <c r="O19" s="145"/>
      <c r="P19" s="146">
        <v>43561</v>
      </c>
      <c r="Q19" s="143" t="s">
        <v>112</v>
      </c>
      <c r="R19" s="145"/>
      <c r="S19" s="145" t="s">
        <v>77</v>
      </c>
      <c r="T19" s="18"/>
    </row>
    <row r="20" spans="1:20">
      <c r="A20" s="4">
        <v>16</v>
      </c>
      <c r="B20" s="159" t="s">
        <v>63</v>
      </c>
      <c r="C20" s="152" t="s">
        <v>113</v>
      </c>
      <c r="D20" s="160" t="s">
        <v>25</v>
      </c>
      <c r="E20" s="152">
        <v>15</v>
      </c>
      <c r="F20" s="152"/>
      <c r="G20" s="152">
        <v>35</v>
      </c>
      <c r="H20" s="152">
        <v>33</v>
      </c>
      <c r="I20" s="152">
        <v>68</v>
      </c>
      <c r="J20" s="152">
        <v>7896383387</v>
      </c>
      <c r="K20" s="152" t="s">
        <v>92</v>
      </c>
      <c r="L20" s="152" t="s">
        <v>93</v>
      </c>
      <c r="M20" s="152">
        <v>9401692792</v>
      </c>
      <c r="N20" s="152" t="s">
        <v>114</v>
      </c>
      <c r="O20" s="152"/>
      <c r="P20" s="146">
        <v>43561</v>
      </c>
      <c r="Q20" s="143" t="s">
        <v>112</v>
      </c>
      <c r="R20" s="152"/>
      <c r="S20" s="145" t="s">
        <v>77</v>
      </c>
      <c r="T20" s="18"/>
    </row>
    <row r="21" spans="1:20">
      <c r="A21" s="4">
        <v>17</v>
      </c>
      <c r="B21" s="142" t="s">
        <v>63</v>
      </c>
      <c r="C21" s="153" t="s">
        <v>115</v>
      </c>
      <c r="D21" s="144" t="s">
        <v>25</v>
      </c>
      <c r="E21" s="154">
        <v>11</v>
      </c>
      <c r="F21" s="145"/>
      <c r="G21" s="145">
        <v>29</v>
      </c>
      <c r="H21" s="145">
        <v>28</v>
      </c>
      <c r="I21" s="155">
        <v>57</v>
      </c>
      <c r="J21" s="152">
        <v>9401443237</v>
      </c>
      <c r="K21" s="143" t="s">
        <v>92</v>
      </c>
      <c r="L21" s="152" t="s">
        <v>93</v>
      </c>
      <c r="M21" s="152">
        <v>9401692792</v>
      </c>
      <c r="N21" s="158" t="s">
        <v>114</v>
      </c>
      <c r="O21" s="145"/>
      <c r="P21" s="146">
        <v>43561</v>
      </c>
      <c r="Q21" s="143" t="s">
        <v>112</v>
      </c>
      <c r="R21" s="145"/>
      <c r="S21" s="145" t="s">
        <v>77</v>
      </c>
      <c r="T21" s="18"/>
    </row>
    <row r="22" spans="1:20">
      <c r="A22" s="4">
        <v>18</v>
      </c>
      <c r="B22" s="142" t="s">
        <v>63</v>
      </c>
      <c r="C22" s="153" t="s">
        <v>116</v>
      </c>
      <c r="D22" s="144" t="s">
        <v>25</v>
      </c>
      <c r="E22" s="154">
        <v>13</v>
      </c>
      <c r="F22" s="145"/>
      <c r="G22" s="145">
        <v>34</v>
      </c>
      <c r="H22" s="145">
        <v>39</v>
      </c>
      <c r="I22" s="155">
        <v>73</v>
      </c>
      <c r="J22" s="145">
        <v>8011703212</v>
      </c>
      <c r="K22" s="143" t="s">
        <v>92</v>
      </c>
      <c r="L22" s="152" t="s">
        <v>93</v>
      </c>
      <c r="M22" s="152">
        <v>9401692792</v>
      </c>
      <c r="N22" s="158" t="s">
        <v>117</v>
      </c>
      <c r="O22" s="145"/>
      <c r="P22" s="146">
        <v>43561</v>
      </c>
      <c r="Q22" s="143" t="s">
        <v>112</v>
      </c>
      <c r="R22" s="145"/>
      <c r="S22" s="145" t="s">
        <v>77</v>
      </c>
      <c r="T22" s="18"/>
    </row>
    <row r="23" spans="1:20">
      <c r="A23" s="4">
        <v>19</v>
      </c>
      <c r="B23" s="142" t="s">
        <v>63</v>
      </c>
      <c r="C23" s="143" t="s">
        <v>118</v>
      </c>
      <c r="D23" s="144" t="s">
        <v>23</v>
      </c>
      <c r="E23" s="145">
        <v>18190306403</v>
      </c>
      <c r="F23" s="143" t="s">
        <v>73</v>
      </c>
      <c r="G23" s="145">
        <v>24</v>
      </c>
      <c r="H23" s="145">
        <v>22</v>
      </c>
      <c r="I23" s="145">
        <v>46</v>
      </c>
      <c r="J23" s="145">
        <v>9435614032</v>
      </c>
      <c r="K23" s="143" t="s">
        <v>92</v>
      </c>
      <c r="L23" s="152" t="s">
        <v>93</v>
      </c>
      <c r="M23" s="152">
        <v>9401692792</v>
      </c>
      <c r="N23" s="145"/>
      <c r="O23" s="145"/>
      <c r="P23" s="146">
        <v>43563</v>
      </c>
      <c r="Q23" s="143" t="s">
        <v>119</v>
      </c>
      <c r="R23" s="145"/>
      <c r="S23" s="145" t="s">
        <v>77</v>
      </c>
      <c r="T23" s="18"/>
    </row>
    <row r="24" spans="1:20">
      <c r="A24" s="4">
        <v>20</v>
      </c>
      <c r="B24" s="159" t="s">
        <v>63</v>
      </c>
      <c r="C24" s="152" t="s">
        <v>120</v>
      </c>
      <c r="D24" s="160" t="s">
        <v>23</v>
      </c>
      <c r="E24" s="152">
        <v>18190307804</v>
      </c>
      <c r="F24" s="152" t="s">
        <v>73</v>
      </c>
      <c r="G24" s="152">
        <v>29</v>
      </c>
      <c r="H24" s="152">
        <v>21</v>
      </c>
      <c r="I24" s="152">
        <v>50</v>
      </c>
      <c r="J24" s="152">
        <v>9678574874</v>
      </c>
      <c r="K24" s="152" t="s">
        <v>92</v>
      </c>
      <c r="L24" s="152" t="s">
        <v>93</v>
      </c>
      <c r="M24" s="152">
        <v>9401692792</v>
      </c>
      <c r="N24" s="152"/>
      <c r="O24" s="152"/>
      <c r="P24" s="146">
        <v>43563</v>
      </c>
      <c r="Q24" s="143" t="s">
        <v>119</v>
      </c>
      <c r="R24" s="152"/>
      <c r="S24" s="145" t="s">
        <v>77</v>
      </c>
      <c r="T24" s="18"/>
    </row>
    <row r="25" spans="1:20">
      <c r="A25" s="4">
        <v>21</v>
      </c>
      <c r="B25" s="142" t="s">
        <v>62</v>
      </c>
      <c r="C25" s="153" t="s">
        <v>121</v>
      </c>
      <c r="D25" s="144" t="s">
        <v>25</v>
      </c>
      <c r="E25" s="154">
        <v>36</v>
      </c>
      <c r="F25" s="145"/>
      <c r="G25" s="145">
        <v>39</v>
      </c>
      <c r="H25" s="145">
        <v>42</v>
      </c>
      <c r="I25" s="155">
        <v>81</v>
      </c>
      <c r="J25" s="145">
        <v>9435279809</v>
      </c>
      <c r="K25" s="143" t="s">
        <v>110</v>
      </c>
      <c r="L25" s="152" t="s">
        <v>111</v>
      </c>
      <c r="M25" s="152">
        <v>8753005926</v>
      </c>
      <c r="N25" s="158" t="s">
        <v>102</v>
      </c>
      <c r="O25" s="145"/>
      <c r="P25" s="146">
        <v>43563</v>
      </c>
      <c r="Q25" s="143" t="s">
        <v>119</v>
      </c>
      <c r="R25" s="145"/>
      <c r="S25" s="145" t="s">
        <v>77</v>
      </c>
      <c r="T25" s="18"/>
    </row>
    <row r="26" spans="1:20">
      <c r="A26" s="4">
        <v>22</v>
      </c>
      <c r="B26" s="142" t="s">
        <v>62</v>
      </c>
      <c r="C26" s="153" t="s">
        <v>122</v>
      </c>
      <c r="D26" s="144" t="s">
        <v>25</v>
      </c>
      <c r="E26" s="154">
        <v>35</v>
      </c>
      <c r="F26" s="145"/>
      <c r="G26" s="145">
        <v>27</v>
      </c>
      <c r="H26" s="145">
        <v>38</v>
      </c>
      <c r="I26" s="155">
        <v>65</v>
      </c>
      <c r="J26" s="145">
        <v>9401021474</v>
      </c>
      <c r="K26" s="143" t="s">
        <v>110</v>
      </c>
      <c r="L26" s="152" t="s">
        <v>111</v>
      </c>
      <c r="M26" s="152">
        <v>8753005926</v>
      </c>
      <c r="N26" s="158" t="s">
        <v>102</v>
      </c>
      <c r="O26" s="145"/>
      <c r="P26" s="146">
        <v>43563</v>
      </c>
      <c r="Q26" s="143" t="s">
        <v>119</v>
      </c>
      <c r="R26" s="145"/>
      <c r="S26" s="145" t="s">
        <v>77</v>
      </c>
      <c r="T26" s="18"/>
    </row>
    <row r="27" spans="1:20">
      <c r="A27" s="4">
        <v>23</v>
      </c>
      <c r="B27" s="159" t="s">
        <v>62</v>
      </c>
      <c r="C27" s="152" t="s">
        <v>123</v>
      </c>
      <c r="D27" s="160" t="s">
        <v>23</v>
      </c>
      <c r="E27" s="152">
        <v>18190313902</v>
      </c>
      <c r="F27" s="152" t="s">
        <v>73</v>
      </c>
      <c r="G27" s="152">
        <v>42</v>
      </c>
      <c r="H27" s="152">
        <v>31</v>
      </c>
      <c r="I27" s="152">
        <v>73</v>
      </c>
      <c r="J27" s="152">
        <v>9101229919</v>
      </c>
      <c r="K27" s="152" t="s">
        <v>124</v>
      </c>
      <c r="L27" s="143" t="s">
        <v>125</v>
      </c>
      <c r="M27" s="143">
        <v>9435239748</v>
      </c>
      <c r="N27" s="152"/>
      <c r="O27" s="152"/>
      <c r="P27" s="161">
        <v>43564</v>
      </c>
      <c r="Q27" s="152" t="s">
        <v>76</v>
      </c>
      <c r="R27" s="152"/>
      <c r="S27" s="145" t="s">
        <v>77</v>
      </c>
      <c r="T27" s="18"/>
    </row>
    <row r="28" spans="1:20">
      <c r="A28" s="4">
        <v>24</v>
      </c>
      <c r="B28" s="142" t="s">
        <v>62</v>
      </c>
      <c r="C28" s="153" t="s">
        <v>126</v>
      </c>
      <c r="D28" s="144" t="s">
        <v>23</v>
      </c>
      <c r="E28" s="154">
        <v>18190307003</v>
      </c>
      <c r="F28" s="143" t="s">
        <v>73</v>
      </c>
      <c r="G28" s="145">
        <v>33</v>
      </c>
      <c r="H28" s="145">
        <v>34</v>
      </c>
      <c r="I28" s="155">
        <v>67</v>
      </c>
      <c r="J28" s="145">
        <v>7576013855</v>
      </c>
      <c r="K28" s="143" t="s">
        <v>124</v>
      </c>
      <c r="L28" s="143" t="s">
        <v>125</v>
      </c>
      <c r="M28" s="143">
        <v>9435239748</v>
      </c>
      <c r="N28" s="151"/>
      <c r="O28" s="145"/>
      <c r="P28" s="161">
        <v>43564</v>
      </c>
      <c r="Q28" s="152" t="s">
        <v>76</v>
      </c>
      <c r="R28" s="145"/>
      <c r="S28" s="145" t="s">
        <v>77</v>
      </c>
      <c r="T28" s="18"/>
    </row>
    <row r="29" spans="1:20">
      <c r="A29" s="4">
        <v>25</v>
      </c>
      <c r="B29" s="142" t="s">
        <v>63</v>
      </c>
      <c r="C29" s="162" t="s">
        <v>127</v>
      </c>
      <c r="D29" s="144" t="s">
        <v>25</v>
      </c>
      <c r="E29" s="154">
        <v>27</v>
      </c>
      <c r="F29" s="145"/>
      <c r="G29" s="145">
        <v>47</v>
      </c>
      <c r="H29" s="145">
        <v>51</v>
      </c>
      <c r="I29" s="155">
        <v>98</v>
      </c>
      <c r="J29" s="145">
        <v>9476663259</v>
      </c>
      <c r="K29" s="143" t="s">
        <v>92</v>
      </c>
      <c r="L29" s="152" t="s">
        <v>93</v>
      </c>
      <c r="M29" s="152">
        <v>9401692792</v>
      </c>
      <c r="N29" s="158" t="s">
        <v>128</v>
      </c>
      <c r="O29" s="145">
        <v>9476662741</v>
      </c>
      <c r="P29" s="161">
        <v>43564</v>
      </c>
      <c r="Q29" s="152" t="s">
        <v>76</v>
      </c>
      <c r="R29" s="145"/>
      <c r="S29" s="145" t="s">
        <v>77</v>
      </c>
      <c r="T29" s="18"/>
    </row>
    <row r="30" spans="1:20">
      <c r="A30" s="4">
        <v>26</v>
      </c>
      <c r="B30" s="159" t="s">
        <v>63</v>
      </c>
      <c r="C30" s="152" t="s">
        <v>129</v>
      </c>
      <c r="D30" s="160" t="s">
        <v>23</v>
      </c>
      <c r="E30" s="152">
        <v>18330702406</v>
      </c>
      <c r="F30" s="152" t="s">
        <v>73</v>
      </c>
      <c r="G30" s="152">
        <v>54</v>
      </c>
      <c r="H30" s="152">
        <v>57</v>
      </c>
      <c r="I30" s="152">
        <v>111</v>
      </c>
      <c r="J30" s="152">
        <v>9101270787</v>
      </c>
      <c r="K30" s="152" t="s">
        <v>88</v>
      </c>
      <c r="L30" s="152" t="s">
        <v>89</v>
      </c>
      <c r="M30" s="152">
        <v>9401702738</v>
      </c>
      <c r="N30" s="152"/>
      <c r="O30" s="152"/>
      <c r="P30" s="161" t="s">
        <v>130</v>
      </c>
      <c r="Q30" s="152" t="s">
        <v>90</v>
      </c>
      <c r="R30" s="152"/>
      <c r="S30" s="145" t="s">
        <v>77</v>
      </c>
      <c r="T30" s="18"/>
    </row>
    <row r="31" spans="1:20">
      <c r="A31" s="4">
        <v>27</v>
      </c>
      <c r="B31" s="142" t="s">
        <v>62</v>
      </c>
      <c r="C31" s="153" t="s">
        <v>131</v>
      </c>
      <c r="D31" s="144" t="s">
        <v>25</v>
      </c>
      <c r="E31" s="154">
        <v>19</v>
      </c>
      <c r="F31" s="145"/>
      <c r="G31" s="145">
        <v>29</v>
      </c>
      <c r="H31" s="145">
        <v>27</v>
      </c>
      <c r="I31" s="155">
        <v>56</v>
      </c>
      <c r="J31" s="145">
        <v>9365708409</v>
      </c>
      <c r="K31" s="143" t="s">
        <v>124</v>
      </c>
      <c r="L31" s="143" t="s">
        <v>125</v>
      </c>
      <c r="M31" s="143">
        <v>9435239748</v>
      </c>
      <c r="N31" s="158" t="s">
        <v>132</v>
      </c>
      <c r="O31" s="145"/>
      <c r="P31" s="161" t="s">
        <v>130</v>
      </c>
      <c r="Q31" s="152" t="s">
        <v>90</v>
      </c>
      <c r="R31" s="145"/>
      <c r="S31" s="145" t="s">
        <v>77</v>
      </c>
      <c r="T31" s="18"/>
    </row>
    <row r="32" spans="1:20">
      <c r="A32" s="4">
        <v>28</v>
      </c>
      <c r="B32" s="142" t="s">
        <v>62</v>
      </c>
      <c r="C32" s="153" t="s">
        <v>133</v>
      </c>
      <c r="D32" s="144" t="s">
        <v>25</v>
      </c>
      <c r="E32" s="154">
        <v>15</v>
      </c>
      <c r="F32" s="145"/>
      <c r="G32" s="145">
        <v>32</v>
      </c>
      <c r="H32" s="145">
        <v>37</v>
      </c>
      <c r="I32" s="155">
        <v>69</v>
      </c>
      <c r="J32" s="145">
        <v>9365046757</v>
      </c>
      <c r="K32" s="143" t="s">
        <v>124</v>
      </c>
      <c r="L32" s="143" t="s">
        <v>125</v>
      </c>
      <c r="M32" s="143">
        <v>9435239748</v>
      </c>
      <c r="N32" s="158" t="s">
        <v>134</v>
      </c>
      <c r="O32" s="145"/>
      <c r="P32" s="161" t="s">
        <v>130</v>
      </c>
      <c r="Q32" s="152" t="s">
        <v>90</v>
      </c>
      <c r="R32" s="145"/>
      <c r="S32" s="145" t="s">
        <v>77</v>
      </c>
      <c r="T32" s="18"/>
    </row>
    <row r="33" spans="1:20">
      <c r="A33" s="4">
        <v>29</v>
      </c>
      <c r="B33" s="159" t="s">
        <v>62</v>
      </c>
      <c r="C33" s="152" t="s">
        <v>135</v>
      </c>
      <c r="D33" s="160" t="s">
        <v>23</v>
      </c>
      <c r="E33" s="152">
        <v>18190313001</v>
      </c>
      <c r="F33" s="152" t="s">
        <v>73</v>
      </c>
      <c r="G33" s="152">
        <v>120</v>
      </c>
      <c r="H33" s="152">
        <v>134</v>
      </c>
      <c r="I33" s="152">
        <v>254</v>
      </c>
      <c r="J33" s="152">
        <v>7896703229</v>
      </c>
      <c r="K33" s="152" t="s">
        <v>136</v>
      </c>
      <c r="L33" s="145" t="s">
        <v>137</v>
      </c>
      <c r="M33" s="145">
        <v>8753969045</v>
      </c>
      <c r="N33" s="152"/>
      <c r="O33" s="152"/>
      <c r="P33" s="161">
        <v>43566</v>
      </c>
      <c r="Q33" s="163" t="s">
        <v>99</v>
      </c>
      <c r="R33" s="163"/>
      <c r="S33" s="145" t="s">
        <v>77</v>
      </c>
      <c r="T33" s="18"/>
    </row>
    <row r="34" spans="1:20">
      <c r="A34" s="4">
        <v>30</v>
      </c>
      <c r="B34" s="142" t="s">
        <v>63</v>
      </c>
      <c r="C34" s="143" t="s">
        <v>138</v>
      </c>
      <c r="D34" s="144" t="s">
        <v>25</v>
      </c>
      <c r="E34" s="145">
        <v>33</v>
      </c>
      <c r="F34" s="145"/>
      <c r="G34" s="145">
        <v>36</v>
      </c>
      <c r="H34" s="145">
        <v>29</v>
      </c>
      <c r="I34" s="145">
        <v>65</v>
      </c>
      <c r="J34" s="145">
        <v>7399340872</v>
      </c>
      <c r="K34" s="143" t="s">
        <v>88</v>
      </c>
      <c r="L34" s="152" t="s">
        <v>89</v>
      </c>
      <c r="M34" s="152">
        <v>9401702738</v>
      </c>
      <c r="N34" s="143" t="s">
        <v>139</v>
      </c>
      <c r="O34" s="145">
        <v>8749936881</v>
      </c>
      <c r="P34" s="161">
        <v>43566</v>
      </c>
      <c r="Q34" s="163" t="s">
        <v>99</v>
      </c>
      <c r="R34" s="145"/>
      <c r="S34" s="145" t="s">
        <v>77</v>
      </c>
      <c r="T34" s="18"/>
    </row>
    <row r="35" spans="1:20">
      <c r="A35" s="4">
        <v>31</v>
      </c>
      <c r="B35" s="142" t="s">
        <v>63</v>
      </c>
      <c r="C35" s="153" t="s">
        <v>140</v>
      </c>
      <c r="D35" s="144" t="s">
        <v>25</v>
      </c>
      <c r="E35" s="154">
        <v>34</v>
      </c>
      <c r="F35" s="145"/>
      <c r="G35" s="145">
        <v>27</v>
      </c>
      <c r="H35" s="145">
        <v>28</v>
      </c>
      <c r="I35" s="155">
        <v>55</v>
      </c>
      <c r="J35" s="145">
        <v>8752866840</v>
      </c>
      <c r="K35" s="143" t="s">
        <v>88</v>
      </c>
      <c r="L35" s="152" t="s">
        <v>89</v>
      </c>
      <c r="M35" s="152">
        <v>9401702738</v>
      </c>
      <c r="N35" s="143" t="s">
        <v>139</v>
      </c>
      <c r="O35" s="145">
        <v>8749936881</v>
      </c>
      <c r="P35" s="161">
        <v>43566</v>
      </c>
      <c r="Q35" s="163" t="s">
        <v>99</v>
      </c>
      <c r="R35" s="145"/>
      <c r="S35" s="145" t="s">
        <v>77</v>
      </c>
      <c r="T35" s="18"/>
    </row>
    <row r="36" spans="1:20">
      <c r="A36" s="4">
        <v>32</v>
      </c>
      <c r="B36" s="142" t="s">
        <v>63</v>
      </c>
      <c r="C36" s="153" t="s">
        <v>141</v>
      </c>
      <c r="D36" s="144" t="s">
        <v>23</v>
      </c>
      <c r="E36" s="154"/>
      <c r="F36" s="145"/>
      <c r="G36" s="145">
        <v>23</v>
      </c>
      <c r="H36" s="145">
        <v>22</v>
      </c>
      <c r="I36" s="155">
        <v>45</v>
      </c>
      <c r="J36" s="154">
        <v>8011315323</v>
      </c>
      <c r="K36" s="143" t="s">
        <v>136</v>
      </c>
      <c r="L36" s="145" t="s">
        <v>137</v>
      </c>
      <c r="M36" s="145">
        <v>8753969045</v>
      </c>
      <c r="N36" s="151"/>
      <c r="O36" s="145"/>
      <c r="P36" s="161">
        <v>43567</v>
      </c>
      <c r="Q36" s="163" t="s">
        <v>105</v>
      </c>
      <c r="R36" s="145"/>
      <c r="S36" s="145" t="s">
        <v>77</v>
      </c>
      <c r="T36" s="18"/>
    </row>
    <row r="37" spans="1:20">
      <c r="A37" s="4">
        <v>33</v>
      </c>
      <c r="B37" s="159" t="s">
        <v>63</v>
      </c>
      <c r="C37" s="152" t="s">
        <v>142</v>
      </c>
      <c r="D37" s="160" t="s">
        <v>23</v>
      </c>
      <c r="E37" s="152">
        <v>18190309202</v>
      </c>
      <c r="F37" s="152" t="s">
        <v>73</v>
      </c>
      <c r="G37" s="152">
        <v>58</v>
      </c>
      <c r="H37" s="152">
        <v>61</v>
      </c>
      <c r="I37" s="152">
        <v>119</v>
      </c>
      <c r="J37" s="152">
        <v>7896720206</v>
      </c>
      <c r="K37" s="152" t="s">
        <v>136</v>
      </c>
      <c r="L37" s="145" t="s">
        <v>137</v>
      </c>
      <c r="M37" s="145">
        <v>8753969045</v>
      </c>
      <c r="N37" s="152"/>
      <c r="O37" s="152"/>
      <c r="P37" s="161">
        <v>43567</v>
      </c>
      <c r="Q37" s="163" t="s">
        <v>105</v>
      </c>
      <c r="R37" s="163"/>
      <c r="S37" s="145" t="s">
        <v>77</v>
      </c>
      <c r="T37" s="18"/>
    </row>
    <row r="38" spans="1:20">
      <c r="A38" s="4">
        <v>34</v>
      </c>
      <c r="B38" s="142" t="s">
        <v>62</v>
      </c>
      <c r="C38" s="153" t="s">
        <v>143</v>
      </c>
      <c r="D38" s="144" t="s">
        <v>25</v>
      </c>
      <c r="E38" s="154"/>
      <c r="F38" s="145"/>
      <c r="G38" s="145">
        <v>52</v>
      </c>
      <c r="H38" s="145">
        <v>47</v>
      </c>
      <c r="I38" s="155">
        <v>99</v>
      </c>
      <c r="J38" s="145">
        <v>9435157023</v>
      </c>
      <c r="K38" s="143" t="s">
        <v>88</v>
      </c>
      <c r="L38" s="152" t="s">
        <v>89</v>
      </c>
      <c r="M38" s="152">
        <v>9401702738</v>
      </c>
      <c r="N38" s="158" t="s">
        <v>144</v>
      </c>
      <c r="O38" s="145"/>
      <c r="P38" s="161">
        <v>43567</v>
      </c>
      <c r="Q38" s="163" t="s">
        <v>105</v>
      </c>
      <c r="R38" s="145"/>
      <c r="S38" s="145" t="s">
        <v>77</v>
      </c>
      <c r="T38" s="18"/>
    </row>
    <row r="39" spans="1:20">
      <c r="A39" s="4">
        <v>35</v>
      </c>
      <c r="B39" s="142" t="s">
        <v>62</v>
      </c>
      <c r="C39" s="153" t="s">
        <v>145</v>
      </c>
      <c r="D39" s="144" t="s">
        <v>25</v>
      </c>
      <c r="E39" s="154"/>
      <c r="F39" s="145"/>
      <c r="G39" s="145">
        <v>36</v>
      </c>
      <c r="H39" s="145">
        <v>28</v>
      </c>
      <c r="I39" s="155">
        <v>64</v>
      </c>
      <c r="J39" s="145">
        <v>8471885229</v>
      </c>
      <c r="K39" s="143" t="s">
        <v>88</v>
      </c>
      <c r="L39" s="152" t="s">
        <v>89</v>
      </c>
      <c r="M39" s="152">
        <v>9401702738</v>
      </c>
      <c r="N39" s="158" t="s">
        <v>146</v>
      </c>
      <c r="O39" s="145"/>
      <c r="P39" s="161">
        <v>43567</v>
      </c>
      <c r="Q39" s="163" t="s">
        <v>105</v>
      </c>
      <c r="R39" s="145"/>
      <c r="S39" s="145" t="s">
        <v>77</v>
      </c>
      <c r="T39" s="18"/>
    </row>
    <row r="40" spans="1:20">
      <c r="A40" s="4">
        <v>36</v>
      </c>
      <c r="B40" s="142" t="s">
        <v>62</v>
      </c>
      <c r="C40" s="143" t="s">
        <v>147</v>
      </c>
      <c r="D40" s="144" t="s">
        <v>23</v>
      </c>
      <c r="E40" s="145">
        <v>18330106403</v>
      </c>
      <c r="F40" s="143" t="s">
        <v>73</v>
      </c>
      <c r="G40" s="145">
        <v>23</v>
      </c>
      <c r="H40" s="145">
        <v>19</v>
      </c>
      <c r="I40" s="145">
        <v>42</v>
      </c>
      <c r="J40" s="145">
        <v>9401402942</v>
      </c>
      <c r="K40" s="143" t="s">
        <v>124</v>
      </c>
      <c r="L40" s="143" t="s">
        <v>125</v>
      </c>
      <c r="M40" s="143">
        <v>9435239748</v>
      </c>
      <c r="N40" s="145"/>
      <c r="O40" s="145"/>
      <c r="P40" s="146">
        <v>43572</v>
      </c>
      <c r="Q40" s="143" t="s">
        <v>90</v>
      </c>
      <c r="R40" s="145"/>
      <c r="S40" s="145" t="s">
        <v>77</v>
      </c>
      <c r="T40" s="18"/>
    </row>
    <row r="41" spans="1:20">
      <c r="A41" s="4">
        <v>37</v>
      </c>
      <c r="B41" s="142" t="s">
        <v>62</v>
      </c>
      <c r="C41" s="143" t="s">
        <v>148</v>
      </c>
      <c r="D41" s="144" t="s">
        <v>23</v>
      </c>
      <c r="E41" s="145">
        <v>18330106402</v>
      </c>
      <c r="F41" s="143" t="s">
        <v>73</v>
      </c>
      <c r="G41" s="145">
        <v>39</v>
      </c>
      <c r="H41" s="145">
        <v>41</v>
      </c>
      <c r="I41" s="145">
        <v>80</v>
      </c>
      <c r="J41" s="145">
        <v>8011150664</v>
      </c>
      <c r="K41" s="143" t="s">
        <v>124</v>
      </c>
      <c r="L41" s="143" t="s">
        <v>125</v>
      </c>
      <c r="M41" s="143">
        <v>9435239748</v>
      </c>
      <c r="N41" s="145"/>
      <c r="O41" s="145"/>
      <c r="P41" s="146">
        <v>43572</v>
      </c>
      <c r="Q41" s="143" t="s">
        <v>90</v>
      </c>
      <c r="R41" s="145"/>
      <c r="S41" s="145" t="s">
        <v>77</v>
      </c>
      <c r="T41" s="18"/>
    </row>
    <row r="42" spans="1:20">
      <c r="A42" s="4">
        <v>38</v>
      </c>
      <c r="B42" s="142" t="s">
        <v>63</v>
      </c>
      <c r="C42" s="162" t="s">
        <v>149</v>
      </c>
      <c r="D42" s="144" t="s">
        <v>25</v>
      </c>
      <c r="E42" s="154">
        <v>11</v>
      </c>
      <c r="F42" s="145"/>
      <c r="G42" s="145">
        <v>33</v>
      </c>
      <c r="H42" s="145">
        <v>23</v>
      </c>
      <c r="I42" s="155">
        <v>56</v>
      </c>
      <c r="J42" s="145">
        <v>8011566350</v>
      </c>
      <c r="K42" s="143" t="s">
        <v>124</v>
      </c>
      <c r="L42" s="143" t="s">
        <v>125</v>
      </c>
      <c r="M42" s="143">
        <v>9435239748</v>
      </c>
      <c r="N42" s="151"/>
      <c r="O42" s="145"/>
      <c r="P42" s="146">
        <v>43572</v>
      </c>
      <c r="Q42" s="143" t="s">
        <v>90</v>
      </c>
      <c r="R42" s="145"/>
      <c r="S42" s="145" t="s">
        <v>77</v>
      </c>
      <c r="T42" s="18"/>
    </row>
    <row r="43" spans="1:20">
      <c r="A43" s="4">
        <v>39</v>
      </c>
      <c r="B43" s="142" t="s">
        <v>63</v>
      </c>
      <c r="C43" s="153" t="s">
        <v>150</v>
      </c>
      <c r="D43" s="144" t="s">
        <v>25</v>
      </c>
      <c r="E43" s="154">
        <v>10</v>
      </c>
      <c r="F43" s="145"/>
      <c r="G43" s="145">
        <v>21</v>
      </c>
      <c r="H43" s="145">
        <v>24</v>
      </c>
      <c r="I43" s="155">
        <v>45</v>
      </c>
      <c r="J43" s="145">
        <v>7695889600</v>
      </c>
      <c r="K43" s="143" t="s">
        <v>124</v>
      </c>
      <c r="L43" s="143" t="s">
        <v>125</v>
      </c>
      <c r="M43" s="143">
        <v>9435239748</v>
      </c>
      <c r="N43" s="151"/>
      <c r="O43" s="145"/>
      <c r="P43" s="146">
        <v>43572</v>
      </c>
      <c r="Q43" s="143" t="s">
        <v>90</v>
      </c>
      <c r="R43" s="145"/>
      <c r="S43" s="145" t="s">
        <v>77</v>
      </c>
      <c r="T43" s="18"/>
    </row>
    <row r="44" spans="1:20">
      <c r="A44" s="4">
        <v>40</v>
      </c>
      <c r="B44" s="159" t="s">
        <v>63</v>
      </c>
      <c r="C44" s="152" t="s">
        <v>151</v>
      </c>
      <c r="D44" s="163" t="s">
        <v>23</v>
      </c>
      <c r="E44" s="152">
        <v>18330106408</v>
      </c>
      <c r="F44" s="163" t="s">
        <v>73</v>
      </c>
      <c r="G44" s="164">
        <v>26</v>
      </c>
      <c r="H44" s="164">
        <v>18</v>
      </c>
      <c r="I44" s="159">
        <v>44</v>
      </c>
      <c r="J44" s="152">
        <v>9401279922</v>
      </c>
      <c r="K44" s="163" t="s">
        <v>124</v>
      </c>
      <c r="L44" s="143" t="s">
        <v>125</v>
      </c>
      <c r="M44" s="143">
        <v>9435239748</v>
      </c>
      <c r="N44" s="163"/>
      <c r="O44" s="163"/>
      <c r="P44" s="165">
        <v>43573</v>
      </c>
      <c r="Q44" s="163" t="s">
        <v>99</v>
      </c>
      <c r="R44" s="163"/>
      <c r="S44" s="145" t="s">
        <v>77</v>
      </c>
      <c r="T44" s="18"/>
    </row>
    <row r="45" spans="1:20">
      <c r="A45" s="4">
        <v>41</v>
      </c>
      <c r="B45" s="159" t="s">
        <v>63</v>
      </c>
      <c r="C45" s="152" t="s">
        <v>152</v>
      </c>
      <c r="D45" s="160" t="s">
        <v>23</v>
      </c>
      <c r="E45" s="152">
        <v>18330106406</v>
      </c>
      <c r="F45" s="152" t="s">
        <v>73</v>
      </c>
      <c r="G45" s="152">
        <v>32</v>
      </c>
      <c r="H45" s="152">
        <v>36</v>
      </c>
      <c r="I45" s="152">
        <v>68</v>
      </c>
      <c r="J45" s="152">
        <v>7576007855</v>
      </c>
      <c r="K45" s="152" t="s">
        <v>124</v>
      </c>
      <c r="L45" s="143" t="s">
        <v>125</v>
      </c>
      <c r="M45" s="143">
        <v>9435239748</v>
      </c>
      <c r="N45" s="152"/>
      <c r="O45" s="152"/>
      <c r="P45" s="165">
        <v>43573</v>
      </c>
      <c r="Q45" s="163" t="s">
        <v>99</v>
      </c>
      <c r="R45" s="152"/>
      <c r="S45" s="145" t="s">
        <v>77</v>
      </c>
      <c r="T45" s="18"/>
    </row>
    <row r="46" spans="1:20">
      <c r="A46" s="4">
        <v>42</v>
      </c>
      <c r="B46" s="142" t="s">
        <v>62</v>
      </c>
      <c r="C46" s="153" t="s">
        <v>153</v>
      </c>
      <c r="D46" s="144" t="s">
        <v>25</v>
      </c>
      <c r="E46" s="154"/>
      <c r="F46" s="145"/>
      <c r="G46" s="145">
        <v>46</v>
      </c>
      <c r="H46" s="145">
        <v>43</v>
      </c>
      <c r="I46" s="155">
        <v>59</v>
      </c>
      <c r="J46" s="145">
        <v>8876861357</v>
      </c>
      <c r="K46" s="143" t="s">
        <v>124</v>
      </c>
      <c r="L46" s="143" t="s">
        <v>125</v>
      </c>
      <c r="M46" s="143">
        <v>9435239748</v>
      </c>
      <c r="N46" s="158" t="s">
        <v>154</v>
      </c>
      <c r="O46" s="145"/>
      <c r="P46" s="165">
        <v>43573</v>
      </c>
      <c r="Q46" s="163" t="s">
        <v>99</v>
      </c>
      <c r="R46" s="145"/>
      <c r="S46" s="145" t="s">
        <v>77</v>
      </c>
      <c r="T46" s="18"/>
    </row>
    <row r="47" spans="1:20">
      <c r="A47" s="4">
        <v>43</v>
      </c>
      <c r="B47" s="142" t="s">
        <v>62</v>
      </c>
      <c r="C47" s="153" t="s">
        <v>155</v>
      </c>
      <c r="D47" s="144" t="s">
        <v>25</v>
      </c>
      <c r="E47" s="154"/>
      <c r="F47" s="145"/>
      <c r="G47" s="145">
        <v>27</v>
      </c>
      <c r="H47" s="145">
        <v>33</v>
      </c>
      <c r="I47" s="155">
        <v>60</v>
      </c>
      <c r="J47" s="145">
        <v>9401998482</v>
      </c>
      <c r="K47" s="143" t="s">
        <v>124</v>
      </c>
      <c r="L47" s="143" t="s">
        <v>125</v>
      </c>
      <c r="M47" s="143">
        <v>9435239748</v>
      </c>
      <c r="N47" s="158" t="s">
        <v>154</v>
      </c>
      <c r="O47" s="145"/>
      <c r="P47" s="165">
        <v>43573</v>
      </c>
      <c r="Q47" s="163" t="s">
        <v>99</v>
      </c>
      <c r="R47" s="145"/>
      <c r="S47" s="145" t="s">
        <v>77</v>
      </c>
      <c r="T47" s="18"/>
    </row>
    <row r="48" spans="1:20">
      <c r="A48" s="4">
        <v>44</v>
      </c>
      <c r="B48" s="142" t="s">
        <v>62</v>
      </c>
      <c r="C48" s="143" t="s">
        <v>156</v>
      </c>
      <c r="D48" s="144" t="s">
        <v>23</v>
      </c>
      <c r="E48" s="145"/>
      <c r="F48" s="143" t="s">
        <v>73</v>
      </c>
      <c r="G48" s="145">
        <v>32</v>
      </c>
      <c r="H48" s="145">
        <v>37</v>
      </c>
      <c r="I48" s="145">
        <v>69</v>
      </c>
      <c r="J48" s="145">
        <v>9678199844</v>
      </c>
      <c r="K48" s="143" t="s">
        <v>97</v>
      </c>
      <c r="L48" s="152" t="s">
        <v>98</v>
      </c>
      <c r="M48" s="152">
        <v>9678453162</v>
      </c>
      <c r="N48" s="145"/>
      <c r="O48" s="145"/>
      <c r="P48" s="146">
        <v>43575</v>
      </c>
      <c r="Q48" s="143" t="s">
        <v>112</v>
      </c>
      <c r="R48" s="145"/>
      <c r="S48" s="145" t="s">
        <v>77</v>
      </c>
      <c r="T48" s="18"/>
    </row>
    <row r="49" spans="1:20">
      <c r="A49" s="4">
        <v>45</v>
      </c>
      <c r="B49" s="142" t="s">
        <v>63</v>
      </c>
      <c r="C49" s="143" t="s">
        <v>157</v>
      </c>
      <c r="D49" s="144" t="s">
        <v>25</v>
      </c>
      <c r="E49" s="145">
        <v>23</v>
      </c>
      <c r="F49" s="145"/>
      <c r="G49" s="145">
        <v>27</v>
      </c>
      <c r="H49" s="145">
        <v>29</v>
      </c>
      <c r="I49" s="145">
        <v>56</v>
      </c>
      <c r="J49" s="145">
        <v>9365195646</v>
      </c>
      <c r="K49" s="143" t="s">
        <v>74</v>
      </c>
      <c r="L49" s="145" t="s">
        <v>75</v>
      </c>
      <c r="M49" s="145">
        <v>9435939131</v>
      </c>
      <c r="N49" s="145"/>
      <c r="O49" s="145"/>
      <c r="P49" s="146">
        <v>43575</v>
      </c>
      <c r="Q49" s="143" t="s">
        <v>112</v>
      </c>
      <c r="R49" s="145"/>
      <c r="S49" s="145" t="s">
        <v>77</v>
      </c>
      <c r="T49" s="18"/>
    </row>
    <row r="50" spans="1:20">
      <c r="A50" s="4">
        <v>46</v>
      </c>
      <c r="B50" s="142" t="s">
        <v>63</v>
      </c>
      <c r="C50" s="162" t="s">
        <v>158</v>
      </c>
      <c r="D50" s="144" t="s">
        <v>25</v>
      </c>
      <c r="E50" s="154">
        <v>24</v>
      </c>
      <c r="F50" s="145"/>
      <c r="G50" s="145">
        <v>31</v>
      </c>
      <c r="H50" s="145">
        <v>30</v>
      </c>
      <c r="I50" s="155">
        <v>61</v>
      </c>
      <c r="J50" s="145">
        <v>8011147527</v>
      </c>
      <c r="K50" s="143" t="s">
        <v>74</v>
      </c>
      <c r="L50" s="145" t="s">
        <v>75</v>
      </c>
      <c r="M50" s="145">
        <v>9435939131</v>
      </c>
      <c r="N50" s="151"/>
      <c r="O50" s="145"/>
      <c r="P50" s="146">
        <v>43575</v>
      </c>
      <c r="Q50" s="143" t="s">
        <v>112</v>
      </c>
      <c r="R50" s="145"/>
      <c r="S50" s="145" t="s">
        <v>77</v>
      </c>
      <c r="T50" s="18"/>
    </row>
    <row r="51" spans="1:20">
      <c r="A51" s="4">
        <v>47</v>
      </c>
      <c r="B51" s="142" t="s">
        <v>63</v>
      </c>
      <c r="C51" s="153" t="s">
        <v>159</v>
      </c>
      <c r="D51" s="144" t="s">
        <v>23</v>
      </c>
      <c r="E51" s="154">
        <v>18190106409</v>
      </c>
      <c r="F51" s="143" t="s">
        <v>73</v>
      </c>
      <c r="G51" s="145">
        <v>22</v>
      </c>
      <c r="H51" s="145">
        <v>23</v>
      </c>
      <c r="I51" s="155">
        <v>45</v>
      </c>
      <c r="J51" s="145">
        <v>7086250409</v>
      </c>
      <c r="K51" s="143" t="s">
        <v>74</v>
      </c>
      <c r="L51" s="145" t="s">
        <v>75</v>
      </c>
      <c r="M51" s="145">
        <v>9435939131</v>
      </c>
      <c r="N51" s="151"/>
      <c r="O51" s="145"/>
      <c r="P51" s="146">
        <v>43577</v>
      </c>
      <c r="Q51" s="143" t="s">
        <v>119</v>
      </c>
      <c r="R51" s="145"/>
      <c r="S51" s="145" t="s">
        <v>77</v>
      </c>
      <c r="T51" s="18"/>
    </row>
    <row r="52" spans="1:20">
      <c r="A52" s="4">
        <v>48</v>
      </c>
      <c r="B52" s="142" t="s">
        <v>63</v>
      </c>
      <c r="C52" s="143" t="s">
        <v>160</v>
      </c>
      <c r="D52" s="144" t="s">
        <v>23</v>
      </c>
      <c r="E52" s="145">
        <v>18330108008</v>
      </c>
      <c r="F52" s="143" t="s">
        <v>73</v>
      </c>
      <c r="G52" s="145">
        <v>30</v>
      </c>
      <c r="H52" s="145">
        <v>32</v>
      </c>
      <c r="I52" s="145">
        <v>62</v>
      </c>
      <c r="J52" s="145">
        <v>9101647129</v>
      </c>
      <c r="K52" s="143" t="s">
        <v>74</v>
      </c>
      <c r="L52" s="145" t="s">
        <v>75</v>
      </c>
      <c r="M52" s="145">
        <v>9435939131</v>
      </c>
      <c r="N52" s="145"/>
      <c r="O52" s="145"/>
      <c r="P52" s="146">
        <v>43577</v>
      </c>
      <c r="Q52" s="143" t="s">
        <v>119</v>
      </c>
      <c r="R52" s="145"/>
      <c r="S52" s="145" t="s">
        <v>77</v>
      </c>
      <c r="T52" s="18"/>
    </row>
    <row r="53" spans="1:20">
      <c r="A53" s="4">
        <v>49</v>
      </c>
      <c r="B53" s="142" t="s">
        <v>62</v>
      </c>
      <c r="C53" s="153" t="s">
        <v>161</v>
      </c>
      <c r="D53" s="144" t="s">
        <v>25</v>
      </c>
      <c r="E53" s="154">
        <v>22</v>
      </c>
      <c r="F53" s="145"/>
      <c r="G53" s="145">
        <v>33</v>
      </c>
      <c r="H53" s="145">
        <v>28</v>
      </c>
      <c r="I53" s="155">
        <v>61</v>
      </c>
      <c r="J53" s="145">
        <v>9678192475</v>
      </c>
      <c r="K53" s="143" t="s">
        <v>92</v>
      </c>
      <c r="L53" s="152" t="s">
        <v>93</v>
      </c>
      <c r="M53" s="152">
        <v>9401692792</v>
      </c>
      <c r="N53" s="158" t="s">
        <v>107</v>
      </c>
      <c r="O53" s="145"/>
      <c r="P53" s="146">
        <v>43577</v>
      </c>
      <c r="Q53" s="143" t="s">
        <v>119</v>
      </c>
      <c r="R53" s="145"/>
      <c r="S53" s="145" t="s">
        <v>77</v>
      </c>
      <c r="T53" s="18"/>
    </row>
    <row r="54" spans="1:20">
      <c r="A54" s="4">
        <v>50</v>
      </c>
      <c r="B54" s="142" t="s">
        <v>62</v>
      </c>
      <c r="C54" s="153" t="s">
        <v>162</v>
      </c>
      <c r="D54" s="144" t="s">
        <v>25</v>
      </c>
      <c r="E54" s="154">
        <v>27</v>
      </c>
      <c r="F54" s="145"/>
      <c r="G54" s="145">
        <v>31</v>
      </c>
      <c r="H54" s="145">
        <v>22</v>
      </c>
      <c r="I54" s="155">
        <v>53</v>
      </c>
      <c r="J54" s="145">
        <v>9365176224</v>
      </c>
      <c r="K54" s="143" t="s">
        <v>92</v>
      </c>
      <c r="L54" s="152" t="s">
        <v>93</v>
      </c>
      <c r="M54" s="152">
        <v>9401692792</v>
      </c>
      <c r="N54" s="158" t="s">
        <v>117</v>
      </c>
      <c r="O54" s="145"/>
      <c r="P54" s="146">
        <v>43577</v>
      </c>
      <c r="Q54" s="143" t="s">
        <v>119</v>
      </c>
      <c r="R54" s="145"/>
      <c r="S54" s="145" t="s">
        <v>77</v>
      </c>
      <c r="T54" s="18"/>
    </row>
    <row r="55" spans="1:20">
      <c r="A55" s="4">
        <v>51</v>
      </c>
      <c r="B55" s="142" t="s">
        <v>62</v>
      </c>
      <c r="C55" s="143" t="s">
        <v>163</v>
      </c>
      <c r="D55" s="144" t="s">
        <v>23</v>
      </c>
      <c r="E55" s="145">
        <v>18190312401</v>
      </c>
      <c r="F55" s="143" t="s">
        <v>73</v>
      </c>
      <c r="G55" s="145">
        <v>35</v>
      </c>
      <c r="H55" s="145">
        <v>36</v>
      </c>
      <c r="I55" s="145">
        <v>71</v>
      </c>
      <c r="J55" s="145">
        <v>9435647387</v>
      </c>
      <c r="K55" s="143" t="s">
        <v>92</v>
      </c>
      <c r="L55" s="152" t="s">
        <v>93</v>
      </c>
      <c r="M55" s="152">
        <v>9401692792</v>
      </c>
      <c r="N55" s="145"/>
      <c r="O55" s="145"/>
      <c r="P55" s="146">
        <v>43578</v>
      </c>
      <c r="Q55" s="143" t="s">
        <v>76</v>
      </c>
      <c r="R55" s="145"/>
      <c r="S55" s="145" t="s">
        <v>77</v>
      </c>
      <c r="T55" s="18"/>
    </row>
    <row r="56" spans="1:20">
      <c r="A56" s="4">
        <v>52</v>
      </c>
      <c r="B56" s="142" t="s">
        <v>62</v>
      </c>
      <c r="C56" s="153" t="s">
        <v>164</v>
      </c>
      <c r="D56" s="144" t="s">
        <v>23</v>
      </c>
      <c r="E56" s="154">
        <v>18190314901</v>
      </c>
      <c r="F56" s="143" t="s">
        <v>73</v>
      </c>
      <c r="G56" s="145">
        <v>29</v>
      </c>
      <c r="H56" s="145">
        <v>34</v>
      </c>
      <c r="I56" s="155">
        <v>63</v>
      </c>
      <c r="J56" s="145">
        <v>9435697672</v>
      </c>
      <c r="K56" s="143" t="s">
        <v>92</v>
      </c>
      <c r="L56" s="152" t="s">
        <v>93</v>
      </c>
      <c r="M56" s="152">
        <v>9401692792</v>
      </c>
      <c r="N56" s="151"/>
      <c r="O56" s="145"/>
      <c r="P56" s="146">
        <v>43578</v>
      </c>
      <c r="Q56" s="143" t="s">
        <v>76</v>
      </c>
      <c r="R56" s="145"/>
      <c r="S56" s="145" t="s">
        <v>77</v>
      </c>
      <c r="T56" s="18"/>
    </row>
    <row r="57" spans="1:20">
      <c r="A57" s="4">
        <v>53</v>
      </c>
      <c r="B57" s="142" t="s">
        <v>63</v>
      </c>
      <c r="C57" s="153" t="s">
        <v>165</v>
      </c>
      <c r="D57" s="144" t="s">
        <v>25</v>
      </c>
      <c r="E57" s="154">
        <v>18</v>
      </c>
      <c r="F57" s="145"/>
      <c r="G57" s="145">
        <v>44</v>
      </c>
      <c r="H57" s="145">
        <v>47</v>
      </c>
      <c r="I57" s="155">
        <v>91</v>
      </c>
      <c r="J57" s="145">
        <v>7896221820</v>
      </c>
      <c r="K57" s="143" t="s">
        <v>166</v>
      </c>
      <c r="L57" s="145" t="s">
        <v>167</v>
      </c>
      <c r="M57" s="145">
        <v>9613967839</v>
      </c>
      <c r="N57" s="158" t="s">
        <v>168</v>
      </c>
      <c r="O57" s="145">
        <v>7002324550</v>
      </c>
      <c r="P57" s="146">
        <v>43578</v>
      </c>
      <c r="Q57" s="143" t="s">
        <v>76</v>
      </c>
      <c r="R57" s="145"/>
      <c r="S57" s="145" t="s">
        <v>77</v>
      </c>
      <c r="T57" s="18"/>
    </row>
    <row r="58" spans="1:20">
      <c r="A58" s="4">
        <v>54</v>
      </c>
      <c r="B58" s="159" t="s">
        <v>63</v>
      </c>
      <c r="C58" s="152" t="s">
        <v>169</v>
      </c>
      <c r="D58" s="163" t="s">
        <v>25</v>
      </c>
      <c r="E58" s="152">
        <v>20</v>
      </c>
      <c r="F58" s="163"/>
      <c r="G58" s="164">
        <v>34</v>
      </c>
      <c r="H58" s="164">
        <v>28</v>
      </c>
      <c r="I58" s="159">
        <v>62</v>
      </c>
      <c r="J58" s="152">
        <v>9577854503</v>
      </c>
      <c r="K58" s="163" t="s">
        <v>166</v>
      </c>
      <c r="L58" s="145" t="s">
        <v>167</v>
      </c>
      <c r="M58" s="145">
        <v>9613967839</v>
      </c>
      <c r="N58" s="163" t="s">
        <v>170</v>
      </c>
      <c r="O58" s="163"/>
      <c r="P58" s="146">
        <v>43578</v>
      </c>
      <c r="Q58" s="143" t="s">
        <v>76</v>
      </c>
      <c r="R58" s="163"/>
      <c r="S58" s="145" t="s">
        <v>77</v>
      </c>
      <c r="T58" s="18"/>
    </row>
    <row r="59" spans="1:20" ht="30.75">
      <c r="A59" s="4">
        <v>55</v>
      </c>
      <c r="B59" s="142" t="s">
        <v>63</v>
      </c>
      <c r="C59" s="153" t="s">
        <v>171</v>
      </c>
      <c r="D59" s="144" t="s">
        <v>23</v>
      </c>
      <c r="E59" s="154"/>
      <c r="F59" s="143" t="s">
        <v>73</v>
      </c>
      <c r="G59" s="145">
        <v>51</v>
      </c>
      <c r="H59" s="145">
        <v>56</v>
      </c>
      <c r="I59" s="155">
        <v>107</v>
      </c>
      <c r="J59" s="145">
        <v>9401501627</v>
      </c>
      <c r="K59" s="143" t="s">
        <v>110</v>
      </c>
      <c r="L59" s="152" t="s">
        <v>111</v>
      </c>
      <c r="M59" s="152">
        <v>8753005926</v>
      </c>
      <c r="N59" s="151"/>
      <c r="O59" s="145"/>
      <c r="P59" s="146">
        <v>43579</v>
      </c>
      <c r="Q59" s="163" t="s">
        <v>90</v>
      </c>
      <c r="R59" s="145"/>
      <c r="S59" s="145" t="s">
        <v>77</v>
      </c>
      <c r="T59" s="18"/>
    </row>
    <row r="60" spans="1:20" ht="30">
      <c r="A60" s="4">
        <v>56</v>
      </c>
      <c r="B60" s="142" t="s">
        <v>62</v>
      </c>
      <c r="C60" s="162" t="s">
        <v>172</v>
      </c>
      <c r="D60" s="144" t="s">
        <v>25</v>
      </c>
      <c r="E60" s="154">
        <v>16</v>
      </c>
      <c r="F60" s="145"/>
      <c r="G60" s="145">
        <v>37</v>
      </c>
      <c r="H60" s="145">
        <v>39</v>
      </c>
      <c r="I60" s="155">
        <v>76</v>
      </c>
      <c r="J60" s="145">
        <v>7896094317</v>
      </c>
      <c r="K60" s="143" t="s">
        <v>173</v>
      </c>
      <c r="L60" s="143" t="s">
        <v>174</v>
      </c>
      <c r="M60" s="143">
        <v>7399517942</v>
      </c>
      <c r="N60" s="158" t="s">
        <v>175</v>
      </c>
      <c r="O60" s="145"/>
      <c r="P60" s="146">
        <v>43579</v>
      </c>
      <c r="Q60" s="163" t="s">
        <v>90</v>
      </c>
      <c r="R60" s="145"/>
      <c r="S60" s="145" t="s">
        <v>77</v>
      </c>
      <c r="T60" s="18"/>
    </row>
    <row r="61" spans="1:20" ht="30">
      <c r="A61" s="4">
        <v>57</v>
      </c>
      <c r="B61" s="17" t="s">
        <v>62</v>
      </c>
      <c r="C61" s="143" t="s">
        <v>176</v>
      </c>
      <c r="D61" s="144" t="s">
        <v>25</v>
      </c>
      <c r="E61" s="143">
        <v>19</v>
      </c>
      <c r="F61" s="143"/>
      <c r="G61" s="143">
        <v>41</v>
      </c>
      <c r="H61" s="143">
        <v>27</v>
      </c>
      <c r="I61" s="143">
        <v>68</v>
      </c>
      <c r="J61" s="143">
        <v>9365536315</v>
      </c>
      <c r="K61" s="143" t="s">
        <v>173</v>
      </c>
      <c r="L61" s="143" t="s">
        <v>174</v>
      </c>
      <c r="M61" s="143">
        <v>7399517942</v>
      </c>
      <c r="N61" s="158" t="s">
        <v>175</v>
      </c>
      <c r="O61" s="143"/>
      <c r="P61" s="146">
        <v>43579</v>
      </c>
      <c r="Q61" s="163" t="s">
        <v>90</v>
      </c>
      <c r="R61" s="143"/>
      <c r="S61" s="145" t="s">
        <v>77</v>
      </c>
      <c r="T61" s="18"/>
    </row>
    <row r="62" spans="1:20">
      <c r="A62" s="4">
        <v>58</v>
      </c>
      <c r="B62" s="17" t="s">
        <v>62</v>
      </c>
      <c r="C62" s="143" t="s">
        <v>177</v>
      </c>
      <c r="D62" s="144" t="s">
        <v>23</v>
      </c>
      <c r="E62" s="143">
        <v>18190308002</v>
      </c>
      <c r="F62" s="143" t="s">
        <v>79</v>
      </c>
      <c r="G62" s="143">
        <v>88</v>
      </c>
      <c r="H62" s="143">
        <v>79</v>
      </c>
      <c r="I62" s="143">
        <v>167</v>
      </c>
      <c r="J62" s="143">
        <v>8011346989</v>
      </c>
      <c r="K62" s="143" t="s">
        <v>110</v>
      </c>
      <c r="L62" s="152" t="s">
        <v>111</v>
      </c>
      <c r="M62" s="152">
        <v>8753005926</v>
      </c>
      <c r="N62" s="143"/>
      <c r="O62" s="143"/>
      <c r="P62" s="166">
        <v>43580</v>
      </c>
      <c r="Q62" s="143" t="s">
        <v>99</v>
      </c>
      <c r="R62" s="143"/>
      <c r="S62" s="145" t="s">
        <v>77</v>
      </c>
      <c r="T62" s="18"/>
    </row>
    <row r="63" spans="1:20">
      <c r="A63" s="4">
        <v>59</v>
      </c>
      <c r="B63" s="17" t="s">
        <v>63</v>
      </c>
      <c r="C63" s="143" t="s">
        <v>178</v>
      </c>
      <c r="D63" s="144" t="s">
        <v>25</v>
      </c>
      <c r="E63" s="143"/>
      <c r="F63" s="143"/>
      <c r="G63" s="143">
        <v>30</v>
      </c>
      <c r="H63" s="143">
        <v>42</v>
      </c>
      <c r="I63" s="143">
        <v>72</v>
      </c>
      <c r="J63" s="143"/>
      <c r="K63" s="143" t="s">
        <v>124</v>
      </c>
      <c r="L63" s="143" t="s">
        <v>125</v>
      </c>
      <c r="M63" s="143">
        <v>9435239748</v>
      </c>
      <c r="N63" s="143" t="s">
        <v>179</v>
      </c>
      <c r="O63" s="143">
        <v>6026073745</v>
      </c>
      <c r="P63" s="166">
        <v>43580</v>
      </c>
      <c r="Q63" s="143" t="s">
        <v>99</v>
      </c>
      <c r="R63" s="143"/>
      <c r="S63" s="145" t="s">
        <v>77</v>
      </c>
      <c r="T63" s="18"/>
    </row>
    <row r="64" spans="1:20">
      <c r="A64" s="4">
        <v>60</v>
      </c>
      <c r="B64" s="17" t="s">
        <v>63</v>
      </c>
      <c r="C64" s="153" t="s">
        <v>180</v>
      </c>
      <c r="D64" s="144" t="s">
        <v>25</v>
      </c>
      <c r="E64" s="154"/>
      <c r="F64" s="143"/>
      <c r="G64" s="143">
        <v>35</v>
      </c>
      <c r="H64" s="143">
        <v>39</v>
      </c>
      <c r="I64" s="155">
        <v>74</v>
      </c>
      <c r="J64" s="145">
        <v>8011522199</v>
      </c>
      <c r="K64" s="143" t="s">
        <v>124</v>
      </c>
      <c r="L64" s="143" t="s">
        <v>125</v>
      </c>
      <c r="M64" s="143">
        <v>9435239748</v>
      </c>
      <c r="N64" s="167"/>
      <c r="O64" s="145"/>
      <c r="P64" s="166">
        <v>43580</v>
      </c>
      <c r="Q64" s="143" t="s">
        <v>99</v>
      </c>
      <c r="R64" s="143"/>
      <c r="S64" s="145" t="s">
        <v>77</v>
      </c>
      <c r="T64" s="18"/>
    </row>
    <row r="65" spans="1:20" ht="30.75">
      <c r="A65" s="4">
        <v>61</v>
      </c>
      <c r="B65" s="17" t="s">
        <v>63</v>
      </c>
      <c r="C65" s="153" t="s">
        <v>181</v>
      </c>
      <c r="D65" s="144" t="s">
        <v>23</v>
      </c>
      <c r="E65" s="154">
        <v>18190306104</v>
      </c>
      <c r="F65" s="143" t="s">
        <v>73</v>
      </c>
      <c r="G65" s="143">
        <v>65</v>
      </c>
      <c r="H65" s="143">
        <v>71</v>
      </c>
      <c r="I65" s="155">
        <v>136</v>
      </c>
      <c r="J65" s="145">
        <v>9531262074</v>
      </c>
      <c r="K65" s="143" t="s">
        <v>74</v>
      </c>
      <c r="L65" s="145" t="s">
        <v>75</v>
      </c>
      <c r="M65" s="145">
        <v>9435939131</v>
      </c>
      <c r="N65" s="167"/>
      <c r="O65" s="145"/>
      <c r="P65" s="166">
        <v>43581</v>
      </c>
      <c r="Q65" s="143" t="s">
        <v>105</v>
      </c>
      <c r="R65" s="143"/>
      <c r="S65" s="145" t="s">
        <v>77</v>
      </c>
      <c r="T65" s="18"/>
    </row>
    <row r="66" spans="1:20">
      <c r="A66" s="4">
        <v>62</v>
      </c>
      <c r="B66" s="17" t="s">
        <v>62</v>
      </c>
      <c r="C66" s="143" t="s">
        <v>182</v>
      </c>
      <c r="D66" s="144" t="s">
        <v>25</v>
      </c>
      <c r="E66" s="143">
        <v>27</v>
      </c>
      <c r="F66" s="143"/>
      <c r="G66" s="143">
        <v>23</v>
      </c>
      <c r="H66" s="143">
        <v>27</v>
      </c>
      <c r="I66" s="143">
        <v>50</v>
      </c>
      <c r="J66" s="143">
        <v>9401396319</v>
      </c>
      <c r="K66" s="143" t="s">
        <v>124</v>
      </c>
      <c r="L66" s="143" t="s">
        <v>125</v>
      </c>
      <c r="M66" s="143">
        <v>9435239748</v>
      </c>
      <c r="N66" s="143" t="s">
        <v>183</v>
      </c>
      <c r="O66" s="143">
        <v>9401396319</v>
      </c>
      <c r="P66" s="166">
        <v>43581</v>
      </c>
      <c r="Q66" s="143" t="s">
        <v>105</v>
      </c>
      <c r="R66" s="143"/>
      <c r="S66" s="145" t="s">
        <v>77</v>
      </c>
      <c r="T66" s="18"/>
    </row>
    <row r="67" spans="1:20">
      <c r="A67" s="4">
        <v>63</v>
      </c>
      <c r="B67" s="17" t="s">
        <v>62</v>
      </c>
      <c r="C67" s="143" t="s">
        <v>184</v>
      </c>
      <c r="D67" s="144" t="s">
        <v>25</v>
      </c>
      <c r="E67" s="143">
        <v>24</v>
      </c>
      <c r="F67" s="143"/>
      <c r="G67" s="143">
        <v>35</v>
      </c>
      <c r="H67" s="143">
        <v>37</v>
      </c>
      <c r="I67" s="143">
        <v>72</v>
      </c>
      <c r="J67" s="143">
        <v>8011142640</v>
      </c>
      <c r="K67" s="143" t="s">
        <v>124</v>
      </c>
      <c r="L67" s="143" t="s">
        <v>125</v>
      </c>
      <c r="M67" s="143">
        <v>9435239748</v>
      </c>
      <c r="N67" s="143" t="s">
        <v>183</v>
      </c>
      <c r="O67" s="143">
        <v>9401396319</v>
      </c>
      <c r="P67" s="166">
        <v>43581</v>
      </c>
      <c r="Q67" s="143" t="s">
        <v>105</v>
      </c>
      <c r="R67" s="143"/>
      <c r="S67" s="145" t="s">
        <v>77</v>
      </c>
      <c r="T67" s="18"/>
    </row>
    <row r="68" spans="1:20">
      <c r="A68" s="4">
        <v>64</v>
      </c>
      <c r="B68" s="17" t="s">
        <v>62</v>
      </c>
      <c r="C68" s="143" t="s">
        <v>185</v>
      </c>
      <c r="D68" s="144" t="s">
        <v>23</v>
      </c>
      <c r="E68" s="143">
        <v>18190307301</v>
      </c>
      <c r="F68" s="143" t="s">
        <v>73</v>
      </c>
      <c r="G68" s="143">
        <v>37</v>
      </c>
      <c r="H68" s="143">
        <v>24</v>
      </c>
      <c r="I68" s="143">
        <v>61</v>
      </c>
      <c r="J68" s="143">
        <v>8011338911</v>
      </c>
      <c r="K68" s="143" t="s">
        <v>92</v>
      </c>
      <c r="L68" s="152" t="s">
        <v>93</v>
      </c>
      <c r="M68" s="152">
        <v>9401692792</v>
      </c>
      <c r="N68" s="143"/>
      <c r="O68" s="143"/>
      <c r="P68" s="166">
        <v>43584</v>
      </c>
      <c r="Q68" s="143" t="s">
        <v>119</v>
      </c>
      <c r="R68" s="143"/>
      <c r="S68" s="145" t="s">
        <v>77</v>
      </c>
      <c r="T68" s="18"/>
    </row>
    <row r="69" spans="1:20">
      <c r="A69" s="4">
        <v>65</v>
      </c>
      <c r="B69" s="17" t="s">
        <v>62</v>
      </c>
      <c r="C69" s="143" t="s">
        <v>186</v>
      </c>
      <c r="D69" s="144" t="s">
        <v>23</v>
      </c>
      <c r="E69" s="143">
        <v>18190307807</v>
      </c>
      <c r="F69" s="143" t="s">
        <v>73</v>
      </c>
      <c r="G69" s="143">
        <v>23</v>
      </c>
      <c r="H69" s="143">
        <v>39</v>
      </c>
      <c r="I69" s="143">
        <v>62</v>
      </c>
      <c r="J69" s="143">
        <v>9401287967</v>
      </c>
      <c r="K69" s="143" t="s">
        <v>92</v>
      </c>
      <c r="L69" s="152" t="s">
        <v>93</v>
      </c>
      <c r="M69" s="152">
        <v>9401692792</v>
      </c>
      <c r="N69" s="143"/>
      <c r="O69" s="143"/>
      <c r="P69" s="166">
        <v>43584</v>
      </c>
      <c r="Q69" s="143" t="s">
        <v>119</v>
      </c>
      <c r="R69" s="143"/>
      <c r="S69" s="145" t="s">
        <v>77</v>
      </c>
      <c r="T69" s="18"/>
    </row>
    <row r="70" spans="1:20">
      <c r="A70" s="4">
        <v>66</v>
      </c>
      <c r="B70" s="17" t="s">
        <v>63</v>
      </c>
      <c r="C70" s="153" t="s">
        <v>187</v>
      </c>
      <c r="D70" s="144" t="s">
        <v>25</v>
      </c>
      <c r="E70" s="154">
        <v>30</v>
      </c>
      <c r="F70" s="143"/>
      <c r="G70" s="143">
        <v>22</v>
      </c>
      <c r="H70" s="143">
        <v>24</v>
      </c>
      <c r="I70" s="155">
        <v>46</v>
      </c>
      <c r="J70" s="145">
        <v>8011443029</v>
      </c>
      <c r="K70" s="143" t="s">
        <v>97</v>
      </c>
      <c r="L70" s="152" t="s">
        <v>98</v>
      </c>
      <c r="M70" s="152">
        <v>9678453162</v>
      </c>
      <c r="N70" s="167" t="s">
        <v>188</v>
      </c>
      <c r="O70" s="145">
        <v>8472079717</v>
      </c>
      <c r="P70" s="166">
        <v>43584</v>
      </c>
      <c r="Q70" s="143" t="s">
        <v>119</v>
      </c>
      <c r="R70" s="143"/>
      <c r="S70" s="145" t="s">
        <v>77</v>
      </c>
      <c r="T70" s="18"/>
    </row>
    <row r="71" spans="1:20">
      <c r="A71" s="4">
        <v>67</v>
      </c>
      <c r="B71" s="17" t="s">
        <v>63</v>
      </c>
      <c r="C71" s="153" t="s">
        <v>189</v>
      </c>
      <c r="D71" s="144" t="s">
        <v>25</v>
      </c>
      <c r="E71" s="154">
        <v>31</v>
      </c>
      <c r="F71" s="143"/>
      <c r="G71" s="143">
        <v>26</v>
      </c>
      <c r="H71" s="143">
        <v>29</v>
      </c>
      <c r="I71" s="155">
        <v>55</v>
      </c>
      <c r="J71" s="145">
        <v>8011476424</v>
      </c>
      <c r="K71" s="143" t="s">
        <v>97</v>
      </c>
      <c r="L71" s="152" t="s">
        <v>98</v>
      </c>
      <c r="M71" s="152">
        <v>9678453162</v>
      </c>
      <c r="N71" s="167" t="s">
        <v>188</v>
      </c>
      <c r="O71" s="145">
        <v>8472079717</v>
      </c>
      <c r="P71" s="166">
        <v>43584</v>
      </c>
      <c r="Q71" s="143" t="s">
        <v>119</v>
      </c>
      <c r="R71" s="143"/>
      <c r="S71" s="145" t="s">
        <v>77</v>
      </c>
      <c r="T71" s="18"/>
    </row>
    <row r="72" spans="1:20">
      <c r="A72" s="4">
        <v>68</v>
      </c>
      <c r="B72" s="17" t="s">
        <v>63</v>
      </c>
      <c r="C72" s="143" t="s">
        <v>190</v>
      </c>
      <c r="D72" s="144" t="s">
        <v>23</v>
      </c>
      <c r="E72" s="143">
        <v>18190306404</v>
      </c>
      <c r="F72" s="143" t="s">
        <v>73</v>
      </c>
      <c r="G72" s="143">
        <v>25</v>
      </c>
      <c r="H72" s="143">
        <v>27</v>
      </c>
      <c r="I72" s="143">
        <v>52</v>
      </c>
      <c r="J72" s="143">
        <v>9401087251</v>
      </c>
      <c r="K72" s="143" t="s">
        <v>92</v>
      </c>
      <c r="L72" s="152" t="s">
        <v>93</v>
      </c>
      <c r="M72" s="152">
        <v>9401692792</v>
      </c>
      <c r="N72" s="143"/>
      <c r="O72" s="143"/>
      <c r="P72" s="166">
        <v>43585</v>
      </c>
      <c r="Q72" s="143" t="s">
        <v>76</v>
      </c>
      <c r="R72" s="143"/>
      <c r="S72" s="145" t="s">
        <v>77</v>
      </c>
      <c r="T72" s="18"/>
    </row>
    <row r="73" spans="1:20">
      <c r="A73" s="4">
        <v>69</v>
      </c>
      <c r="B73" s="17" t="s">
        <v>63</v>
      </c>
      <c r="C73" s="143" t="s">
        <v>191</v>
      </c>
      <c r="D73" s="144" t="s">
        <v>23</v>
      </c>
      <c r="E73" s="143">
        <v>18190306402</v>
      </c>
      <c r="F73" s="143" t="s">
        <v>73</v>
      </c>
      <c r="G73" s="143">
        <v>29</v>
      </c>
      <c r="H73" s="143">
        <v>31</v>
      </c>
      <c r="I73" s="143">
        <v>60</v>
      </c>
      <c r="J73" s="143">
        <v>9401015693</v>
      </c>
      <c r="K73" s="143" t="s">
        <v>92</v>
      </c>
      <c r="L73" s="152" t="s">
        <v>93</v>
      </c>
      <c r="M73" s="152">
        <v>9401692792</v>
      </c>
      <c r="N73" s="143"/>
      <c r="O73" s="143"/>
      <c r="P73" s="166">
        <v>43585</v>
      </c>
      <c r="Q73" s="143" t="s">
        <v>76</v>
      </c>
      <c r="R73" s="143"/>
      <c r="S73" s="145" t="s">
        <v>77</v>
      </c>
      <c r="T73" s="18"/>
    </row>
    <row r="74" spans="1:20">
      <c r="A74" s="4">
        <v>70</v>
      </c>
      <c r="B74" s="17" t="s">
        <v>62</v>
      </c>
      <c r="C74" s="153" t="s">
        <v>192</v>
      </c>
      <c r="D74" s="144" t="s">
        <v>25</v>
      </c>
      <c r="E74" s="154">
        <v>12</v>
      </c>
      <c r="F74" s="143"/>
      <c r="G74" s="143">
        <v>41</v>
      </c>
      <c r="H74" s="143">
        <v>40</v>
      </c>
      <c r="I74" s="155">
        <v>81</v>
      </c>
      <c r="J74" s="145">
        <v>9954604510</v>
      </c>
      <c r="K74" s="143" t="s">
        <v>82</v>
      </c>
      <c r="L74" s="145" t="s">
        <v>83</v>
      </c>
      <c r="M74" s="145">
        <v>9854452485</v>
      </c>
      <c r="N74" s="167" t="s">
        <v>193</v>
      </c>
      <c r="O74" s="145"/>
      <c r="P74" s="166">
        <v>43585</v>
      </c>
      <c r="Q74" s="143" t="s">
        <v>76</v>
      </c>
      <c r="R74" s="143"/>
      <c r="S74" s="145" t="s">
        <v>77</v>
      </c>
      <c r="T74" s="18"/>
    </row>
    <row r="75" spans="1:20">
      <c r="A75" s="4">
        <v>71</v>
      </c>
      <c r="B75" s="17" t="s">
        <v>62</v>
      </c>
      <c r="C75" s="153" t="s">
        <v>194</v>
      </c>
      <c r="D75" s="144" t="s">
        <v>25</v>
      </c>
      <c r="E75" s="154">
        <v>16</v>
      </c>
      <c r="F75" s="143"/>
      <c r="G75" s="143">
        <v>37</v>
      </c>
      <c r="H75" s="143">
        <v>31</v>
      </c>
      <c r="I75" s="155">
        <v>68</v>
      </c>
      <c r="J75" s="145">
        <v>9101938571</v>
      </c>
      <c r="K75" s="143" t="s">
        <v>82</v>
      </c>
      <c r="L75" s="145" t="s">
        <v>83</v>
      </c>
      <c r="M75" s="145">
        <v>9854452485</v>
      </c>
      <c r="N75" s="167" t="s">
        <v>193</v>
      </c>
      <c r="O75" s="145"/>
      <c r="P75" s="166">
        <v>43585</v>
      </c>
      <c r="Q75" s="143" t="s">
        <v>76</v>
      </c>
      <c r="R75" s="143"/>
      <c r="S75" s="145" t="s">
        <v>77</v>
      </c>
      <c r="T75" s="18"/>
    </row>
    <row r="76" spans="1:20">
      <c r="A76" s="4">
        <v>72</v>
      </c>
      <c r="B76" s="17"/>
      <c r="C76" s="18"/>
      <c r="D76" s="18"/>
      <c r="E76" s="19"/>
      <c r="F76" s="18"/>
      <c r="G76" s="19"/>
      <c r="H76" s="19"/>
      <c r="I76" s="53">
        <f t="shared" ref="I70:I133" si="0">SUM(G76:H76)</f>
        <v>0</v>
      </c>
      <c r="J76" s="18"/>
      <c r="K76" s="18"/>
      <c r="L76" s="18"/>
      <c r="M76" s="18"/>
      <c r="N76" s="18"/>
      <c r="O76" s="18"/>
      <c r="P76" s="24"/>
      <c r="Q76" s="18"/>
      <c r="R76" s="18"/>
      <c r="S76" s="18"/>
      <c r="T76" s="18"/>
    </row>
    <row r="77" spans="1:20">
      <c r="A77" s="4">
        <v>73</v>
      </c>
      <c r="B77" s="17"/>
      <c r="C77" s="18"/>
      <c r="D77" s="18"/>
      <c r="E77" s="19"/>
      <c r="F77" s="18"/>
      <c r="G77" s="19"/>
      <c r="H77" s="19"/>
      <c r="I77" s="53">
        <f t="shared" si="0"/>
        <v>0</v>
      </c>
      <c r="J77" s="18"/>
      <c r="K77" s="18"/>
      <c r="L77" s="18"/>
      <c r="M77" s="18"/>
      <c r="N77" s="18"/>
      <c r="O77" s="18"/>
      <c r="P77" s="24"/>
      <c r="Q77" s="18"/>
      <c r="R77" s="18"/>
      <c r="S77" s="18"/>
      <c r="T77" s="18"/>
    </row>
    <row r="78" spans="1:20">
      <c r="A78" s="4">
        <v>74</v>
      </c>
      <c r="B78" s="17"/>
      <c r="C78" s="18"/>
      <c r="D78" s="18"/>
      <c r="E78" s="19"/>
      <c r="F78" s="18"/>
      <c r="G78" s="19"/>
      <c r="H78" s="19"/>
      <c r="I78" s="53">
        <f t="shared" si="0"/>
        <v>0</v>
      </c>
      <c r="J78" s="18"/>
      <c r="K78" s="18"/>
      <c r="L78" s="18"/>
      <c r="M78" s="18"/>
      <c r="N78" s="18"/>
      <c r="O78" s="18"/>
      <c r="P78" s="24"/>
      <c r="Q78" s="18"/>
      <c r="R78" s="18"/>
      <c r="S78" s="18"/>
      <c r="T78" s="18"/>
    </row>
    <row r="79" spans="1:20">
      <c r="A79" s="4">
        <v>75</v>
      </c>
      <c r="B79" s="17"/>
      <c r="C79" s="18"/>
      <c r="D79" s="18"/>
      <c r="E79" s="19"/>
      <c r="F79" s="18"/>
      <c r="G79" s="19"/>
      <c r="H79" s="19"/>
      <c r="I79" s="53">
        <f t="shared" si="0"/>
        <v>0</v>
      </c>
      <c r="J79" s="18"/>
      <c r="K79" s="18"/>
      <c r="L79" s="18"/>
      <c r="M79" s="18"/>
      <c r="N79" s="18"/>
      <c r="O79" s="18"/>
      <c r="P79" s="24"/>
      <c r="Q79" s="18"/>
      <c r="R79" s="18"/>
      <c r="S79" s="18"/>
      <c r="T79" s="18"/>
    </row>
    <row r="80" spans="1:20">
      <c r="A80" s="4">
        <v>76</v>
      </c>
      <c r="B80" s="17"/>
      <c r="C80" s="18"/>
      <c r="D80" s="18"/>
      <c r="E80" s="19"/>
      <c r="F80" s="18"/>
      <c r="G80" s="19"/>
      <c r="H80" s="19"/>
      <c r="I80" s="53">
        <f t="shared" si="0"/>
        <v>0</v>
      </c>
      <c r="J80" s="18"/>
      <c r="K80" s="18"/>
      <c r="L80" s="18"/>
      <c r="M80" s="18"/>
      <c r="N80" s="18"/>
      <c r="O80" s="18"/>
      <c r="P80" s="24"/>
      <c r="Q80" s="18"/>
      <c r="R80" s="18"/>
      <c r="S80" s="18"/>
      <c r="T80" s="18"/>
    </row>
    <row r="81" spans="1:20">
      <c r="A81" s="4">
        <v>77</v>
      </c>
      <c r="B81" s="17"/>
      <c r="C81" s="18"/>
      <c r="D81" s="18"/>
      <c r="E81" s="19"/>
      <c r="F81" s="18"/>
      <c r="G81" s="19"/>
      <c r="H81" s="19"/>
      <c r="I81" s="53">
        <f t="shared" si="0"/>
        <v>0</v>
      </c>
      <c r="J81" s="18"/>
      <c r="K81" s="18"/>
      <c r="L81" s="18"/>
      <c r="M81" s="18"/>
      <c r="N81" s="18"/>
      <c r="O81" s="18"/>
      <c r="P81" s="24"/>
      <c r="Q81" s="18"/>
      <c r="R81" s="18"/>
      <c r="S81" s="18"/>
      <c r="T81" s="18"/>
    </row>
    <row r="82" spans="1:20">
      <c r="A82" s="4">
        <v>78</v>
      </c>
      <c r="B82" s="17"/>
      <c r="C82" s="18"/>
      <c r="D82" s="18"/>
      <c r="E82" s="19"/>
      <c r="F82" s="18"/>
      <c r="G82" s="19"/>
      <c r="H82" s="19"/>
      <c r="I82" s="53">
        <f t="shared" si="0"/>
        <v>0</v>
      </c>
      <c r="J82" s="18"/>
      <c r="K82" s="18"/>
      <c r="L82" s="18"/>
      <c r="M82" s="18"/>
      <c r="N82" s="18"/>
      <c r="O82" s="18"/>
      <c r="P82" s="24"/>
      <c r="Q82" s="18"/>
      <c r="R82" s="18"/>
      <c r="S82" s="18"/>
      <c r="T82" s="18"/>
    </row>
    <row r="83" spans="1:20">
      <c r="A83" s="4">
        <v>79</v>
      </c>
      <c r="B83" s="17"/>
      <c r="C83" s="18"/>
      <c r="D83" s="18"/>
      <c r="E83" s="19"/>
      <c r="F83" s="18"/>
      <c r="G83" s="19"/>
      <c r="H83" s="19"/>
      <c r="I83" s="53">
        <f t="shared" si="0"/>
        <v>0</v>
      </c>
      <c r="J83" s="18"/>
      <c r="K83" s="18"/>
      <c r="L83" s="18"/>
      <c r="M83" s="18"/>
      <c r="N83" s="18"/>
      <c r="O83" s="18"/>
      <c r="P83" s="24"/>
      <c r="Q83" s="18"/>
      <c r="R83" s="18"/>
      <c r="S83" s="18"/>
      <c r="T83" s="18"/>
    </row>
    <row r="84" spans="1:20">
      <c r="A84" s="4">
        <v>80</v>
      </c>
      <c r="B84" s="17"/>
      <c r="C84" s="18"/>
      <c r="D84" s="18"/>
      <c r="E84" s="19"/>
      <c r="F84" s="18"/>
      <c r="G84" s="19"/>
      <c r="H84" s="19"/>
      <c r="I84" s="53">
        <f t="shared" si="0"/>
        <v>0</v>
      </c>
      <c r="J84" s="18"/>
      <c r="K84" s="18"/>
      <c r="L84" s="18"/>
      <c r="M84" s="18"/>
      <c r="N84" s="18"/>
      <c r="O84" s="18"/>
      <c r="P84" s="24"/>
      <c r="Q84" s="18"/>
      <c r="R84" s="18"/>
      <c r="S84" s="18"/>
      <c r="T84" s="18"/>
    </row>
    <row r="85" spans="1:20">
      <c r="A85" s="4">
        <v>81</v>
      </c>
      <c r="B85" s="17"/>
      <c r="C85" s="18"/>
      <c r="D85" s="18"/>
      <c r="E85" s="19"/>
      <c r="F85" s="18"/>
      <c r="G85" s="19"/>
      <c r="H85" s="19"/>
      <c r="I85" s="53">
        <f t="shared" si="0"/>
        <v>0</v>
      </c>
      <c r="J85" s="18"/>
      <c r="K85" s="18"/>
      <c r="L85" s="18"/>
      <c r="M85" s="18"/>
      <c r="N85" s="18"/>
      <c r="O85" s="18"/>
      <c r="P85" s="24"/>
      <c r="Q85" s="18"/>
      <c r="R85" s="18"/>
      <c r="S85" s="18"/>
      <c r="T85" s="18"/>
    </row>
    <row r="86" spans="1:20">
      <c r="A86" s="4">
        <v>82</v>
      </c>
      <c r="B86" s="17"/>
      <c r="C86" s="18"/>
      <c r="D86" s="18"/>
      <c r="E86" s="19"/>
      <c r="F86" s="18"/>
      <c r="G86" s="19"/>
      <c r="H86" s="19"/>
      <c r="I86" s="53">
        <f t="shared" si="0"/>
        <v>0</v>
      </c>
      <c r="J86" s="18"/>
      <c r="K86" s="18"/>
      <c r="L86" s="18"/>
      <c r="M86" s="18"/>
      <c r="N86" s="18"/>
      <c r="O86" s="18"/>
      <c r="P86" s="24"/>
      <c r="Q86" s="18"/>
      <c r="R86" s="18"/>
      <c r="S86" s="18"/>
      <c r="T86" s="18"/>
    </row>
    <row r="87" spans="1:20">
      <c r="A87" s="4">
        <v>83</v>
      </c>
      <c r="B87" s="17"/>
      <c r="C87" s="18"/>
      <c r="D87" s="18"/>
      <c r="E87" s="19"/>
      <c r="F87" s="18"/>
      <c r="G87" s="19"/>
      <c r="H87" s="19"/>
      <c r="I87" s="53">
        <f t="shared" si="0"/>
        <v>0</v>
      </c>
      <c r="J87" s="18"/>
      <c r="K87" s="18"/>
      <c r="L87" s="18"/>
      <c r="M87" s="18"/>
      <c r="N87" s="18"/>
      <c r="O87" s="18"/>
      <c r="P87" s="24"/>
      <c r="Q87" s="18"/>
      <c r="R87" s="18"/>
      <c r="S87" s="18"/>
      <c r="T87" s="18"/>
    </row>
    <row r="88" spans="1:20">
      <c r="A88" s="4">
        <v>84</v>
      </c>
      <c r="B88" s="17"/>
      <c r="C88" s="18"/>
      <c r="D88" s="18"/>
      <c r="E88" s="19"/>
      <c r="F88" s="18"/>
      <c r="G88" s="19"/>
      <c r="H88" s="19"/>
      <c r="I88" s="53">
        <f t="shared" si="0"/>
        <v>0</v>
      </c>
      <c r="J88" s="18"/>
      <c r="K88" s="18"/>
      <c r="L88" s="18"/>
      <c r="M88" s="18"/>
      <c r="N88" s="18"/>
      <c r="O88" s="18"/>
      <c r="P88" s="24"/>
      <c r="Q88" s="18"/>
      <c r="R88" s="18"/>
      <c r="S88" s="18"/>
      <c r="T88" s="18"/>
    </row>
    <row r="89" spans="1:20">
      <c r="A89" s="4">
        <v>85</v>
      </c>
      <c r="B89" s="17"/>
      <c r="C89" s="18"/>
      <c r="D89" s="18"/>
      <c r="E89" s="19"/>
      <c r="F89" s="18"/>
      <c r="G89" s="19"/>
      <c r="H89" s="19"/>
      <c r="I89" s="53">
        <f t="shared" si="0"/>
        <v>0</v>
      </c>
      <c r="J89" s="18"/>
      <c r="K89" s="18"/>
      <c r="L89" s="18"/>
      <c r="M89" s="18"/>
      <c r="N89" s="18"/>
      <c r="O89" s="18"/>
      <c r="P89" s="24"/>
      <c r="Q89" s="18"/>
      <c r="R89" s="18"/>
      <c r="S89" s="18"/>
      <c r="T89" s="18"/>
    </row>
    <row r="90" spans="1:20">
      <c r="A90" s="4">
        <v>86</v>
      </c>
      <c r="B90" s="17"/>
      <c r="C90" s="18"/>
      <c r="D90" s="18"/>
      <c r="E90" s="19"/>
      <c r="F90" s="18"/>
      <c r="G90" s="19"/>
      <c r="H90" s="19"/>
      <c r="I90" s="53">
        <f t="shared" si="0"/>
        <v>0</v>
      </c>
      <c r="J90" s="18"/>
      <c r="K90" s="18"/>
      <c r="L90" s="18"/>
      <c r="M90" s="18"/>
      <c r="N90" s="18"/>
      <c r="O90" s="18"/>
      <c r="P90" s="24"/>
      <c r="Q90" s="18"/>
      <c r="R90" s="18"/>
      <c r="S90" s="18"/>
      <c r="T90" s="18"/>
    </row>
    <row r="91" spans="1:20">
      <c r="A91" s="4">
        <v>87</v>
      </c>
      <c r="B91" s="17"/>
      <c r="C91" s="18"/>
      <c r="D91" s="18"/>
      <c r="E91" s="19"/>
      <c r="F91" s="18"/>
      <c r="G91" s="19"/>
      <c r="H91" s="19"/>
      <c r="I91" s="53">
        <f t="shared" si="0"/>
        <v>0</v>
      </c>
      <c r="J91" s="18"/>
      <c r="K91" s="18"/>
      <c r="L91" s="18"/>
      <c r="M91" s="18"/>
      <c r="N91" s="18"/>
      <c r="O91" s="18"/>
      <c r="P91" s="24"/>
      <c r="Q91" s="18"/>
      <c r="R91" s="18"/>
      <c r="S91" s="18"/>
      <c r="T91" s="18"/>
    </row>
    <row r="92" spans="1:20">
      <c r="A92" s="4">
        <v>88</v>
      </c>
      <c r="B92" s="17"/>
      <c r="C92" s="18"/>
      <c r="D92" s="18"/>
      <c r="E92" s="19"/>
      <c r="F92" s="18"/>
      <c r="G92" s="19"/>
      <c r="H92" s="19"/>
      <c r="I92" s="53">
        <f t="shared" si="0"/>
        <v>0</v>
      </c>
      <c r="J92" s="18"/>
      <c r="K92" s="18"/>
      <c r="L92" s="18"/>
      <c r="M92" s="18"/>
      <c r="N92" s="18"/>
      <c r="O92" s="18"/>
      <c r="P92" s="24"/>
      <c r="Q92" s="18"/>
      <c r="R92" s="18"/>
      <c r="S92" s="18"/>
      <c r="T92" s="18"/>
    </row>
    <row r="93" spans="1:20">
      <c r="A93" s="4">
        <v>89</v>
      </c>
      <c r="B93" s="17"/>
      <c r="C93" s="18"/>
      <c r="D93" s="18"/>
      <c r="E93" s="19"/>
      <c r="F93" s="18"/>
      <c r="G93" s="19"/>
      <c r="H93" s="19"/>
      <c r="I93" s="53">
        <f t="shared" si="0"/>
        <v>0</v>
      </c>
      <c r="J93" s="18"/>
      <c r="K93" s="18"/>
      <c r="L93" s="18"/>
      <c r="M93" s="18"/>
      <c r="N93" s="18"/>
      <c r="O93" s="18"/>
      <c r="P93" s="24"/>
      <c r="Q93" s="18"/>
      <c r="R93" s="18"/>
      <c r="S93" s="18"/>
      <c r="T93" s="18"/>
    </row>
    <row r="94" spans="1:20">
      <c r="A94" s="4">
        <v>90</v>
      </c>
      <c r="B94" s="17"/>
      <c r="C94" s="18"/>
      <c r="D94" s="18"/>
      <c r="E94" s="19"/>
      <c r="F94" s="18"/>
      <c r="G94" s="19"/>
      <c r="H94" s="19"/>
      <c r="I94" s="53">
        <f t="shared" si="0"/>
        <v>0</v>
      </c>
      <c r="J94" s="18"/>
      <c r="K94" s="18"/>
      <c r="L94" s="18"/>
      <c r="M94" s="18"/>
      <c r="N94" s="18"/>
      <c r="O94" s="18"/>
      <c r="P94" s="24"/>
      <c r="Q94" s="18"/>
      <c r="R94" s="18"/>
      <c r="S94" s="18"/>
      <c r="T94" s="18"/>
    </row>
    <row r="95" spans="1:20">
      <c r="A95" s="4">
        <v>91</v>
      </c>
      <c r="B95" s="17"/>
      <c r="C95" s="18"/>
      <c r="D95" s="18"/>
      <c r="E95" s="19"/>
      <c r="F95" s="18"/>
      <c r="G95" s="19"/>
      <c r="H95" s="19"/>
      <c r="I95" s="53">
        <f t="shared" si="0"/>
        <v>0</v>
      </c>
      <c r="J95" s="18"/>
      <c r="K95" s="18"/>
      <c r="L95" s="18"/>
      <c r="M95" s="18"/>
      <c r="N95" s="18"/>
      <c r="O95" s="18"/>
      <c r="P95" s="24"/>
      <c r="Q95" s="18"/>
      <c r="R95" s="18"/>
      <c r="S95" s="18"/>
      <c r="T95" s="18"/>
    </row>
    <row r="96" spans="1:20">
      <c r="A96" s="4">
        <v>92</v>
      </c>
      <c r="B96" s="17"/>
      <c r="C96" s="18"/>
      <c r="D96" s="18"/>
      <c r="E96" s="19"/>
      <c r="F96" s="18"/>
      <c r="G96" s="19"/>
      <c r="H96" s="19"/>
      <c r="I96" s="53">
        <f t="shared" si="0"/>
        <v>0</v>
      </c>
      <c r="J96" s="18"/>
      <c r="K96" s="18"/>
      <c r="L96" s="18"/>
      <c r="M96" s="18"/>
      <c r="N96" s="18"/>
      <c r="O96" s="18"/>
      <c r="P96" s="24"/>
      <c r="Q96" s="18"/>
      <c r="R96" s="18"/>
      <c r="S96" s="18"/>
      <c r="T96" s="18"/>
    </row>
    <row r="97" spans="1:20">
      <c r="A97" s="4">
        <v>93</v>
      </c>
      <c r="B97" s="17"/>
      <c r="C97" s="18"/>
      <c r="D97" s="18"/>
      <c r="E97" s="19"/>
      <c r="F97" s="18"/>
      <c r="G97" s="19"/>
      <c r="H97" s="19"/>
      <c r="I97" s="53">
        <f t="shared" si="0"/>
        <v>0</v>
      </c>
      <c r="J97" s="18"/>
      <c r="K97" s="18"/>
      <c r="L97" s="18"/>
      <c r="M97" s="18"/>
      <c r="N97" s="18"/>
      <c r="O97" s="18"/>
      <c r="P97" s="24"/>
      <c r="Q97" s="18"/>
      <c r="R97" s="18"/>
      <c r="S97" s="18"/>
      <c r="T97" s="18"/>
    </row>
    <row r="98" spans="1:20">
      <c r="A98" s="4">
        <v>94</v>
      </c>
      <c r="B98" s="17"/>
      <c r="C98" s="18"/>
      <c r="D98" s="18"/>
      <c r="E98" s="19"/>
      <c r="F98" s="18"/>
      <c r="G98" s="19"/>
      <c r="H98" s="19"/>
      <c r="I98" s="53">
        <f t="shared" si="0"/>
        <v>0</v>
      </c>
      <c r="J98" s="18"/>
      <c r="K98" s="18"/>
      <c r="L98" s="18"/>
      <c r="M98" s="18"/>
      <c r="N98" s="18"/>
      <c r="O98" s="18"/>
      <c r="P98" s="24"/>
      <c r="Q98" s="18"/>
      <c r="R98" s="18"/>
      <c r="S98" s="18"/>
      <c r="T98" s="18"/>
    </row>
    <row r="99" spans="1:20">
      <c r="A99" s="4">
        <v>95</v>
      </c>
      <c r="B99" s="17"/>
      <c r="C99" s="18"/>
      <c r="D99" s="18"/>
      <c r="E99" s="19"/>
      <c r="F99" s="18"/>
      <c r="G99" s="19"/>
      <c r="H99" s="19"/>
      <c r="I99" s="53">
        <f t="shared" si="0"/>
        <v>0</v>
      </c>
      <c r="J99" s="18"/>
      <c r="K99" s="18"/>
      <c r="L99" s="18"/>
      <c r="M99" s="18"/>
      <c r="N99" s="18"/>
      <c r="O99" s="18"/>
      <c r="P99" s="24"/>
      <c r="Q99" s="18"/>
      <c r="R99" s="18"/>
      <c r="S99" s="18"/>
      <c r="T99" s="18"/>
    </row>
    <row r="100" spans="1:20">
      <c r="A100" s="4">
        <v>96</v>
      </c>
      <c r="B100" s="17"/>
      <c r="C100" s="18"/>
      <c r="D100" s="18"/>
      <c r="E100" s="19"/>
      <c r="F100" s="18"/>
      <c r="G100" s="19"/>
      <c r="H100" s="19"/>
      <c r="I100" s="53">
        <f t="shared" si="0"/>
        <v>0</v>
      </c>
      <c r="J100" s="18"/>
      <c r="K100" s="18"/>
      <c r="L100" s="18"/>
      <c r="M100" s="18"/>
      <c r="N100" s="18"/>
      <c r="O100" s="18"/>
      <c r="P100" s="24"/>
      <c r="Q100" s="18"/>
      <c r="R100" s="18"/>
      <c r="S100" s="18"/>
      <c r="T100" s="18"/>
    </row>
    <row r="101" spans="1:20">
      <c r="A101" s="4">
        <v>97</v>
      </c>
      <c r="B101" s="17"/>
      <c r="C101" s="18"/>
      <c r="D101" s="18"/>
      <c r="E101" s="19"/>
      <c r="F101" s="18"/>
      <c r="G101" s="19"/>
      <c r="H101" s="19"/>
      <c r="I101" s="53">
        <f t="shared" si="0"/>
        <v>0</v>
      </c>
      <c r="J101" s="18"/>
      <c r="K101" s="18"/>
      <c r="L101" s="18"/>
      <c r="M101" s="18"/>
      <c r="N101" s="18"/>
      <c r="O101" s="18"/>
      <c r="P101" s="24"/>
      <c r="Q101" s="18"/>
      <c r="R101" s="18"/>
      <c r="S101" s="18"/>
      <c r="T101" s="18"/>
    </row>
    <row r="102" spans="1:20">
      <c r="A102" s="4">
        <v>98</v>
      </c>
      <c r="B102" s="17"/>
      <c r="C102" s="18"/>
      <c r="D102" s="18"/>
      <c r="E102" s="19"/>
      <c r="F102" s="18"/>
      <c r="G102" s="19"/>
      <c r="H102" s="19"/>
      <c r="I102" s="53">
        <f t="shared" si="0"/>
        <v>0</v>
      </c>
      <c r="J102" s="18"/>
      <c r="K102" s="18"/>
      <c r="L102" s="18"/>
      <c r="M102" s="18"/>
      <c r="N102" s="18"/>
      <c r="O102" s="18"/>
      <c r="P102" s="24"/>
      <c r="Q102" s="18"/>
      <c r="R102" s="18"/>
      <c r="S102" s="18"/>
      <c r="T102" s="18"/>
    </row>
    <row r="103" spans="1:20">
      <c r="A103" s="4">
        <v>99</v>
      </c>
      <c r="B103" s="17"/>
      <c r="C103" s="18"/>
      <c r="D103" s="18"/>
      <c r="E103" s="19"/>
      <c r="F103" s="18"/>
      <c r="G103" s="19"/>
      <c r="H103" s="19"/>
      <c r="I103" s="53">
        <f t="shared" si="0"/>
        <v>0</v>
      </c>
      <c r="J103" s="18"/>
      <c r="K103" s="18"/>
      <c r="L103" s="18"/>
      <c r="M103" s="18"/>
      <c r="N103" s="18"/>
      <c r="O103" s="18"/>
      <c r="P103" s="24"/>
      <c r="Q103" s="18"/>
      <c r="R103" s="18"/>
      <c r="S103" s="18"/>
      <c r="T103" s="18"/>
    </row>
    <row r="104" spans="1:20">
      <c r="A104" s="4">
        <v>100</v>
      </c>
      <c r="B104" s="17"/>
      <c r="C104" s="18"/>
      <c r="D104" s="18"/>
      <c r="E104" s="19"/>
      <c r="F104" s="18"/>
      <c r="G104" s="19"/>
      <c r="H104" s="19"/>
      <c r="I104" s="53">
        <f t="shared" si="0"/>
        <v>0</v>
      </c>
      <c r="J104" s="18"/>
      <c r="K104" s="18"/>
      <c r="L104" s="18"/>
      <c r="M104" s="18"/>
      <c r="N104" s="18"/>
      <c r="O104" s="18"/>
      <c r="P104" s="24"/>
      <c r="Q104" s="18"/>
      <c r="R104" s="18"/>
      <c r="S104" s="18"/>
      <c r="T104" s="18"/>
    </row>
    <row r="105" spans="1:20">
      <c r="A105" s="4">
        <v>101</v>
      </c>
      <c r="B105" s="17"/>
      <c r="C105" s="18"/>
      <c r="D105" s="18"/>
      <c r="E105" s="19"/>
      <c r="F105" s="18"/>
      <c r="G105" s="19"/>
      <c r="H105" s="19"/>
      <c r="I105" s="53">
        <f t="shared" si="0"/>
        <v>0</v>
      </c>
      <c r="J105" s="18"/>
      <c r="K105" s="18"/>
      <c r="L105" s="18"/>
      <c r="M105" s="18"/>
      <c r="N105" s="18"/>
      <c r="O105" s="18"/>
      <c r="P105" s="24"/>
      <c r="Q105" s="18"/>
      <c r="R105" s="18"/>
      <c r="S105" s="18"/>
      <c r="T105" s="18"/>
    </row>
    <row r="106" spans="1:20">
      <c r="A106" s="4">
        <v>102</v>
      </c>
      <c r="B106" s="17"/>
      <c r="C106" s="18"/>
      <c r="D106" s="18"/>
      <c r="E106" s="19"/>
      <c r="F106" s="18"/>
      <c r="G106" s="19"/>
      <c r="H106" s="19"/>
      <c r="I106" s="53">
        <f t="shared" si="0"/>
        <v>0</v>
      </c>
      <c r="J106" s="18"/>
      <c r="K106" s="18"/>
      <c r="L106" s="18"/>
      <c r="M106" s="18"/>
      <c r="N106" s="18"/>
      <c r="O106" s="18"/>
      <c r="P106" s="24"/>
      <c r="Q106" s="18"/>
      <c r="R106" s="18"/>
      <c r="S106" s="18"/>
      <c r="T106" s="18"/>
    </row>
    <row r="107" spans="1:20">
      <c r="A107" s="4">
        <v>103</v>
      </c>
      <c r="B107" s="17"/>
      <c r="C107" s="18"/>
      <c r="D107" s="18"/>
      <c r="E107" s="19"/>
      <c r="F107" s="18"/>
      <c r="G107" s="19"/>
      <c r="H107" s="19"/>
      <c r="I107" s="53">
        <f t="shared" si="0"/>
        <v>0</v>
      </c>
      <c r="J107" s="18"/>
      <c r="K107" s="18"/>
      <c r="L107" s="18"/>
      <c r="M107" s="18"/>
      <c r="N107" s="18"/>
      <c r="O107" s="18"/>
      <c r="P107" s="24"/>
      <c r="Q107" s="18"/>
      <c r="R107" s="18"/>
      <c r="S107" s="18"/>
      <c r="T107" s="18"/>
    </row>
    <row r="108" spans="1:20">
      <c r="A108" s="4">
        <v>104</v>
      </c>
      <c r="B108" s="17"/>
      <c r="C108" s="18"/>
      <c r="D108" s="18"/>
      <c r="E108" s="19"/>
      <c r="F108" s="18"/>
      <c r="G108" s="19"/>
      <c r="H108" s="19"/>
      <c r="I108" s="53">
        <f t="shared" si="0"/>
        <v>0</v>
      </c>
      <c r="J108" s="18"/>
      <c r="K108" s="18"/>
      <c r="L108" s="18"/>
      <c r="M108" s="18"/>
      <c r="N108" s="18"/>
      <c r="O108" s="18"/>
      <c r="P108" s="24"/>
      <c r="Q108" s="18"/>
      <c r="R108" s="18"/>
      <c r="S108" s="18"/>
      <c r="T108" s="18"/>
    </row>
    <row r="109" spans="1:20">
      <c r="A109" s="4">
        <v>105</v>
      </c>
      <c r="B109" s="17"/>
      <c r="C109" s="18"/>
      <c r="D109" s="18"/>
      <c r="E109" s="19"/>
      <c r="F109" s="18"/>
      <c r="G109" s="19"/>
      <c r="H109" s="19"/>
      <c r="I109" s="53">
        <f t="shared" si="0"/>
        <v>0</v>
      </c>
      <c r="J109" s="18"/>
      <c r="K109" s="18"/>
      <c r="L109" s="18"/>
      <c r="M109" s="18"/>
      <c r="N109" s="18"/>
      <c r="O109" s="18"/>
      <c r="P109" s="24"/>
      <c r="Q109" s="18"/>
      <c r="R109" s="18"/>
      <c r="S109" s="18"/>
      <c r="T109" s="18"/>
    </row>
    <row r="110" spans="1:20">
      <c r="A110" s="4">
        <v>106</v>
      </c>
      <c r="B110" s="17"/>
      <c r="C110" s="18"/>
      <c r="D110" s="18"/>
      <c r="E110" s="19"/>
      <c r="F110" s="18"/>
      <c r="G110" s="19"/>
      <c r="H110" s="19"/>
      <c r="I110" s="53">
        <f t="shared" si="0"/>
        <v>0</v>
      </c>
      <c r="J110" s="18"/>
      <c r="K110" s="18"/>
      <c r="L110" s="18"/>
      <c r="M110" s="18"/>
      <c r="N110" s="18"/>
      <c r="O110" s="18"/>
      <c r="P110" s="24"/>
      <c r="Q110" s="18"/>
      <c r="R110" s="18"/>
      <c r="S110" s="18"/>
      <c r="T110" s="18"/>
    </row>
    <row r="111" spans="1:20">
      <c r="A111" s="4">
        <v>107</v>
      </c>
      <c r="B111" s="17"/>
      <c r="C111" s="18"/>
      <c r="D111" s="18"/>
      <c r="E111" s="19"/>
      <c r="F111" s="18"/>
      <c r="G111" s="19"/>
      <c r="H111" s="19"/>
      <c r="I111" s="53">
        <f t="shared" si="0"/>
        <v>0</v>
      </c>
      <c r="J111" s="18"/>
      <c r="K111" s="18"/>
      <c r="L111" s="18"/>
      <c r="M111" s="18"/>
      <c r="N111" s="18"/>
      <c r="O111" s="18"/>
      <c r="P111" s="24"/>
      <c r="Q111" s="18"/>
      <c r="R111" s="18"/>
      <c r="S111" s="18"/>
      <c r="T111" s="18"/>
    </row>
    <row r="112" spans="1:20">
      <c r="A112" s="4">
        <v>108</v>
      </c>
      <c r="B112" s="17"/>
      <c r="C112" s="18"/>
      <c r="D112" s="18"/>
      <c r="E112" s="19"/>
      <c r="F112" s="18"/>
      <c r="G112" s="19"/>
      <c r="H112" s="19"/>
      <c r="I112" s="53">
        <f t="shared" si="0"/>
        <v>0</v>
      </c>
      <c r="J112" s="18"/>
      <c r="K112" s="18"/>
      <c r="L112" s="18"/>
      <c r="M112" s="18"/>
      <c r="N112" s="18"/>
      <c r="O112" s="18"/>
      <c r="P112" s="24"/>
      <c r="Q112" s="18"/>
      <c r="R112" s="18"/>
      <c r="S112" s="18"/>
      <c r="T112" s="18"/>
    </row>
    <row r="113" spans="1:20">
      <c r="A113" s="4">
        <v>109</v>
      </c>
      <c r="B113" s="17"/>
      <c r="C113" s="18"/>
      <c r="D113" s="18"/>
      <c r="E113" s="19"/>
      <c r="F113" s="18"/>
      <c r="G113" s="19"/>
      <c r="H113" s="19"/>
      <c r="I113" s="53">
        <f t="shared" si="0"/>
        <v>0</v>
      </c>
      <c r="J113" s="18"/>
      <c r="K113" s="18"/>
      <c r="L113" s="18"/>
      <c r="M113" s="18"/>
      <c r="N113" s="18"/>
      <c r="O113" s="18"/>
      <c r="P113" s="24"/>
      <c r="Q113" s="18"/>
      <c r="R113" s="18"/>
      <c r="S113" s="18"/>
      <c r="T113" s="18"/>
    </row>
    <row r="114" spans="1:20">
      <c r="A114" s="4">
        <v>110</v>
      </c>
      <c r="B114" s="17"/>
      <c r="C114" s="18"/>
      <c r="D114" s="18"/>
      <c r="E114" s="19"/>
      <c r="F114" s="18"/>
      <c r="G114" s="19"/>
      <c r="H114" s="19"/>
      <c r="I114" s="53">
        <f t="shared" si="0"/>
        <v>0</v>
      </c>
      <c r="J114" s="18"/>
      <c r="K114" s="18"/>
      <c r="L114" s="18"/>
      <c r="M114" s="18"/>
      <c r="N114" s="18"/>
      <c r="O114" s="18"/>
      <c r="P114" s="24"/>
      <c r="Q114" s="18"/>
      <c r="R114" s="18"/>
      <c r="S114" s="18"/>
      <c r="T114" s="18"/>
    </row>
    <row r="115" spans="1:20">
      <c r="A115" s="4">
        <v>111</v>
      </c>
      <c r="B115" s="17"/>
      <c r="C115" s="18"/>
      <c r="D115" s="18"/>
      <c r="E115" s="19"/>
      <c r="F115" s="18"/>
      <c r="G115" s="19"/>
      <c r="H115" s="19"/>
      <c r="I115" s="53">
        <f t="shared" si="0"/>
        <v>0</v>
      </c>
      <c r="J115" s="18"/>
      <c r="K115" s="18"/>
      <c r="L115" s="18"/>
      <c r="M115" s="18"/>
      <c r="N115" s="18"/>
      <c r="O115" s="18"/>
      <c r="P115" s="24"/>
      <c r="Q115" s="18"/>
      <c r="R115" s="18"/>
      <c r="S115" s="18"/>
      <c r="T115" s="18"/>
    </row>
    <row r="116" spans="1:20">
      <c r="A116" s="4">
        <v>112</v>
      </c>
      <c r="B116" s="17"/>
      <c r="C116" s="18"/>
      <c r="D116" s="18"/>
      <c r="E116" s="19"/>
      <c r="F116" s="18"/>
      <c r="G116" s="19"/>
      <c r="H116" s="19"/>
      <c r="I116" s="53">
        <f t="shared" si="0"/>
        <v>0</v>
      </c>
      <c r="J116" s="18"/>
      <c r="K116" s="18"/>
      <c r="L116" s="18"/>
      <c r="M116" s="18"/>
      <c r="N116" s="18"/>
      <c r="O116" s="18"/>
      <c r="P116" s="24"/>
      <c r="Q116" s="18"/>
      <c r="R116" s="18"/>
      <c r="S116" s="18"/>
      <c r="T116" s="18"/>
    </row>
    <row r="117" spans="1:20">
      <c r="A117" s="4">
        <v>113</v>
      </c>
      <c r="B117" s="17"/>
      <c r="C117" s="18"/>
      <c r="D117" s="18"/>
      <c r="E117" s="19"/>
      <c r="F117" s="18"/>
      <c r="G117" s="19"/>
      <c r="H117" s="19"/>
      <c r="I117" s="53">
        <f t="shared" si="0"/>
        <v>0</v>
      </c>
      <c r="J117" s="18"/>
      <c r="K117" s="18"/>
      <c r="L117" s="18"/>
      <c r="M117" s="18"/>
      <c r="N117" s="18"/>
      <c r="O117" s="18"/>
      <c r="P117" s="24"/>
      <c r="Q117" s="18"/>
      <c r="R117" s="18"/>
      <c r="S117" s="18"/>
      <c r="T117" s="18"/>
    </row>
    <row r="118" spans="1:20">
      <c r="A118" s="4">
        <v>114</v>
      </c>
      <c r="B118" s="17"/>
      <c r="C118" s="18"/>
      <c r="D118" s="18"/>
      <c r="E118" s="19"/>
      <c r="F118" s="18"/>
      <c r="G118" s="19"/>
      <c r="H118" s="19"/>
      <c r="I118" s="53">
        <f t="shared" si="0"/>
        <v>0</v>
      </c>
      <c r="J118" s="18"/>
      <c r="K118" s="18"/>
      <c r="L118" s="18"/>
      <c r="M118" s="18"/>
      <c r="N118" s="18"/>
      <c r="O118" s="18"/>
      <c r="P118" s="24"/>
      <c r="Q118" s="18"/>
      <c r="R118" s="18"/>
      <c r="S118" s="18"/>
      <c r="T118" s="18"/>
    </row>
    <row r="119" spans="1:20">
      <c r="A119" s="4">
        <v>115</v>
      </c>
      <c r="B119" s="17"/>
      <c r="C119" s="18"/>
      <c r="D119" s="18"/>
      <c r="E119" s="19"/>
      <c r="F119" s="18"/>
      <c r="G119" s="19"/>
      <c r="H119" s="19"/>
      <c r="I119" s="53">
        <f t="shared" si="0"/>
        <v>0</v>
      </c>
      <c r="J119" s="18"/>
      <c r="K119" s="18"/>
      <c r="L119" s="18"/>
      <c r="M119" s="18"/>
      <c r="N119" s="18"/>
      <c r="O119" s="18"/>
      <c r="P119" s="24"/>
      <c r="Q119" s="18"/>
      <c r="R119" s="18"/>
      <c r="S119" s="18"/>
      <c r="T119" s="18"/>
    </row>
    <row r="120" spans="1:20">
      <c r="A120" s="4">
        <v>116</v>
      </c>
      <c r="B120" s="17"/>
      <c r="C120" s="18"/>
      <c r="D120" s="18"/>
      <c r="E120" s="19"/>
      <c r="F120" s="18"/>
      <c r="G120" s="19"/>
      <c r="H120" s="19"/>
      <c r="I120" s="53">
        <f t="shared" si="0"/>
        <v>0</v>
      </c>
      <c r="J120" s="18"/>
      <c r="K120" s="18"/>
      <c r="L120" s="18"/>
      <c r="M120" s="18"/>
      <c r="N120" s="18"/>
      <c r="O120" s="18"/>
      <c r="P120" s="24"/>
      <c r="Q120" s="18"/>
      <c r="R120" s="18"/>
      <c r="S120" s="18"/>
      <c r="T120" s="18"/>
    </row>
    <row r="121" spans="1:20">
      <c r="A121" s="4">
        <v>117</v>
      </c>
      <c r="B121" s="17"/>
      <c r="C121" s="18"/>
      <c r="D121" s="18"/>
      <c r="E121" s="19"/>
      <c r="F121" s="18"/>
      <c r="G121" s="19"/>
      <c r="H121" s="19"/>
      <c r="I121" s="53">
        <f t="shared" si="0"/>
        <v>0</v>
      </c>
      <c r="J121" s="18"/>
      <c r="K121" s="18"/>
      <c r="L121" s="18"/>
      <c r="M121" s="18"/>
      <c r="N121" s="18"/>
      <c r="O121" s="18"/>
      <c r="P121" s="24"/>
      <c r="Q121" s="18"/>
      <c r="R121" s="18"/>
      <c r="S121" s="18"/>
      <c r="T121" s="18"/>
    </row>
    <row r="122" spans="1:20">
      <c r="A122" s="4">
        <v>118</v>
      </c>
      <c r="B122" s="17"/>
      <c r="C122" s="18"/>
      <c r="D122" s="18"/>
      <c r="E122" s="19"/>
      <c r="F122" s="18"/>
      <c r="G122" s="19"/>
      <c r="H122" s="19"/>
      <c r="I122" s="53">
        <f t="shared" si="0"/>
        <v>0</v>
      </c>
      <c r="J122" s="18"/>
      <c r="K122" s="18"/>
      <c r="L122" s="18"/>
      <c r="M122" s="18"/>
      <c r="N122" s="18"/>
      <c r="O122" s="18"/>
      <c r="P122" s="24"/>
      <c r="Q122" s="18"/>
      <c r="R122" s="18"/>
      <c r="S122" s="18"/>
      <c r="T122" s="18"/>
    </row>
    <row r="123" spans="1:20">
      <c r="A123" s="4">
        <v>119</v>
      </c>
      <c r="B123" s="17"/>
      <c r="C123" s="18"/>
      <c r="D123" s="18"/>
      <c r="E123" s="19"/>
      <c r="F123" s="18"/>
      <c r="G123" s="19"/>
      <c r="H123" s="19"/>
      <c r="I123" s="53">
        <f t="shared" si="0"/>
        <v>0</v>
      </c>
      <c r="J123" s="18"/>
      <c r="K123" s="18"/>
      <c r="L123" s="18"/>
      <c r="M123" s="18"/>
      <c r="N123" s="18"/>
      <c r="O123" s="18"/>
      <c r="P123" s="24"/>
      <c r="Q123" s="18"/>
      <c r="R123" s="18"/>
      <c r="S123" s="18"/>
      <c r="T123" s="18"/>
    </row>
    <row r="124" spans="1:20">
      <c r="A124" s="4">
        <v>120</v>
      </c>
      <c r="B124" s="17"/>
      <c r="C124" s="18"/>
      <c r="D124" s="18"/>
      <c r="E124" s="19"/>
      <c r="F124" s="18"/>
      <c r="G124" s="19"/>
      <c r="H124" s="19"/>
      <c r="I124" s="53">
        <f t="shared" si="0"/>
        <v>0</v>
      </c>
      <c r="J124" s="18"/>
      <c r="K124" s="18"/>
      <c r="L124" s="18"/>
      <c r="M124" s="18"/>
      <c r="N124" s="18"/>
      <c r="O124" s="18"/>
      <c r="P124" s="24"/>
      <c r="Q124" s="18"/>
      <c r="R124" s="18"/>
      <c r="S124" s="18"/>
      <c r="T124" s="18"/>
    </row>
    <row r="125" spans="1:20">
      <c r="A125" s="4">
        <v>121</v>
      </c>
      <c r="B125" s="17"/>
      <c r="C125" s="18"/>
      <c r="D125" s="18"/>
      <c r="E125" s="19"/>
      <c r="F125" s="18"/>
      <c r="G125" s="19"/>
      <c r="H125" s="19"/>
      <c r="I125" s="53">
        <f t="shared" si="0"/>
        <v>0</v>
      </c>
      <c r="J125" s="18"/>
      <c r="K125" s="18"/>
      <c r="L125" s="18"/>
      <c r="M125" s="18"/>
      <c r="N125" s="18"/>
      <c r="O125" s="18"/>
      <c r="P125" s="24"/>
      <c r="Q125" s="18"/>
      <c r="R125" s="18"/>
      <c r="S125" s="18"/>
      <c r="T125" s="18"/>
    </row>
    <row r="126" spans="1:20">
      <c r="A126" s="4">
        <v>122</v>
      </c>
      <c r="B126" s="17"/>
      <c r="C126" s="18"/>
      <c r="D126" s="18"/>
      <c r="E126" s="19"/>
      <c r="F126" s="18"/>
      <c r="G126" s="19"/>
      <c r="H126" s="19"/>
      <c r="I126" s="53">
        <f t="shared" si="0"/>
        <v>0</v>
      </c>
      <c r="J126" s="18"/>
      <c r="K126" s="18"/>
      <c r="L126" s="18"/>
      <c r="M126" s="18"/>
      <c r="N126" s="18"/>
      <c r="O126" s="18"/>
      <c r="P126" s="24"/>
      <c r="Q126" s="18"/>
      <c r="R126" s="18"/>
      <c r="S126" s="18"/>
      <c r="T126" s="18"/>
    </row>
    <row r="127" spans="1:20">
      <c r="A127" s="4">
        <v>123</v>
      </c>
      <c r="B127" s="17"/>
      <c r="C127" s="18"/>
      <c r="D127" s="18"/>
      <c r="E127" s="19"/>
      <c r="F127" s="18"/>
      <c r="G127" s="19"/>
      <c r="H127" s="19"/>
      <c r="I127" s="53">
        <f t="shared" si="0"/>
        <v>0</v>
      </c>
      <c r="J127" s="18"/>
      <c r="K127" s="18"/>
      <c r="L127" s="18"/>
      <c r="M127" s="18"/>
      <c r="N127" s="18"/>
      <c r="O127" s="18"/>
      <c r="P127" s="24"/>
      <c r="Q127" s="18"/>
      <c r="R127" s="18"/>
      <c r="S127" s="18"/>
      <c r="T127" s="18"/>
    </row>
    <row r="128" spans="1:20">
      <c r="A128" s="4">
        <v>124</v>
      </c>
      <c r="B128" s="17"/>
      <c r="C128" s="18"/>
      <c r="D128" s="18"/>
      <c r="E128" s="19"/>
      <c r="F128" s="18"/>
      <c r="G128" s="19"/>
      <c r="H128" s="19"/>
      <c r="I128" s="53">
        <f t="shared" si="0"/>
        <v>0</v>
      </c>
      <c r="J128" s="18"/>
      <c r="K128" s="18"/>
      <c r="L128" s="18"/>
      <c r="M128" s="18"/>
      <c r="N128" s="18"/>
      <c r="O128" s="18"/>
      <c r="P128" s="24"/>
      <c r="Q128" s="18"/>
      <c r="R128" s="18"/>
      <c r="S128" s="18"/>
      <c r="T128" s="18"/>
    </row>
    <row r="129" spans="1:20">
      <c r="A129" s="4">
        <v>125</v>
      </c>
      <c r="B129" s="17"/>
      <c r="C129" s="18"/>
      <c r="D129" s="18"/>
      <c r="E129" s="19"/>
      <c r="F129" s="18"/>
      <c r="G129" s="19"/>
      <c r="H129" s="19"/>
      <c r="I129" s="53">
        <f t="shared" si="0"/>
        <v>0</v>
      </c>
      <c r="J129" s="18"/>
      <c r="K129" s="18"/>
      <c r="L129" s="18"/>
      <c r="M129" s="18"/>
      <c r="N129" s="18"/>
      <c r="O129" s="18"/>
      <c r="P129" s="24"/>
      <c r="Q129" s="18"/>
      <c r="R129" s="18"/>
      <c r="S129" s="18"/>
      <c r="T129" s="18"/>
    </row>
    <row r="130" spans="1:20">
      <c r="A130" s="4">
        <v>126</v>
      </c>
      <c r="B130" s="17"/>
      <c r="C130" s="18"/>
      <c r="D130" s="18"/>
      <c r="E130" s="19"/>
      <c r="F130" s="18"/>
      <c r="G130" s="19"/>
      <c r="H130" s="19"/>
      <c r="I130" s="53">
        <f t="shared" si="0"/>
        <v>0</v>
      </c>
      <c r="J130" s="18"/>
      <c r="K130" s="18"/>
      <c r="L130" s="18"/>
      <c r="M130" s="18"/>
      <c r="N130" s="18"/>
      <c r="O130" s="18"/>
      <c r="P130" s="24"/>
      <c r="Q130" s="18"/>
      <c r="R130" s="18"/>
      <c r="S130" s="18"/>
      <c r="T130" s="18"/>
    </row>
    <row r="131" spans="1:20">
      <c r="A131" s="4">
        <v>127</v>
      </c>
      <c r="B131" s="17"/>
      <c r="C131" s="18"/>
      <c r="D131" s="18"/>
      <c r="E131" s="19"/>
      <c r="F131" s="18"/>
      <c r="G131" s="19"/>
      <c r="H131" s="19"/>
      <c r="I131" s="53">
        <f t="shared" si="0"/>
        <v>0</v>
      </c>
      <c r="J131" s="18"/>
      <c r="K131" s="18"/>
      <c r="L131" s="18"/>
      <c r="M131" s="18"/>
      <c r="N131" s="18"/>
      <c r="O131" s="18"/>
      <c r="P131" s="24"/>
      <c r="Q131" s="18"/>
      <c r="R131" s="18"/>
      <c r="S131" s="18"/>
      <c r="T131" s="18"/>
    </row>
    <row r="132" spans="1:20">
      <c r="A132" s="4">
        <v>128</v>
      </c>
      <c r="B132" s="17"/>
      <c r="C132" s="18"/>
      <c r="D132" s="18"/>
      <c r="E132" s="19"/>
      <c r="F132" s="18"/>
      <c r="G132" s="19"/>
      <c r="H132" s="19"/>
      <c r="I132" s="53">
        <f t="shared" si="0"/>
        <v>0</v>
      </c>
      <c r="J132" s="18"/>
      <c r="K132" s="18"/>
      <c r="L132" s="18"/>
      <c r="M132" s="18"/>
      <c r="N132" s="18"/>
      <c r="O132" s="18"/>
      <c r="P132" s="24"/>
      <c r="Q132" s="18"/>
      <c r="R132" s="18"/>
      <c r="S132" s="18"/>
      <c r="T132" s="18"/>
    </row>
    <row r="133" spans="1:20">
      <c r="A133" s="4">
        <v>129</v>
      </c>
      <c r="B133" s="17"/>
      <c r="C133" s="18"/>
      <c r="D133" s="18"/>
      <c r="E133" s="19"/>
      <c r="F133" s="18"/>
      <c r="G133" s="19"/>
      <c r="H133" s="19"/>
      <c r="I133" s="53">
        <f t="shared" si="0"/>
        <v>0</v>
      </c>
      <c r="J133" s="18"/>
      <c r="K133" s="18"/>
      <c r="L133" s="18"/>
      <c r="M133" s="18"/>
      <c r="N133" s="18"/>
      <c r="O133" s="18"/>
      <c r="P133" s="24"/>
      <c r="Q133" s="18"/>
      <c r="R133" s="18"/>
      <c r="S133" s="18"/>
      <c r="T133" s="18"/>
    </row>
    <row r="134" spans="1:20">
      <c r="A134" s="4">
        <v>130</v>
      </c>
      <c r="B134" s="17"/>
      <c r="C134" s="18"/>
      <c r="D134" s="18"/>
      <c r="E134" s="19"/>
      <c r="F134" s="18"/>
      <c r="G134" s="19"/>
      <c r="H134" s="19"/>
      <c r="I134" s="53">
        <f t="shared" ref="I134:I164" si="1">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3">
        <f t="shared" si="1"/>
        <v>0</v>
      </c>
      <c r="J135" s="18"/>
      <c r="K135" s="18"/>
      <c r="L135" s="18"/>
      <c r="M135" s="18"/>
      <c r="N135" s="18"/>
      <c r="O135" s="18"/>
      <c r="P135" s="24"/>
      <c r="Q135" s="18"/>
      <c r="R135" s="18"/>
      <c r="S135" s="18"/>
      <c r="T135" s="18"/>
    </row>
    <row r="136" spans="1:20">
      <c r="A136" s="4">
        <v>132</v>
      </c>
      <c r="B136" s="17"/>
      <c r="C136" s="18"/>
      <c r="D136" s="18"/>
      <c r="E136" s="19"/>
      <c r="F136" s="18"/>
      <c r="G136" s="19"/>
      <c r="H136" s="19"/>
      <c r="I136" s="53">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53">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53">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53">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53">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53">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53">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53">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53">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53">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53">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53">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53">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53">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53">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53">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53">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53">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53">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53">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53">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53">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53">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53">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53">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53">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53">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53">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53">
        <f t="shared" si="1"/>
        <v>0</v>
      </c>
      <c r="J164" s="18"/>
      <c r="K164" s="18"/>
      <c r="L164" s="18"/>
      <c r="M164" s="18"/>
      <c r="N164" s="18"/>
      <c r="O164" s="18"/>
      <c r="P164" s="24"/>
      <c r="Q164" s="18"/>
      <c r="R164" s="18"/>
      <c r="S164" s="18"/>
      <c r="T164" s="18"/>
    </row>
    <row r="165" spans="1:20">
      <c r="A165" s="3" t="s">
        <v>11</v>
      </c>
      <c r="B165" s="39"/>
      <c r="C165" s="3">
        <f>COUNTIFS(C5:C164,"*")</f>
        <v>71</v>
      </c>
      <c r="D165" s="3"/>
      <c r="E165" s="13"/>
      <c r="F165" s="3"/>
      <c r="G165" s="55">
        <f>SUM(G5:G164)</f>
        <v>2941</v>
      </c>
      <c r="H165" s="55">
        <f>SUM(H5:H164)</f>
        <v>3002</v>
      </c>
      <c r="I165" s="55">
        <f>SUM(I5:I164)</f>
        <v>5913</v>
      </c>
      <c r="J165" s="3"/>
      <c r="K165" s="7"/>
      <c r="L165" s="21"/>
      <c r="M165" s="21"/>
      <c r="N165" s="7"/>
      <c r="O165" s="7"/>
      <c r="P165" s="14"/>
      <c r="Q165" s="3"/>
      <c r="R165" s="3"/>
      <c r="S165" s="3"/>
      <c r="T165" s="12"/>
    </row>
    <row r="166" spans="1:20">
      <c r="A166" s="44" t="s">
        <v>62</v>
      </c>
      <c r="B166" s="10">
        <f>COUNTIF(B$5:B$164,"Team 1")</f>
        <v>36</v>
      </c>
      <c r="C166" s="44" t="s">
        <v>25</v>
      </c>
      <c r="D166" s="10">
        <f>COUNTIF(D5:D164,"Anganwadi")</f>
        <v>40</v>
      </c>
    </row>
    <row r="167" spans="1:20">
      <c r="A167" s="44" t="s">
        <v>63</v>
      </c>
      <c r="B167" s="10">
        <f>COUNTIF(B$6:B$164,"Team 2")</f>
        <v>35</v>
      </c>
      <c r="C167" s="44" t="s">
        <v>23</v>
      </c>
      <c r="D167" s="10">
        <f>COUNTIF(D5:D164,"School")</f>
        <v>31</v>
      </c>
    </row>
  </sheetData>
  <sheetProtection password="8527" sheet="1" objects="1" scenarios="1"/>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J5" sqref="J5:S9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18" t="s">
        <v>70</v>
      </c>
      <c r="B1" s="118"/>
      <c r="C1" s="118"/>
      <c r="D1" s="52"/>
      <c r="E1" s="52"/>
      <c r="F1" s="52"/>
      <c r="G1" s="52"/>
      <c r="H1" s="52"/>
      <c r="I1" s="52"/>
      <c r="J1" s="52"/>
      <c r="K1" s="52"/>
      <c r="L1" s="52"/>
      <c r="M1" s="119"/>
      <c r="N1" s="119"/>
      <c r="O1" s="119"/>
      <c r="P1" s="119"/>
      <c r="Q1" s="119"/>
      <c r="R1" s="119"/>
      <c r="S1" s="119"/>
      <c r="T1" s="119"/>
    </row>
    <row r="2" spans="1:20">
      <c r="A2" s="112" t="s">
        <v>59</v>
      </c>
      <c r="B2" s="113"/>
      <c r="C2" s="113"/>
      <c r="D2" s="25">
        <v>43586</v>
      </c>
      <c r="E2" s="22"/>
      <c r="F2" s="22"/>
      <c r="G2" s="22"/>
      <c r="H2" s="22"/>
      <c r="I2" s="22"/>
      <c r="J2" s="22"/>
      <c r="K2" s="22"/>
      <c r="L2" s="22"/>
      <c r="M2" s="22"/>
      <c r="N2" s="22"/>
      <c r="O2" s="22"/>
      <c r="P2" s="22"/>
      <c r="Q2" s="22"/>
      <c r="R2" s="22"/>
      <c r="S2" s="22"/>
    </row>
    <row r="3" spans="1:20" ht="24" customHeight="1">
      <c r="A3" s="114" t="s">
        <v>14</v>
      </c>
      <c r="B3" s="110" t="s">
        <v>61</v>
      </c>
      <c r="C3" s="115" t="s">
        <v>7</v>
      </c>
      <c r="D3" s="115" t="s">
        <v>55</v>
      </c>
      <c r="E3" s="115" t="s">
        <v>16</v>
      </c>
      <c r="F3" s="116" t="s">
        <v>17</v>
      </c>
      <c r="G3" s="115" t="s">
        <v>8</v>
      </c>
      <c r="H3" s="115"/>
      <c r="I3" s="115"/>
      <c r="J3" s="115" t="s">
        <v>31</v>
      </c>
      <c r="K3" s="110" t="s">
        <v>33</v>
      </c>
      <c r="L3" s="110" t="s">
        <v>50</v>
      </c>
      <c r="M3" s="110" t="s">
        <v>51</v>
      </c>
      <c r="N3" s="110" t="s">
        <v>34</v>
      </c>
      <c r="O3" s="110" t="s">
        <v>35</v>
      </c>
      <c r="P3" s="114" t="s">
        <v>54</v>
      </c>
      <c r="Q3" s="115" t="s">
        <v>52</v>
      </c>
      <c r="R3" s="115" t="s">
        <v>32</v>
      </c>
      <c r="S3" s="115" t="s">
        <v>53</v>
      </c>
      <c r="T3" s="115" t="s">
        <v>13</v>
      </c>
    </row>
    <row r="4" spans="1:20" ht="25.5" customHeight="1">
      <c r="A4" s="114"/>
      <c r="B4" s="117"/>
      <c r="C4" s="115"/>
      <c r="D4" s="115"/>
      <c r="E4" s="115"/>
      <c r="F4" s="116"/>
      <c r="G4" s="23" t="s">
        <v>9</v>
      </c>
      <c r="H4" s="23" t="s">
        <v>10</v>
      </c>
      <c r="I4" s="23" t="s">
        <v>11</v>
      </c>
      <c r="J4" s="115"/>
      <c r="K4" s="111"/>
      <c r="L4" s="111"/>
      <c r="M4" s="111"/>
      <c r="N4" s="111"/>
      <c r="O4" s="111"/>
      <c r="P4" s="114"/>
      <c r="Q4" s="114"/>
      <c r="R4" s="115"/>
      <c r="S4" s="115"/>
      <c r="T4" s="115"/>
    </row>
    <row r="5" spans="1:20">
      <c r="A5" s="4">
        <v>1</v>
      </c>
      <c r="B5" s="142" t="s">
        <v>62</v>
      </c>
      <c r="C5" s="145" t="s">
        <v>195</v>
      </c>
      <c r="D5" s="148" t="s">
        <v>23</v>
      </c>
      <c r="E5" s="145" t="s">
        <v>266</v>
      </c>
      <c r="F5" s="145" t="s">
        <v>300</v>
      </c>
      <c r="G5" s="19">
        <v>19</v>
      </c>
      <c r="H5" s="19">
        <v>23</v>
      </c>
      <c r="I5" s="56">
        <f>SUM(G5:H5)</f>
        <v>42</v>
      </c>
      <c r="J5" s="145" t="s">
        <v>306</v>
      </c>
      <c r="K5" s="145" t="s">
        <v>307</v>
      </c>
      <c r="L5" s="145" t="s">
        <v>125</v>
      </c>
      <c r="M5" s="145">
        <v>9435239748</v>
      </c>
      <c r="N5" s="145"/>
      <c r="O5" s="145"/>
      <c r="P5" s="146">
        <v>43587</v>
      </c>
      <c r="Q5" s="143" t="s">
        <v>308</v>
      </c>
      <c r="R5" s="145">
        <v>20</v>
      </c>
      <c r="S5" s="145" t="s">
        <v>77</v>
      </c>
      <c r="T5" s="48"/>
    </row>
    <row r="6" spans="1:20">
      <c r="A6" s="4">
        <v>2</v>
      </c>
      <c r="B6" s="142" t="s">
        <v>62</v>
      </c>
      <c r="C6" s="145" t="s">
        <v>196</v>
      </c>
      <c r="D6" s="148" t="s">
        <v>23</v>
      </c>
      <c r="E6" s="145" t="s">
        <v>267</v>
      </c>
      <c r="F6" s="145" t="s">
        <v>300</v>
      </c>
      <c r="G6" s="19">
        <v>11</v>
      </c>
      <c r="H6" s="19">
        <v>9</v>
      </c>
      <c r="I6" s="56">
        <f t="shared" ref="I6:I69" si="0">SUM(G6:H6)</f>
        <v>20</v>
      </c>
      <c r="J6" s="145" t="s">
        <v>309</v>
      </c>
      <c r="K6" s="145" t="s">
        <v>307</v>
      </c>
      <c r="L6" s="145" t="s">
        <v>125</v>
      </c>
      <c r="M6" s="145">
        <v>9435239748</v>
      </c>
      <c r="N6" s="145"/>
      <c r="O6" s="145"/>
      <c r="P6" s="146">
        <v>43587</v>
      </c>
      <c r="Q6" s="143" t="s">
        <v>308</v>
      </c>
      <c r="R6" s="145">
        <v>20</v>
      </c>
      <c r="S6" s="145" t="s">
        <v>77</v>
      </c>
      <c r="T6" s="48"/>
    </row>
    <row r="7" spans="1:20">
      <c r="A7" s="4">
        <v>3</v>
      </c>
      <c r="B7" s="142" t="s">
        <v>63</v>
      </c>
      <c r="C7" s="149" t="s">
        <v>197</v>
      </c>
      <c r="D7" s="148" t="s">
        <v>25</v>
      </c>
      <c r="E7" s="150" t="s">
        <v>268</v>
      </c>
      <c r="F7" s="145"/>
      <c r="G7" s="19">
        <v>28</v>
      </c>
      <c r="H7" s="19">
        <v>21</v>
      </c>
      <c r="I7" s="56">
        <f t="shared" si="0"/>
        <v>49</v>
      </c>
      <c r="J7" s="149">
        <v>9401308415</v>
      </c>
      <c r="K7" s="145" t="s">
        <v>310</v>
      </c>
      <c r="L7" s="145" t="s">
        <v>75</v>
      </c>
      <c r="M7" s="145">
        <v>9435939131</v>
      </c>
      <c r="N7" s="151" t="s">
        <v>311</v>
      </c>
      <c r="O7" s="145">
        <v>9954181603</v>
      </c>
      <c r="P7" s="146">
        <v>43587</v>
      </c>
      <c r="Q7" s="143" t="s">
        <v>308</v>
      </c>
      <c r="R7" s="145">
        <v>5</v>
      </c>
      <c r="S7" s="145" t="s">
        <v>77</v>
      </c>
      <c r="T7" s="48"/>
    </row>
    <row r="8" spans="1:20">
      <c r="A8" s="4">
        <v>4</v>
      </c>
      <c r="B8" s="142" t="s">
        <v>63</v>
      </c>
      <c r="C8" s="149" t="s">
        <v>198</v>
      </c>
      <c r="D8" s="148" t="s">
        <v>25</v>
      </c>
      <c r="E8" s="150" t="s">
        <v>269</v>
      </c>
      <c r="F8" s="145"/>
      <c r="G8" s="19">
        <v>20</v>
      </c>
      <c r="H8" s="19">
        <v>15</v>
      </c>
      <c r="I8" s="56">
        <f t="shared" si="0"/>
        <v>35</v>
      </c>
      <c r="J8" s="149">
        <v>8011716032</v>
      </c>
      <c r="K8" s="145" t="s">
        <v>310</v>
      </c>
      <c r="L8" s="145" t="s">
        <v>75</v>
      </c>
      <c r="M8" s="145">
        <v>9435939131</v>
      </c>
      <c r="N8" s="151" t="s">
        <v>312</v>
      </c>
      <c r="O8" s="145">
        <v>9435920350</v>
      </c>
      <c r="P8" s="146">
        <v>43587</v>
      </c>
      <c r="Q8" s="143" t="s">
        <v>308</v>
      </c>
      <c r="R8" s="145">
        <v>5</v>
      </c>
      <c r="S8" s="145" t="s">
        <v>77</v>
      </c>
      <c r="T8" s="48"/>
    </row>
    <row r="9" spans="1:20">
      <c r="A9" s="4">
        <v>5</v>
      </c>
      <c r="B9" s="142" t="s">
        <v>63</v>
      </c>
      <c r="C9" s="145" t="s">
        <v>199</v>
      </c>
      <c r="D9" s="148" t="s">
        <v>23</v>
      </c>
      <c r="E9" s="145" t="s">
        <v>270</v>
      </c>
      <c r="F9" s="145" t="s">
        <v>300</v>
      </c>
      <c r="G9" s="19">
        <v>23</v>
      </c>
      <c r="H9" s="19">
        <v>21</v>
      </c>
      <c r="I9" s="56">
        <f t="shared" si="0"/>
        <v>44</v>
      </c>
      <c r="J9" s="145" t="s">
        <v>313</v>
      </c>
      <c r="K9" s="145" t="s">
        <v>314</v>
      </c>
      <c r="L9" s="145" t="s">
        <v>174</v>
      </c>
      <c r="M9" s="145">
        <v>7399517942</v>
      </c>
      <c r="N9" s="145"/>
      <c r="O9" s="145"/>
      <c r="P9" s="146">
        <v>43588</v>
      </c>
      <c r="Q9" s="145" t="s">
        <v>315</v>
      </c>
      <c r="R9" s="145">
        <v>25</v>
      </c>
      <c r="S9" s="145" t="s">
        <v>77</v>
      </c>
      <c r="T9" s="48"/>
    </row>
    <row r="10" spans="1:20">
      <c r="A10" s="4">
        <v>6</v>
      </c>
      <c r="B10" s="142" t="s">
        <v>63</v>
      </c>
      <c r="C10" s="145" t="s">
        <v>200</v>
      </c>
      <c r="D10" s="148" t="s">
        <v>23</v>
      </c>
      <c r="E10" s="145" t="s">
        <v>271</v>
      </c>
      <c r="F10" s="145" t="s">
        <v>300</v>
      </c>
      <c r="G10" s="19">
        <v>27</v>
      </c>
      <c r="H10" s="19">
        <v>18</v>
      </c>
      <c r="I10" s="56">
        <f t="shared" si="0"/>
        <v>45</v>
      </c>
      <c r="J10" s="145" t="s">
        <v>316</v>
      </c>
      <c r="K10" s="145" t="s">
        <v>307</v>
      </c>
      <c r="L10" s="145" t="s">
        <v>125</v>
      </c>
      <c r="M10" s="145">
        <v>9435239748</v>
      </c>
      <c r="N10" s="145"/>
      <c r="O10" s="145"/>
      <c r="P10" s="146">
        <v>43588</v>
      </c>
      <c r="Q10" s="145" t="s">
        <v>315</v>
      </c>
      <c r="R10" s="145">
        <v>20</v>
      </c>
      <c r="S10" s="145" t="s">
        <v>77</v>
      </c>
      <c r="T10" s="48"/>
    </row>
    <row r="11" spans="1:20">
      <c r="A11" s="4">
        <v>7</v>
      </c>
      <c r="B11" s="142" t="s">
        <v>62</v>
      </c>
      <c r="C11" s="154" t="s">
        <v>201</v>
      </c>
      <c r="D11" s="148" t="s">
        <v>25</v>
      </c>
      <c r="E11" s="154">
        <v>18314010203</v>
      </c>
      <c r="F11" s="145"/>
      <c r="G11" s="19">
        <v>30</v>
      </c>
      <c r="H11" s="19">
        <v>28</v>
      </c>
      <c r="I11" s="56">
        <f t="shared" si="0"/>
        <v>58</v>
      </c>
      <c r="J11" s="145">
        <v>8752077865</v>
      </c>
      <c r="K11" s="145" t="s">
        <v>314</v>
      </c>
      <c r="L11" s="145" t="s">
        <v>174</v>
      </c>
      <c r="M11" s="145">
        <v>7399517942</v>
      </c>
      <c r="N11" s="156" t="s">
        <v>317</v>
      </c>
      <c r="O11" s="145">
        <v>9854538091</v>
      </c>
      <c r="P11" s="146">
        <v>43588</v>
      </c>
      <c r="Q11" s="145" t="s">
        <v>315</v>
      </c>
      <c r="R11" s="145">
        <v>25</v>
      </c>
      <c r="S11" s="145" t="s">
        <v>77</v>
      </c>
      <c r="T11" s="48"/>
    </row>
    <row r="12" spans="1:20">
      <c r="A12" s="4">
        <v>8</v>
      </c>
      <c r="B12" s="142" t="s">
        <v>62</v>
      </c>
      <c r="C12" s="154" t="s">
        <v>202</v>
      </c>
      <c r="D12" s="148" t="s">
        <v>25</v>
      </c>
      <c r="E12" s="154">
        <v>18314010204</v>
      </c>
      <c r="F12" s="145"/>
      <c r="G12" s="19">
        <v>17</v>
      </c>
      <c r="H12" s="19">
        <v>12</v>
      </c>
      <c r="I12" s="56">
        <f t="shared" si="0"/>
        <v>29</v>
      </c>
      <c r="J12" s="145">
        <v>9613251172</v>
      </c>
      <c r="K12" s="145" t="s">
        <v>314</v>
      </c>
      <c r="L12" s="145" t="s">
        <v>174</v>
      </c>
      <c r="M12" s="145">
        <v>7399517942</v>
      </c>
      <c r="N12" s="156" t="s">
        <v>317</v>
      </c>
      <c r="O12" s="145">
        <v>9854538091</v>
      </c>
      <c r="P12" s="146">
        <v>43588</v>
      </c>
      <c r="Q12" s="145" t="s">
        <v>315</v>
      </c>
      <c r="R12" s="145">
        <v>25</v>
      </c>
      <c r="S12" s="145" t="s">
        <v>77</v>
      </c>
      <c r="T12" s="48"/>
    </row>
    <row r="13" spans="1:20">
      <c r="A13" s="4">
        <v>9</v>
      </c>
      <c r="B13" s="142" t="s">
        <v>62</v>
      </c>
      <c r="C13" s="145" t="s">
        <v>203</v>
      </c>
      <c r="D13" s="148" t="s">
        <v>23</v>
      </c>
      <c r="E13" s="145" t="s">
        <v>272</v>
      </c>
      <c r="F13" s="145" t="s">
        <v>300</v>
      </c>
      <c r="G13" s="19">
        <v>74</v>
      </c>
      <c r="H13" s="19">
        <v>59</v>
      </c>
      <c r="I13" s="56">
        <f t="shared" si="0"/>
        <v>133</v>
      </c>
      <c r="J13" s="157" t="s">
        <v>318</v>
      </c>
      <c r="K13" s="145" t="s">
        <v>319</v>
      </c>
      <c r="L13" s="145" t="s">
        <v>320</v>
      </c>
      <c r="M13" s="145">
        <v>9435955894</v>
      </c>
      <c r="N13" s="145"/>
      <c r="O13" s="145"/>
      <c r="P13" s="146">
        <v>43589</v>
      </c>
      <c r="Q13" s="143" t="s">
        <v>321</v>
      </c>
      <c r="R13" s="145">
        <v>20</v>
      </c>
      <c r="S13" s="145" t="s">
        <v>77</v>
      </c>
      <c r="T13" s="48"/>
    </row>
    <row r="14" spans="1:20">
      <c r="A14" s="4">
        <v>10</v>
      </c>
      <c r="B14" s="142" t="s">
        <v>63</v>
      </c>
      <c r="C14" s="154" t="s">
        <v>204</v>
      </c>
      <c r="D14" s="148" t="s">
        <v>25</v>
      </c>
      <c r="E14" s="154">
        <v>18314010205</v>
      </c>
      <c r="F14" s="145"/>
      <c r="G14" s="19">
        <v>29</v>
      </c>
      <c r="H14" s="19">
        <v>31</v>
      </c>
      <c r="I14" s="56">
        <f t="shared" si="0"/>
        <v>60</v>
      </c>
      <c r="J14" s="145">
        <v>9854638384</v>
      </c>
      <c r="K14" s="145" t="s">
        <v>314</v>
      </c>
      <c r="L14" s="145" t="s">
        <v>174</v>
      </c>
      <c r="M14" s="145">
        <v>7399517942</v>
      </c>
      <c r="N14" s="151" t="s">
        <v>322</v>
      </c>
      <c r="O14" s="145">
        <v>8011623047</v>
      </c>
      <c r="P14" s="146">
        <v>43589</v>
      </c>
      <c r="Q14" s="143" t="s">
        <v>321</v>
      </c>
      <c r="R14" s="145">
        <v>25</v>
      </c>
      <c r="S14" s="145" t="s">
        <v>77</v>
      </c>
      <c r="T14" s="48"/>
    </row>
    <row r="15" spans="1:20">
      <c r="A15" s="4">
        <v>11</v>
      </c>
      <c r="B15" s="142" t="s">
        <v>63</v>
      </c>
      <c r="C15" s="154" t="s">
        <v>205</v>
      </c>
      <c r="D15" s="148" t="s">
        <v>25</v>
      </c>
      <c r="E15" s="154">
        <v>18314010206</v>
      </c>
      <c r="F15" s="145"/>
      <c r="G15" s="19">
        <v>20</v>
      </c>
      <c r="H15" s="19">
        <v>22</v>
      </c>
      <c r="I15" s="56">
        <f t="shared" si="0"/>
        <v>42</v>
      </c>
      <c r="J15" s="145">
        <v>9859838488</v>
      </c>
      <c r="K15" s="145" t="s">
        <v>314</v>
      </c>
      <c r="L15" s="145" t="s">
        <v>174</v>
      </c>
      <c r="M15" s="145">
        <v>7399517942</v>
      </c>
      <c r="N15" s="151" t="s">
        <v>322</v>
      </c>
      <c r="O15" s="145">
        <v>8011623047</v>
      </c>
      <c r="P15" s="146">
        <v>43589</v>
      </c>
      <c r="Q15" s="143" t="s">
        <v>321</v>
      </c>
      <c r="R15" s="145">
        <v>25</v>
      </c>
      <c r="S15" s="145" t="s">
        <v>77</v>
      </c>
      <c r="T15" s="48"/>
    </row>
    <row r="16" spans="1:20">
      <c r="A16" s="4">
        <v>12</v>
      </c>
      <c r="B16" s="142" t="s">
        <v>63</v>
      </c>
      <c r="C16" s="145" t="s">
        <v>206</v>
      </c>
      <c r="D16" s="148" t="s">
        <v>23</v>
      </c>
      <c r="E16" s="145" t="s">
        <v>273</v>
      </c>
      <c r="F16" s="145" t="s">
        <v>301</v>
      </c>
      <c r="G16" s="17">
        <v>232</v>
      </c>
      <c r="H16" s="17">
        <v>201</v>
      </c>
      <c r="I16" s="56">
        <f t="shared" si="0"/>
        <v>433</v>
      </c>
      <c r="J16" s="145" t="s">
        <v>323</v>
      </c>
      <c r="K16" s="145" t="s">
        <v>324</v>
      </c>
      <c r="L16" s="145" t="s">
        <v>325</v>
      </c>
      <c r="M16" s="145">
        <v>7399913228</v>
      </c>
      <c r="N16" s="145"/>
      <c r="O16" s="145"/>
      <c r="P16" s="146">
        <v>43591</v>
      </c>
      <c r="Q16" s="143" t="s">
        <v>326</v>
      </c>
      <c r="R16" s="145">
        <v>30</v>
      </c>
      <c r="S16" s="145" t="s">
        <v>77</v>
      </c>
      <c r="T16" s="48"/>
    </row>
    <row r="17" spans="1:20">
      <c r="A17" s="4">
        <v>13</v>
      </c>
      <c r="B17" s="142" t="s">
        <v>62</v>
      </c>
      <c r="C17" s="154" t="s">
        <v>207</v>
      </c>
      <c r="D17" s="148" t="s">
        <v>25</v>
      </c>
      <c r="E17" s="154">
        <v>18314010207</v>
      </c>
      <c r="F17" s="145"/>
      <c r="G17" s="19">
        <v>35</v>
      </c>
      <c r="H17" s="19">
        <v>32</v>
      </c>
      <c r="I17" s="56">
        <f t="shared" si="0"/>
        <v>67</v>
      </c>
      <c r="J17" s="145">
        <v>7896462847</v>
      </c>
      <c r="K17" s="145" t="s">
        <v>314</v>
      </c>
      <c r="L17" s="145" t="s">
        <v>174</v>
      </c>
      <c r="M17" s="145">
        <v>7399517942</v>
      </c>
      <c r="N17" s="151" t="s">
        <v>322</v>
      </c>
      <c r="O17" s="145">
        <v>8011623047</v>
      </c>
      <c r="P17" s="146">
        <v>43591</v>
      </c>
      <c r="Q17" s="143" t="s">
        <v>326</v>
      </c>
      <c r="R17" s="145">
        <v>25</v>
      </c>
      <c r="S17" s="145" t="s">
        <v>77</v>
      </c>
      <c r="T17" s="48"/>
    </row>
    <row r="18" spans="1:20">
      <c r="A18" s="4">
        <v>14</v>
      </c>
      <c r="B18" s="142" t="s">
        <v>62</v>
      </c>
      <c r="C18" s="154" t="s">
        <v>208</v>
      </c>
      <c r="D18" s="148" t="s">
        <v>25</v>
      </c>
      <c r="E18" s="154">
        <v>18314010208</v>
      </c>
      <c r="F18" s="145"/>
      <c r="G18" s="19">
        <v>30</v>
      </c>
      <c r="H18" s="19">
        <v>34</v>
      </c>
      <c r="I18" s="56">
        <f t="shared" si="0"/>
        <v>64</v>
      </c>
      <c r="J18" s="145">
        <v>8811964166</v>
      </c>
      <c r="K18" s="145" t="s">
        <v>314</v>
      </c>
      <c r="L18" s="145" t="s">
        <v>174</v>
      </c>
      <c r="M18" s="145">
        <v>7399517942</v>
      </c>
      <c r="N18" s="151" t="s">
        <v>322</v>
      </c>
      <c r="O18" s="145">
        <v>8011623047</v>
      </c>
      <c r="P18" s="146">
        <v>43591</v>
      </c>
      <c r="Q18" s="143" t="s">
        <v>326</v>
      </c>
      <c r="R18" s="145">
        <v>25</v>
      </c>
      <c r="S18" s="145" t="s">
        <v>77</v>
      </c>
      <c r="T18" s="48"/>
    </row>
    <row r="19" spans="1:20">
      <c r="A19" s="4">
        <v>15</v>
      </c>
      <c r="B19" s="142" t="s">
        <v>62</v>
      </c>
      <c r="C19" s="145" t="s">
        <v>209</v>
      </c>
      <c r="D19" s="148" t="s">
        <v>23</v>
      </c>
      <c r="E19" s="145" t="s">
        <v>274</v>
      </c>
      <c r="F19" s="145" t="s">
        <v>300</v>
      </c>
      <c r="G19" s="19">
        <v>31</v>
      </c>
      <c r="H19" s="19">
        <v>22</v>
      </c>
      <c r="I19" s="56">
        <f t="shared" si="0"/>
        <v>53</v>
      </c>
      <c r="J19" s="145" t="s">
        <v>327</v>
      </c>
      <c r="K19" s="145" t="s">
        <v>328</v>
      </c>
      <c r="L19" s="145" t="s">
        <v>137</v>
      </c>
      <c r="M19" s="145">
        <v>8753969045</v>
      </c>
      <c r="N19" s="145"/>
      <c r="O19" s="145"/>
      <c r="P19" s="146">
        <v>43592</v>
      </c>
      <c r="Q19" s="143" t="s">
        <v>329</v>
      </c>
      <c r="R19" s="145">
        <v>30</v>
      </c>
      <c r="S19" s="145" t="s">
        <v>77</v>
      </c>
      <c r="T19" s="48"/>
    </row>
    <row r="20" spans="1:20">
      <c r="A20" s="4">
        <v>16</v>
      </c>
      <c r="B20" s="159" t="s">
        <v>62</v>
      </c>
      <c r="C20" s="152" t="s">
        <v>210</v>
      </c>
      <c r="D20" s="160" t="s">
        <v>23</v>
      </c>
      <c r="E20" s="152" t="s">
        <v>275</v>
      </c>
      <c r="F20" s="152" t="s">
        <v>300</v>
      </c>
      <c r="G20" s="19">
        <v>22</v>
      </c>
      <c r="H20" s="19">
        <v>20</v>
      </c>
      <c r="I20" s="56">
        <f t="shared" si="0"/>
        <v>42</v>
      </c>
      <c r="J20" s="152" t="s">
        <v>330</v>
      </c>
      <c r="K20" s="152" t="s">
        <v>328</v>
      </c>
      <c r="L20" s="152" t="s">
        <v>137</v>
      </c>
      <c r="M20" s="152">
        <v>8753969045</v>
      </c>
      <c r="N20" s="152"/>
      <c r="O20" s="152"/>
      <c r="P20" s="146">
        <v>43592</v>
      </c>
      <c r="Q20" s="143" t="s">
        <v>329</v>
      </c>
      <c r="R20" s="152">
        <v>30</v>
      </c>
      <c r="S20" s="152" t="s">
        <v>77</v>
      </c>
      <c r="T20" s="48"/>
    </row>
    <row r="21" spans="1:20">
      <c r="A21" s="4">
        <v>17</v>
      </c>
      <c r="B21" s="142" t="s">
        <v>63</v>
      </c>
      <c r="C21" s="154" t="s">
        <v>211</v>
      </c>
      <c r="D21" s="148" t="s">
        <v>25</v>
      </c>
      <c r="E21" s="154">
        <v>18314010209</v>
      </c>
      <c r="F21" s="145"/>
      <c r="G21" s="19">
        <v>31</v>
      </c>
      <c r="H21" s="19">
        <v>30</v>
      </c>
      <c r="I21" s="56">
        <f t="shared" si="0"/>
        <v>61</v>
      </c>
      <c r="J21" s="145">
        <v>9577145141</v>
      </c>
      <c r="K21" s="145" t="s">
        <v>314</v>
      </c>
      <c r="L21" s="145" t="s">
        <v>174</v>
      </c>
      <c r="M21" s="145">
        <v>7399517942</v>
      </c>
      <c r="N21" s="151" t="s">
        <v>331</v>
      </c>
      <c r="O21" s="145">
        <v>9678422213</v>
      </c>
      <c r="P21" s="146">
        <v>43592</v>
      </c>
      <c r="Q21" s="143" t="s">
        <v>329</v>
      </c>
      <c r="R21" s="145">
        <v>25</v>
      </c>
      <c r="S21" s="145" t="s">
        <v>77</v>
      </c>
      <c r="T21" s="48"/>
    </row>
    <row r="22" spans="1:20">
      <c r="A22" s="4">
        <v>18</v>
      </c>
      <c r="B22" s="142" t="s">
        <v>63</v>
      </c>
      <c r="C22" s="154" t="s">
        <v>212</v>
      </c>
      <c r="D22" s="148" t="s">
        <v>25</v>
      </c>
      <c r="E22" s="154">
        <v>18314010210</v>
      </c>
      <c r="F22" s="145"/>
      <c r="G22" s="19">
        <v>23</v>
      </c>
      <c r="H22" s="19">
        <v>26</v>
      </c>
      <c r="I22" s="56">
        <f t="shared" si="0"/>
        <v>49</v>
      </c>
      <c r="J22" s="145">
        <v>8134870210</v>
      </c>
      <c r="K22" s="145" t="s">
        <v>314</v>
      </c>
      <c r="L22" s="145" t="s">
        <v>174</v>
      </c>
      <c r="M22" s="145">
        <v>7399517942</v>
      </c>
      <c r="N22" s="151" t="s">
        <v>331</v>
      </c>
      <c r="O22" s="145">
        <v>9678422213</v>
      </c>
      <c r="P22" s="146">
        <v>43592</v>
      </c>
      <c r="Q22" s="143" t="s">
        <v>329</v>
      </c>
      <c r="R22" s="145">
        <v>25</v>
      </c>
      <c r="S22" s="145" t="s">
        <v>77</v>
      </c>
      <c r="T22" s="48"/>
    </row>
    <row r="23" spans="1:20">
      <c r="A23" s="4">
        <v>19</v>
      </c>
      <c r="B23" s="142" t="s">
        <v>63</v>
      </c>
      <c r="C23" s="145" t="s">
        <v>199</v>
      </c>
      <c r="D23" s="148" t="s">
        <v>23</v>
      </c>
      <c r="E23" s="145" t="s">
        <v>270</v>
      </c>
      <c r="F23" s="145" t="s">
        <v>300</v>
      </c>
      <c r="G23" s="17">
        <v>23</v>
      </c>
      <c r="H23" s="17">
        <v>21</v>
      </c>
      <c r="I23" s="56">
        <f t="shared" si="0"/>
        <v>44</v>
      </c>
      <c r="J23" s="145" t="s">
        <v>313</v>
      </c>
      <c r="K23" s="145" t="s">
        <v>314</v>
      </c>
      <c r="L23" s="145" t="s">
        <v>174</v>
      </c>
      <c r="M23" s="145">
        <v>7399517942</v>
      </c>
      <c r="N23" s="145"/>
      <c r="O23" s="145"/>
      <c r="P23" s="146">
        <v>43593</v>
      </c>
      <c r="Q23" s="143" t="s">
        <v>308</v>
      </c>
      <c r="R23" s="145">
        <v>25</v>
      </c>
      <c r="S23" s="145" t="s">
        <v>77</v>
      </c>
      <c r="T23" s="48"/>
    </row>
    <row r="24" spans="1:20">
      <c r="A24" s="4">
        <v>20</v>
      </c>
      <c r="B24" s="159" t="s">
        <v>63</v>
      </c>
      <c r="C24" s="152" t="s">
        <v>126</v>
      </c>
      <c r="D24" s="160" t="s">
        <v>23</v>
      </c>
      <c r="E24" s="152" t="s">
        <v>276</v>
      </c>
      <c r="F24" s="152" t="s">
        <v>300</v>
      </c>
      <c r="G24" s="19">
        <v>30</v>
      </c>
      <c r="H24" s="19">
        <v>22</v>
      </c>
      <c r="I24" s="56">
        <f t="shared" si="0"/>
        <v>52</v>
      </c>
      <c r="J24" s="152" t="s">
        <v>332</v>
      </c>
      <c r="K24" s="152" t="s">
        <v>307</v>
      </c>
      <c r="L24" s="152" t="s">
        <v>320</v>
      </c>
      <c r="M24" s="152">
        <v>9435955894</v>
      </c>
      <c r="N24" s="152"/>
      <c r="O24" s="152"/>
      <c r="P24" s="146">
        <v>43593</v>
      </c>
      <c r="Q24" s="143" t="s">
        <v>308</v>
      </c>
      <c r="R24" s="152">
        <v>20</v>
      </c>
      <c r="S24" s="152" t="s">
        <v>77</v>
      </c>
      <c r="T24" s="48"/>
    </row>
    <row r="25" spans="1:20">
      <c r="A25" s="4">
        <v>21</v>
      </c>
      <c r="B25" s="142" t="s">
        <v>62</v>
      </c>
      <c r="C25" s="154" t="s">
        <v>213</v>
      </c>
      <c r="D25" s="148" t="s">
        <v>25</v>
      </c>
      <c r="E25" s="154">
        <v>18314010211</v>
      </c>
      <c r="F25" s="145"/>
      <c r="G25" s="19">
        <v>47</v>
      </c>
      <c r="H25" s="19">
        <v>31</v>
      </c>
      <c r="I25" s="56">
        <f t="shared" si="0"/>
        <v>78</v>
      </c>
      <c r="J25" s="145">
        <v>9613278720</v>
      </c>
      <c r="K25" s="145" t="s">
        <v>314</v>
      </c>
      <c r="L25" s="145" t="s">
        <v>174</v>
      </c>
      <c r="M25" s="145">
        <v>7399517942</v>
      </c>
      <c r="N25" s="151" t="s">
        <v>331</v>
      </c>
      <c r="O25" s="145">
        <v>9678422213</v>
      </c>
      <c r="P25" s="146">
        <v>43593</v>
      </c>
      <c r="Q25" s="143" t="s">
        <v>308</v>
      </c>
      <c r="R25" s="145">
        <v>25</v>
      </c>
      <c r="S25" s="145" t="s">
        <v>77</v>
      </c>
      <c r="T25" s="48"/>
    </row>
    <row r="26" spans="1:20">
      <c r="A26" s="4">
        <v>22</v>
      </c>
      <c r="B26" s="142" t="s">
        <v>62</v>
      </c>
      <c r="C26" s="154" t="s">
        <v>214</v>
      </c>
      <c r="D26" s="148" t="s">
        <v>25</v>
      </c>
      <c r="E26" s="154">
        <v>18314010213</v>
      </c>
      <c r="F26" s="145"/>
      <c r="G26" s="19">
        <v>49</v>
      </c>
      <c r="H26" s="19">
        <v>28</v>
      </c>
      <c r="I26" s="56">
        <f t="shared" si="0"/>
        <v>77</v>
      </c>
      <c r="J26" s="145">
        <v>8011401883</v>
      </c>
      <c r="K26" s="145" t="s">
        <v>314</v>
      </c>
      <c r="L26" s="145" t="s">
        <v>174</v>
      </c>
      <c r="M26" s="145">
        <v>7399517942</v>
      </c>
      <c r="N26" s="151" t="s">
        <v>331</v>
      </c>
      <c r="O26" s="145">
        <v>9678422213</v>
      </c>
      <c r="P26" s="146">
        <v>43593</v>
      </c>
      <c r="Q26" s="143" t="s">
        <v>308</v>
      </c>
      <c r="R26" s="145">
        <v>25</v>
      </c>
      <c r="S26" s="145" t="s">
        <v>77</v>
      </c>
      <c r="T26" s="48"/>
    </row>
    <row r="27" spans="1:20">
      <c r="A27" s="4">
        <v>23</v>
      </c>
      <c r="B27" s="159" t="s">
        <v>62</v>
      </c>
      <c r="C27" s="152" t="s">
        <v>215</v>
      </c>
      <c r="D27" s="160" t="s">
        <v>23</v>
      </c>
      <c r="E27" s="152" t="s">
        <v>277</v>
      </c>
      <c r="F27" s="152" t="s">
        <v>300</v>
      </c>
      <c r="G27" s="19">
        <v>62</v>
      </c>
      <c r="H27" s="19">
        <v>76</v>
      </c>
      <c r="I27" s="56">
        <f t="shared" si="0"/>
        <v>138</v>
      </c>
      <c r="J27" s="152" t="s">
        <v>333</v>
      </c>
      <c r="K27" s="152" t="s">
        <v>328</v>
      </c>
      <c r="L27" s="152" t="s">
        <v>137</v>
      </c>
      <c r="M27" s="152">
        <v>8753969045</v>
      </c>
      <c r="N27" s="152"/>
      <c r="O27" s="152"/>
      <c r="P27" s="161">
        <v>43594</v>
      </c>
      <c r="Q27" s="152" t="s">
        <v>334</v>
      </c>
      <c r="R27" s="152">
        <v>20</v>
      </c>
      <c r="S27" s="152" t="s">
        <v>77</v>
      </c>
      <c r="T27" s="48"/>
    </row>
    <row r="28" spans="1:20">
      <c r="A28" s="4">
        <v>24</v>
      </c>
      <c r="B28" s="142" t="s">
        <v>63</v>
      </c>
      <c r="C28" s="154" t="s">
        <v>216</v>
      </c>
      <c r="D28" s="148" t="s">
        <v>25</v>
      </c>
      <c r="E28" s="154">
        <v>18314010215</v>
      </c>
      <c r="F28" s="145"/>
      <c r="G28" s="19">
        <v>41</v>
      </c>
      <c r="H28" s="19">
        <v>33</v>
      </c>
      <c r="I28" s="56">
        <f t="shared" si="0"/>
        <v>74</v>
      </c>
      <c r="J28" s="145">
        <v>9854664471</v>
      </c>
      <c r="K28" s="145" t="s">
        <v>324</v>
      </c>
      <c r="L28" s="145" t="s">
        <v>83</v>
      </c>
      <c r="M28" s="145">
        <v>9854452485</v>
      </c>
      <c r="N28" s="151" t="s">
        <v>335</v>
      </c>
      <c r="O28" s="145">
        <v>7896472046</v>
      </c>
      <c r="P28" s="161">
        <v>43594</v>
      </c>
      <c r="Q28" s="152" t="s">
        <v>334</v>
      </c>
      <c r="R28" s="145">
        <v>30</v>
      </c>
      <c r="S28" s="145" t="s">
        <v>77</v>
      </c>
      <c r="T28" s="48"/>
    </row>
    <row r="29" spans="1:20">
      <c r="A29" s="4">
        <v>25</v>
      </c>
      <c r="B29" s="142" t="s">
        <v>63</v>
      </c>
      <c r="C29" s="155" t="s">
        <v>217</v>
      </c>
      <c r="D29" s="148" t="s">
        <v>25</v>
      </c>
      <c r="E29" s="154">
        <v>18314010216</v>
      </c>
      <c r="F29" s="145"/>
      <c r="G29" s="19">
        <v>31</v>
      </c>
      <c r="H29" s="19">
        <v>27</v>
      </c>
      <c r="I29" s="56">
        <f t="shared" si="0"/>
        <v>58</v>
      </c>
      <c r="J29" s="145">
        <v>9577006312</v>
      </c>
      <c r="K29" s="145" t="s">
        <v>324</v>
      </c>
      <c r="L29" s="145" t="s">
        <v>83</v>
      </c>
      <c r="M29" s="145">
        <v>9854452485</v>
      </c>
      <c r="N29" s="151" t="s">
        <v>335</v>
      </c>
      <c r="O29" s="145">
        <v>7896472046</v>
      </c>
      <c r="P29" s="161">
        <v>43594</v>
      </c>
      <c r="Q29" s="152" t="s">
        <v>334</v>
      </c>
      <c r="R29" s="145">
        <v>30</v>
      </c>
      <c r="S29" s="145" t="s">
        <v>77</v>
      </c>
      <c r="T29" s="48"/>
    </row>
    <row r="30" spans="1:20">
      <c r="A30" s="4">
        <v>26</v>
      </c>
      <c r="B30" s="159" t="s">
        <v>63</v>
      </c>
      <c r="C30" s="152" t="s">
        <v>218</v>
      </c>
      <c r="D30" s="160" t="s">
        <v>23</v>
      </c>
      <c r="E30" s="152" t="s">
        <v>278</v>
      </c>
      <c r="F30" s="152" t="s">
        <v>302</v>
      </c>
      <c r="G30" s="17">
        <v>59</v>
      </c>
      <c r="H30" s="17">
        <v>54</v>
      </c>
      <c r="I30" s="56">
        <f t="shared" si="0"/>
        <v>113</v>
      </c>
      <c r="J30" s="152" t="s">
        <v>336</v>
      </c>
      <c r="K30" s="152" t="s">
        <v>328</v>
      </c>
      <c r="L30" s="152" t="s">
        <v>137</v>
      </c>
      <c r="M30" s="152">
        <v>8753969045</v>
      </c>
      <c r="N30" s="152"/>
      <c r="O30" s="152"/>
      <c r="P30" s="161">
        <v>43590</v>
      </c>
      <c r="Q30" s="152" t="s">
        <v>315</v>
      </c>
      <c r="R30" s="152">
        <v>20</v>
      </c>
      <c r="S30" s="152" t="s">
        <v>77</v>
      </c>
      <c r="T30" s="48"/>
    </row>
    <row r="31" spans="1:20">
      <c r="A31" s="4">
        <v>27</v>
      </c>
      <c r="B31" s="142" t="s">
        <v>62</v>
      </c>
      <c r="C31" s="154" t="s">
        <v>219</v>
      </c>
      <c r="D31" s="148" t="s">
        <v>25</v>
      </c>
      <c r="E31" s="154">
        <v>18314010217</v>
      </c>
      <c r="F31" s="145"/>
      <c r="G31" s="19">
        <v>20</v>
      </c>
      <c r="H31" s="19">
        <v>22</v>
      </c>
      <c r="I31" s="56">
        <f t="shared" si="0"/>
        <v>42</v>
      </c>
      <c r="J31" s="145">
        <v>9859428790</v>
      </c>
      <c r="K31" s="145" t="s">
        <v>324</v>
      </c>
      <c r="L31" s="145" t="s">
        <v>83</v>
      </c>
      <c r="M31" s="145">
        <v>9854452485</v>
      </c>
      <c r="N31" s="151" t="s">
        <v>335</v>
      </c>
      <c r="O31" s="145">
        <v>7896472046</v>
      </c>
      <c r="P31" s="161">
        <v>43590</v>
      </c>
      <c r="Q31" s="152" t="s">
        <v>315</v>
      </c>
      <c r="R31" s="145">
        <v>30</v>
      </c>
      <c r="S31" s="145" t="s">
        <v>77</v>
      </c>
      <c r="T31" s="48"/>
    </row>
    <row r="32" spans="1:20">
      <c r="A32" s="4">
        <v>28</v>
      </c>
      <c r="B32" s="142" t="s">
        <v>62</v>
      </c>
      <c r="C32" s="154" t="s">
        <v>220</v>
      </c>
      <c r="D32" s="148" t="s">
        <v>25</v>
      </c>
      <c r="E32" s="154">
        <v>18314010218</v>
      </c>
      <c r="F32" s="145"/>
      <c r="G32" s="19">
        <v>31</v>
      </c>
      <c r="H32" s="19">
        <v>29</v>
      </c>
      <c r="I32" s="56">
        <f t="shared" si="0"/>
        <v>60</v>
      </c>
      <c r="J32" s="145">
        <v>9854508931</v>
      </c>
      <c r="K32" s="145" t="s">
        <v>324</v>
      </c>
      <c r="L32" s="145" t="s">
        <v>83</v>
      </c>
      <c r="M32" s="145">
        <v>9854452485</v>
      </c>
      <c r="N32" s="151" t="s">
        <v>335</v>
      </c>
      <c r="O32" s="145">
        <v>7896472046</v>
      </c>
      <c r="P32" s="161">
        <v>43590</v>
      </c>
      <c r="Q32" s="152" t="s">
        <v>315</v>
      </c>
      <c r="R32" s="145">
        <v>30</v>
      </c>
      <c r="S32" s="145" t="s">
        <v>77</v>
      </c>
      <c r="T32" s="48"/>
    </row>
    <row r="33" spans="1:20">
      <c r="A33" s="4">
        <v>29</v>
      </c>
      <c r="B33" s="159" t="s">
        <v>62</v>
      </c>
      <c r="C33" s="152" t="s">
        <v>221</v>
      </c>
      <c r="D33" s="160" t="s">
        <v>23</v>
      </c>
      <c r="E33" s="152" t="s">
        <v>279</v>
      </c>
      <c r="F33" s="152" t="s">
        <v>302</v>
      </c>
      <c r="G33" s="19">
        <v>46</v>
      </c>
      <c r="H33" s="19">
        <v>43</v>
      </c>
      <c r="I33" s="56">
        <f t="shared" si="0"/>
        <v>89</v>
      </c>
      <c r="J33" s="152" t="s">
        <v>337</v>
      </c>
      <c r="K33" s="152" t="s">
        <v>328</v>
      </c>
      <c r="L33" s="152" t="s">
        <v>137</v>
      </c>
      <c r="M33" s="152">
        <v>8753969045</v>
      </c>
      <c r="N33" s="152"/>
      <c r="O33" s="152"/>
      <c r="P33" s="161">
        <v>43598</v>
      </c>
      <c r="Q33" s="163" t="s">
        <v>321</v>
      </c>
      <c r="R33" s="163">
        <v>60</v>
      </c>
      <c r="S33" s="152" t="s">
        <v>77</v>
      </c>
      <c r="T33" s="48"/>
    </row>
    <row r="34" spans="1:20">
      <c r="A34" s="4">
        <v>30</v>
      </c>
      <c r="B34" s="142" t="s">
        <v>62</v>
      </c>
      <c r="C34" s="145" t="s">
        <v>200</v>
      </c>
      <c r="D34" s="148" t="s">
        <v>23</v>
      </c>
      <c r="E34" s="145" t="s">
        <v>271</v>
      </c>
      <c r="F34" s="145" t="s">
        <v>300</v>
      </c>
      <c r="G34" s="19">
        <v>27</v>
      </c>
      <c r="H34" s="19">
        <v>18</v>
      </c>
      <c r="I34" s="56">
        <f t="shared" si="0"/>
        <v>45</v>
      </c>
      <c r="J34" s="145" t="s">
        <v>316</v>
      </c>
      <c r="K34" s="145" t="s">
        <v>307</v>
      </c>
      <c r="L34" s="145" t="s">
        <v>125</v>
      </c>
      <c r="M34" s="145">
        <v>9435239748</v>
      </c>
      <c r="N34" s="145"/>
      <c r="O34" s="145"/>
      <c r="P34" s="161">
        <v>43598</v>
      </c>
      <c r="Q34" s="163" t="s">
        <v>321</v>
      </c>
      <c r="R34" s="145">
        <v>20</v>
      </c>
      <c r="S34" s="145" t="s">
        <v>77</v>
      </c>
      <c r="T34" s="48"/>
    </row>
    <row r="35" spans="1:20">
      <c r="A35" s="4">
        <v>31</v>
      </c>
      <c r="B35" s="142" t="s">
        <v>63</v>
      </c>
      <c r="C35" s="154" t="s">
        <v>222</v>
      </c>
      <c r="D35" s="148" t="s">
        <v>25</v>
      </c>
      <c r="E35" s="154">
        <v>18314010219</v>
      </c>
      <c r="F35" s="145"/>
      <c r="G35" s="19">
        <v>40</v>
      </c>
      <c r="H35" s="19">
        <v>32</v>
      </c>
      <c r="I35" s="56">
        <f t="shared" si="0"/>
        <v>72</v>
      </c>
      <c r="J35" s="145">
        <v>9859748558</v>
      </c>
      <c r="K35" s="145" t="s">
        <v>324</v>
      </c>
      <c r="L35" s="145" t="s">
        <v>83</v>
      </c>
      <c r="M35" s="145">
        <v>9854452485</v>
      </c>
      <c r="N35" s="151" t="s">
        <v>322</v>
      </c>
      <c r="O35" s="145">
        <v>8011623047</v>
      </c>
      <c r="P35" s="161">
        <v>43598</v>
      </c>
      <c r="Q35" s="163" t="s">
        <v>321</v>
      </c>
      <c r="R35" s="145">
        <v>30</v>
      </c>
      <c r="S35" s="145" t="s">
        <v>77</v>
      </c>
      <c r="T35" s="48"/>
    </row>
    <row r="36" spans="1:20">
      <c r="A36" s="4">
        <v>32</v>
      </c>
      <c r="B36" s="142" t="s">
        <v>63</v>
      </c>
      <c r="C36" s="154" t="s">
        <v>223</v>
      </c>
      <c r="D36" s="148" t="s">
        <v>25</v>
      </c>
      <c r="E36" s="154">
        <v>18314010220</v>
      </c>
      <c r="F36" s="145"/>
      <c r="G36" s="19">
        <v>15</v>
      </c>
      <c r="H36" s="19">
        <v>17</v>
      </c>
      <c r="I36" s="56">
        <f t="shared" si="0"/>
        <v>32</v>
      </c>
      <c r="J36" s="145">
        <v>9577570604</v>
      </c>
      <c r="K36" s="145" t="s">
        <v>324</v>
      </c>
      <c r="L36" s="145" t="s">
        <v>325</v>
      </c>
      <c r="M36" s="145">
        <v>7399913228</v>
      </c>
      <c r="N36" s="151" t="s">
        <v>322</v>
      </c>
      <c r="O36" s="145">
        <v>8011623047</v>
      </c>
      <c r="P36" s="161">
        <v>43598</v>
      </c>
      <c r="Q36" s="163" t="s">
        <v>321</v>
      </c>
      <c r="R36" s="145">
        <v>30</v>
      </c>
      <c r="S36" s="145" t="s">
        <v>77</v>
      </c>
      <c r="T36" s="18"/>
    </row>
    <row r="37" spans="1:20">
      <c r="A37" s="4">
        <v>33</v>
      </c>
      <c r="B37" s="159" t="s">
        <v>62</v>
      </c>
      <c r="C37" s="152" t="s">
        <v>224</v>
      </c>
      <c r="D37" s="160" t="s">
        <v>23</v>
      </c>
      <c r="E37" s="152" t="s">
        <v>280</v>
      </c>
      <c r="F37" s="152" t="s">
        <v>303</v>
      </c>
      <c r="G37" s="19">
        <v>58</v>
      </c>
      <c r="H37" s="19">
        <v>54</v>
      </c>
      <c r="I37" s="56">
        <f t="shared" si="0"/>
        <v>112</v>
      </c>
      <c r="J37" s="152" t="s">
        <v>338</v>
      </c>
      <c r="K37" s="152" t="s">
        <v>328</v>
      </c>
      <c r="L37" s="152" t="s">
        <v>137</v>
      </c>
      <c r="M37" s="152">
        <v>8753969045</v>
      </c>
      <c r="N37" s="152"/>
      <c r="O37" s="152"/>
      <c r="P37" s="161">
        <v>43599</v>
      </c>
      <c r="Q37" s="163" t="s">
        <v>326</v>
      </c>
      <c r="R37" s="163">
        <v>60</v>
      </c>
      <c r="S37" s="152" t="s">
        <v>77</v>
      </c>
      <c r="T37" s="18"/>
    </row>
    <row r="38" spans="1:20">
      <c r="A38" s="4">
        <v>34</v>
      </c>
      <c r="B38" s="142" t="s">
        <v>63</v>
      </c>
      <c r="C38" s="154" t="s">
        <v>225</v>
      </c>
      <c r="D38" s="148" t="s">
        <v>25</v>
      </c>
      <c r="E38" s="154">
        <v>18314010221</v>
      </c>
      <c r="F38" s="145"/>
      <c r="G38" s="19">
        <v>35</v>
      </c>
      <c r="H38" s="19">
        <v>29</v>
      </c>
      <c r="I38" s="56">
        <f t="shared" si="0"/>
        <v>64</v>
      </c>
      <c r="J38" s="145"/>
      <c r="K38" s="145" t="s">
        <v>324</v>
      </c>
      <c r="L38" s="145" t="s">
        <v>325</v>
      </c>
      <c r="M38" s="145">
        <v>7399913228</v>
      </c>
      <c r="N38" s="151" t="s">
        <v>322</v>
      </c>
      <c r="O38" s="145">
        <v>8011623047</v>
      </c>
      <c r="P38" s="161">
        <v>43599</v>
      </c>
      <c r="Q38" s="163" t="s">
        <v>326</v>
      </c>
      <c r="R38" s="145">
        <v>30</v>
      </c>
      <c r="S38" s="145" t="s">
        <v>77</v>
      </c>
      <c r="T38" s="18"/>
    </row>
    <row r="39" spans="1:20">
      <c r="A39" s="4">
        <v>35</v>
      </c>
      <c r="B39" s="142" t="s">
        <v>63</v>
      </c>
      <c r="C39" s="154" t="s">
        <v>226</v>
      </c>
      <c r="D39" s="148" t="s">
        <v>25</v>
      </c>
      <c r="E39" s="154">
        <v>18314010301</v>
      </c>
      <c r="F39" s="145"/>
      <c r="G39" s="19">
        <v>37</v>
      </c>
      <c r="H39" s="19">
        <v>25</v>
      </c>
      <c r="I39" s="56">
        <f t="shared" si="0"/>
        <v>62</v>
      </c>
      <c r="J39" s="145">
        <v>8812044922</v>
      </c>
      <c r="K39" s="145" t="s">
        <v>324</v>
      </c>
      <c r="L39" s="145" t="s">
        <v>325</v>
      </c>
      <c r="M39" s="145">
        <v>7399913228</v>
      </c>
      <c r="N39" s="151" t="s">
        <v>322</v>
      </c>
      <c r="O39" s="145">
        <v>8011623047</v>
      </c>
      <c r="P39" s="161">
        <v>43599</v>
      </c>
      <c r="Q39" s="163" t="s">
        <v>326</v>
      </c>
      <c r="R39" s="145">
        <v>30</v>
      </c>
      <c r="S39" s="145" t="s">
        <v>77</v>
      </c>
      <c r="T39" s="18"/>
    </row>
    <row r="40" spans="1:20">
      <c r="A40" s="4">
        <v>36</v>
      </c>
      <c r="B40" s="142" t="s">
        <v>63</v>
      </c>
      <c r="C40" s="145" t="s">
        <v>227</v>
      </c>
      <c r="D40" s="148" t="s">
        <v>23</v>
      </c>
      <c r="E40" s="145" t="s">
        <v>281</v>
      </c>
      <c r="F40" s="145" t="s">
        <v>300</v>
      </c>
      <c r="G40" s="19">
        <v>7</v>
      </c>
      <c r="H40" s="19">
        <v>8</v>
      </c>
      <c r="I40" s="56">
        <f t="shared" si="0"/>
        <v>15</v>
      </c>
      <c r="J40" s="145" t="s">
        <v>339</v>
      </c>
      <c r="K40" s="145" t="s">
        <v>307</v>
      </c>
      <c r="L40" s="145" t="s">
        <v>125</v>
      </c>
      <c r="M40" s="145">
        <v>9435239748</v>
      </c>
      <c r="N40" s="145"/>
      <c r="O40" s="145"/>
      <c r="P40" s="146">
        <v>43600</v>
      </c>
      <c r="Q40" s="143" t="s">
        <v>308</v>
      </c>
      <c r="R40" s="145">
        <v>25</v>
      </c>
      <c r="S40" s="145" t="s">
        <v>77</v>
      </c>
      <c r="T40" s="18"/>
    </row>
    <row r="41" spans="1:20">
      <c r="A41" s="4">
        <v>37</v>
      </c>
      <c r="B41" s="142" t="s">
        <v>63</v>
      </c>
      <c r="C41" s="145" t="s">
        <v>228</v>
      </c>
      <c r="D41" s="148" t="s">
        <v>23</v>
      </c>
      <c r="E41" s="145" t="s">
        <v>282</v>
      </c>
      <c r="F41" s="145" t="s">
        <v>300</v>
      </c>
      <c r="G41" s="19">
        <v>15</v>
      </c>
      <c r="H41" s="19">
        <v>11</v>
      </c>
      <c r="I41" s="56">
        <f t="shared" si="0"/>
        <v>26</v>
      </c>
      <c r="J41" s="145" t="s">
        <v>340</v>
      </c>
      <c r="K41" s="145" t="s">
        <v>307</v>
      </c>
      <c r="L41" s="145" t="s">
        <v>125</v>
      </c>
      <c r="M41" s="145">
        <v>9435239748</v>
      </c>
      <c r="N41" s="145"/>
      <c r="O41" s="145"/>
      <c r="P41" s="146">
        <v>43600</v>
      </c>
      <c r="Q41" s="143" t="s">
        <v>308</v>
      </c>
      <c r="R41" s="145">
        <v>25</v>
      </c>
      <c r="S41" s="145" t="s">
        <v>77</v>
      </c>
      <c r="T41" s="18"/>
    </row>
    <row r="42" spans="1:20">
      <c r="A42" s="4">
        <v>38</v>
      </c>
      <c r="B42" s="142" t="s">
        <v>62</v>
      </c>
      <c r="C42" s="155" t="s">
        <v>229</v>
      </c>
      <c r="D42" s="148" t="s">
        <v>25</v>
      </c>
      <c r="E42" s="154">
        <v>18314010302</v>
      </c>
      <c r="F42" s="145"/>
      <c r="G42" s="19">
        <v>23</v>
      </c>
      <c r="H42" s="19">
        <v>25</v>
      </c>
      <c r="I42" s="56">
        <f t="shared" si="0"/>
        <v>48</v>
      </c>
      <c r="J42" s="145">
        <v>8011893127</v>
      </c>
      <c r="K42" s="145" t="s">
        <v>324</v>
      </c>
      <c r="L42" s="145" t="s">
        <v>325</v>
      </c>
      <c r="M42" s="145">
        <v>7399913228</v>
      </c>
      <c r="N42" s="151" t="s">
        <v>322</v>
      </c>
      <c r="O42" s="145">
        <v>8011623047</v>
      </c>
      <c r="P42" s="146">
        <v>43600</v>
      </c>
      <c r="Q42" s="143" t="s">
        <v>308</v>
      </c>
      <c r="R42" s="145">
        <v>30</v>
      </c>
      <c r="S42" s="145" t="s">
        <v>77</v>
      </c>
      <c r="T42" s="18"/>
    </row>
    <row r="43" spans="1:20">
      <c r="A43" s="4">
        <v>39</v>
      </c>
      <c r="B43" s="142" t="s">
        <v>62</v>
      </c>
      <c r="C43" s="154" t="s">
        <v>230</v>
      </c>
      <c r="D43" s="148" t="s">
        <v>25</v>
      </c>
      <c r="E43" s="154">
        <v>18314010305</v>
      </c>
      <c r="F43" s="145"/>
      <c r="G43" s="19">
        <v>33</v>
      </c>
      <c r="H43" s="19">
        <v>21</v>
      </c>
      <c r="I43" s="56">
        <f t="shared" si="0"/>
        <v>54</v>
      </c>
      <c r="J43" s="145"/>
      <c r="K43" s="145" t="s">
        <v>324</v>
      </c>
      <c r="L43" s="145" t="s">
        <v>325</v>
      </c>
      <c r="M43" s="145">
        <v>7399913228</v>
      </c>
      <c r="N43" s="151" t="s">
        <v>322</v>
      </c>
      <c r="O43" s="145">
        <v>8011623047</v>
      </c>
      <c r="P43" s="146">
        <v>43600</v>
      </c>
      <c r="Q43" s="143" t="s">
        <v>308</v>
      </c>
      <c r="R43" s="145">
        <v>30</v>
      </c>
      <c r="S43" s="145" t="s">
        <v>77</v>
      </c>
      <c r="T43" s="18"/>
    </row>
    <row r="44" spans="1:20">
      <c r="A44" s="4">
        <v>40</v>
      </c>
      <c r="B44" s="159" t="s">
        <v>62</v>
      </c>
      <c r="C44" s="152" t="s">
        <v>231</v>
      </c>
      <c r="D44" s="163" t="s">
        <v>23</v>
      </c>
      <c r="E44" s="152" t="s">
        <v>283</v>
      </c>
      <c r="F44" s="163" t="s">
        <v>300</v>
      </c>
      <c r="G44" s="19">
        <v>15</v>
      </c>
      <c r="H44" s="19">
        <v>13</v>
      </c>
      <c r="I44" s="56">
        <f t="shared" si="0"/>
        <v>28</v>
      </c>
      <c r="J44" s="152" t="s">
        <v>341</v>
      </c>
      <c r="K44" s="163" t="s">
        <v>328</v>
      </c>
      <c r="L44" s="152" t="s">
        <v>342</v>
      </c>
      <c r="M44" s="152">
        <v>9401777403</v>
      </c>
      <c r="N44" s="163"/>
      <c r="O44" s="163"/>
      <c r="P44" s="165">
        <v>43601</v>
      </c>
      <c r="Q44" s="163" t="s">
        <v>329</v>
      </c>
      <c r="R44" s="163">
        <v>60</v>
      </c>
      <c r="S44" s="152" t="s">
        <v>77</v>
      </c>
      <c r="T44" s="18"/>
    </row>
    <row r="45" spans="1:20">
      <c r="A45" s="4">
        <v>41</v>
      </c>
      <c r="B45" s="159" t="s">
        <v>62</v>
      </c>
      <c r="C45" s="152" t="s">
        <v>232</v>
      </c>
      <c r="D45" s="160" t="s">
        <v>23</v>
      </c>
      <c r="E45" s="152" t="s">
        <v>284</v>
      </c>
      <c r="F45" s="152" t="s">
        <v>300</v>
      </c>
      <c r="G45" s="19">
        <v>12</v>
      </c>
      <c r="H45" s="19">
        <v>14</v>
      </c>
      <c r="I45" s="56">
        <f t="shared" si="0"/>
        <v>26</v>
      </c>
      <c r="J45" s="152" t="s">
        <v>343</v>
      </c>
      <c r="K45" s="152" t="s">
        <v>328</v>
      </c>
      <c r="L45" s="152" t="s">
        <v>342</v>
      </c>
      <c r="M45" s="152">
        <v>9401777403</v>
      </c>
      <c r="N45" s="152"/>
      <c r="O45" s="152"/>
      <c r="P45" s="165">
        <v>43601</v>
      </c>
      <c r="Q45" s="163" t="s">
        <v>329</v>
      </c>
      <c r="R45" s="152">
        <v>60</v>
      </c>
      <c r="S45" s="152" t="s">
        <v>77</v>
      </c>
      <c r="T45" s="18"/>
    </row>
    <row r="46" spans="1:20">
      <c r="A46" s="4">
        <v>42</v>
      </c>
      <c r="B46" s="142" t="s">
        <v>63</v>
      </c>
      <c r="C46" s="154" t="s">
        <v>233</v>
      </c>
      <c r="D46" s="148" t="s">
        <v>25</v>
      </c>
      <c r="E46" s="154">
        <v>18314010306</v>
      </c>
      <c r="F46" s="145"/>
      <c r="G46" s="19">
        <v>32</v>
      </c>
      <c r="H46" s="19">
        <v>22</v>
      </c>
      <c r="I46" s="56">
        <f t="shared" si="0"/>
        <v>54</v>
      </c>
      <c r="J46" s="145">
        <v>9957000939</v>
      </c>
      <c r="K46" s="145" t="s">
        <v>324</v>
      </c>
      <c r="L46" s="145" t="s">
        <v>325</v>
      </c>
      <c r="M46" s="145">
        <v>7399913228</v>
      </c>
      <c r="N46" s="151" t="s">
        <v>322</v>
      </c>
      <c r="O46" s="145">
        <v>8011623047</v>
      </c>
      <c r="P46" s="165">
        <v>43601</v>
      </c>
      <c r="Q46" s="163" t="s">
        <v>329</v>
      </c>
      <c r="R46" s="145">
        <v>30</v>
      </c>
      <c r="S46" s="145" t="s">
        <v>77</v>
      </c>
      <c r="T46" s="18"/>
    </row>
    <row r="47" spans="1:20">
      <c r="A47" s="4">
        <v>43</v>
      </c>
      <c r="B47" s="142" t="s">
        <v>63</v>
      </c>
      <c r="C47" s="154" t="s">
        <v>234</v>
      </c>
      <c r="D47" s="148" t="s">
        <v>25</v>
      </c>
      <c r="E47" s="154">
        <v>18314010307</v>
      </c>
      <c r="F47" s="145"/>
      <c r="G47" s="19">
        <v>34</v>
      </c>
      <c r="H47" s="19">
        <v>27</v>
      </c>
      <c r="I47" s="56">
        <f t="shared" si="0"/>
        <v>61</v>
      </c>
      <c r="J47" s="145">
        <v>9613061427</v>
      </c>
      <c r="K47" s="145" t="s">
        <v>324</v>
      </c>
      <c r="L47" s="145" t="s">
        <v>325</v>
      </c>
      <c r="M47" s="145">
        <v>7399913228</v>
      </c>
      <c r="N47" s="151" t="s">
        <v>322</v>
      </c>
      <c r="O47" s="145">
        <v>8011623047</v>
      </c>
      <c r="P47" s="165">
        <v>43601</v>
      </c>
      <c r="Q47" s="163" t="s">
        <v>329</v>
      </c>
      <c r="R47" s="145">
        <v>30</v>
      </c>
      <c r="S47" s="145" t="s">
        <v>77</v>
      </c>
      <c r="T47" s="18"/>
    </row>
    <row r="48" spans="1:20">
      <c r="A48" s="4">
        <v>44</v>
      </c>
      <c r="B48" s="142" t="s">
        <v>63</v>
      </c>
      <c r="C48" s="145" t="s">
        <v>203</v>
      </c>
      <c r="D48" s="148" t="s">
        <v>23</v>
      </c>
      <c r="E48" s="145" t="s">
        <v>272</v>
      </c>
      <c r="F48" s="145" t="s">
        <v>300</v>
      </c>
      <c r="G48" s="19">
        <v>27</v>
      </c>
      <c r="H48" s="19">
        <v>24</v>
      </c>
      <c r="I48" s="56">
        <f t="shared" si="0"/>
        <v>51</v>
      </c>
      <c r="J48" s="145" t="s">
        <v>344</v>
      </c>
      <c r="K48" s="145" t="s">
        <v>307</v>
      </c>
      <c r="L48" s="145" t="s">
        <v>320</v>
      </c>
      <c r="M48" s="145">
        <v>9435955894</v>
      </c>
      <c r="N48" s="145"/>
      <c r="O48" s="145"/>
      <c r="P48" s="146">
        <v>43602</v>
      </c>
      <c r="Q48" s="143" t="s">
        <v>308</v>
      </c>
      <c r="R48" s="145">
        <v>80</v>
      </c>
      <c r="S48" s="145" t="s">
        <v>77</v>
      </c>
      <c r="T48" s="18"/>
    </row>
    <row r="49" spans="1:20">
      <c r="A49" s="4">
        <v>45</v>
      </c>
      <c r="B49" s="142" t="s">
        <v>63</v>
      </c>
      <c r="C49" s="145" t="s">
        <v>235</v>
      </c>
      <c r="D49" s="148" t="s">
        <v>23</v>
      </c>
      <c r="E49" s="145" t="s">
        <v>285</v>
      </c>
      <c r="F49" s="145" t="s">
        <v>302</v>
      </c>
      <c r="G49" s="19">
        <v>38</v>
      </c>
      <c r="H49" s="19">
        <v>22</v>
      </c>
      <c r="I49" s="56">
        <f t="shared" si="0"/>
        <v>60</v>
      </c>
      <c r="J49" s="145" t="s">
        <v>345</v>
      </c>
      <c r="K49" s="145" t="s">
        <v>307</v>
      </c>
      <c r="L49" s="145" t="s">
        <v>320</v>
      </c>
      <c r="M49" s="145">
        <v>9435955894</v>
      </c>
      <c r="N49" s="145"/>
      <c r="O49" s="145"/>
      <c r="P49" s="146">
        <v>43602</v>
      </c>
      <c r="Q49" s="143" t="s">
        <v>308</v>
      </c>
      <c r="R49" s="145">
        <v>80</v>
      </c>
      <c r="S49" s="145" t="s">
        <v>77</v>
      </c>
      <c r="T49" s="18"/>
    </row>
    <row r="50" spans="1:20">
      <c r="A50" s="4">
        <v>46</v>
      </c>
      <c r="B50" s="142" t="s">
        <v>62</v>
      </c>
      <c r="C50" s="155" t="s">
        <v>236</v>
      </c>
      <c r="D50" s="148" t="s">
        <v>25</v>
      </c>
      <c r="E50" s="154">
        <v>18314010308</v>
      </c>
      <c r="F50" s="145"/>
      <c r="G50" s="19">
        <v>26</v>
      </c>
      <c r="H50" s="19">
        <v>24</v>
      </c>
      <c r="I50" s="56">
        <f t="shared" si="0"/>
        <v>50</v>
      </c>
      <c r="J50" s="145">
        <v>8486294154</v>
      </c>
      <c r="K50" s="145" t="s">
        <v>346</v>
      </c>
      <c r="L50" s="145" t="s">
        <v>167</v>
      </c>
      <c r="M50" s="145">
        <v>9613967839</v>
      </c>
      <c r="N50" s="151" t="s">
        <v>347</v>
      </c>
      <c r="O50" s="145">
        <v>8011751601</v>
      </c>
      <c r="P50" s="146">
        <v>43602</v>
      </c>
      <c r="Q50" s="143" t="s">
        <v>308</v>
      </c>
      <c r="R50" s="145">
        <v>45</v>
      </c>
      <c r="S50" s="145" t="s">
        <v>77</v>
      </c>
      <c r="T50" s="18"/>
    </row>
    <row r="51" spans="1:20">
      <c r="A51" s="4">
        <v>47</v>
      </c>
      <c r="B51" s="142" t="s">
        <v>62</v>
      </c>
      <c r="C51" s="154" t="s">
        <v>237</v>
      </c>
      <c r="D51" s="148" t="s">
        <v>25</v>
      </c>
      <c r="E51" s="154">
        <v>18314010309</v>
      </c>
      <c r="F51" s="145"/>
      <c r="G51" s="19">
        <v>30</v>
      </c>
      <c r="H51" s="19">
        <v>26</v>
      </c>
      <c r="I51" s="56">
        <f t="shared" si="0"/>
        <v>56</v>
      </c>
      <c r="J51" s="145">
        <v>9854430545</v>
      </c>
      <c r="K51" s="145" t="s">
        <v>346</v>
      </c>
      <c r="L51" s="145" t="s">
        <v>167</v>
      </c>
      <c r="M51" s="145">
        <v>9613967839</v>
      </c>
      <c r="N51" s="151" t="s">
        <v>347</v>
      </c>
      <c r="O51" s="145">
        <v>8011751601</v>
      </c>
      <c r="P51" s="146">
        <v>43602</v>
      </c>
      <c r="Q51" s="143" t="s">
        <v>308</v>
      </c>
      <c r="R51" s="145">
        <v>45</v>
      </c>
      <c r="S51" s="145" t="s">
        <v>77</v>
      </c>
      <c r="T51" s="18"/>
    </row>
    <row r="52" spans="1:20">
      <c r="A52" s="4">
        <v>48</v>
      </c>
      <c r="B52" s="142" t="s">
        <v>62</v>
      </c>
      <c r="C52" s="145" t="s">
        <v>238</v>
      </c>
      <c r="D52" s="148" t="s">
        <v>23</v>
      </c>
      <c r="E52" s="145" t="s">
        <v>286</v>
      </c>
      <c r="F52" s="145" t="s">
        <v>300</v>
      </c>
      <c r="G52" s="19">
        <v>28</v>
      </c>
      <c r="H52" s="19">
        <v>21</v>
      </c>
      <c r="I52" s="56">
        <f t="shared" si="0"/>
        <v>49</v>
      </c>
      <c r="J52" s="145" t="s">
        <v>348</v>
      </c>
      <c r="K52" s="145" t="s">
        <v>328</v>
      </c>
      <c r="L52" s="145" t="s">
        <v>137</v>
      </c>
      <c r="M52" s="145">
        <v>8753969045</v>
      </c>
      <c r="N52" s="145"/>
      <c r="O52" s="145"/>
      <c r="P52" s="146">
        <v>43605</v>
      </c>
      <c r="Q52" s="143" t="s">
        <v>334</v>
      </c>
      <c r="R52" s="145">
        <v>30</v>
      </c>
      <c r="S52" s="145" t="s">
        <v>77</v>
      </c>
      <c r="T52" s="18"/>
    </row>
    <row r="53" spans="1:20">
      <c r="A53" s="4">
        <v>49</v>
      </c>
      <c r="B53" s="142" t="s">
        <v>63</v>
      </c>
      <c r="C53" s="154" t="s">
        <v>239</v>
      </c>
      <c r="D53" s="148" t="s">
        <v>25</v>
      </c>
      <c r="E53" s="154">
        <v>18314010310</v>
      </c>
      <c r="F53" s="145"/>
      <c r="G53" s="19">
        <v>27</v>
      </c>
      <c r="H53" s="19">
        <v>23</v>
      </c>
      <c r="I53" s="56">
        <f t="shared" si="0"/>
        <v>50</v>
      </c>
      <c r="J53" s="145">
        <v>7399512567</v>
      </c>
      <c r="K53" s="145" t="s">
        <v>346</v>
      </c>
      <c r="L53" s="145" t="s">
        <v>167</v>
      </c>
      <c r="M53" s="145">
        <v>9613967839</v>
      </c>
      <c r="N53" s="151" t="s">
        <v>347</v>
      </c>
      <c r="O53" s="145">
        <v>8011751601</v>
      </c>
      <c r="P53" s="146">
        <v>43605</v>
      </c>
      <c r="Q53" s="143" t="s">
        <v>334</v>
      </c>
      <c r="R53" s="145">
        <v>45</v>
      </c>
      <c r="S53" s="145" t="s">
        <v>77</v>
      </c>
      <c r="T53" s="18"/>
    </row>
    <row r="54" spans="1:20">
      <c r="A54" s="4">
        <v>50</v>
      </c>
      <c r="B54" s="142" t="s">
        <v>63</v>
      </c>
      <c r="C54" s="154" t="s">
        <v>240</v>
      </c>
      <c r="D54" s="148" t="s">
        <v>25</v>
      </c>
      <c r="E54" s="154">
        <v>18314010311</v>
      </c>
      <c r="F54" s="145"/>
      <c r="G54" s="17">
        <v>30</v>
      </c>
      <c r="H54" s="17">
        <v>24</v>
      </c>
      <c r="I54" s="56">
        <f t="shared" si="0"/>
        <v>54</v>
      </c>
      <c r="J54" s="145">
        <v>8876985127</v>
      </c>
      <c r="K54" s="145" t="s">
        <v>346</v>
      </c>
      <c r="L54" s="145" t="s">
        <v>167</v>
      </c>
      <c r="M54" s="145">
        <v>9613967839</v>
      </c>
      <c r="N54" s="151" t="s">
        <v>347</v>
      </c>
      <c r="O54" s="145">
        <v>8011751601</v>
      </c>
      <c r="P54" s="146">
        <v>43605</v>
      </c>
      <c r="Q54" s="143" t="s">
        <v>334</v>
      </c>
      <c r="R54" s="145">
        <v>45</v>
      </c>
      <c r="S54" s="145" t="s">
        <v>77</v>
      </c>
      <c r="T54" s="18"/>
    </row>
    <row r="55" spans="1:20">
      <c r="A55" s="4">
        <v>51</v>
      </c>
      <c r="B55" s="142" t="s">
        <v>62</v>
      </c>
      <c r="C55" s="145" t="s">
        <v>241</v>
      </c>
      <c r="D55" s="148" t="s">
        <v>23</v>
      </c>
      <c r="E55" s="145" t="s">
        <v>287</v>
      </c>
      <c r="F55" s="145" t="s">
        <v>300</v>
      </c>
      <c r="G55" s="19">
        <v>44</v>
      </c>
      <c r="H55" s="19">
        <v>43</v>
      </c>
      <c r="I55" s="56">
        <f t="shared" si="0"/>
        <v>87</v>
      </c>
      <c r="J55" s="145" t="s">
        <v>349</v>
      </c>
      <c r="K55" s="145" t="s">
        <v>310</v>
      </c>
      <c r="L55" s="145" t="s">
        <v>75</v>
      </c>
      <c r="M55" s="145">
        <v>9435939131</v>
      </c>
      <c r="N55" s="145"/>
      <c r="O55" s="145"/>
      <c r="P55" s="146">
        <v>43606</v>
      </c>
      <c r="Q55" s="143" t="s">
        <v>321</v>
      </c>
      <c r="R55" s="145">
        <v>5</v>
      </c>
      <c r="S55" s="145" t="s">
        <v>77</v>
      </c>
      <c r="T55" s="18"/>
    </row>
    <row r="56" spans="1:20">
      <c r="A56" s="4">
        <v>52</v>
      </c>
      <c r="B56" s="142" t="s">
        <v>63</v>
      </c>
      <c r="C56" s="154" t="s">
        <v>242</v>
      </c>
      <c r="D56" s="148" t="s">
        <v>25</v>
      </c>
      <c r="E56" s="154">
        <v>18314010312</v>
      </c>
      <c r="F56" s="145"/>
      <c r="G56" s="19">
        <v>25</v>
      </c>
      <c r="H56" s="19">
        <v>26</v>
      </c>
      <c r="I56" s="56">
        <f t="shared" si="0"/>
        <v>51</v>
      </c>
      <c r="J56" s="145"/>
      <c r="K56" s="145" t="s">
        <v>346</v>
      </c>
      <c r="L56" s="145" t="s">
        <v>167</v>
      </c>
      <c r="M56" s="145">
        <v>9613967839</v>
      </c>
      <c r="N56" s="151" t="s">
        <v>347</v>
      </c>
      <c r="O56" s="145">
        <v>8011751601</v>
      </c>
      <c r="P56" s="146">
        <v>43606</v>
      </c>
      <c r="Q56" s="143" t="s">
        <v>321</v>
      </c>
      <c r="R56" s="145">
        <v>45</v>
      </c>
      <c r="S56" s="145" t="s">
        <v>77</v>
      </c>
      <c r="T56" s="18"/>
    </row>
    <row r="57" spans="1:20">
      <c r="A57" s="4">
        <v>53</v>
      </c>
      <c r="B57" s="142" t="s">
        <v>63</v>
      </c>
      <c r="C57" s="154" t="s">
        <v>243</v>
      </c>
      <c r="D57" s="148" t="s">
        <v>25</v>
      </c>
      <c r="E57" s="154">
        <v>18314010313</v>
      </c>
      <c r="F57" s="145"/>
      <c r="G57" s="19">
        <v>35</v>
      </c>
      <c r="H57" s="19">
        <v>22</v>
      </c>
      <c r="I57" s="56">
        <f t="shared" si="0"/>
        <v>57</v>
      </c>
      <c r="J57" s="145">
        <v>7896221820</v>
      </c>
      <c r="K57" s="145" t="s">
        <v>346</v>
      </c>
      <c r="L57" s="145" t="s">
        <v>167</v>
      </c>
      <c r="M57" s="145">
        <v>9613967839</v>
      </c>
      <c r="N57" s="151" t="s">
        <v>347</v>
      </c>
      <c r="O57" s="145">
        <v>8011751601</v>
      </c>
      <c r="P57" s="146">
        <v>43606</v>
      </c>
      <c r="Q57" s="143" t="s">
        <v>321</v>
      </c>
      <c r="R57" s="145">
        <v>45</v>
      </c>
      <c r="S57" s="145" t="s">
        <v>77</v>
      </c>
      <c r="T57" s="18"/>
    </row>
    <row r="58" spans="1:20">
      <c r="A58" s="4">
        <v>54</v>
      </c>
      <c r="B58" s="159" t="s">
        <v>63</v>
      </c>
      <c r="C58" s="152" t="s">
        <v>244</v>
      </c>
      <c r="D58" s="163" t="s">
        <v>23</v>
      </c>
      <c r="E58" s="152" t="s">
        <v>288</v>
      </c>
      <c r="F58" s="163" t="s">
        <v>304</v>
      </c>
      <c r="G58" s="19">
        <v>122</v>
      </c>
      <c r="H58" s="19">
        <v>107</v>
      </c>
      <c r="I58" s="56">
        <f t="shared" si="0"/>
        <v>229</v>
      </c>
      <c r="J58" s="152" t="s">
        <v>350</v>
      </c>
      <c r="K58" s="163" t="s">
        <v>136</v>
      </c>
      <c r="L58" s="163" t="s">
        <v>351</v>
      </c>
      <c r="M58" s="163">
        <v>8753969045</v>
      </c>
      <c r="N58" s="163"/>
      <c r="O58" s="163"/>
      <c r="P58" s="146">
        <v>43607</v>
      </c>
      <c r="Q58" s="163" t="s">
        <v>326</v>
      </c>
      <c r="R58" s="163">
        <v>66</v>
      </c>
      <c r="S58" s="152" t="s">
        <v>77</v>
      </c>
      <c r="T58" s="18"/>
    </row>
    <row r="59" spans="1:20">
      <c r="A59" s="4">
        <v>55</v>
      </c>
      <c r="B59" s="142" t="s">
        <v>62</v>
      </c>
      <c r="C59" s="154" t="s">
        <v>245</v>
      </c>
      <c r="D59" s="148" t="s">
        <v>25</v>
      </c>
      <c r="E59" s="154">
        <v>18314010314</v>
      </c>
      <c r="F59" s="145"/>
      <c r="G59" s="19">
        <v>32</v>
      </c>
      <c r="H59" s="19">
        <v>26</v>
      </c>
      <c r="I59" s="56">
        <f t="shared" si="0"/>
        <v>58</v>
      </c>
      <c r="J59" s="145">
        <v>9854972899</v>
      </c>
      <c r="K59" s="145" t="s">
        <v>346</v>
      </c>
      <c r="L59" s="145" t="s">
        <v>167</v>
      </c>
      <c r="M59" s="145">
        <v>9613967839</v>
      </c>
      <c r="N59" s="151" t="s">
        <v>347</v>
      </c>
      <c r="O59" s="145">
        <v>8011751601</v>
      </c>
      <c r="P59" s="146">
        <v>43607</v>
      </c>
      <c r="Q59" s="163" t="s">
        <v>326</v>
      </c>
      <c r="R59" s="145">
        <v>45</v>
      </c>
      <c r="S59" s="145" t="s">
        <v>77</v>
      </c>
      <c r="T59" s="18"/>
    </row>
    <row r="60" spans="1:20">
      <c r="A60" s="4">
        <v>56</v>
      </c>
      <c r="B60" s="142" t="s">
        <v>62</v>
      </c>
      <c r="C60" s="155" t="s">
        <v>246</v>
      </c>
      <c r="D60" s="148" t="s">
        <v>25</v>
      </c>
      <c r="E60" s="154">
        <v>18314010315</v>
      </c>
      <c r="F60" s="145"/>
      <c r="G60" s="19">
        <v>18</v>
      </c>
      <c r="H60" s="19">
        <v>21</v>
      </c>
      <c r="I60" s="56">
        <f t="shared" si="0"/>
        <v>39</v>
      </c>
      <c r="J60" s="145">
        <v>9678252991</v>
      </c>
      <c r="K60" s="145" t="s">
        <v>346</v>
      </c>
      <c r="L60" s="145" t="s">
        <v>167</v>
      </c>
      <c r="M60" s="145">
        <v>9613967839</v>
      </c>
      <c r="N60" s="151" t="s">
        <v>347</v>
      </c>
      <c r="O60" s="145">
        <v>8011751601</v>
      </c>
      <c r="P60" s="146">
        <v>43607</v>
      </c>
      <c r="Q60" s="163" t="s">
        <v>326</v>
      </c>
      <c r="R60" s="145">
        <v>45</v>
      </c>
      <c r="S60" s="145" t="s">
        <v>77</v>
      </c>
      <c r="T60" s="18"/>
    </row>
    <row r="61" spans="1:20">
      <c r="A61" s="4">
        <v>57</v>
      </c>
      <c r="B61" s="17" t="s">
        <v>62</v>
      </c>
      <c r="C61" s="143" t="s">
        <v>195</v>
      </c>
      <c r="D61" s="148" t="s">
        <v>23</v>
      </c>
      <c r="E61" s="143" t="s">
        <v>266</v>
      </c>
      <c r="F61" s="143" t="s">
        <v>300</v>
      </c>
      <c r="G61" s="17">
        <v>19</v>
      </c>
      <c r="H61" s="17">
        <v>23</v>
      </c>
      <c r="I61" s="56">
        <f t="shared" si="0"/>
        <v>42</v>
      </c>
      <c r="J61" s="143" t="s">
        <v>306</v>
      </c>
      <c r="K61" s="143" t="s">
        <v>307</v>
      </c>
      <c r="L61" s="143" t="s">
        <v>125</v>
      </c>
      <c r="M61" s="143">
        <v>9435239748</v>
      </c>
      <c r="N61" s="143"/>
      <c r="O61" s="143"/>
      <c r="P61" s="166">
        <v>43608</v>
      </c>
      <c r="Q61" s="143" t="s">
        <v>308</v>
      </c>
      <c r="R61" s="143">
        <v>20</v>
      </c>
      <c r="S61" s="143" t="s">
        <v>77</v>
      </c>
      <c r="T61" s="18"/>
    </row>
    <row r="62" spans="1:20">
      <c r="A62" s="4">
        <v>58</v>
      </c>
      <c r="B62" s="17" t="s">
        <v>62</v>
      </c>
      <c r="C62" s="143" t="s">
        <v>247</v>
      </c>
      <c r="D62" s="148" t="s">
        <v>23</v>
      </c>
      <c r="E62" s="143" t="s">
        <v>289</v>
      </c>
      <c r="F62" s="143" t="s">
        <v>300</v>
      </c>
      <c r="G62" s="19">
        <v>15</v>
      </c>
      <c r="H62" s="19">
        <v>13</v>
      </c>
      <c r="I62" s="56">
        <f t="shared" si="0"/>
        <v>28</v>
      </c>
      <c r="J62" s="143" t="s">
        <v>352</v>
      </c>
      <c r="K62" s="143" t="s">
        <v>307</v>
      </c>
      <c r="L62" s="143" t="s">
        <v>125</v>
      </c>
      <c r="M62" s="143">
        <v>9435239748</v>
      </c>
      <c r="N62" s="143"/>
      <c r="O62" s="143"/>
      <c r="P62" s="166">
        <v>43608</v>
      </c>
      <c r="Q62" s="143" t="s">
        <v>308</v>
      </c>
      <c r="R62" s="143">
        <v>20</v>
      </c>
      <c r="S62" s="143" t="s">
        <v>77</v>
      </c>
      <c r="T62" s="18"/>
    </row>
    <row r="63" spans="1:20">
      <c r="A63" s="4">
        <v>59</v>
      </c>
      <c r="B63" s="17" t="s">
        <v>62</v>
      </c>
      <c r="C63" s="143" t="s">
        <v>248</v>
      </c>
      <c r="D63" s="148" t="s">
        <v>23</v>
      </c>
      <c r="E63" s="143" t="s">
        <v>290</v>
      </c>
      <c r="F63" s="143" t="s">
        <v>300</v>
      </c>
      <c r="G63" s="19">
        <v>0</v>
      </c>
      <c r="H63" s="19">
        <v>25</v>
      </c>
      <c r="I63" s="56">
        <f t="shared" si="0"/>
        <v>25</v>
      </c>
      <c r="J63" s="143" t="s">
        <v>353</v>
      </c>
      <c r="K63" s="143" t="s">
        <v>307</v>
      </c>
      <c r="L63" s="143" t="s">
        <v>125</v>
      </c>
      <c r="M63" s="143">
        <v>9435239748</v>
      </c>
      <c r="N63" s="143"/>
      <c r="O63" s="143"/>
      <c r="P63" s="166">
        <v>43608</v>
      </c>
      <c r="Q63" s="143" t="s">
        <v>308</v>
      </c>
      <c r="R63" s="143">
        <v>20</v>
      </c>
      <c r="S63" s="143" t="s">
        <v>77</v>
      </c>
      <c r="T63" s="18"/>
    </row>
    <row r="64" spans="1:20">
      <c r="A64" s="4">
        <v>60</v>
      </c>
      <c r="B64" s="17" t="s">
        <v>63</v>
      </c>
      <c r="C64" s="154" t="s">
        <v>204</v>
      </c>
      <c r="D64" s="148" t="s">
        <v>25</v>
      </c>
      <c r="E64" s="154">
        <v>18314010205</v>
      </c>
      <c r="F64" s="143"/>
      <c r="G64" s="19">
        <v>29</v>
      </c>
      <c r="H64" s="19">
        <v>31</v>
      </c>
      <c r="I64" s="56">
        <f t="shared" si="0"/>
        <v>60</v>
      </c>
      <c r="J64" s="145">
        <v>9854638384</v>
      </c>
      <c r="K64" s="143" t="s">
        <v>314</v>
      </c>
      <c r="L64" s="143" t="s">
        <v>174</v>
      </c>
      <c r="M64" s="143">
        <v>7399517942</v>
      </c>
      <c r="N64" s="167" t="s">
        <v>322</v>
      </c>
      <c r="O64" s="145">
        <v>8011623047</v>
      </c>
      <c r="P64" s="166">
        <v>43608</v>
      </c>
      <c r="Q64" s="143" t="s">
        <v>308</v>
      </c>
      <c r="R64" s="143">
        <v>25</v>
      </c>
      <c r="S64" s="143" t="s">
        <v>77</v>
      </c>
      <c r="T64" s="18"/>
    </row>
    <row r="65" spans="1:20">
      <c r="A65" s="4">
        <v>61</v>
      </c>
      <c r="B65" s="17" t="s">
        <v>63</v>
      </c>
      <c r="C65" s="154" t="s">
        <v>205</v>
      </c>
      <c r="D65" s="148" t="s">
        <v>25</v>
      </c>
      <c r="E65" s="154">
        <v>18314010206</v>
      </c>
      <c r="F65" s="143"/>
      <c r="G65" s="19">
        <v>20</v>
      </c>
      <c r="H65" s="19">
        <v>22</v>
      </c>
      <c r="I65" s="56">
        <f t="shared" si="0"/>
        <v>42</v>
      </c>
      <c r="J65" s="145">
        <v>9859838488</v>
      </c>
      <c r="K65" s="143" t="s">
        <v>314</v>
      </c>
      <c r="L65" s="143" t="s">
        <v>174</v>
      </c>
      <c r="M65" s="143">
        <v>7399517942</v>
      </c>
      <c r="N65" s="167" t="s">
        <v>322</v>
      </c>
      <c r="O65" s="145">
        <v>8011623047</v>
      </c>
      <c r="P65" s="166">
        <v>43608</v>
      </c>
      <c r="Q65" s="143" t="s">
        <v>308</v>
      </c>
      <c r="R65" s="143">
        <v>25</v>
      </c>
      <c r="S65" s="143" t="s">
        <v>77</v>
      </c>
      <c r="T65" s="18"/>
    </row>
    <row r="66" spans="1:20">
      <c r="A66" s="4">
        <v>62</v>
      </c>
      <c r="B66" s="17" t="s">
        <v>63</v>
      </c>
      <c r="C66" s="143" t="s">
        <v>249</v>
      </c>
      <c r="D66" s="148" t="s">
        <v>23</v>
      </c>
      <c r="E66" s="143" t="s">
        <v>291</v>
      </c>
      <c r="F66" s="143" t="s">
        <v>300</v>
      </c>
      <c r="G66" s="19">
        <v>11</v>
      </c>
      <c r="H66" s="19">
        <v>8</v>
      </c>
      <c r="I66" s="56">
        <f t="shared" si="0"/>
        <v>19</v>
      </c>
      <c r="J66" s="143" t="s">
        <v>354</v>
      </c>
      <c r="K66" s="143" t="s">
        <v>307</v>
      </c>
      <c r="L66" s="143" t="s">
        <v>125</v>
      </c>
      <c r="M66" s="143">
        <v>9435239748</v>
      </c>
      <c r="N66" s="143"/>
      <c r="O66" s="143"/>
      <c r="P66" s="166">
        <v>43609</v>
      </c>
      <c r="Q66" s="143" t="s">
        <v>334</v>
      </c>
      <c r="R66" s="143">
        <v>20</v>
      </c>
      <c r="S66" s="143" t="s">
        <v>77</v>
      </c>
      <c r="T66" s="18"/>
    </row>
    <row r="67" spans="1:20">
      <c r="A67" s="4">
        <v>63</v>
      </c>
      <c r="B67" s="17" t="s">
        <v>63</v>
      </c>
      <c r="C67" s="143" t="s">
        <v>250</v>
      </c>
      <c r="D67" s="148" t="s">
        <v>23</v>
      </c>
      <c r="E67" s="143" t="s">
        <v>292</v>
      </c>
      <c r="F67" s="143" t="s">
        <v>300</v>
      </c>
      <c r="G67" s="19">
        <v>12</v>
      </c>
      <c r="H67" s="19">
        <v>10</v>
      </c>
      <c r="I67" s="56">
        <f t="shared" si="0"/>
        <v>22</v>
      </c>
      <c r="J67" s="143" t="s">
        <v>355</v>
      </c>
      <c r="K67" s="143" t="s">
        <v>307</v>
      </c>
      <c r="L67" s="143" t="s">
        <v>125</v>
      </c>
      <c r="M67" s="143">
        <v>9435239748</v>
      </c>
      <c r="N67" s="143"/>
      <c r="O67" s="143"/>
      <c r="P67" s="166">
        <v>43609</v>
      </c>
      <c r="Q67" s="143" t="s">
        <v>334</v>
      </c>
      <c r="R67" s="143">
        <v>20</v>
      </c>
      <c r="S67" s="143" t="s">
        <v>77</v>
      </c>
      <c r="T67" s="18"/>
    </row>
    <row r="68" spans="1:20">
      <c r="A68" s="4">
        <v>64</v>
      </c>
      <c r="B68" s="17" t="s">
        <v>63</v>
      </c>
      <c r="C68" s="143" t="s">
        <v>196</v>
      </c>
      <c r="D68" s="148" t="s">
        <v>23</v>
      </c>
      <c r="E68" s="143" t="s">
        <v>267</v>
      </c>
      <c r="F68" s="143" t="s">
        <v>300</v>
      </c>
      <c r="G68" s="19">
        <v>11</v>
      </c>
      <c r="H68" s="19">
        <v>9</v>
      </c>
      <c r="I68" s="56">
        <f t="shared" si="0"/>
        <v>20</v>
      </c>
      <c r="J68" s="143" t="s">
        <v>309</v>
      </c>
      <c r="K68" s="143" t="s">
        <v>307</v>
      </c>
      <c r="L68" s="143" t="s">
        <v>125</v>
      </c>
      <c r="M68" s="143">
        <v>9435239748</v>
      </c>
      <c r="N68" s="143"/>
      <c r="O68" s="143"/>
      <c r="P68" s="166">
        <v>43609</v>
      </c>
      <c r="Q68" s="143" t="s">
        <v>334</v>
      </c>
      <c r="R68" s="143">
        <v>20</v>
      </c>
      <c r="S68" s="143" t="s">
        <v>77</v>
      </c>
      <c r="T68" s="18"/>
    </row>
    <row r="69" spans="1:20">
      <c r="A69" s="4">
        <v>65</v>
      </c>
      <c r="B69" s="17" t="s">
        <v>63</v>
      </c>
      <c r="C69" s="143" t="s">
        <v>251</v>
      </c>
      <c r="D69" s="148" t="s">
        <v>23</v>
      </c>
      <c r="E69" s="143" t="s">
        <v>293</v>
      </c>
      <c r="F69" s="143" t="s">
        <v>300</v>
      </c>
      <c r="G69" s="19">
        <v>29</v>
      </c>
      <c r="H69" s="19">
        <v>21</v>
      </c>
      <c r="I69" s="56">
        <f t="shared" si="0"/>
        <v>50</v>
      </c>
      <c r="J69" s="143" t="s">
        <v>356</v>
      </c>
      <c r="K69" s="143" t="s">
        <v>307</v>
      </c>
      <c r="L69" s="143" t="s">
        <v>125</v>
      </c>
      <c r="M69" s="143">
        <v>9435239748</v>
      </c>
      <c r="N69" s="143"/>
      <c r="O69" s="143"/>
      <c r="P69" s="166">
        <v>43609</v>
      </c>
      <c r="Q69" s="143" t="s">
        <v>334</v>
      </c>
      <c r="R69" s="143">
        <v>25</v>
      </c>
      <c r="S69" s="143" t="s">
        <v>77</v>
      </c>
      <c r="T69" s="18"/>
    </row>
    <row r="70" spans="1:20">
      <c r="A70" s="4">
        <v>66</v>
      </c>
      <c r="B70" s="17" t="s">
        <v>62</v>
      </c>
      <c r="C70" s="154" t="s">
        <v>207</v>
      </c>
      <c r="D70" s="148" t="s">
        <v>25</v>
      </c>
      <c r="E70" s="154">
        <v>18314010207</v>
      </c>
      <c r="F70" s="143"/>
      <c r="G70" s="19">
        <v>35</v>
      </c>
      <c r="H70" s="19">
        <v>32</v>
      </c>
      <c r="I70" s="56">
        <f t="shared" ref="I70:I133" si="1">SUM(G70:H70)</f>
        <v>67</v>
      </c>
      <c r="J70" s="145">
        <v>7896462847</v>
      </c>
      <c r="K70" s="143" t="s">
        <v>314</v>
      </c>
      <c r="L70" s="143" t="s">
        <v>174</v>
      </c>
      <c r="M70" s="143">
        <v>7399517942</v>
      </c>
      <c r="N70" s="167" t="s">
        <v>322</v>
      </c>
      <c r="O70" s="145">
        <v>8011623047</v>
      </c>
      <c r="P70" s="166">
        <v>43609</v>
      </c>
      <c r="Q70" s="143" t="s">
        <v>334</v>
      </c>
      <c r="R70" s="143">
        <v>25</v>
      </c>
      <c r="S70" s="143" t="s">
        <v>77</v>
      </c>
      <c r="T70" s="18"/>
    </row>
    <row r="71" spans="1:20">
      <c r="A71" s="4">
        <v>67</v>
      </c>
      <c r="B71" s="17" t="s">
        <v>62</v>
      </c>
      <c r="C71" s="154" t="s">
        <v>208</v>
      </c>
      <c r="D71" s="148" t="s">
        <v>25</v>
      </c>
      <c r="E71" s="154">
        <v>18314010208</v>
      </c>
      <c r="F71" s="143"/>
      <c r="G71" s="19">
        <v>30</v>
      </c>
      <c r="H71" s="19">
        <v>34</v>
      </c>
      <c r="I71" s="56">
        <f t="shared" si="1"/>
        <v>64</v>
      </c>
      <c r="J71" s="145">
        <v>8811964166</v>
      </c>
      <c r="K71" s="143" t="s">
        <v>314</v>
      </c>
      <c r="L71" s="143" t="s">
        <v>174</v>
      </c>
      <c r="M71" s="143">
        <v>7399517942</v>
      </c>
      <c r="N71" s="167" t="s">
        <v>322</v>
      </c>
      <c r="O71" s="145">
        <v>8011623047</v>
      </c>
      <c r="P71" s="166">
        <v>43609</v>
      </c>
      <c r="Q71" s="143" t="s">
        <v>334</v>
      </c>
      <c r="R71" s="143">
        <v>25</v>
      </c>
      <c r="S71" s="143" t="s">
        <v>77</v>
      </c>
      <c r="T71" s="18"/>
    </row>
    <row r="72" spans="1:20">
      <c r="A72" s="4">
        <v>68</v>
      </c>
      <c r="B72" s="17" t="s">
        <v>62</v>
      </c>
      <c r="C72" s="143" t="s">
        <v>199</v>
      </c>
      <c r="D72" s="148" t="s">
        <v>23</v>
      </c>
      <c r="E72" s="143" t="s">
        <v>270</v>
      </c>
      <c r="F72" s="143" t="s">
        <v>300</v>
      </c>
      <c r="G72" s="19">
        <v>23</v>
      </c>
      <c r="H72" s="19">
        <v>21</v>
      </c>
      <c r="I72" s="56">
        <f t="shared" si="1"/>
        <v>44</v>
      </c>
      <c r="J72" s="143" t="s">
        <v>313</v>
      </c>
      <c r="K72" s="143" t="s">
        <v>314</v>
      </c>
      <c r="L72" s="143" t="s">
        <v>174</v>
      </c>
      <c r="M72" s="143">
        <v>7399517942</v>
      </c>
      <c r="N72" s="143"/>
      <c r="O72" s="143"/>
      <c r="P72" s="166">
        <v>43612</v>
      </c>
      <c r="Q72" s="143" t="s">
        <v>315</v>
      </c>
      <c r="R72" s="143">
        <v>25</v>
      </c>
      <c r="S72" s="143" t="s">
        <v>77</v>
      </c>
      <c r="T72" s="18"/>
    </row>
    <row r="73" spans="1:20">
      <c r="A73" s="4">
        <v>69</v>
      </c>
      <c r="B73" s="17" t="s">
        <v>62</v>
      </c>
      <c r="C73" s="143" t="s">
        <v>252</v>
      </c>
      <c r="D73" s="148" t="s">
        <v>23</v>
      </c>
      <c r="E73" s="143" t="s">
        <v>294</v>
      </c>
      <c r="F73" s="143" t="s">
        <v>300</v>
      </c>
      <c r="G73" s="19">
        <v>32</v>
      </c>
      <c r="H73" s="19">
        <v>26</v>
      </c>
      <c r="I73" s="56">
        <f t="shared" si="1"/>
        <v>58</v>
      </c>
      <c r="J73" s="143" t="s">
        <v>357</v>
      </c>
      <c r="K73" s="143" t="s">
        <v>324</v>
      </c>
      <c r="L73" s="143" t="s">
        <v>325</v>
      </c>
      <c r="M73" s="143">
        <v>7399913228</v>
      </c>
      <c r="N73" s="143"/>
      <c r="O73" s="143"/>
      <c r="P73" s="166">
        <v>43612</v>
      </c>
      <c r="Q73" s="143" t="s">
        <v>315</v>
      </c>
      <c r="R73" s="143">
        <v>30</v>
      </c>
      <c r="S73" s="143" t="s">
        <v>77</v>
      </c>
      <c r="T73" s="18"/>
    </row>
    <row r="74" spans="1:20">
      <c r="A74" s="4">
        <v>70</v>
      </c>
      <c r="B74" s="17" t="s">
        <v>63</v>
      </c>
      <c r="C74" s="154" t="s">
        <v>211</v>
      </c>
      <c r="D74" s="148" t="s">
        <v>25</v>
      </c>
      <c r="E74" s="154">
        <v>18314010209</v>
      </c>
      <c r="F74" s="143"/>
      <c r="G74" s="19">
        <v>31</v>
      </c>
      <c r="H74" s="19">
        <v>30</v>
      </c>
      <c r="I74" s="56">
        <f t="shared" si="1"/>
        <v>61</v>
      </c>
      <c r="J74" s="145">
        <v>9577145141</v>
      </c>
      <c r="K74" s="143" t="s">
        <v>314</v>
      </c>
      <c r="L74" s="143" t="s">
        <v>174</v>
      </c>
      <c r="M74" s="143">
        <v>7399517942</v>
      </c>
      <c r="N74" s="167" t="s">
        <v>331</v>
      </c>
      <c r="O74" s="145">
        <v>9678422213</v>
      </c>
      <c r="P74" s="166">
        <v>43612</v>
      </c>
      <c r="Q74" s="143" t="s">
        <v>315</v>
      </c>
      <c r="R74" s="143">
        <v>25</v>
      </c>
      <c r="S74" s="143" t="s">
        <v>77</v>
      </c>
      <c r="T74" s="18"/>
    </row>
    <row r="75" spans="1:20">
      <c r="A75" s="4">
        <v>71</v>
      </c>
      <c r="B75" s="17" t="s">
        <v>63</v>
      </c>
      <c r="C75" s="154" t="s">
        <v>212</v>
      </c>
      <c r="D75" s="148" t="s">
        <v>25</v>
      </c>
      <c r="E75" s="154">
        <v>18314010210</v>
      </c>
      <c r="F75" s="143"/>
      <c r="G75" s="19">
        <v>23</v>
      </c>
      <c r="H75" s="19">
        <v>26</v>
      </c>
      <c r="I75" s="56">
        <f t="shared" si="1"/>
        <v>49</v>
      </c>
      <c r="J75" s="145">
        <v>8134870210</v>
      </c>
      <c r="K75" s="143" t="s">
        <v>314</v>
      </c>
      <c r="L75" s="143" t="s">
        <v>174</v>
      </c>
      <c r="M75" s="143">
        <v>7399517942</v>
      </c>
      <c r="N75" s="167" t="s">
        <v>331</v>
      </c>
      <c r="O75" s="145">
        <v>9678422213</v>
      </c>
      <c r="P75" s="166">
        <v>43612</v>
      </c>
      <c r="Q75" s="143" t="s">
        <v>315</v>
      </c>
      <c r="R75" s="143">
        <v>25</v>
      </c>
      <c r="S75" s="143" t="s">
        <v>77</v>
      </c>
      <c r="T75" s="18"/>
    </row>
    <row r="76" spans="1:20">
      <c r="A76" s="4">
        <v>72</v>
      </c>
      <c r="B76" s="159" t="s">
        <v>62</v>
      </c>
      <c r="C76" s="152" t="s">
        <v>253</v>
      </c>
      <c r="D76" s="160" t="s">
        <v>23</v>
      </c>
      <c r="E76" s="152" t="s">
        <v>295</v>
      </c>
      <c r="F76" s="152" t="s">
        <v>300</v>
      </c>
      <c r="G76" s="19">
        <v>7</v>
      </c>
      <c r="H76" s="19">
        <v>9</v>
      </c>
      <c r="I76" s="56">
        <f t="shared" si="1"/>
        <v>16</v>
      </c>
      <c r="J76" s="152" t="s">
        <v>358</v>
      </c>
      <c r="K76" s="152" t="s">
        <v>328</v>
      </c>
      <c r="L76" s="152" t="s">
        <v>137</v>
      </c>
      <c r="M76" s="152">
        <v>8753969045</v>
      </c>
      <c r="N76" s="152"/>
      <c r="O76" s="152"/>
      <c r="P76" s="161">
        <v>43613</v>
      </c>
      <c r="Q76" s="152" t="s">
        <v>326</v>
      </c>
      <c r="R76" s="152">
        <v>30</v>
      </c>
      <c r="S76" s="152" t="s">
        <v>77</v>
      </c>
      <c r="T76" s="18"/>
    </row>
    <row r="77" spans="1:20">
      <c r="A77" s="4">
        <v>73</v>
      </c>
      <c r="B77" s="159" t="s">
        <v>62</v>
      </c>
      <c r="C77" s="152" t="s">
        <v>254</v>
      </c>
      <c r="D77" s="160" t="s">
        <v>23</v>
      </c>
      <c r="E77" s="152" t="s">
        <v>296</v>
      </c>
      <c r="F77" s="152" t="s">
        <v>300</v>
      </c>
      <c r="G77" s="19">
        <v>12</v>
      </c>
      <c r="H77" s="19">
        <v>10</v>
      </c>
      <c r="I77" s="56">
        <f t="shared" si="1"/>
        <v>22</v>
      </c>
      <c r="J77" s="152" t="s">
        <v>359</v>
      </c>
      <c r="K77" s="152" t="s">
        <v>328</v>
      </c>
      <c r="L77" s="152" t="s">
        <v>137</v>
      </c>
      <c r="M77" s="152">
        <v>8753969045</v>
      </c>
      <c r="N77" s="152"/>
      <c r="O77" s="152"/>
      <c r="P77" s="161">
        <v>43613</v>
      </c>
      <c r="Q77" s="152" t="s">
        <v>326</v>
      </c>
      <c r="R77" s="152">
        <v>30</v>
      </c>
      <c r="S77" s="152" t="s">
        <v>77</v>
      </c>
      <c r="T77" s="18"/>
    </row>
    <row r="78" spans="1:20">
      <c r="A78" s="4">
        <v>74</v>
      </c>
      <c r="B78" s="159" t="s">
        <v>62</v>
      </c>
      <c r="C78" s="152" t="s">
        <v>210</v>
      </c>
      <c r="D78" s="160" t="s">
        <v>23</v>
      </c>
      <c r="E78" s="152" t="s">
        <v>275</v>
      </c>
      <c r="F78" s="152" t="s">
        <v>300</v>
      </c>
      <c r="G78" s="19">
        <v>22</v>
      </c>
      <c r="H78" s="19">
        <v>20</v>
      </c>
      <c r="I78" s="56">
        <f t="shared" si="1"/>
        <v>42</v>
      </c>
      <c r="J78" s="152" t="s">
        <v>330</v>
      </c>
      <c r="K78" s="152" t="s">
        <v>328</v>
      </c>
      <c r="L78" s="152" t="s">
        <v>137</v>
      </c>
      <c r="M78" s="152">
        <v>8753969045</v>
      </c>
      <c r="N78" s="152"/>
      <c r="O78" s="152"/>
      <c r="P78" s="161">
        <v>43613</v>
      </c>
      <c r="Q78" s="152" t="s">
        <v>326</v>
      </c>
      <c r="R78" s="152">
        <v>30</v>
      </c>
      <c r="S78" s="152" t="s">
        <v>77</v>
      </c>
      <c r="T78" s="18"/>
    </row>
    <row r="79" spans="1:20">
      <c r="A79" s="4">
        <v>75</v>
      </c>
      <c r="B79" s="159" t="s">
        <v>63</v>
      </c>
      <c r="C79" s="152" t="s">
        <v>255</v>
      </c>
      <c r="D79" s="160" t="s">
        <v>25</v>
      </c>
      <c r="E79" s="150" t="s">
        <v>297</v>
      </c>
      <c r="F79" s="152"/>
      <c r="G79" s="19">
        <v>46</v>
      </c>
      <c r="H79" s="19">
        <v>43</v>
      </c>
      <c r="I79" s="56">
        <f t="shared" si="1"/>
        <v>89</v>
      </c>
      <c r="J79" s="152"/>
      <c r="K79" s="152" t="s">
        <v>307</v>
      </c>
      <c r="L79" s="152" t="s">
        <v>320</v>
      </c>
      <c r="M79" s="152">
        <v>9435955894</v>
      </c>
      <c r="N79" s="163" t="s">
        <v>360</v>
      </c>
      <c r="O79" s="152">
        <v>9401504953</v>
      </c>
      <c r="P79" s="161">
        <v>43613</v>
      </c>
      <c r="Q79" s="152" t="s">
        <v>326</v>
      </c>
      <c r="R79" s="152">
        <v>20</v>
      </c>
      <c r="S79" s="152" t="s">
        <v>77</v>
      </c>
      <c r="T79" s="18"/>
    </row>
    <row r="80" spans="1:20">
      <c r="A80" s="4">
        <v>76</v>
      </c>
      <c r="B80" s="159" t="s">
        <v>63</v>
      </c>
      <c r="C80" s="152" t="s">
        <v>256</v>
      </c>
      <c r="D80" s="160" t="s">
        <v>25</v>
      </c>
      <c r="E80" s="150" t="s">
        <v>298</v>
      </c>
      <c r="F80" s="152"/>
      <c r="G80" s="19">
        <v>32</v>
      </c>
      <c r="H80" s="19">
        <v>39</v>
      </c>
      <c r="I80" s="56">
        <f t="shared" si="1"/>
        <v>71</v>
      </c>
      <c r="J80" s="152">
        <v>9401702436</v>
      </c>
      <c r="K80" s="152" t="s">
        <v>307</v>
      </c>
      <c r="L80" s="152" t="s">
        <v>320</v>
      </c>
      <c r="M80" s="152">
        <v>9435955894</v>
      </c>
      <c r="N80" s="163" t="s">
        <v>361</v>
      </c>
      <c r="O80" s="152">
        <v>9401693748</v>
      </c>
      <c r="P80" s="161">
        <v>43613</v>
      </c>
      <c r="Q80" s="152" t="s">
        <v>326</v>
      </c>
      <c r="R80" s="152">
        <v>20</v>
      </c>
      <c r="S80" s="152" t="s">
        <v>77</v>
      </c>
      <c r="T80" s="18"/>
    </row>
    <row r="81" spans="1:20" ht="30">
      <c r="A81" s="4">
        <v>77</v>
      </c>
      <c r="B81" s="159" t="s">
        <v>62</v>
      </c>
      <c r="C81" s="168" t="s">
        <v>257</v>
      </c>
      <c r="D81" s="169" t="s">
        <v>23</v>
      </c>
      <c r="E81" s="169"/>
      <c r="F81" s="169" t="s">
        <v>73</v>
      </c>
      <c r="G81" s="19">
        <v>10</v>
      </c>
      <c r="H81" s="19">
        <v>10</v>
      </c>
      <c r="I81" s="56">
        <f t="shared" si="1"/>
        <v>20</v>
      </c>
      <c r="J81" s="169">
        <v>9401875383</v>
      </c>
      <c r="K81" s="163" t="s">
        <v>362</v>
      </c>
      <c r="L81" s="163" t="s">
        <v>363</v>
      </c>
      <c r="M81" s="163">
        <v>9401692792</v>
      </c>
      <c r="N81" s="163" t="s">
        <v>364</v>
      </c>
      <c r="O81" s="152">
        <v>8761866402</v>
      </c>
      <c r="P81" s="161">
        <v>43614</v>
      </c>
      <c r="Q81" s="152" t="s">
        <v>308</v>
      </c>
      <c r="R81" s="163">
        <v>10</v>
      </c>
      <c r="S81" s="152" t="s">
        <v>77</v>
      </c>
      <c r="T81" s="18"/>
    </row>
    <row r="82" spans="1:20" ht="30">
      <c r="A82" s="4">
        <v>78</v>
      </c>
      <c r="B82" s="159" t="s">
        <v>62</v>
      </c>
      <c r="C82" s="168" t="s">
        <v>258</v>
      </c>
      <c r="D82" s="169" t="s">
        <v>23</v>
      </c>
      <c r="E82" s="169"/>
      <c r="F82" s="169" t="s">
        <v>73</v>
      </c>
      <c r="G82" s="19">
        <v>8</v>
      </c>
      <c r="H82" s="19">
        <v>7</v>
      </c>
      <c r="I82" s="56">
        <f t="shared" si="1"/>
        <v>15</v>
      </c>
      <c r="J82" s="169">
        <v>9401440735</v>
      </c>
      <c r="K82" s="163" t="s">
        <v>362</v>
      </c>
      <c r="L82" s="163" t="s">
        <v>363</v>
      </c>
      <c r="M82" s="163">
        <v>9401692792</v>
      </c>
      <c r="N82" s="163" t="s">
        <v>364</v>
      </c>
      <c r="O82" s="152">
        <v>8761866402</v>
      </c>
      <c r="P82" s="161">
        <v>43614</v>
      </c>
      <c r="Q82" s="152" t="s">
        <v>308</v>
      </c>
      <c r="R82" s="163">
        <v>10</v>
      </c>
      <c r="S82" s="152" t="s">
        <v>77</v>
      </c>
      <c r="T82" s="18"/>
    </row>
    <row r="83" spans="1:20">
      <c r="A83" s="4">
        <v>79</v>
      </c>
      <c r="B83" s="159" t="s">
        <v>63</v>
      </c>
      <c r="C83" s="169" t="s">
        <v>259</v>
      </c>
      <c r="D83" s="169" t="s">
        <v>25</v>
      </c>
      <c r="E83" s="169">
        <v>18</v>
      </c>
      <c r="F83" s="169"/>
      <c r="G83" s="19">
        <v>20</v>
      </c>
      <c r="H83" s="19">
        <v>25</v>
      </c>
      <c r="I83" s="56">
        <f t="shared" si="1"/>
        <v>45</v>
      </c>
      <c r="J83" s="169">
        <v>9401769832</v>
      </c>
      <c r="K83" s="163" t="s">
        <v>362</v>
      </c>
      <c r="L83" s="163" t="s">
        <v>363</v>
      </c>
      <c r="M83" s="163">
        <v>9401692792</v>
      </c>
      <c r="N83" s="163" t="s">
        <v>365</v>
      </c>
      <c r="O83" s="152">
        <v>9401383947</v>
      </c>
      <c r="P83" s="161">
        <v>43614</v>
      </c>
      <c r="Q83" s="152" t="s">
        <v>308</v>
      </c>
      <c r="R83" s="163">
        <v>10</v>
      </c>
      <c r="S83" s="152" t="s">
        <v>77</v>
      </c>
      <c r="T83" s="18"/>
    </row>
    <row r="84" spans="1:20">
      <c r="A84" s="4">
        <v>80</v>
      </c>
      <c r="B84" s="159" t="s">
        <v>63</v>
      </c>
      <c r="C84" s="169" t="s">
        <v>260</v>
      </c>
      <c r="D84" s="169" t="s">
        <v>25</v>
      </c>
      <c r="E84" s="169">
        <v>18</v>
      </c>
      <c r="F84" s="169"/>
      <c r="G84" s="19">
        <v>34</v>
      </c>
      <c r="H84" s="19">
        <v>21</v>
      </c>
      <c r="I84" s="56">
        <f t="shared" si="1"/>
        <v>55</v>
      </c>
      <c r="J84" s="169">
        <v>9401306443</v>
      </c>
      <c r="K84" s="163" t="s">
        <v>362</v>
      </c>
      <c r="L84" s="163" t="s">
        <v>363</v>
      </c>
      <c r="M84" s="163">
        <v>9401692792</v>
      </c>
      <c r="N84" s="163" t="s">
        <v>365</v>
      </c>
      <c r="O84" s="152">
        <v>9401383947</v>
      </c>
      <c r="P84" s="161">
        <v>43614</v>
      </c>
      <c r="Q84" s="152" t="s">
        <v>308</v>
      </c>
      <c r="R84" s="163">
        <v>10</v>
      </c>
      <c r="S84" s="152" t="s">
        <v>77</v>
      </c>
      <c r="T84" s="18"/>
    </row>
    <row r="85" spans="1:20">
      <c r="A85" s="4">
        <v>81</v>
      </c>
      <c r="B85" s="159" t="s">
        <v>62</v>
      </c>
      <c r="C85" s="170" t="s">
        <v>261</v>
      </c>
      <c r="D85" s="170" t="s">
        <v>23</v>
      </c>
      <c r="E85" s="152" t="s">
        <v>273</v>
      </c>
      <c r="F85" s="170" t="s">
        <v>305</v>
      </c>
      <c r="G85" s="19">
        <v>190</v>
      </c>
      <c r="H85" s="19">
        <v>185</v>
      </c>
      <c r="I85" s="56">
        <f t="shared" si="1"/>
        <v>375</v>
      </c>
      <c r="J85" s="152">
        <v>9577206169</v>
      </c>
      <c r="K85" s="170" t="s">
        <v>366</v>
      </c>
      <c r="L85" s="163" t="s">
        <v>367</v>
      </c>
      <c r="M85" s="163">
        <v>7399913228</v>
      </c>
      <c r="N85" s="163" t="s">
        <v>368</v>
      </c>
      <c r="O85" s="163"/>
      <c r="P85" s="172">
        <v>43615</v>
      </c>
      <c r="Q85" s="163" t="s">
        <v>334</v>
      </c>
      <c r="R85" s="163">
        <v>30</v>
      </c>
      <c r="S85" s="152" t="s">
        <v>77</v>
      </c>
      <c r="T85" s="18"/>
    </row>
    <row r="86" spans="1:20">
      <c r="A86" s="4">
        <v>82</v>
      </c>
      <c r="B86" s="159" t="s">
        <v>62</v>
      </c>
      <c r="C86" s="170" t="s">
        <v>262</v>
      </c>
      <c r="D86" s="163" t="s">
        <v>23</v>
      </c>
      <c r="E86" s="152" t="s">
        <v>273</v>
      </c>
      <c r="F86" s="163" t="s">
        <v>79</v>
      </c>
      <c r="G86" s="19">
        <v>190</v>
      </c>
      <c r="H86" s="19">
        <v>185</v>
      </c>
      <c r="I86" s="56">
        <f t="shared" si="1"/>
        <v>375</v>
      </c>
      <c r="J86" s="152">
        <v>9577206169</v>
      </c>
      <c r="K86" s="170" t="s">
        <v>366</v>
      </c>
      <c r="L86" s="163" t="s">
        <v>367</v>
      </c>
      <c r="M86" s="163">
        <v>7399913228</v>
      </c>
      <c r="N86" s="163" t="s">
        <v>368</v>
      </c>
      <c r="O86" s="163"/>
      <c r="P86" s="172">
        <v>43615</v>
      </c>
      <c r="Q86" s="163" t="s">
        <v>334</v>
      </c>
      <c r="R86" s="163">
        <v>30</v>
      </c>
      <c r="S86" s="152" t="s">
        <v>77</v>
      </c>
      <c r="T86" s="18"/>
    </row>
    <row r="87" spans="1:20">
      <c r="A87" s="4">
        <v>83</v>
      </c>
      <c r="B87" s="159" t="s">
        <v>63</v>
      </c>
      <c r="C87" s="171" t="s">
        <v>202</v>
      </c>
      <c r="D87" s="163" t="s">
        <v>25</v>
      </c>
      <c r="E87" s="171">
        <v>18314010204</v>
      </c>
      <c r="F87" s="163"/>
      <c r="G87" s="19">
        <v>13</v>
      </c>
      <c r="H87" s="19">
        <v>16</v>
      </c>
      <c r="I87" s="56">
        <f t="shared" si="1"/>
        <v>29</v>
      </c>
      <c r="J87" s="152">
        <v>9613251172</v>
      </c>
      <c r="K87" s="170" t="s">
        <v>366</v>
      </c>
      <c r="L87" s="163" t="s">
        <v>367</v>
      </c>
      <c r="M87" s="163">
        <v>7399913228</v>
      </c>
      <c r="N87" s="163" t="s">
        <v>317</v>
      </c>
      <c r="O87" s="152">
        <v>9854538091</v>
      </c>
      <c r="P87" s="172">
        <v>43615</v>
      </c>
      <c r="Q87" s="163" t="s">
        <v>334</v>
      </c>
      <c r="R87" s="163">
        <v>30</v>
      </c>
      <c r="S87" s="152" t="s">
        <v>77</v>
      </c>
      <c r="T87" s="18"/>
    </row>
    <row r="88" spans="1:20">
      <c r="A88" s="4">
        <v>84</v>
      </c>
      <c r="B88" s="159" t="s">
        <v>63</v>
      </c>
      <c r="C88" s="171" t="s">
        <v>204</v>
      </c>
      <c r="D88" s="163" t="s">
        <v>25</v>
      </c>
      <c r="E88" s="171">
        <v>18314010205</v>
      </c>
      <c r="F88" s="163"/>
      <c r="G88" s="19">
        <v>35</v>
      </c>
      <c r="H88" s="19">
        <v>25</v>
      </c>
      <c r="I88" s="56">
        <f t="shared" si="1"/>
        <v>60</v>
      </c>
      <c r="J88" s="152">
        <v>9854638384</v>
      </c>
      <c r="K88" s="170" t="s">
        <v>366</v>
      </c>
      <c r="L88" s="163" t="s">
        <v>367</v>
      </c>
      <c r="M88" s="163">
        <v>7399913228</v>
      </c>
      <c r="N88" s="163" t="s">
        <v>317</v>
      </c>
      <c r="O88" s="152">
        <v>9854538091</v>
      </c>
      <c r="P88" s="172">
        <v>43615</v>
      </c>
      <c r="Q88" s="163" t="s">
        <v>334</v>
      </c>
      <c r="R88" s="163">
        <v>30</v>
      </c>
      <c r="S88" s="152" t="s">
        <v>77</v>
      </c>
      <c r="T88" s="18"/>
    </row>
    <row r="89" spans="1:20">
      <c r="A89" s="4">
        <v>85</v>
      </c>
      <c r="B89" s="159" t="s">
        <v>62</v>
      </c>
      <c r="C89" s="170" t="s">
        <v>263</v>
      </c>
      <c r="D89" s="163" t="s">
        <v>23</v>
      </c>
      <c r="E89" s="152" t="s">
        <v>299</v>
      </c>
      <c r="F89" s="163" t="s">
        <v>304</v>
      </c>
      <c r="G89" s="19">
        <v>210</v>
      </c>
      <c r="H89" s="19">
        <v>211</v>
      </c>
      <c r="I89" s="56">
        <f t="shared" si="1"/>
        <v>421</v>
      </c>
      <c r="J89" s="152" t="s">
        <v>369</v>
      </c>
      <c r="K89" s="163" t="s">
        <v>370</v>
      </c>
      <c r="L89" s="163" t="s">
        <v>371</v>
      </c>
      <c r="M89" s="163">
        <v>9401777939</v>
      </c>
      <c r="N89" s="163" t="s">
        <v>372</v>
      </c>
      <c r="O89" s="152">
        <v>9678538593</v>
      </c>
      <c r="P89" s="172">
        <v>43616</v>
      </c>
      <c r="Q89" s="163" t="s">
        <v>315</v>
      </c>
      <c r="R89" s="163">
        <v>5</v>
      </c>
      <c r="S89" s="152" t="s">
        <v>77</v>
      </c>
      <c r="T89" s="18"/>
    </row>
    <row r="90" spans="1:20">
      <c r="A90" s="4">
        <v>86</v>
      </c>
      <c r="B90" s="159" t="s">
        <v>63</v>
      </c>
      <c r="C90" s="152" t="s">
        <v>264</v>
      </c>
      <c r="D90" s="163" t="s">
        <v>25</v>
      </c>
      <c r="E90" s="159">
        <v>25</v>
      </c>
      <c r="F90" s="163"/>
      <c r="G90" s="19">
        <v>23</v>
      </c>
      <c r="H90" s="19">
        <v>27</v>
      </c>
      <c r="I90" s="56">
        <f t="shared" si="1"/>
        <v>50</v>
      </c>
      <c r="J90" s="152">
        <v>9435693805</v>
      </c>
      <c r="K90" s="163" t="s">
        <v>370</v>
      </c>
      <c r="L90" s="163" t="s">
        <v>371</v>
      </c>
      <c r="M90" s="163">
        <v>9401777939</v>
      </c>
      <c r="N90" s="163" t="s">
        <v>372</v>
      </c>
      <c r="O90" s="152">
        <v>9678538593</v>
      </c>
      <c r="P90" s="172">
        <v>43616</v>
      </c>
      <c r="Q90" s="163" t="s">
        <v>315</v>
      </c>
      <c r="R90" s="163">
        <v>5</v>
      </c>
      <c r="S90" s="152" t="s">
        <v>77</v>
      </c>
      <c r="T90" s="18"/>
    </row>
    <row r="91" spans="1:20">
      <c r="A91" s="4">
        <v>87</v>
      </c>
      <c r="B91" s="159" t="s">
        <v>63</v>
      </c>
      <c r="C91" s="152" t="s">
        <v>265</v>
      </c>
      <c r="D91" s="163" t="s">
        <v>25</v>
      </c>
      <c r="E91" s="159">
        <v>26</v>
      </c>
      <c r="F91" s="163"/>
      <c r="G91" s="19">
        <v>33</v>
      </c>
      <c r="H91" s="19">
        <v>34</v>
      </c>
      <c r="I91" s="56">
        <f t="shared" si="1"/>
        <v>67</v>
      </c>
      <c r="J91" s="152">
        <v>9678868048</v>
      </c>
      <c r="K91" s="163" t="s">
        <v>370</v>
      </c>
      <c r="L91" s="163" t="s">
        <v>371</v>
      </c>
      <c r="M91" s="163">
        <v>9401777939</v>
      </c>
      <c r="N91" s="163" t="s">
        <v>372</v>
      </c>
      <c r="O91" s="152">
        <v>9678538593</v>
      </c>
      <c r="P91" s="172">
        <v>43616</v>
      </c>
      <c r="Q91" s="163" t="s">
        <v>315</v>
      </c>
      <c r="R91" s="163">
        <v>5</v>
      </c>
      <c r="S91" s="152" t="s">
        <v>77</v>
      </c>
      <c r="T91" s="18"/>
    </row>
    <row r="92" spans="1:20">
      <c r="A92" s="4">
        <v>88</v>
      </c>
      <c r="B92" s="17"/>
      <c r="C92" s="18"/>
      <c r="D92" s="18"/>
      <c r="E92" s="19"/>
      <c r="F92" s="18"/>
      <c r="G92" s="19"/>
      <c r="H92" s="19"/>
      <c r="I92" s="56">
        <f t="shared" si="1"/>
        <v>0</v>
      </c>
      <c r="J92" s="18"/>
      <c r="K92" s="18"/>
      <c r="L92" s="18"/>
      <c r="M92" s="18"/>
      <c r="N92" s="18"/>
      <c r="O92" s="18"/>
      <c r="P92" s="24"/>
      <c r="Q92" s="18"/>
      <c r="R92" s="18"/>
      <c r="S92" s="18"/>
      <c r="T92" s="18"/>
    </row>
    <row r="93" spans="1:20">
      <c r="A93" s="4">
        <v>89</v>
      </c>
      <c r="B93" s="17"/>
      <c r="C93" s="18"/>
      <c r="D93" s="18"/>
      <c r="E93" s="19"/>
      <c r="F93" s="18"/>
      <c r="G93" s="19"/>
      <c r="H93" s="19"/>
      <c r="I93" s="56">
        <f t="shared" si="1"/>
        <v>0</v>
      </c>
      <c r="J93" s="18"/>
      <c r="K93" s="18"/>
      <c r="L93" s="18"/>
      <c r="M93" s="18"/>
      <c r="N93" s="18"/>
      <c r="O93" s="18"/>
      <c r="P93" s="24"/>
      <c r="Q93" s="18"/>
      <c r="R93" s="18"/>
      <c r="S93" s="18"/>
      <c r="T93" s="18"/>
    </row>
    <row r="94" spans="1:20">
      <c r="A94" s="4">
        <v>90</v>
      </c>
      <c r="B94" s="17"/>
      <c r="C94" s="18"/>
      <c r="D94" s="18"/>
      <c r="E94" s="19"/>
      <c r="F94" s="18"/>
      <c r="G94" s="19"/>
      <c r="H94" s="19"/>
      <c r="I94" s="56">
        <f t="shared" si="1"/>
        <v>0</v>
      </c>
      <c r="J94" s="18"/>
      <c r="K94" s="18"/>
      <c r="L94" s="18"/>
      <c r="M94" s="18"/>
      <c r="N94" s="18"/>
      <c r="O94" s="18"/>
      <c r="P94" s="24"/>
      <c r="Q94" s="18"/>
      <c r="R94" s="18"/>
      <c r="S94" s="18"/>
      <c r="T94" s="18"/>
    </row>
    <row r="95" spans="1:20">
      <c r="A95" s="4">
        <v>91</v>
      </c>
      <c r="B95" s="17"/>
      <c r="C95" s="18"/>
      <c r="D95" s="18"/>
      <c r="E95" s="19"/>
      <c r="F95" s="18"/>
      <c r="G95" s="19"/>
      <c r="H95" s="19"/>
      <c r="I95" s="56">
        <f t="shared" si="1"/>
        <v>0</v>
      </c>
      <c r="J95" s="18"/>
      <c r="K95" s="18"/>
      <c r="L95" s="18"/>
      <c r="M95" s="18"/>
      <c r="N95" s="18"/>
      <c r="O95" s="18"/>
      <c r="P95" s="24"/>
      <c r="Q95" s="18"/>
      <c r="R95" s="18"/>
      <c r="S95" s="18"/>
      <c r="T95" s="18"/>
    </row>
    <row r="96" spans="1:20">
      <c r="A96" s="4">
        <v>92</v>
      </c>
      <c r="B96" s="17"/>
      <c r="C96" s="18"/>
      <c r="D96" s="18"/>
      <c r="E96" s="19"/>
      <c r="F96" s="18"/>
      <c r="G96" s="19"/>
      <c r="H96" s="19"/>
      <c r="I96" s="56">
        <f t="shared" si="1"/>
        <v>0</v>
      </c>
      <c r="J96" s="18"/>
      <c r="K96" s="18"/>
      <c r="L96" s="18"/>
      <c r="M96" s="18"/>
      <c r="N96" s="18"/>
      <c r="O96" s="18"/>
      <c r="P96" s="24"/>
      <c r="Q96" s="18"/>
      <c r="R96" s="18"/>
      <c r="S96" s="18"/>
      <c r="T96" s="18"/>
    </row>
    <row r="97" spans="1:20">
      <c r="A97" s="4">
        <v>93</v>
      </c>
      <c r="B97" s="17"/>
      <c r="C97" s="18"/>
      <c r="D97" s="18"/>
      <c r="E97" s="19"/>
      <c r="F97" s="18"/>
      <c r="G97" s="19"/>
      <c r="H97" s="19"/>
      <c r="I97" s="56">
        <f t="shared" si="1"/>
        <v>0</v>
      </c>
      <c r="J97" s="18"/>
      <c r="K97" s="18"/>
      <c r="L97" s="18"/>
      <c r="M97" s="18"/>
      <c r="N97" s="18"/>
      <c r="O97" s="18"/>
      <c r="P97" s="24"/>
      <c r="Q97" s="18"/>
      <c r="R97" s="18"/>
      <c r="S97" s="18"/>
      <c r="T97" s="18"/>
    </row>
    <row r="98" spans="1:20">
      <c r="A98" s="4">
        <v>94</v>
      </c>
      <c r="B98" s="17"/>
      <c r="C98" s="18"/>
      <c r="D98" s="18"/>
      <c r="E98" s="19"/>
      <c r="F98" s="18"/>
      <c r="G98" s="19"/>
      <c r="H98" s="19"/>
      <c r="I98" s="56">
        <f t="shared" si="1"/>
        <v>0</v>
      </c>
      <c r="J98" s="18"/>
      <c r="K98" s="18"/>
      <c r="L98" s="18"/>
      <c r="M98" s="18"/>
      <c r="N98" s="18"/>
      <c r="O98" s="18"/>
      <c r="P98" s="24"/>
      <c r="Q98" s="18"/>
      <c r="R98" s="18"/>
      <c r="S98" s="18"/>
      <c r="T98" s="18"/>
    </row>
    <row r="99" spans="1:20">
      <c r="A99" s="4">
        <v>95</v>
      </c>
      <c r="B99" s="17"/>
      <c r="C99" s="18"/>
      <c r="D99" s="18"/>
      <c r="E99" s="19"/>
      <c r="F99" s="18"/>
      <c r="G99" s="19"/>
      <c r="H99" s="19"/>
      <c r="I99" s="56">
        <f t="shared" si="1"/>
        <v>0</v>
      </c>
      <c r="J99" s="18"/>
      <c r="K99" s="18"/>
      <c r="L99" s="18"/>
      <c r="M99" s="18"/>
      <c r="N99" s="18"/>
      <c r="O99" s="18"/>
      <c r="P99" s="24"/>
      <c r="Q99" s="18"/>
      <c r="R99" s="18"/>
      <c r="S99" s="18"/>
      <c r="T99" s="18"/>
    </row>
    <row r="100" spans="1:20">
      <c r="A100" s="4">
        <v>96</v>
      </c>
      <c r="B100" s="17"/>
      <c r="C100" s="18"/>
      <c r="D100" s="18"/>
      <c r="E100" s="19"/>
      <c r="F100" s="18"/>
      <c r="G100" s="19"/>
      <c r="H100" s="19"/>
      <c r="I100" s="56">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6">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6">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6">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6">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6">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6">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6">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6">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6">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6">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6">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6">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6">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6">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6">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6">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6">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6">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6">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6">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6">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6">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6">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6">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6">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6">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6">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6">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6">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6">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6">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6">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6">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6">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6">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6">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6">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6">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6">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6">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6">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6">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6">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6">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6">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6">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6">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6">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6">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6">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6">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6">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6">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6">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6">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6">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6">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6">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6">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6">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6">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6">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6">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6">
        <f t="shared" si="2"/>
        <v>0</v>
      </c>
      <c r="J164" s="18"/>
      <c r="K164" s="18"/>
      <c r="L164" s="18"/>
      <c r="M164" s="18"/>
      <c r="N164" s="18"/>
      <c r="O164" s="18"/>
      <c r="P164" s="24"/>
      <c r="Q164" s="18"/>
      <c r="R164" s="18"/>
      <c r="S164" s="18"/>
      <c r="T164" s="18"/>
    </row>
    <row r="165" spans="1:20">
      <c r="A165" s="21" t="s">
        <v>11</v>
      </c>
      <c r="B165" s="39"/>
      <c r="C165" s="21">
        <f>COUNTIFS(C5:C164,"*")</f>
        <v>87</v>
      </c>
      <c r="D165" s="21"/>
      <c r="E165" s="13"/>
      <c r="F165" s="21"/>
      <c r="G165" s="57">
        <f>SUM(G5:G164)</f>
        <v>3211</v>
      </c>
      <c r="H165" s="57">
        <f>SUM(H5:H164)</f>
        <v>2933</v>
      </c>
      <c r="I165" s="57">
        <f>SUM(I5:I164)</f>
        <v>6144</v>
      </c>
      <c r="J165" s="21"/>
      <c r="K165" s="21"/>
      <c r="L165" s="21"/>
      <c r="M165" s="21"/>
      <c r="N165" s="21"/>
      <c r="O165" s="21"/>
      <c r="P165" s="14"/>
      <c r="Q165" s="21"/>
      <c r="R165" s="21"/>
      <c r="S165" s="21"/>
      <c r="T165" s="12"/>
    </row>
    <row r="166" spans="1:20">
      <c r="A166" s="44" t="s">
        <v>62</v>
      </c>
      <c r="B166" s="10">
        <f>COUNTIF(B$5:B$164,"Team 1")</f>
        <v>42</v>
      </c>
      <c r="C166" s="44" t="s">
        <v>25</v>
      </c>
      <c r="D166" s="10">
        <f>COUNTIF(D5:D164,"Anganwadi")</f>
        <v>46</v>
      </c>
    </row>
    <row r="167" spans="1:20">
      <c r="A167" s="44" t="s">
        <v>63</v>
      </c>
      <c r="B167" s="10">
        <f>COUNTIF(B$6:B$164,"Team 2")</f>
        <v>45</v>
      </c>
      <c r="C167" s="44" t="s">
        <v>23</v>
      </c>
      <c r="D167" s="10">
        <f>COUNTIF(D5:D164,"School")</f>
        <v>41</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J5" sqref="J5:S86"/>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18" t="s">
        <v>70</v>
      </c>
      <c r="B1" s="118"/>
      <c r="C1" s="118"/>
      <c r="D1" s="52"/>
      <c r="E1" s="52"/>
      <c r="F1" s="52"/>
      <c r="G1" s="52"/>
      <c r="H1" s="52"/>
      <c r="I1" s="52"/>
      <c r="J1" s="52"/>
      <c r="K1" s="52"/>
      <c r="L1" s="52"/>
      <c r="M1" s="119"/>
      <c r="N1" s="119"/>
      <c r="O1" s="119"/>
      <c r="P1" s="119"/>
      <c r="Q1" s="119"/>
      <c r="R1" s="119"/>
      <c r="S1" s="119"/>
      <c r="T1" s="119"/>
    </row>
    <row r="2" spans="1:20">
      <c r="A2" s="112" t="s">
        <v>59</v>
      </c>
      <c r="B2" s="113"/>
      <c r="C2" s="113"/>
      <c r="D2" s="25">
        <v>43617</v>
      </c>
      <c r="E2" s="22"/>
      <c r="F2" s="22"/>
      <c r="G2" s="22"/>
      <c r="H2" s="22"/>
      <c r="I2" s="22"/>
      <c r="J2" s="22"/>
      <c r="K2" s="22"/>
      <c r="L2" s="22"/>
      <c r="M2" s="22"/>
      <c r="N2" s="22"/>
      <c r="O2" s="22"/>
      <c r="P2" s="22"/>
      <c r="Q2" s="22"/>
      <c r="R2" s="22"/>
      <c r="S2" s="22"/>
    </row>
    <row r="3" spans="1:20" ht="24" customHeight="1">
      <c r="A3" s="114" t="s">
        <v>14</v>
      </c>
      <c r="B3" s="110" t="s">
        <v>61</v>
      </c>
      <c r="C3" s="115" t="s">
        <v>7</v>
      </c>
      <c r="D3" s="115" t="s">
        <v>55</v>
      </c>
      <c r="E3" s="115" t="s">
        <v>16</v>
      </c>
      <c r="F3" s="116" t="s">
        <v>17</v>
      </c>
      <c r="G3" s="115" t="s">
        <v>8</v>
      </c>
      <c r="H3" s="115"/>
      <c r="I3" s="115"/>
      <c r="J3" s="115" t="s">
        <v>31</v>
      </c>
      <c r="K3" s="110" t="s">
        <v>33</v>
      </c>
      <c r="L3" s="110" t="s">
        <v>50</v>
      </c>
      <c r="M3" s="110" t="s">
        <v>51</v>
      </c>
      <c r="N3" s="110" t="s">
        <v>34</v>
      </c>
      <c r="O3" s="110" t="s">
        <v>35</v>
      </c>
      <c r="P3" s="114" t="s">
        <v>54</v>
      </c>
      <c r="Q3" s="115" t="s">
        <v>52</v>
      </c>
      <c r="R3" s="115" t="s">
        <v>32</v>
      </c>
      <c r="S3" s="115" t="s">
        <v>53</v>
      </c>
      <c r="T3" s="115" t="s">
        <v>13</v>
      </c>
    </row>
    <row r="4" spans="1:20" ht="25.5" customHeight="1">
      <c r="A4" s="114"/>
      <c r="B4" s="117"/>
      <c r="C4" s="115"/>
      <c r="D4" s="115"/>
      <c r="E4" s="115"/>
      <c r="F4" s="116"/>
      <c r="G4" s="23" t="s">
        <v>9</v>
      </c>
      <c r="H4" s="23" t="s">
        <v>10</v>
      </c>
      <c r="I4" s="23" t="s">
        <v>11</v>
      </c>
      <c r="J4" s="115"/>
      <c r="K4" s="111"/>
      <c r="L4" s="111"/>
      <c r="M4" s="111"/>
      <c r="N4" s="111"/>
      <c r="O4" s="111"/>
      <c r="P4" s="114"/>
      <c r="Q4" s="114"/>
      <c r="R4" s="115"/>
      <c r="S4" s="115"/>
      <c r="T4" s="115"/>
    </row>
    <row r="5" spans="1:20">
      <c r="A5" s="4">
        <v>1</v>
      </c>
      <c r="B5" s="159" t="s">
        <v>62</v>
      </c>
      <c r="C5" s="152" t="s">
        <v>373</v>
      </c>
      <c r="D5" s="160" t="s">
        <v>23</v>
      </c>
      <c r="E5" s="152" t="s">
        <v>374</v>
      </c>
      <c r="F5" s="152" t="s">
        <v>79</v>
      </c>
      <c r="G5" s="19">
        <v>16</v>
      </c>
      <c r="H5" s="19">
        <v>18</v>
      </c>
      <c r="I5" s="56">
        <f>SUM(G5:H5)</f>
        <v>34</v>
      </c>
      <c r="J5" s="152" t="s">
        <v>486</v>
      </c>
      <c r="K5" s="152" t="s">
        <v>487</v>
      </c>
      <c r="L5" s="152" t="s">
        <v>488</v>
      </c>
      <c r="M5" s="152"/>
      <c r="N5" s="163"/>
      <c r="O5" s="152"/>
      <c r="P5" s="165">
        <v>43617</v>
      </c>
      <c r="Q5" s="163" t="s">
        <v>321</v>
      </c>
      <c r="R5" s="152">
        <v>30</v>
      </c>
      <c r="S5" s="152" t="s">
        <v>77</v>
      </c>
      <c r="T5" s="18"/>
    </row>
    <row r="6" spans="1:20">
      <c r="A6" s="4">
        <v>2</v>
      </c>
      <c r="B6" s="159" t="s">
        <v>62</v>
      </c>
      <c r="C6" s="152" t="s">
        <v>375</v>
      </c>
      <c r="D6" s="160" t="s">
        <v>23</v>
      </c>
      <c r="E6" s="152" t="s">
        <v>374</v>
      </c>
      <c r="F6" s="152" t="s">
        <v>300</v>
      </c>
      <c r="G6" s="17">
        <v>23</v>
      </c>
      <c r="H6" s="17">
        <v>22</v>
      </c>
      <c r="I6" s="56">
        <f t="shared" ref="I6:I69" si="0">SUM(G6:H6)</f>
        <v>45</v>
      </c>
      <c r="J6" s="152" t="s">
        <v>489</v>
      </c>
      <c r="K6" s="152" t="s">
        <v>487</v>
      </c>
      <c r="L6" s="152" t="s">
        <v>488</v>
      </c>
      <c r="M6" s="152"/>
      <c r="N6" s="163"/>
      <c r="O6" s="152"/>
      <c r="P6" s="165">
        <v>43617</v>
      </c>
      <c r="Q6" s="163" t="s">
        <v>321</v>
      </c>
      <c r="R6" s="152">
        <v>30</v>
      </c>
      <c r="S6" s="152" t="s">
        <v>77</v>
      </c>
      <c r="T6" s="18"/>
    </row>
    <row r="7" spans="1:20">
      <c r="A7" s="4">
        <v>3</v>
      </c>
      <c r="B7" s="159" t="s">
        <v>63</v>
      </c>
      <c r="C7" s="152" t="s">
        <v>197</v>
      </c>
      <c r="D7" s="160" t="s">
        <v>25</v>
      </c>
      <c r="E7" s="150" t="s">
        <v>268</v>
      </c>
      <c r="F7" s="152"/>
      <c r="G7" s="19">
        <v>28</v>
      </c>
      <c r="H7" s="19">
        <v>21</v>
      </c>
      <c r="I7" s="56">
        <f t="shared" si="0"/>
        <v>49</v>
      </c>
      <c r="J7" s="152">
        <v>9401308415</v>
      </c>
      <c r="K7" s="152" t="s">
        <v>310</v>
      </c>
      <c r="L7" s="152" t="s">
        <v>75</v>
      </c>
      <c r="M7" s="152">
        <v>9435939131</v>
      </c>
      <c r="N7" s="163" t="s">
        <v>311</v>
      </c>
      <c r="O7" s="152">
        <v>9954181603</v>
      </c>
      <c r="P7" s="165">
        <v>43617</v>
      </c>
      <c r="Q7" s="163" t="s">
        <v>321</v>
      </c>
      <c r="R7" s="152">
        <v>5</v>
      </c>
      <c r="S7" s="152" t="s">
        <v>77</v>
      </c>
      <c r="T7" s="18"/>
    </row>
    <row r="8" spans="1:20">
      <c r="A8" s="4">
        <v>4</v>
      </c>
      <c r="B8" s="159" t="s">
        <v>63</v>
      </c>
      <c r="C8" s="152" t="s">
        <v>198</v>
      </c>
      <c r="D8" s="160" t="s">
        <v>25</v>
      </c>
      <c r="E8" s="150" t="s">
        <v>269</v>
      </c>
      <c r="F8" s="152"/>
      <c r="G8" s="19">
        <v>20</v>
      </c>
      <c r="H8" s="19">
        <v>15</v>
      </c>
      <c r="I8" s="56">
        <f t="shared" si="0"/>
        <v>35</v>
      </c>
      <c r="J8" s="152">
        <v>806716032</v>
      </c>
      <c r="K8" s="152" t="s">
        <v>310</v>
      </c>
      <c r="L8" s="152" t="s">
        <v>75</v>
      </c>
      <c r="M8" s="152">
        <v>9435939131</v>
      </c>
      <c r="N8" s="163" t="s">
        <v>312</v>
      </c>
      <c r="O8" s="152">
        <v>9435920350</v>
      </c>
      <c r="P8" s="165">
        <v>43617</v>
      </c>
      <c r="Q8" s="163" t="s">
        <v>321</v>
      </c>
      <c r="R8" s="152">
        <v>5</v>
      </c>
      <c r="S8" s="152" t="s">
        <v>77</v>
      </c>
      <c r="T8" s="18"/>
    </row>
    <row r="9" spans="1:20">
      <c r="A9" s="4">
        <v>5</v>
      </c>
      <c r="B9" s="159" t="s">
        <v>62</v>
      </c>
      <c r="C9" s="152" t="s">
        <v>376</v>
      </c>
      <c r="D9" s="160" t="s">
        <v>23</v>
      </c>
      <c r="E9" s="152" t="s">
        <v>377</v>
      </c>
      <c r="F9" s="152" t="s">
        <v>300</v>
      </c>
      <c r="G9" s="19">
        <v>34</v>
      </c>
      <c r="H9" s="19">
        <v>31</v>
      </c>
      <c r="I9" s="56">
        <f t="shared" si="0"/>
        <v>65</v>
      </c>
      <c r="J9" s="152" t="s">
        <v>490</v>
      </c>
      <c r="K9" s="152" t="s">
        <v>491</v>
      </c>
      <c r="L9" s="152" t="s">
        <v>111</v>
      </c>
      <c r="M9" s="152">
        <v>8753005926</v>
      </c>
      <c r="N9" s="152"/>
      <c r="O9" s="152"/>
      <c r="P9" s="161">
        <v>43619</v>
      </c>
      <c r="Q9" s="152" t="s">
        <v>326</v>
      </c>
      <c r="R9" s="152">
        <v>12</v>
      </c>
      <c r="S9" s="152" t="s">
        <v>77</v>
      </c>
      <c r="T9" s="18"/>
    </row>
    <row r="10" spans="1:20">
      <c r="A10" s="4">
        <v>6</v>
      </c>
      <c r="B10" s="159" t="s">
        <v>63</v>
      </c>
      <c r="C10" s="152" t="s">
        <v>378</v>
      </c>
      <c r="D10" s="160" t="s">
        <v>25</v>
      </c>
      <c r="E10" s="150" t="s">
        <v>379</v>
      </c>
      <c r="F10" s="152"/>
      <c r="G10" s="19">
        <v>9</v>
      </c>
      <c r="H10" s="19">
        <v>13</v>
      </c>
      <c r="I10" s="56">
        <f t="shared" si="0"/>
        <v>22</v>
      </c>
      <c r="J10" s="152">
        <v>9435439958</v>
      </c>
      <c r="K10" s="152" t="s">
        <v>310</v>
      </c>
      <c r="L10" s="152" t="s">
        <v>75</v>
      </c>
      <c r="M10" s="152">
        <v>9435939131</v>
      </c>
      <c r="N10" s="163" t="s">
        <v>312</v>
      </c>
      <c r="O10" s="152">
        <v>9435920350</v>
      </c>
      <c r="P10" s="161">
        <v>43619</v>
      </c>
      <c r="Q10" s="152" t="s">
        <v>326</v>
      </c>
      <c r="R10" s="152">
        <v>5</v>
      </c>
      <c r="S10" s="152" t="s">
        <v>77</v>
      </c>
      <c r="T10" s="18"/>
    </row>
    <row r="11" spans="1:20">
      <c r="A11" s="4">
        <v>7</v>
      </c>
      <c r="B11" s="159" t="s">
        <v>63</v>
      </c>
      <c r="C11" s="152" t="s">
        <v>380</v>
      </c>
      <c r="D11" s="160" t="s">
        <v>25</v>
      </c>
      <c r="E11" s="150" t="s">
        <v>381</v>
      </c>
      <c r="F11" s="152"/>
      <c r="G11" s="19">
        <v>29</v>
      </c>
      <c r="H11" s="19">
        <v>35</v>
      </c>
      <c r="I11" s="56">
        <f t="shared" si="0"/>
        <v>64</v>
      </c>
      <c r="J11" s="152">
        <v>9401273491</v>
      </c>
      <c r="K11" s="152" t="s">
        <v>310</v>
      </c>
      <c r="L11" s="152" t="s">
        <v>75</v>
      </c>
      <c r="M11" s="152">
        <v>9435939131</v>
      </c>
      <c r="N11" s="163" t="s">
        <v>312</v>
      </c>
      <c r="O11" s="152">
        <v>9435920350</v>
      </c>
      <c r="P11" s="161">
        <v>43619</v>
      </c>
      <c r="Q11" s="152" t="s">
        <v>326</v>
      </c>
      <c r="R11" s="152">
        <v>5</v>
      </c>
      <c r="S11" s="152" t="s">
        <v>77</v>
      </c>
      <c r="T11" s="18"/>
    </row>
    <row r="12" spans="1:20">
      <c r="A12" s="4">
        <v>8</v>
      </c>
      <c r="B12" s="159" t="s">
        <v>63</v>
      </c>
      <c r="C12" s="152" t="s">
        <v>382</v>
      </c>
      <c r="D12" s="160" t="s">
        <v>23</v>
      </c>
      <c r="E12" s="152" t="s">
        <v>383</v>
      </c>
      <c r="F12" s="152" t="s">
        <v>300</v>
      </c>
      <c r="G12" s="19">
        <v>19</v>
      </c>
      <c r="H12" s="19">
        <v>15</v>
      </c>
      <c r="I12" s="56">
        <f t="shared" si="0"/>
        <v>34</v>
      </c>
      <c r="J12" s="152" t="s">
        <v>492</v>
      </c>
      <c r="K12" s="152" t="s">
        <v>491</v>
      </c>
      <c r="L12" s="152" t="s">
        <v>111</v>
      </c>
      <c r="M12" s="152">
        <v>8753005926</v>
      </c>
      <c r="N12" s="152"/>
      <c r="O12" s="152"/>
      <c r="P12" s="161">
        <v>43620</v>
      </c>
      <c r="Q12" s="152" t="s">
        <v>329</v>
      </c>
      <c r="R12" s="152">
        <v>12</v>
      </c>
      <c r="S12" s="152" t="s">
        <v>77</v>
      </c>
      <c r="T12" s="18"/>
    </row>
    <row r="13" spans="1:20">
      <c r="A13" s="4">
        <v>9</v>
      </c>
      <c r="B13" s="159" t="s">
        <v>63</v>
      </c>
      <c r="C13" s="152" t="s">
        <v>384</v>
      </c>
      <c r="D13" s="160" t="s">
        <v>23</v>
      </c>
      <c r="E13" s="152" t="s">
        <v>385</v>
      </c>
      <c r="F13" s="152" t="s">
        <v>300</v>
      </c>
      <c r="G13" s="17">
        <v>19</v>
      </c>
      <c r="H13" s="17">
        <v>6</v>
      </c>
      <c r="I13" s="56">
        <f t="shared" si="0"/>
        <v>25</v>
      </c>
      <c r="J13" s="152" t="s">
        <v>493</v>
      </c>
      <c r="K13" s="152" t="s">
        <v>491</v>
      </c>
      <c r="L13" s="152" t="s">
        <v>111</v>
      </c>
      <c r="M13" s="152">
        <v>8753005926</v>
      </c>
      <c r="N13" s="152"/>
      <c r="O13" s="152"/>
      <c r="P13" s="161">
        <v>43620</v>
      </c>
      <c r="Q13" s="152" t="s">
        <v>329</v>
      </c>
      <c r="R13" s="152">
        <v>12</v>
      </c>
      <c r="S13" s="152" t="s">
        <v>77</v>
      </c>
      <c r="T13" s="18"/>
    </row>
    <row r="14" spans="1:20">
      <c r="A14" s="4">
        <v>10</v>
      </c>
      <c r="B14" s="159" t="s">
        <v>62</v>
      </c>
      <c r="C14" s="152" t="s">
        <v>386</v>
      </c>
      <c r="D14" s="160" t="s">
        <v>25</v>
      </c>
      <c r="E14" s="159">
        <v>10</v>
      </c>
      <c r="F14" s="152"/>
      <c r="G14" s="19">
        <v>26</v>
      </c>
      <c r="H14" s="19">
        <v>23</v>
      </c>
      <c r="I14" s="56">
        <f t="shared" si="0"/>
        <v>49</v>
      </c>
      <c r="J14" s="152">
        <v>7896856827</v>
      </c>
      <c r="K14" s="152" t="s">
        <v>494</v>
      </c>
      <c r="L14" s="152" t="s">
        <v>93</v>
      </c>
      <c r="M14" s="152">
        <v>9401692792</v>
      </c>
      <c r="N14" s="163" t="s">
        <v>364</v>
      </c>
      <c r="O14" s="152">
        <v>8761866402</v>
      </c>
      <c r="P14" s="161">
        <v>43620</v>
      </c>
      <c r="Q14" s="152" t="s">
        <v>329</v>
      </c>
      <c r="R14" s="152">
        <v>10</v>
      </c>
      <c r="S14" s="152" t="s">
        <v>77</v>
      </c>
      <c r="T14" s="18"/>
    </row>
    <row r="15" spans="1:20">
      <c r="A15" s="4">
        <v>11</v>
      </c>
      <c r="B15" s="159" t="s">
        <v>62</v>
      </c>
      <c r="C15" s="152" t="s">
        <v>387</v>
      </c>
      <c r="D15" s="160" t="s">
        <v>25</v>
      </c>
      <c r="E15" s="159">
        <v>6</v>
      </c>
      <c r="F15" s="152"/>
      <c r="G15" s="19">
        <v>9</v>
      </c>
      <c r="H15" s="19">
        <v>29</v>
      </c>
      <c r="I15" s="56">
        <f t="shared" si="0"/>
        <v>38</v>
      </c>
      <c r="J15" s="152">
        <v>9435209641</v>
      </c>
      <c r="K15" s="152" t="s">
        <v>494</v>
      </c>
      <c r="L15" s="152" t="s">
        <v>93</v>
      </c>
      <c r="M15" s="152">
        <v>9401692792</v>
      </c>
      <c r="N15" s="163" t="s">
        <v>364</v>
      </c>
      <c r="O15" s="152">
        <v>8761866402</v>
      </c>
      <c r="P15" s="161">
        <v>43620</v>
      </c>
      <c r="Q15" s="152" t="s">
        <v>329</v>
      </c>
      <c r="R15" s="152">
        <v>10</v>
      </c>
      <c r="S15" s="152" t="s">
        <v>77</v>
      </c>
      <c r="T15" s="18"/>
    </row>
    <row r="16" spans="1:20">
      <c r="A16" s="4">
        <v>12</v>
      </c>
      <c r="B16" s="159" t="s">
        <v>62</v>
      </c>
      <c r="C16" s="152" t="s">
        <v>388</v>
      </c>
      <c r="D16" s="152" t="s">
        <v>389</v>
      </c>
      <c r="E16" s="150" t="s">
        <v>390</v>
      </c>
      <c r="F16" s="152"/>
      <c r="G16" s="19">
        <v>31</v>
      </c>
      <c r="H16" s="19">
        <v>20</v>
      </c>
      <c r="I16" s="56">
        <f t="shared" si="0"/>
        <v>51</v>
      </c>
      <c r="J16" s="152">
        <v>9954764983</v>
      </c>
      <c r="K16" s="152" t="s">
        <v>491</v>
      </c>
      <c r="L16" s="152" t="s">
        <v>111</v>
      </c>
      <c r="M16" s="152">
        <v>8753005926</v>
      </c>
      <c r="N16" s="163" t="s">
        <v>365</v>
      </c>
      <c r="O16" s="152">
        <v>9401383947</v>
      </c>
      <c r="P16" s="161">
        <v>43622</v>
      </c>
      <c r="Q16" s="152" t="s">
        <v>308</v>
      </c>
      <c r="R16" s="152">
        <v>12</v>
      </c>
      <c r="S16" s="152" t="s">
        <v>77</v>
      </c>
      <c r="T16" s="18"/>
    </row>
    <row r="17" spans="1:20">
      <c r="A17" s="4">
        <v>13</v>
      </c>
      <c r="B17" s="159" t="s">
        <v>63</v>
      </c>
      <c r="C17" s="152" t="s">
        <v>391</v>
      </c>
      <c r="D17" s="160" t="s">
        <v>25</v>
      </c>
      <c r="E17" s="159">
        <v>12</v>
      </c>
      <c r="F17" s="152"/>
      <c r="G17" s="19">
        <v>40</v>
      </c>
      <c r="H17" s="19">
        <v>29</v>
      </c>
      <c r="I17" s="56">
        <f t="shared" si="0"/>
        <v>69</v>
      </c>
      <c r="J17" s="152">
        <v>7896856981</v>
      </c>
      <c r="K17" s="152" t="s">
        <v>494</v>
      </c>
      <c r="L17" s="152" t="s">
        <v>93</v>
      </c>
      <c r="M17" s="152">
        <v>9401692792</v>
      </c>
      <c r="N17" s="163" t="s">
        <v>364</v>
      </c>
      <c r="O17" s="152">
        <v>8761866402</v>
      </c>
      <c r="P17" s="161">
        <v>43622</v>
      </c>
      <c r="Q17" s="152" t="s">
        <v>308</v>
      </c>
      <c r="R17" s="152">
        <v>10</v>
      </c>
      <c r="S17" s="152" t="s">
        <v>77</v>
      </c>
      <c r="T17" s="18"/>
    </row>
    <row r="18" spans="1:20">
      <c r="A18" s="4">
        <v>14</v>
      </c>
      <c r="B18" s="159" t="s">
        <v>63</v>
      </c>
      <c r="C18" s="152" t="s">
        <v>392</v>
      </c>
      <c r="D18" s="160" t="s">
        <v>25</v>
      </c>
      <c r="E18" s="159">
        <v>13</v>
      </c>
      <c r="F18" s="152"/>
      <c r="G18" s="19">
        <v>41</v>
      </c>
      <c r="H18" s="19">
        <v>33</v>
      </c>
      <c r="I18" s="56">
        <f t="shared" si="0"/>
        <v>74</v>
      </c>
      <c r="J18" s="152">
        <v>9401209995</v>
      </c>
      <c r="K18" s="152" t="s">
        <v>494</v>
      </c>
      <c r="L18" s="152" t="s">
        <v>93</v>
      </c>
      <c r="M18" s="152">
        <v>9401692792</v>
      </c>
      <c r="N18" s="163" t="s">
        <v>364</v>
      </c>
      <c r="O18" s="152">
        <v>8761866402</v>
      </c>
      <c r="P18" s="161">
        <v>43622</v>
      </c>
      <c r="Q18" s="152" t="s">
        <v>308</v>
      </c>
      <c r="R18" s="152">
        <v>10</v>
      </c>
      <c r="S18" s="152" t="s">
        <v>77</v>
      </c>
      <c r="T18" s="18"/>
    </row>
    <row r="19" spans="1:20">
      <c r="A19" s="4">
        <v>15</v>
      </c>
      <c r="B19" s="159" t="s">
        <v>63</v>
      </c>
      <c r="C19" s="152" t="s">
        <v>393</v>
      </c>
      <c r="D19" s="160" t="s">
        <v>23</v>
      </c>
      <c r="E19" s="152" t="s">
        <v>394</v>
      </c>
      <c r="F19" s="152" t="s">
        <v>300</v>
      </c>
      <c r="G19" s="19">
        <v>45</v>
      </c>
      <c r="H19" s="19">
        <v>39</v>
      </c>
      <c r="I19" s="56">
        <f t="shared" si="0"/>
        <v>84</v>
      </c>
      <c r="J19" s="152" t="s">
        <v>495</v>
      </c>
      <c r="K19" s="152" t="s">
        <v>494</v>
      </c>
      <c r="L19" s="152" t="s">
        <v>93</v>
      </c>
      <c r="M19" s="152">
        <v>9401692792</v>
      </c>
      <c r="N19" s="152"/>
      <c r="O19" s="152"/>
      <c r="P19" s="161">
        <v>43623</v>
      </c>
      <c r="Q19" s="152" t="s">
        <v>315</v>
      </c>
      <c r="R19" s="152">
        <v>10</v>
      </c>
      <c r="S19" s="152" t="s">
        <v>77</v>
      </c>
      <c r="T19" s="18"/>
    </row>
    <row r="20" spans="1:20">
      <c r="A20" s="4">
        <v>16</v>
      </c>
      <c r="B20" s="159" t="s">
        <v>62</v>
      </c>
      <c r="C20" s="152" t="s">
        <v>395</v>
      </c>
      <c r="D20" s="160" t="s">
        <v>25</v>
      </c>
      <c r="E20" s="159">
        <v>14</v>
      </c>
      <c r="F20" s="152"/>
      <c r="G20" s="19">
        <v>25</v>
      </c>
      <c r="H20" s="19">
        <v>22</v>
      </c>
      <c r="I20" s="56">
        <f t="shared" si="0"/>
        <v>47</v>
      </c>
      <c r="J20" s="152">
        <v>806126964</v>
      </c>
      <c r="K20" s="152" t="s">
        <v>494</v>
      </c>
      <c r="L20" s="152" t="s">
        <v>93</v>
      </c>
      <c r="M20" s="152">
        <v>9401692792</v>
      </c>
      <c r="N20" s="163" t="s">
        <v>496</v>
      </c>
      <c r="O20" s="152">
        <v>806150587</v>
      </c>
      <c r="P20" s="161">
        <v>43623</v>
      </c>
      <c r="Q20" s="152" t="s">
        <v>315</v>
      </c>
      <c r="R20" s="152">
        <v>10</v>
      </c>
      <c r="S20" s="152" t="s">
        <v>77</v>
      </c>
      <c r="T20" s="18"/>
    </row>
    <row r="21" spans="1:20">
      <c r="A21" s="4">
        <v>17</v>
      </c>
      <c r="B21" s="159" t="s">
        <v>62</v>
      </c>
      <c r="C21" s="152" t="s">
        <v>396</v>
      </c>
      <c r="D21" s="160" t="s">
        <v>25</v>
      </c>
      <c r="E21" s="159">
        <v>15</v>
      </c>
      <c r="F21" s="152"/>
      <c r="G21" s="19">
        <v>23</v>
      </c>
      <c r="H21" s="19">
        <v>31</v>
      </c>
      <c r="I21" s="56">
        <f t="shared" si="0"/>
        <v>54</v>
      </c>
      <c r="J21" s="152"/>
      <c r="K21" s="152" t="s">
        <v>494</v>
      </c>
      <c r="L21" s="152" t="s">
        <v>93</v>
      </c>
      <c r="M21" s="152">
        <v>9401692792</v>
      </c>
      <c r="N21" s="163" t="s">
        <v>496</v>
      </c>
      <c r="O21" s="152">
        <v>806150587</v>
      </c>
      <c r="P21" s="161">
        <v>43623</v>
      </c>
      <c r="Q21" s="152" t="s">
        <v>315</v>
      </c>
      <c r="R21" s="152">
        <v>10</v>
      </c>
      <c r="S21" s="152" t="s">
        <v>77</v>
      </c>
      <c r="T21" s="18"/>
    </row>
    <row r="22" spans="1:20">
      <c r="A22" s="4">
        <v>18</v>
      </c>
      <c r="B22" s="159" t="s">
        <v>63</v>
      </c>
      <c r="C22" s="152" t="s">
        <v>397</v>
      </c>
      <c r="D22" s="160" t="s">
        <v>23</v>
      </c>
      <c r="E22" s="152" t="s">
        <v>398</v>
      </c>
      <c r="F22" s="152" t="s">
        <v>300</v>
      </c>
      <c r="G22" s="19">
        <v>40</v>
      </c>
      <c r="H22" s="19">
        <v>43</v>
      </c>
      <c r="I22" s="56">
        <f t="shared" si="0"/>
        <v>83</v>
      </c>
      <c r="J22" s="152" t="s">
        <v>497</v>
      </c>
      <c r="K22" s="152" t="s">
        <v>494</v>
      </c>
      <c r="L22" s="152" t="s">
        <v>93</v>
      </c>
      <c r="M22" s="152">
        <v>9401692792</v>
      </c>
      <c r="N22" s="152"/>
      <c r="O22" s="152"/>
      <c r="P22" s="161">
        <v>43626</v>
      </c>
      <c r="Q22" s="163" t="s">
        <v>321</v>
      </c>
      <c r="R22" s="163">
        <v>20</v>
      </c>
      <c r="S22" s="152" t="s">
        <v>77</v>
      </c>
      <c r="T22" s="18"/>
    </row>
    <row r="23" spans="1:20">
      <c r="A23" s="4">
        <v>19</v>
      </c>
      <c r="B23" s="159" t="s">
        <v>62</v>
      </c>
      <c r="C23" s="152" t="s">
        <v>399</v>
      </c>
      <c r="D23" s="160" t="s">
        <v>25</v>
      </c>
      <c r="E23" s="159">
        <v>16</v>
      </c>
      <c r="F23" s="152"/>
      <c r="G23" s="19">
        <v>21</v>
      </c>
      <c r="H23" s="19">
        <v>28</v>
      </c>
      <c r="I23" s="56">
        <f t="shared" si="0"/>
        <v>49</v>
      </c>
      <c r="J23" s="152">
        <v>806347033</v>
      </c>
      <c r="K23" s="152" t="s">
        <v>494</v>
      </c>
      <c r="L23" s="152" t="s">
        <v>93</v>
      </c>
      <c r="M23" s="152">
        <v>9401692792</v>
      </c>
      <c r="N23" s="163" t="s">
        <v>496</v>
      </c>
      <c r="O23" s="152">
        <v>806150587</v>
      </c>
      <c r="P23" s="161">
        <v>43626</v>
      </c>
      <c r="Q23" s="163" t="s">
        <v>321</v>
      </c>
      <c r="R23" s="152">
        <v>10</v>
      </c>
      <c r="S23" s="152" t="s">
        <v>77</v>
      </c>
      <c r="T23" s="18"/>
    </row>
    <row r="24" spans="1:20">
      <c r="A24" s="4">
        <v>20</v>
      </c>
      <c r="B24" s="159" t="s">
        <v>62</v>
      </c>
      <c r="C24" s="152" t="s">
        <v>400</v>
      </c>
      <c r="D24" s="160" t="s">
        <v>25</v>
      </c>
      <c r="E24" s="159">
        <v>17</v>
      </c>
      <c r="F24" s="152"/>
      <c r="G24" s="19">
        <v>32</v>
      </c>
      <c r="H24" s="19">
        <v>23</v>
      </c>
      <c r="I24" s="56">
        <f t="shared" si="0"/>
        <v>55</v>
      </c>
      <c r="J24" s="152">
        <v>8749936885</v>
      </c>
      <c r="K24" s="152" t="s">
        <v>494</v>
      </c>
      <c r="L24" s="152" t="s">
        <v>93</v>
      </c>
      <c r="M24" s="152">
        <v>9401692792</v>
      </c>
      <c r="N24" s="163" t="s">
        <v>496</v>
      </c>
      <c r="O24" s="152">
        <v>806150587</v>
      </c>
      <c r="P24" s="161">
        <v>43626</v>
      </c>
      <c r="Q24" s="163" t="s">
        <v>321</v>
      </c>
      <c r="R24" s="152">
        <v>10</v>
      </c>
      <c r="S24" s="152" t="s">
        <v>77</v>
      </c>
      <c r="T24" s="18"/>
    </row>
    <row r="25" spans="1:20">
      <c r="A25" s="4">
        <v>21</v>
      </c>
      <c r="B25" s="159" t="s">
        <v>62</v>
      </c>
      <c r="C25" s="152" t="s">
        <v>401</v>
      </c>
      <c r="D25" s="160" t="s">
        <v>23</v>
      </c>
      <c r="E25" s="152" t="s">
        <v>402</v>
      </c>
      <c r="F25" s="152" t="s">
        <v>300</v>
      </c>
      <c r="G25" s="19">
        <v>9</v>
      </c>
      <c r="H25" s="19">
        <v>16</v>
      </c>
      <c r="I25" s="56">
        <f t="shared" si="0"/>
        <v>25</v>
      </c>
      <c r="J25" s="152">
        <v>886853522</v>
      </c>
      <c r="K25" s="152" t="s">
        <v>498</v>
      </c>
      <c r="L25" s="152" t="s">
        <v>98</v>
      </c>
      <c r="M25" s="152">
        <v>9678453162</v>
      </c>
      <c r="N25" s="152"/>
      <c r="O25" s="152"/>
      <c r="P25" s="161">
        <v>43622</v>
      </c>
      <c r="Q25" s="152" t="s">
        <v>326</v>
      </c>
      <c r="R25" s="152">
        <v>20</v>
      </c>
      <c r="S25" s="152" t="s">
        <v>77</v>
      </c>
      <c r="T25" s="18"/>
    </row>
    <row r="26" spans="1:20">
      <c r="A26" s="4">
        <v>22</v>
      </c>
      <c r="B26" s="159" t="s">
        <v>62</v>
      </c>
      <c r="C26" s="152" t="s">
        <v>403</v>
      </c>
      <c r="D26" s="160" t="s">
        <v>23</v>
      </c>
      <c r="E26" s="152" t="s">
        <v>404</v>
      </c>
      <c r="F26" s="152" t="s">
        <v>300</v>
      </c>
      <c r="G26" s="19">
        <v>15</v>
      </c>
      <c r="H26" s="19">
        <v>16</v>
      </c>
      <c r="I26" s="56">
        <f t="shared" si="0"/>
        <v>31</v>
      </c>
      <c r="J26" s="152" t="s">
        <v>499</v>
      </c>
      <c r="K26" s="152" t="s">
        <v>498</v>
      </c>
      <c r="L26" s="152" t="s">
        <v>98</v>
      </c>
      <c r="M26" s="152">
        <v>9678453162</v>
      </c>
      <c r="N26" s="152"/>
      <c r="O26" s="152"/>
      <c r="P26" s="161">
        <v>43622</v>
      </c>
      <c r="Q26" s="152" t="s">
        <v>326</v>
      </c>
      <c r="R26" s="152">
        <v>20</v>
      </c>
      <c r="S26" s="152" t="s">
        <v>77</v>
      </c>
      <c r="T26" s="18"/>
    </row>
    <row r="27" spans="1:20">
      <c r="A27" s="4">
        <v>23</v>
      </c>
      <c r="B27" s="159" t="s">
        <v>63</v>
      </c>
      <c r="C27" s="152" t="s">
        <v>405</v>
      </c>
      <c r="D27" s="160" t="s">
        <v>25</v>
      </c>
      <c r="E27" s="159">
        <v>18</v>
      </c>
      <c r="F27" s="152"/>
      <c r="G27" s="19">
        <v>17</v>
      </c>
      <c r="H27" s="19">
        <v>21</v>
      </c>
      <c r="I27" s="56">
        <f t="shared" si="0"/>
        <v>38</v>
      </c>
      <c r="J27" s="152">
        <v>9401306443</v>
      </c>
      <c r="K27" s="152" t="s">
        <v>494</v>
      </c>
      <c r="L27" s="152" t="s">
        <v>93</v>
      </c>
      <c r="M27" s="152">
        <v>9401692792</v>
      </c>
      <c r="N27" s="163" t="s">
        <v>365</v>
      </c>
      <c r="O27" s="152">
        <v>9401383947</v>
      </c>
      <c r="P27" s="161">
        <v>43622</v>
      </c>
      <c r="Q27" s="152" t="s">
        <v>326</v>
      </c>
      <c r="R27" s="152">
        <v>10</v>
      </c>
      <c r="S27" s="152" t="s">
        <v>77</v>
      </c>
      <c r="T27" s="18"/>
    </row>
    <row r="28" spans="1:20">
      <c r="A28" s="4">
        <v>24</v>
      </c>
      <c r="B28" s="159" t="s">
        <v>63</v>
      </c>
      <c r="C28" s="152" t="s">
        <v>406</v>
      </c>
      <c r="D28" s="160" t="s">
        <v>25</v>
      </c>
      <c r="E28" s="159">
        <v>19</v>
      </c>
      <c r="F28" s="152"/>
      <c r="G28" s="19">
        <v>14</v>
      </c>
      <c r="H28" s="19">
        <v>23</v>
      </c>
      <c r="I28" s="56">
        <f t="shared" si="0"/>
        <v>37</v>
      </c>
      <c r="J28" s="152">
        <v>9401769832</v>
      </c>
      <c r="K28" s="152" t="s">
        <v>494</v>
      </c>
      <c r="L28" s="152" t="s">
        <v>93</v>
      </c>
      <c r="M28" s="152">
        <v>9401692792</v>
      </c>
      <c r="N28" s="163" t="s">
        <v>500</v>
      </c>
      <c r="O28" s="152">
        <v>9401383946</v>
      </c>
      <c r="P28" s="161">
        <v>43622</v>
      </c>
      <c r="Q28" s="152" t="s">
        <v>326</v>
      </c>
      <c r="R28" s="152">
        <v>10</v>
      </c>
      <c r="S28" s="152" t="s">
        <v>77</v>
      </c>
      <c r="T28" s="18"/>
    </row>
    <row r="29" spans="1:20">
      <c r="A29" s="4">
        <v>25</v>
      </c>
      <c r="B29" s="159" t="s">
        <v>63</v>
      </c>
      <c r="C29" s="152" t="s">
        <v>407</v>
      </c>
      <c r="D29" s="160" t="s">
        <v>23</v>
      </c>
      <c r="E29" s="152" t="s">
        <v>408</v>
      </c>
      <c r="F29" s="152" t="s">
        <v>301</v>
      </c>
      <c r="G29" s="19">
        <v>74</v>
      </c>
      <c r="H29" s="19">
        <v>89</v>
      </c>
      <c r="I29" s="56">
        <f t="shared" si="0"/>
        <v>163</v>
      </c>
      <c r="J29" s="152">
        <v>3671217814</v>
      </c>
      <c r="K29" s="152" t="s">
        <v>501</v>
      </c>
      <c r="L29" s="152" t="s">
        <v>89</v>
      </c>
      <c r="M29" s="152">
        <v>9401702738</v>
      </c>
      <c r="N29" s="152"/>
      <c r="O29" s="152"/>
      <c r="P29" s="161">
        <v>43628</v>
      </c>
      <c r="Q29" s="152" t="s">
        <v>308</v>
      </c>
      <c r="R29" s="152">
        <v>20</v>
      </c>
      <c r="S29" s="152" t="s">
        <v>77</v>
      </c>
      <c r="T29" s="18"/>
    </row>
    <row r="30" spans="1:20">
      <c r="A30" s="4">
        <v>26</v>
      </c>
      <c r="B30" s="159" t="s">
        <v>62</v>
      </c>
      <c r="C30" s="152" t="s">
        <v>409</v>
      </c>
      <c r="D30" s="160" t="s">
        <v>25</v>
      </c>
      <c r="E30" s="150" t="s">
        <v>410</v>
      </c>
      <c r="F30" s="152"/>
      <c r="G30" s="19">
        <v>25</v>
      </c>
      <c r="H30" s="19">
        <v>21</v>
      </c>
      <c r="I30" s="56">
        <f t="shared" si="0"/>
        <v>46</v>
      </c>
      <c r="J30" s="152">
        <v>9401021474</v>
      </c>
      <c r="K30" s="152" t="s">
        <v>491</v>
      </c>
      <c r="L30" s="152" t="s">
        <v>111</v>
      </c>
      <c r="M30" s="152">
        <v>8753005926</v>
      </c>
      <c r="N30" s="163" t="s">
        <v>365</v>
      </c>
      <c r="O30" s="152">
        <v>9401383947</v>
      </c>
      <c r="P30" s="161">
        <v>43628</v>
      </c>
      <c r="Q30" s="152" t="s">
        <v>308</v>
      </c>
      <c r="R30" s="152">
        <v>12</v>
      </c>
      <c r="S30" s="152" t="s">
        <v>77</v>
      </c>
      <c r="T30" s="18"/>
    </row>
    <row r="31" spans="1:20">
      <c r="A31" s="4">
        <v>27</v>
      </c>
      <c r="B31" s="159" t="s">
        <v>62</v>
      </c>
      <c r="C31" s="152" t="s">
        <v>388</v>
      </c>
      <c r="D31" s="152" t="s">
        <v>389</v>
      </c>
      <c r="E31" s="150" t="s">
        <v>390</v>
      </c>
      <c r="F31" s="152"/>
      <c r="G31" s="19">
        <v>31</v>
      </c>
      <c r="H31" s="19">
        <v>20</v>
      </c>
      <c r="I31" s="56">
        <f t="shared" si="0"/>
        <v>51</v>
      </c>
      <c r="J31" s="152">
        <v>9954764983</v>
      </c>
      <c r="K31" s="152" t="s">
        <v>491</v>
      </c>
      <c r="L31" s="152" t="s">
        <v>111</v>
      </c>
      <c r="M31" s="152">
        <v>8753005926</v>
      </c>
      <c r="N31" s="163" t="s">
        <v>365</v>
      </c>
      <c r="O31" s="152">
        <v>9401383947</v>
      </c>
      <c r="P31" s="161">
        <v>43628</v>
      </c>
      <c r="Q31" s="152" t="s">
        <v>308</v>
      </c>
      <c r="R31" s="152">
        <v>12</v>
      </c>
      <c r="S31" s="152" t="s">
        <v>77</v>
      </c>
      <c r="T31" s="18"/>
    </row>
    <row r="32" spans="1:20">
      <c r="A32" s="4">
        <v>28</v>
      </c>
      <c r="B32" s="159" t="s">
        <v>62</v>
      </c>
      <c r="C32" s="152" t="s">
        <v>411</v>
      </c>
      <c r="D32" s="163" t="s">
        <v>23</v>
      </c>
      <c r="E32" s="152" t="s">
        <v>412</v>
      </c>
      <c r="F32" s="163" t="s">
        <v>413</v>
      </c>
      <c r="G32" s="19">
        <v>19</v>
      </c>
      <c r="H32" s="19">
        <v>34</v>
      </c>
      <c r="I32" s="56">
        <f t="shared" si="0"/>
        <v>53</v>
      </c>
      <c r="J32" s="152" t="s">
        <v>502</v>
      </c>
      <c r="K32" s="163" t="s">
        <v>503</v>
      </c>
      <c r="L32" s="163" t="s">
        <v>504</v>
      </c>
      <c r="M32" s="163"/>
      <c r="N32" s="163"/>
      <c r="O32" s="163"/>
      <c r="P32" s="165">
        <v>43629</v>
      </c>
      <c r="Q32" s="163" t="s">
        <v>334</v>
      </c>
      <c r="R32" s="163">
        <v>40</v>
      </c>
      <c r="S32" s="152" t="s">
        <v>77</v>
      </c>
      <c r="T32" s="18"/>
    </row>
    <row r="33" spans="1:20">
      <c r="A33" s="4">
        <v>29</v>
      </c>
      <c r="B33" s="159" t="s">
        <v>62</v>
      </c>
      <c r="C33" s="152" t="s">
        <v>414</v>
      </c>
      <c r="D33" s="163" t="s">
        <v>23</v>
      </c>
      <c r="E33" s="152" t="s">
        <v>415</v>
      </c>
      <c r="F33" s="163" t="s">
        <v>416</v>
      </c>
      <c r="G33" s="19">
        <v>26</v>
      </c>
      <c r="H33" s="19">
        <v>25</v>
      </c>
      <c r="I33" s="56">
        <f t="shared" si="0"/>
        <v>51</v>
      </c>
      <c r="J33" s="152" t="s">
        <v>505</v>
      </c>
      <c r="K33" s="163" t="s">
        <v>503</v>
      </c>
      <c r="L33" s="163" t="s">
        <v>504</v>
      </c>
      <c r="M33" s="163"/>
      <c r="N33" s="163"/>
      <c r="O33" s="163"/>
      <c r="P33" s="165">
        <v>43629</v>
      </c>
      <c r="Q33" s="163" t="s">
        <v>334</v>
      </c>
      <c r="R33" s="163">
        <v>40</v>
      </c>
      <c r="S33" s="152" t="s">
        <v>77</v>
      </c>
      <c r="T33" s="18"/>
    </row>
    <row r="34" spans="1:20">
      <c r="A34" s="4">
        <v>30</v>
      </c>
      <c r="B34" s="159" t="s">
        <v>62</v>
      </c>
      <c r="C34" s="152" t="s">
        <v>417</v>
      </c>
      <c r="D34" s="163" t="s">
        <v>23</v>
      </c>
      <c r="E34" s="152" t="s">
        <v>418</v>
      </c>
      <c r="F34" s="163" t="s">
        <v>300</v>
      </c>
      <c r="G34" s="19">
        <v>12</v>
      </c>
      <c r="H34" s="19">
        <v>21</v>
      </c>
      <c r="I34" s="56">
        <f t="shared" si="0"/>
        <v>33</v>
      </c>
      <c r="J34" s="152" t="s">
        <v>506</v>
      </c>
      <c r="K34" s="163" t="s">
        <v>503</v>
      </c>
      <c r="L34" s="163" t="s">
        <v>504</v>
      </c>
      <c r="M34" s="163"/>
      <c r="N34" s="163"/>
      <c r="O34" s="163"/>
      <c r="P34" s="165">
        <v>43629</v>
      </c>
      <c r="Q34" s="163" t="s">
        <v>334</v>
      </c>
      <c r="R34" s="163">
        <v>40</v>
      </c>
      <c r="S34" s="152" t="s">
        <v>77</v>
      </c>
      <c r="T34" s="18"/>
    </row>
    <row r="35" spans="1:20">
      <c r="A35" s="4">
        <v>31</v>
      </c>
      <c r="B35" s="159" t="s">
        <v>63</v>
      </c>
      <c r="C35" s="152" t="s">
        <v>419</v>
      </c>
      <c r="D35" s="160" t="s">
        <v>25</v>
      </c>
      <c r="E35" s="150" t="s">
        <v>269</v>
      </c>
      <c r="F35" s="152"/>
      <c r="G35" s="19">
        <v>44</v>
      </c>
      <c r="H35" s="19">
        <v>38</v>
      </c>
      <c r="I35" s="56">
        <f t="shared" si="0"/>
        <v>82</v>
      </c>
      <c r="J35" s="152">
        <v>8473963970</v>
      </c>
      <c r="K35" s="152" t="s">
        <v>494</v>
      </c>
      <c r="L35" s="152" t="s">
        <v>93</v>
      </c>
      <c r="M35" s="152">
        <v>9401692792</v>
      </c>
      <c r="N35" s="163" t="s">
        <v>500</v>
      </c>
      <c r="O35" s="152">
        <v>9401383946</v>
      </c>
      <c r="P35" s="165">
        <v>43629</v>
      </c>
      <c r="Q35" s="163" t="s">
        <v>334</v>
      </c>
      <c r="R35" s="152">
        <v>10</v>
      </c>
      <c r="S35" s="152" t="s">
        <v>77</v>
      </c>
      <c r="T35" s="18"/>
    </row>
    <row r="36" spans="1:20">
      <c r="A36" s="4">
        <v>32</v>
      </c>
      <c r="B36" s="159" t="s">
        <v>63</v>
      </c>
      <c r="C36" s="152" t="s">
        <v>420</v>
      </c>
      <c r="D36" s="160" t="s">
        <v>25</v>
      </c>
      <c r="E36" s="159">
        <v>20</v>
      </c>
      <c r="F36" s="152"/>
      <c r="G36" s="17">
        <v>15</v>
      </c>
      <c r="H36" s="17">
        <v>23</v>
      </c>
      <c r="I36" s="56">
        <f t="shared" si="0"/>
        <v>38</v>
      </c>
      <c r="J36" s="152"/>
      <c r="K36" s="152" t="s">
        <v>494</v>
      </c>
      <c r="L36" s="152" t="s">
        <v>93</v>
      </c>
      <c r="M36" s="152">
        <v>9401692792</v>
      </c>
      <c r="N36" s="163" t="s">
        <v>500</v>
      </c>
      <c r="O36" s="152">
        <v>9401383946</v>
      </c>
      <c r="P36" s="165">
        <v>43629</v>
      </c>
      <c r="Q36" s="163" t="s">
        <v>334</v>
      </c>
      <c r="R36" s="152">
        <v>10</v>
      </c>
      <c r="S36" s="152" t="s">
        <v>77</v>
      </c>
      <c r="T36" s="18"/>
    </row>
    <row r="37" spans="1:20">
      <c r="A37" s="4">
        <v>33</v>
      </c>
      <c r="B37" s="159" t="s">
        <v>63</v>
      </c>
      <c r="C37" s="152" t="s">
        <v>421</v>
      </c>
      <c r="D37" s="163" t="s">
        <v>23</v>
      </c>
      <c r="E37" s="152" t="s">
        <v>422</v>
      </c>
      <c r="F37" s="163" t="s">
        <v>300</v>
      </c>
      <c r="G37" s="19">
        <v>14</v>
      </c>
      <c r="H37" s="19">
        <v>14</v>
      </c>
      <c r="I37" s="56">
        <f t="shared" si="0"/>
        <v>28</v>
      </c>
      <c r="J37" s="152">
        <v>9435878647</v>
      </c>
      <c r="K37" s="163" t="s">
        <v>503</v>
      </c>
      <c r="L37" s="152" t="s">
        <v>507</v>
      </c>
      <c r="M37" s="152">
        <v>9854670959</v>
      </c>
      <c r="N37" s="163"/>
      <c r="O37" s="163"/>
      <c r="P37" s="165">
        <v>43630</v>
      </c>
      <c r="Q37" s="163" t="s">
        <v>315</v>
      </c>
      <c r="R37" s="163">
        <v>20</v>
      </c>
      <c r="S37" s="152" t="s">
        <v>77</v>
      </c>
      <c r="T37" s="18"/>
    </row>
    <row r="38" spans="1:20">
      <c r="A38" s="4">
        <v>34</v>
      </c>
      <c r="B38" s="159" t="s">
        <v>63</v>
      </c>
      <c r="C38" s="152" t="s">
        <v>423</v>
      </c>
      <c r="D38" s="163" t="s">
        <v>23</v>
      </c>
      <c r="E38" s="152" t="s">
        <v>424</v>
      </c>
      <c r="F38" s="163" t="s">
        <v>300</v>
      </c>
      <c r="G38" s="19">
        <v>5</v>
      </c>
      <c r="H38" s="19">
        <v>3</v>
      </c>
      <c r="I38" s="56">
        <f t="shared" si="0"/>
        <v>8</v>
      </c>
      <c r="J38" s="152">
        <v>9854913222</v>
      </c>
      <c r="K38" s="163" t="s">
        <v>503</v>
      </c>
      <c r="L38" s="152" t="s">
        <v>507</v>
      </c>
      <c r="M38" s="152">
        <v>9854670959</v>
      </c>
      <c r="N38" s="163"/>
      <c r="O38" s="163"/>
      <c r="P38" s="165">
        <v>43630</v>
      </c>
      <c r="Q38" s="163" t="s">
        <v>315</v>
      </c>
      <c r="R38" s="163">
        <v>20</v>
      </c>
      <c r="S38" s="152" t="s">
        <v>77</v>
      </c>
      <c r="T38" s="18"/>
    </row>
    <row r="39" spans="1:20">
      <c r="A39" s="4">
        <v>35</v>
      </c>
      <c r="B39" s="159" t="s">
        <v>63</v>
      </c>
      <c r="C39" s="152" t="s">
        <v>228</v>
      </c>
      <c r="D39" s="163" t="s">
        <v>23</v>
      </c>
      <c r="E39" s="152" t="s">
        <v>282</v>
      </c>
      <c r="F39" s="163" t="s">
        <v>300</v>
      </c>
      <c r="G39" s="19">
        <v>14</v>
      </c>
      <c r="H39" s="19">
        <v>12</v>
      </c>
      <c r="I39" s="56">
        <f t="shared" si="0"/>
        <v>26</v>
      </c>
      <c r="J39" s="152">
        <v>9401275347</v>
      </c>
      <c r="K39" s="163" t="s">
        <v>503</v>
      </c>
      <c r="L39" s="152" t="s">
        <v>507</v>
      </c>
      <c r="M39" s="152">
        <v>9854670959</v>
      </c>
      <c r="N39" s="163"/>
      <c r="O39" s="163"/>
      <c r="P39" s="165">
        <v>43630</v>
      </c>
      <c r="Q39" s="163" t="s">
        <v>315</v>
      </c>
      <c r="R39" s="163">
        <v>20</v>
      </c>
      <c r="S39" s="152" t="s">
        <v>77</v>
      </c>
      <c r="T39" s="18"/>
    </row>
    <row r="40" spans="1:20">
      <c r="A40" s="4">
        <v>36</v>
      </c>
      <c r="B40" s="159" t="s">
        <v>62</v>
      </c>
      <c r="C40" s="152" t="s">
        <v>425</v>
      </c>
      <c r="D40" s="160" t="s">
        <v>25</v>
      </c>
      <c r="E40" s="159">
        <v>21</v>
      </c>
      <c r="F40" s="152"/>
      <c r="G40" s="19">
        <v>32</v>
      </c>
      <c r="H40" s="19">
        <v>22</v>
      </c>
      <c r="I40" s="56">
        <f t="shared" si="0"/>
        <v>54</v>
      </c>
      <c r="J40" s="152">
        <v>806974040</v>
      </c>
      <c r="K40" s="152" t="s">
        <v>491</v>
      </c>
      <c r="L40" s="152" t="s">
        <v>111</v>
      </c>
      <c r="M40" s="152">
        <v>8753005926</v>
      </c>
      <c r="N40" s="163" t="s">
        <v>508</v>
      </c>
      <c r="O40" s="152">
        <v>9954138733</v>
      </c>
      <c r="P40" s="165">
        <v>43630</v>
      </c>
      <c r="Q40" s="163" t="s">
        <v>315</v>
      </c>
      <c r="R40" s="152">
        <v>12</v>
      </c>
      <c r="S40" s="152" t="s">
        <v>77</v>
      </c>
      <c r="T40" s="18"/>
    </row>
    <row r="41" spans="1:20">
      <c r="A41" s="4">
        <v>37</v>
      </c>
      <c r="B41" s="159" t="s">
        <v>62</v>
      </c>
      <c r="C41" s="152" t="s">
        <v>426</v>
      </c>
      <c r="D41" s="160" t="s">
        <v>25</v>
      </c>
      <c r="E41" s="159">
        <v>22</v>
      </c>
      <c r="F41" s="152"/>
      <c r="G41" s="19">
        <v>42</v>
      </c>
      <c r="H41" s="19">
        <v>34</v>
      </c>
      <c r="I41" s="56">
        <f t="shared" si="0"/>
        <v>76</v>
      </c>
      <c r="J41" s="152">
        <v>9401318079</v>
      </c>
      <c r="K41" s="152" t="s">
        <v>491</v>
      </c>
      <c r="L41" s="152" t="s">
        <v>111</v>
      </c>
      <c r="M41" s="152">
        <v>8753005926</v>
      </c>
      <c r="N41" s="163" t="s">
        <v>508</v>
      </c>
      <c r="O41" s="152">
        <v>9954138733</v>
      </c>
      <c r="P41" s="165">
        <v>43630</v>
      </c>
      <c r="Q41" s="163" t="s">
        <v>315</v>
      </c>
      <c r="R41" s="152">
        <v>12</v>
      </c>
      <c r="S41" s="152" t="s">
        <v>77</v>
      </c>
      <c r="T41" s="18"/>
    </row>
    <row r="42" spans="1:20">
      <c r="A42" s="4">
        <v>38</v>
      </c>
      <c r="B42" s="159" t="s">
        <v>62</v>
      </c>
      <c r="C42" s="152" t="s">
        <v>427</v>
      </c>
      <c r="D42" s="160" t="s">
        <v>23</v>
      </c>
      <c r="E42" s="152" t="s">
        <v>428</v>
      </c>
      <c r="F42" s="152" t="s">
        <v>300</v>
      </c>
      <c r="G42" s="19">
        <v>19</v>
      </c>
      <c r="H42" s="19">
        <v>16</v>
      </c>
      <c r="I42" s="56">
        <f t="shared" si="0"/>
        <v>35</v>
      </c>
      <c r="J42" s="152"/>
      <c r="K42" s="152" t="s">
        <v>509</v>
      </c>
      <c r="L42" s="152" t="s">
        <v>507</v>
      </c>
      <c r="M42" s="152">
        <v>9854670959</v>
      </c>
      <c r="N42" s="152"/>
      <c r="O42" s="152"/>
      <c r="P42" s="161">
        <v>43631</v>
      </c>
      <c r="Q42" s="152" t="s">
        <v>321</v>
      </c>
      <c r="R42" s="152">
        <v>20</v>
      </c>
      <c r="S42" s="152" t="s">
        <v>77</v>
      </c>
      <c r="T42" s="18"/>
    </row>
    <row r="43" spans="1:20">
      <c r="A43" s="4">
        <v>39</v>
      </c>
      <c r="B43" s="159" t="s">
        <v>62</v>
      </c>
      <c r="C43" s="152" t="s">
        <v>429</v>
      </c>
      <c r="D43" s="160" t="s">
        <v>23</v>
      </c>
      <c r="E43" s="152" t="s">
        <v>430</v>
      </c>
      <c r="F43" s="152" t="s">
        <v>300</v>
      </c>
      <c r="G43" s="17">
        <v>5</v>
      </c>
      <c r="H43" s="17">
        <v>9</v>
      </c>
      <c r="I43" s="56">
        <f t="shared" si="0"/>
        <v>14</v>
      </c>
      <c r="J43" s="152">
        <v>9859555502</v>
      </c>
      <c r="K43" s="152" t="s">
        <v>509</v>
      </c>
      <c r="L43" s="152" t="s">
        <v>507</v>
      </c>
      <c r="M43" s="152">
        <v>9854670959</v>
      </c>
      <c r="N43" s="152"/>
      <c r="O43" s="152"/>
      <c r="P43" s="161">
        <v>43631</v>
      </c>
      <c r="Q43" s="152" t="s">
        <v>321</v>
      </c>
      <c r="R43" s="152">
        <v>20</v>
      </c>
      <c r="S43" s="152" t="s">
        <v>77</v>
      </c>
      <c r="T43" s="18"/>
    </row>
    <row r="44" spans="1:20">
      <c r="A44" s="4">
        <v>40</v>
      </c>
      <c r="B44" s="159" t="s">
        <v>63</v>
      </c>
      <c r="C44" s="152" t="s">
        <v>231</v>
      </c>
      <c r="D44" s="163" t="s">
        <v>23</v>
      </c>
      <c r="E44" s="152" t="s">
        <v>283</v>
      </c>
      <c r="F44" s="163" t="s">
        <v>300</v>
      </c>
      <c r="G44" s="19">
        <v>15</v>
      </c>
      <c r="H44" s="19">
        <v>13</v>
      </c>
      <c r="I44" s="56">
        <f t="shared" si="0"/>
        <v>28</v>
      </c>
      <c r="J44" s="152" t="s">
        <v>341</v>
      </c>
      <c r="K44" s="163" t="s">
        <v>328</v>
      </c>
      <c r="L44" s="152" t="s">
        <v>342</v>
      </c>
      <c r="M44" s="152">
        <v>9401777403</v>
      </c>
      <c r="N44" s="163"/>
      <c r="O44" s="163"/>
      <c r="P44" s="161">
        <v>43631</v>
      </c>
      <c r="Q44" s="152" t="s">
        <v>321</v>
      </c>
      <c r="R44" s="163">
        <v>60</v>
      </c>
      <c r="S44" s="152" t="s">
        <v>77</v>
      </c>
      <c r="T44" s="18"/>
    </row>
    <row r="45" spans="1:20">
      <c r="A45" s="4">
        <v>41</v>
      </c>
      <c r="B45" s="159" t="s">
        <v>63</v>
      </c>
      <c r="C45" s="152" t="s">
        <v>431</v>
      </c>
      <c r="D45" s="160" t="s">
        <v>23</v>
      </c>
      <c r="E45" s="152" t="s">
        <v>432</v>
      </c>
      <c r="F45" s="152" t="s">
        <v>300</v>
      </c>
      <c r="G45" s="19">
        <v>24</v>
      </c>
      <c r="H45" s="19">
        <v>22</v>
      </c>
      <c r="I45" s="56">
        <f t="shared" si="0"/>
        <v>46</v>
      </c>
      <c r="J45" s="152">
        <v>806993776</v>
      </c>
      <c r="K45" s="152" t="s">
        <v>328</v>
      </c>
      <c r="L45" s="152" t="s">
        <v>137</v>
      </c>
      <c r="M45" s="152">
        <v>8753969045</v>
      </c>
      <c r="N45" s="152"/>
      <c r="O45" s="152"/>
      <c r="P45" s="161">
        <v>43631</v>
      </c>
      <c r="Q45" s="152" t="s">
        <v>321</v>
      </c>
      <c r="R45" s="163">
        <v>60</v>
      </c>
      <c r="S45" s="152" t="s">
        <v>77</v>
      </c>
      <c r="T45" s="18"/>
    </row>
    <row r="46" spans="1:20">
      <c r="A46" s="4">
        <v>42</v>
      </c>
      <c r="B46" s="159" t="s">
        <v>62</v>
      </c>
      <c r="C46" s="152" t="s">
        <v>433</v>
      </c>
      <c r="D46" s="163" t="s">
        <v>23</v>
      </c>
      <c r="E46" s="152" t="s">
        <v>434</v>
      </c>
      <c r="F46" s="163" t="s">
        <v>300</v>
      </c>
      <c r="G46" s="19">
        <v>6</v>
      </c>
      <c r="H46" s="19">
        <v>5</v>
      </c>
      <c r="I46" s="56">
        <f t="shared" si="0"/>
        <v>11</v>
      </c>
      <c r="J46" s="152" t="s">
        <v>510</v>
      </c>
      <c r="K46" s="163" t="s">
        <v>511</v>
      </c>
      <c r="L46" s="152" t="s">
        <v>512</v>
      </c>
      <c r="M46" s="152">
        <v>9435253680</v>
      </c>
      <c r="N46" s="163"/>
      <c r="O46" s="163"/>
      <c r="P46" s="165">
        <v>43633</v>
      </c>
      <c r="Q46" s="163" t="s">
        <v>326</v>
      </c>
      <c r="R46" s="163">
        <v>60</v>
      </c>
      <c r="S46" s="152" t="s">
        <v>77</v>
      </c>
      <c r="T46" s="18"/>
    </row>
    <row r="47" spans="1:20">
      <c r="A47" s="4">
        <v>43</v>
      </c>
      <c r="B47" s="159" t="s">
        <v>62</v>
      </c>
      <c r="C47" s="152" t="s">
        <v>435</v>
      </c>
      <c r="D47" s="163" t="s">
        <v>23</v>
      </c>
      <c r="E47" s="152" t="s">
        <v>436</v>
      </c>
      <c r="F47" s="163" t="s">
        <v>79</v>
      </c>
      <c r="G47" s="19">
        <v>15</v>
      </c>
      <c r="H47" s="19">
        <v>12</v>
      </c>
      <c r="I47" s="56">
        <f t="shared" si="0"/>
        <v>27</v>
      </c>
      <c r="J47" s="152" t="s">
        <v>513</v>
      </c>
      <c r="K47" s="163" t="s">
        <v>511</v>
      </c>
      <c r="L47" s="152" t="s">
        <v>512</v>
      </c>
      <c r="M47" s="152">
        <v>9435253680</v>
      </c>
      <c r="N47" s="163"/>
      <c r="O47" s="163"/>
      <c r="P47" s="165">
        <v>43633</v>
      </c>
      <c r="Q47" s="163" t="s">
        <v>326</v>
      </c>
      <c r="R47" s="163">
        <v>60</v>
      </c>
      <c r="S47" s="152" t="s">
        <v>77</v>
      </c>
      <c r="T47" s="18"/>
    </row>
    <row r="48" spans="1:20">
      <c r="A48" s="4">
        <v>44</v>
      </c>
      <c r="B48" s="159" t="s">
        <v>63</v>
      </c>
      <c r="C48" s="152" t="s">
        <v>264</v>
      </c>
      <c r="D48" s="160" t="s">
        <v>25</v>
      </c>
      <c r="E48" s="159">
        <v>25</v>
      </c>
      <c r="F48" s="152"/>
      <c r="G48" s="19">
        <v>36</v>
      </c>
      <c r="H48" s="19">
        <v>29</v>
      </c>
      <c r="I48" s="56">
        <f t="shared" si="0"/>
        <v>65</v>
      </c>
      <c r="J48" s="152">
        <v>9435693805</v>
      </c>
      <c r="K48" s="152" t="s">
        <v>310</v>
      </c>
      <c r="L48" s="152" t="s">
        <v>488</v>
      </c>
      <c r="M48" s="152">
        <v>9401777939</v>
      </c>
      <c r="N48" s="163" t="s">
        <v>514</v>
      </c>
      <c r="O48" s="152">
        <v>943579136</v>
      </c>
      <c r="P48" s="165">
        <v>43633</v>
      </c>
      <c r="Q48" s="163" t="s">
        <v>326</v>
      </c>
      <c r="R48" s="152">
        <v>5</v>
      </c>
      <c r="S48" s="152" t="s">
        <v>77</v>
      </c>
      <c r="T48" s="18"/>
    </row>
    <row r="49" spans="1:20">
      <c r="A49" s="4">
        <v>45</v>
      </c>
      <c r="B49" s="159" t="s">
        <v>63</v>
      </c>
      <c r="C49" s="152" t="s">
        <v>265</v>
      </c>
      <c r="D49" s="160" t="s">
        <v>25</v>
      </c>
      <c r="E49" s="159">
        <v>26</v>
      </c>
      <c r="F49" s="152"/>
      <c r="G49" s="19">
        <v>24</v>
      </c>
      <c r="H49" s="19">
        <v>26</v>
      </c>
      <c r="I49" s="56">
        <f t="shared" si="0"/>
        <v>50</v>
      </c>
      <c r="J49" s="152">
        <v>9678868048</v>
      </c>
      <c r="K49" s="152" t="s">
        <v>310</v>
      </c>
      <c r="L49" s="152" t="s">
        <v>488</v>
      </c>
      <c r="M49" s="152">
        <v>9401777939</v>
      </c>
      <c r="N49" s="163" t="s">
        <v>514</v>
      </c>
      <c r="O49" s="152">
        <v>943579136</v>
      </c>
      <c r="P49" s="165">
        <v>43633</v>
      </c>
      <c r="Q49" s="163" t="s">
        <v>326</v>
      </c>
      <c r="R49" s="152">
        <v>5</v>
      </c>
      <c r="S49" s="152" t="s">
        <v>77</v>
      </c>
      <c r="T49" s="18"/>
    </row>
    <row r="50" spans="1:20">
      <c r="A50" s="4">
        <v>46</v>
      </c>
      <c r="B50" s="159" t="s">
        <v>63</v>
      </c>
      <c r="C50" s="152" t="s">
        <v>437</v>
      </c>
      <c r="D50" s="163" t="s">
        <v>23</v>
      </c>
      <c r="E50" s="152" t="s">
        <v>438</v>
      </c>
      <c r="F50" s="163" t="s">
        <v>300</v>
      </c>
      <c r="G50" s="17">
        <v>15</v>
      </c>
      <c r="H50" s="17">
        <v>8</v>
      </c>
      <c r="I50" s="56">
        <f t="shared" si="0"/>
        <v>23</v>
      </c>
      <c r="J50" s="152" t="s">
        <v>515</v>
      </c>
      <c r="K50" s="163" t="s">
        <v>511</v>
      </c>
      <c r="L50" s="152" t="s">
        <v>512</v>
      </c>
      <c r="M50" s="152">
        <v>9435253680</v>
      </c>
      <c r="N50" s="163"/>
      <c r="O50" s="163"/>
      <c r="P50" s="165">
        <v>43634</v>
      </c>
      <c r="Q50" s="163" t="s">
        <v>329</v>
      </c>
      <c r="R50" s="163">
        <v>60</v>
      </c>
      <c r="S50" s="152" t="s">
        <v>77</v>
      </c>
      <c r="T50" s="18"/>
    </row>
    <row r="51" spans="1:20">
      <c r="A51" s="4">
        <v>47</v>
      </c>
      <c r="B51" s="159" t="s">
        <v>63</v>
      </c>
      <c r="C51" s="152" t="s">
        <v>439</v>
      </c>
      <c r="D51" s="163" t="s">
        <v>23</v>
      </c>
      <c r="E51" s="152" t="s">
        <v>440</v>
      </c>
      <c r="F51" s="163" t="s">
        <v>300</v>
      </c>
      <c r="G51" s="19">
        <v>10</v>
      </c>
      <c r="H51" s="19">
        <v>10</v>
      </c>
      <c r="I51" s="56">
        <f t="shared" si="0"/>
        <v>20</v>
      </c>
      <c r="J51" s="152" t="s">
        <v>516</v>
      </c>
      <c r="K51" s="163" t="s">
        <v>511</v>
      </c>
      <c r="L51" s="152" t="s">
        <v>512</v>
      </c>
      <c r="M51" s="152">
        <v>9435253680</v>
      </c>
      <c r="N51" s="163"/>
      <c r="O51" s="163"/>
      <c r="P51" s="165">
        <v>43634</v>
      </c>
      <c r="Q51" s="163" t="s">
        <v>329</v>
      </c>
      <c r="R51" s="163">
        <v>60</v>
      </c>
      <c r="S51" s="152" t="s">
        <v>77</v>
      </c>
      <c r="T51" s="18"/>
    </row>
    <row r="52" spans="1:20">
      <c r="A52" s="4">
        <v>48</v>
      </c>
      <c r="B52" s="159" t="s">
        <v>63</v>
      </c>
      <c r="C52" s="152" t="s">
        <v>384</v>
      </c>
      <c r="D52" s="160" t="s">
        <v>23</v>
      </c>
      <c r="E52" s="152" t="s">
        <v>385</v>
      </c>
      <c r="F52" s="152" t="s">
        <v>300</v>
      </c>
      <c r="G52" s="19">
        <v>24</v>
      </c>
      <c r="H52" s="19">
        <v>6</v>
      </c>
      <c r="I52" s="56">
        <f t="shared" si="0"/>
        <v>30</v>
      </c>
      <c r="J52" s="152" t="s">
        <v>493</v>
      </c>
      <c r="K52" s="152" t="s">
        <v>491</v>
      </c>
      <c r="L52" s="152" t="s">
        <v>111</v>
      </c>
      <c r="M52" s="152">
        <v>8753005926</v>
      </c>
      <c r="N52" s="152"/>
      <c r="O52" s="152"/>
      <c r="P52" s="165">
        <v>43634</v>
      </c>
      <c r="Q52" s="163" t="s">
        <v>329</v>
      </c>
      <c r="R52" s="152">
        <v>12</v>
      </c>
      <c r="S52" s="152" t="s">
        <v>77</v>
      </c>
      <c r="T52" s="18"/>
    </row>
    <row r="53" spans="1:20">
      <c r="A53" s="4">
        <v>49</v>
      </c>
      <c r="B53" s="159" t="s">
        <v>62</v>
      </c>
      <c r="C53" s="152" t="s">
        <v>441</v>
      </c>
      <c r="D53" s="160" t="s">
        <v>25</v>
      </c>
      <c r="E53" s="159">
        <v>27</v>
      </c>
      <c r="F53" s="152"/>
      <c r="G53" s="19">
        <v>38</v>
      </c>
      <c r="H53" s="19">
        <v>29</v>
      </c>
      <c r="I53" s="56">
        <f t="shared" si="0"/>
        <v>67</v>
      </c>
      <c r="J53" s="152">
        <v>9678195352</v>
      </c>
      <c r="K53" s="152" t="s">
        <v>307</v>
      </c>
      <c r="L53" s="152" t="s">
        <v>320</v>
      </c>
      <c r="M53" s="152">
        <v>9435955894</v>
      </c>
      <c r="N53" s="163" t="s">
        <v>361</v>
      </c>
      <c r="O53" s="152">
        <v>9401693748</v>
      </c>
      <c r="P53" s="165">
        <v>43634</v>
      </c>
      <c r="Q53" s="163" t="s">
        <v>329</v>
      </c>
      <c r="R53" s="152">
        <v>20</v>
      </c>
      <c r="S53" s="152" t="s">
        <v>77</v>
      </c>
      <c r="T53" s="18"/>
    </row>
    <row r="54" spans="1:20">
      <c r="A54" s="4">
        <v>50</v>
      </c>
      <c r="B54" s="159" t="s">
        <v>62</v>
      </c>
      <c r="C54" s="152" t="s">
        <v>442</v>
      </c>
      <c r="D54" s="160" t="s">
        <v>25</v>
      </c>
      <c r="E54" s="150" t="s">
        <v>443</v>
      </c>
      <c r="F54" s="152"/>
      <c r="G54" s="19">
        <v>27</v>
      </c>
      <c r="H54" s="19">
        <v>21</v>
      </c>
      <c r="I54" s="56">
        <f t="shared" si="0"/>
        <v>48</v>
      </c>
      <c r="J54" s="152">
        <v>8812038557</v>
      </c>
      <c r="K54" s="152" t="s">
        <v>307</v>
      </c>
      <c r="L54" s="152" t="s">
        <v>320</v>
      </c>
      <c r="M54" s="152">
        <v>9435955894</v>
      </c>
      <c r="N54" s="163" t="s">
        <v>361</v>
      </c>
      <c r="O54" s="152">
        <v>9401693748</v>
      </c>
      <c r="P54" s="165">
        <v>43634</v>
      </c>
      <c r="Q54" s="163" t="s">
        <v>329</v>
      </c>
      <c r="R54" s="152">
        <v>20</v>
      </c>
      <c r="S54" s="152" t="s">
        <v>77</v>
      </c>
      <c r="T54" s="18"/>
    </row>
    <row r="55" spans="1:20">
      <c r="A55" s="4">
        <v>51</v>
      </c>
      <c r="B55" s="159" t="s">
        <v>62</v>
      </c>
      <c r="C55" s="152" t="s">
        <v>444</v>
      </c>
      <c r="D55" s="163" t="s">
        <v>23</v>
      </c>
      <c r="E55" s="152" t="s">
        <v>445</v>
      </c>
      <c r="F55" s="163" t="s">
        <v>300</v>
      </c>
      <c r="G55" s="19">
        <v>15</v>
      </c>
      <c r="H55" s="19">
        <v>7</v>
      </c>
      <c r="I55" s="56">
        <f t="shared" si="0"/>
        <v>22</v>
      </c>
      <c r="J55" s="152" t="s">
        <v>517</v>
      </c>
      <c r="K55" s="163" t="s">
        <v>511</v>
      </c>
      <c r="L55" s="152" t="s">
        <v>512</v>
      </c>
      <c r="M55" s="152">
        <v>9435253680</v>
      </c>
      <c r="N55" s="163"/>
      <c r="O55" s="163"/>
      <c r="P55" s="165">
        <v>43635</v>
      </c>
      <c r="Q55" s="163" t="s">
        <v>308</v>
      </c>
      <c r="R55" s="163">
        <v>60</v>
      </c>
      <c r="S55" s="152" t="s">
        <v>77</v>
      </c>
      <c r="T55" s="18"/>
    </row>
    <row r="56" spans="1:20">
      <c r="A56" s="4">
        <v>52</v>
      </c>
      <c r="B56" s="159" t="s">
        <v>62</v>
      </c>
      <c r="C56" s="152" t="s">
        <v>446</v>
      </c>
      <c r="D56" s="163" t="s">
        <v>23</v>
      </c>
      <c r="E56" s="152" t="s">
        <v>447</v>
      </c>
      <c r="F56" s="163" t="s">
        <v>300</v>
      </c>
      <c r="G56" s="19">
        <v>6</v>
      </c>
      <c r="H56" s="19">
        <v>6</v>
      </c>
      <c r="I56" s="56">
        <f t="shared" si="0"/>
        <v>12</v>
      </c>
      <c r="J56" s="152" t="s">
        <v>518</v>
      </c>
      <c r="K56" s="163" t="s">
        <v>511</v>
      </c>
      <c r="L56" s="152" t="s">
        <v>512</v>
      </c>
      <c r="M56" s="152">
        <v>9435253680</v>
      </c>
      <c r="N56" s="163"/>
      <c r="O56" s="163"/>
      <c r="P56" s="165">
        <v>43635</v>
      </c>
      <c r="Q56" s="163" t="s">
        <v>308</v>
      </c>
      <c r="R56" s="163">
        <v>60</v>
      </c>
      <c r="S56" s="152" t="s">
        <v>77</v>
      </c>
      <c r="T56" s="18"/>
    </row>
    <row r="57" spans="1:20">
      <c r="A57" s="4">
        <v>53</v>
      </c>
      <c r="B57" s="159" t="s">
        <v>62</v>
      </c>
      <c r="C57" s="152" t="s">
        <v>448</v>
      </c>
      <c r="D57" s="163" t="s">
        <v>23</v>
      </c>
      <c r="E57" s="152" t="s">
        <v>449</v>
      </c>
      <c r="F57" s="163" t="s">
        <v>300</v>
      </c>
      <c r="G57" s="17">
        <v>20</v>
      </c>
      <c r="H57" s="17">
        <v>16</v>
      </c>
      <c r="I57" s="56">
        <f t="shared" si="0"/>
        <v>36</v>
      </c>
      <c r="J57" s="152" t="s">
        <v>519</v>
      </c>
      <c r="K57" s="163" t="s">
        <v>511</v>
      </c>
      <c r="L57" s="152" t="s">
        <v>512</v>
      </c>
      <c r="M57" s="152">
        <v>9435253680</v>
      </c>
      <c r="N57" s="163"/>
      <c r="O57" s="163"/>
      <c r="P57" s="165">
        <v>43635</v>
      </c>
      <c r="Q57" s="163" t="s">
        <v>308</v>
      </c>
      <c r="R57" s="163">
        <v>60</v>
      </c>
      <c r="S57" s="152" t="s">
        <v>77</v>
      </c>
      <c r="T57" s="18"/>
    </row>
    <row r="58" spans="1:20">
      <c r="A58" s="4">
        <v>54</v>
      </c>
      <c r="B58" s="159" t="s">
        <v>63</v>
      </c>
      <c r="C58" s="171" t="s">
        <v>450</v>
      </c>
      <c r="D58" s="160" t="s">
        <v>25</v>
      </c>
      <c r="E58" s="152">
        <v>23</v>
      </c>
      <c r="F58" s="152"/>
      <c r="G58" s="19">
        <v>20</v>
      </c>
      <c r="H58" s="19">
        <v>23</v>
      </c>
      <c r="I58" s="56">
        <f t="shared" si="0"/>
        <v>43</v>
      </c>
      <c r="J58" s="152">
        <v>806338567</v>
      </c>
      <c r="K58" s="152" t="s">
        <v>310</v>
      </c>
      <c r="L58" s="152" t="s">
        <v>89</v>
      </c>
      <c r="M58" s="152">
        <v>9401702738</v>
      </c>
      <c r="N58" s="163" t="s">
        <v>520</v>
      </c>
      <c r="O58" s="152">
        <v>8749936881</v>
      </c>
      <c r="P58" s="165">
        <v>43635</v>
      </c>
      <c r="Q58" s="163" t="s">
        <v>308</v>
      </c>
      <c r="R58" s="163">
        <v>30</v>
      </c>
      <c r="S58" s="152" t="s">
        <v>77</v>
      </c>
      <c r="T58" s="18"/>
    </row>
    <row r="59" spans="1:20">
      <c r="A59" s="4">
        <v>55</v>
      </c>
      <c r="B59" s="159" t="s">
        <v>63</v>
      </c>
      <c r="C59" s="171" t="s">
        <v>451</v>
      </c>
      <c r="D59" s="160" t="s">
        <v>25</v>
      </c>
      <c r="E59" s="152">
        <v>12</v>
      </c>
      <c r="F59" s="152"/>
      <c r="G59" s="19">
        <v>15</v>
      </c>
      <c r="H59" s="19">
        <v>26</v>
      </c>
      <c r="I59" s="56">
        <f t="shared" si="0"/>
        <v>41</v>
      </c>
      <c r="J59" s="152">
        <v>9435263795</v>
      </c>
      <c r="K59" s="152" t="s">
        <v>310</v>
      </c>
      <c r="L59" s="152" t="s">
        <v>89</v>
      </c>
      <c r="M59" s="152">
        <v>9401702738</v>
      </c>
      <c r="N59" s="163" t="s">
        <v>520</v>
      </c>
      <c r="O59" s="152">
        <v>8749936881</v>
      </c>
      <c r="P59" s="165">
        <v>43635</v>
      </c>
      <c r="Q59" s="163" t="s">
        <v>308</v>
      </c>
      <c r="R59" s="163">
        <v>30</v>
      </c>
      <c r="S59" s="152" t="s">
        <v>77</v>
      </c>
      <c r="T59" s="18"/>
    </row>
    <row r="60" spans="1:20">
      <c r="A60" s="4">
        <v>56</v>
      </c>
      <c r="B60" s="159" t="s">
        <v>63</v>
      </c>
      <c r="C60" s="152" t="s">
        <v>452</v>
      </c>
      <c r="D60" s="163" t="s">
        <v>23</v>
      </c>
      <c r="E60" s="152" t="s">
        <v>453</v>
      </c>
      <c r="F60" s="163" t="s">
        <v>79</v>
      </c>
      <c r="G60" s="19">
        <v>60</v>
      </c>
      <c r="H60" s="19">
        <v>54</v>
      </c>
      <c r="I60" s="56">
        <f t="shared" si="0"/>
        <v>114</v>
      </c>
      <c r="J60" s="152" t="s">
        <v>521</v>
      </c>
      <c r="K60" s="163" t="s">
        <v>522</v>
      </c>
      <c r="L60" s="163" t="s">
        <v>523</v>
      </c>
      <c r="M60" s="163"/>
      <c r="N60" s="163"/>
      <c r="O60" s="163"/>
      <c r="P60" s="165">
        <v>43636</v>
      </c>
      <c r="Q60" s="163" t="s">
        <v>334</v>
      </c>
      <c r="R60" s="163">
        <v>160</v>
      </c>
      <c r="S60" s="152" t="s">
        <v>77</v>
      </c>
      <c r="T60" s="18"/>
    </row>
    <row r="61" spans="1:20">
      <c r="A61" s="4">
        <v>57</v>
      </c>
      <c r="B61" s="159" t="s">
        <v>63</v>
      </c>
      <c r="C61" s="152" t="s">
        <v>454</v>
      </c>
      <c r="D61" s="163" t="s">
        <v>23</v>
      </c>
      <c r="E61" s="152" t="s">
        <v>455</v>
      </c>
      <c r="F61" s="163" t="s">
        <v>300</v>
      </c>
      <c r="G61" s="19">
        <v>12</v>
      </c>
      <c r="H61" s="19">
        <v>14</v>
      </c>
      <c r="I61" s="56">
        <f t="shared" si="0"/>
        <v>26</v>
      </c>
      <c r="J61" s="152">
        <v>886903722</v>
      </c>
      <c r="K61" s="163" t="s">
        <v>522</v>
      </c>
      <c r="L61" s="163" t="s">
        <v>523</v>
      </c>
      <c r="M61" s="163"/>
      <c r="N61" s="163"/>
      <c r="O61" s="163"/>
      <c r="P61" s="165">
        <v>43636</v>
      </c>
      <c r="Q61" s="163" t="s">
        <v>334</v>
      </c>
      <c r="R61" s="163">
        <v>160</v>
      </c>
      <c r="S61" s="152" t="s">
        <v>77</v>
      </c>
      <c r="T61" s="18"/>
    </row>
    <row r="62" spans="1:20">
      <c r="A62" s="4">
        <v>58</v>
      </c>
      <c r="B62" s="159" t="s">
        <v>62</v>
      </c>
      <c r="C62" s="152" t="s">
        <v>456</v>
      </c>
      <c r="D62" s="160" t="s">
        <v>25</v>
      </c>
      <c r="E62" s="150" t="s">
        <v>268</v>
      </c>
      <c r="F62" s="152"/>
      <c r="G62" s="19">
        <v>50</v>
      </c>
      <c r="H62" s="19">
        <v>31</v>
      </c>
      <c r="I62" s="56">
        <f t="shared" si="0"/>
        <v>81</v>
      </c>
      <c r="J62" s="152">
        <v>957781436</v>
      </c>
      <c r="K62" s="152" t="s">
        <v>307</v>
      </c>
      <c r="L62" s="152" t="s">
        <v>320</v>
      </c>
      <c r="M62" s="152">
        <v>9435955894</v>
      </c>
      <c r="N62" s="163" t="s">
        <v>524</v>
      </c>
      <c r="O62" s="152">
        <v>8812818682</v>
      </c>
      <c r="P62" s="165">
        <v>43636</v>
      </c>
      <c r="Q62" s="163" t="s">
        <v>334</v>
      </c>
      <c r="R62" s="152">
        <v>20</v>
      </c>
      <c r="S62" s="152" t="s">
        <v>77</v>
      </c>
      <c r="T62" s="18"/>
    </row>
    <row r="63" spans="1:20">
      <c r="A63" s="4">
        <v>59</v>
      </c>
      <c r="B63" s="159" t="s">
        <v>62</v>
      </c>
      <c r="C63" s="152" t="s">
        <v>457</v>
      </c>
      <c r="D63" s="160" t="s">
        <v>25</v>
      </c>
      <c r="E63" s="150" t="s">
        <v>379</v>
      </c>
      <c r="F63" s="152"/>
      <c r="G63" s="19">
        <v>53</v>
      </c>
      <c r="H63" s="19">
        <v>49</v>
      </c>
      <c r="I63" s="56">
        <f t="shared" si="0"/>
        <v>102</v>
      </c>
      <c r="J63" s="152">
        <v>7896826408</v>
      </c>
      <c r="K63" s="152" t="s">
        <v>307</v>
      </c>
      <c r="L63" s="152" t="s">
        <v>320</v>
      </c>
      <c r="M63" s="152">
        <v>9435955894</v>
      </c>
      <c r="N63" s="163" t="s">
        <v>524</v>
      </c>
      <c r="O63" s="152">
        <v>8812818682</v>
      </c>
      <c r="P63" s="165">
        <v>43636</v>
      </c>
      <c r="Q63" s="163" t="s">
        <v>334</v>
      </c>
      <c r="R63" s="152">
        <v>20</v>
      </c>
      <c r="S63" s="152" t="s">
        <v>77</v>
      </c>
      <c r="T63" s="18"/>
    </row>
    <row r="64" spans="1:20">
      <c r="A64" s="4">
        <v>60</v>
      </c>
      <c r="B64" s="159" t="s">
        <v>62</v>
      </c>
      <c r="C64" s="152" t="s">
        <v>458</v>
      </c>
      <c r="D64" s="163" t="s">
        <v>23</v>
      </c>
      <c r="E64" s="152" t="s">
        <v>459</v>
      </c>
      <c r="F64" s="163" t="s">
        <v>460</v>
      </c>
      <c r="G64" s="19">
        <v>37</v>
      </c>
      <c r="H64" s="19">
        <v>23</v>
      </c>
      <c r="I64" s="56">
        <f t="shared" si="0"/>
        <v>60</v>
      </c>
      <c r="J64" s="152" t="s">
        <v>525</v>
      </c>
      <c r="K64" s="163" t="s">
        <v>522</v>
      </c>
      <c r="L64" s="163" t="s">
        <v>523</v>
      </c>
      <c r="M64" s="163"/>
      <c r="N64" s="163"/>
      <c r="O64" s="163"/>
      <c r="P64" s="165">
        <v>43637</v>
      </c>
      <c r="Q64" s="163" t="s">
        <v>315</v>
      </c>
      <c r="R64" s="163">
        <v>160</v>
      </c>
      <c r="S64" s="152" t="s">
        <v>77</v>
      </c>
      <c r="T64" s="18"/>
    </row>
    <row r="65" spans="1:20">
      <c r="A65" s="4">
        <v>61</v>
      </c>
      <c r="B65" s="159" t="s">
        <v>62</v>
      </c>
      <c r="C65" s="152" t="s">
        <v>461</v>
      </c>
      <c r="D65" s="163" t="s">
        <v>23</v>
      </c>
      <c r="E65" s="152" t="s">
        <v>462</v>
      </c>
      <c r="F65" s="163" t="s">
        <v>300</v>
      </c>
      <c r="G65" s="19">
        <v>16</v>
      </c>
      <c r="H65" s="19">
        <v>22</v>
      </c>
      <c r="I65" s="56">
        <f t="shared" si="0"/>
        <v>38</v>
      </c>
      <c r="J65" s="152" t="s">
        <v>526</v>
      </c>
      <c r="K65" s="163" t="s">
        <v>522</v>
      </c>
      <c r="L65" s="163" t="s">
        <v>523</v>
      </c>
      <c r="M65" s="163"/>
      <c r="N65" s="163"/>
      <c r="O65" s="163"/>
      <c r="P65" s="165">
        <v>43637</v>
      </c>
      <c r="Q65" s="163" t="s">
        <v>315</v>
      </c>
      <c r="R65" s="163">
        <v>160</v>
      </c>
      <c r="S65" s="152" t="s">
        <v>77</v>
      </c>
      <c r="T65" s="18"/>
    </row>
    <row r="66" spans="1:20">
      <c r="A66" s="4">
        <v>62</v>
      </c>
      <c r="B66" s="159" t="s">
        <v>63</v>
      </c>
      <c r="C66" s="152" t="s">
        <v>319</v>
      </c>
      <c r="D66" s="160" t="s">
        <v>25</v>
      </c>
      <c r="E66" s="150" t="s">
        <v>463</v>
      </c>
      <c r="F66" s="152"/>
      <c r="G66" s="19">
        <v>39</v>
      </c>
      <c r="H66" s="19">
        <v>23</v>
      </c>
      <c r="I66" s="56">
        <f t="shared" si="0"/>
        <v>62</v>
      </c>
      <c r="J66" s="152">
        <v>9706577460</v>
      </c>
      <c r="K66" s="152" t="s">
        <v>307</v>
      </c>
      <c r="L66" s="152" t="s">
        <v>320</v>
      </c>
      <c r="M66" s="152">
        <v>9435955894</v>
      </c>
      <c r="N66" s="163" t="s">
        <v>524</v>
      </c>
      <c r="O66" s="152">
        <v>8812818682</v>
      </c>
      <c r="P66" s="165">
        <v>43637</v>
      </c>
      <c r="Q66" s="163" t="s">
        <v>315</v>
      </c>
      <c r="R66" s="152">
        <v>20</v>
      </c>
      <c r="S66" s="152" t="s">
        <v>77</v>
      </c>
      <c r="T66" s="18"/>
    </row>
    <row r="67" spans="1:20">
      <c r="A67" s="4">
        <v>63</v>
      </c>
      <c r="B67" s="159" t="s">
        <v>63</v>
      </c>
      <c r="C67" s="152" t="s">
        <v>464</v>
      </c>
      <c r="D67" s="160" t="s">
        <v>25</v>
      </c>
      <c r="E67" s="150" t="s">
        <v>465</v>
      </c>
      <c r="F67" s="152"/>
      <c r="G67" s="19">
        <v>38</v>
      </c>
      <c r="H67" s="19">
        <v>31</v>
      </c>
      <c r="I67" s="56">
        <f t="shared" si="0"/>
        <v>69</v>
      </c>
      <c r="J67" s="152"/>
      <c r="K67" s="152" t="s">
        <v>307</v>
      </c>
      <c r="L67" s="152" t="s">
        <v>320</v>
      </c>
      <c r="M67" s="152">
        <v>9435955894</v>
      </c>
      <c r="N67" s="163" t="s">
        <v>524</v>
      </c>
      <c r="O67" s="152">
        <v>8812818682</v>
      </c>
      <c r="P67" s="165">
        <v>43637</v>
      </c>
      <c r="Q67" s="163" t="s">
        <v>315</v>
      </c>
      <c r="R67" s="152">
        <v>20</v>
      </c>
      <c r="S67" s="152" t="s">
        <v>77</v>
      </c>
      <c r="T67" s="18"/>
    </row>
    <row r="68" spans="1:20">
      <c r="A68" s="4">
        <v>64</v>
      </c>
      <c r="B68" s="159" t="s">
        <v>63</v>
      </c>
      <c r="C68" s="152" t="s">
        <v>466</v>
      </c>
      <c r="D68" s="163" t="s">
        <v>23</v>
      </c>
      <c r="E68" s="152" t="s">
        <v>467</v>
      </c>
      <c r="F68" s="163" t="s">
        <v>468</v>
      </c>
      <c r="G68" s="19">
        <v>80</v>
      </c>
      <c r="H68" s="19">
        <v>77</v>
      </c>
      <c r="I68" s="56">
        <f t="shared" si="0"/>
        <v>157</v>
      </c>
      <c r="J68" s="152" t="s">
        <v>527</v>
      </c>
      <c r="K68" s="163" t="s">
        <v>522</v>
      </c>
      <c r="L68" s="163" t="s">
        <v>523</v>
      </c>
      <c r="M68" s="163"/>
      <c r="N68" s="163"/>
      <c r="O68" s="163"/>
      <c r="P68" s="165">
        <v>43640</v>
      </c>
      <c r="Q68" s="163" t="s">
        <v>321</v>
      </c>
      <c r="R68" s="163">
        <v>160</v>
      </c>
      <c r="S68" s="152" t="s">
        <v>77</v>
      </c>
      <c r="T68" s="18"/>
    </row>
    <row r="69" spans="1:20">
      <c r="A69" s="4">
        <v>65</v>
      </c>
      <c r="B69" s="159" t="s">
        <v>63</v>
      </c>
      <c r="C69" s="152" t="s">
        <v>469</v>
      </c>
      <c r="D69" s="163" t="s">
        <v>23</v>
      </c>
      <c r="E69" s="152" t="s">
        <v>470</v>
      </c>
      <c r="F69" s="163" t="s">
        <v>413</v>
      </c>
      <c r="G69" s="19">
        <v>16</v>
      </c>
      <c r="H69" s="19">
        <v>19</v>
      </c>
      <c r="I69" s="56">
        <f t="shared" si="0"/>
        <v>35</v>
      </c>
      <c r="J69" s="152" t="s">
        <v>528</v>
      </c>
      <c r="K69" s="163" t="s">
        <v>522</v>
      </c>
      <c r="L69" s="163" t="s">
        <v>523</v>
      </c>
      <c r="M69" s="163"/>
      <c r="N69" s="163"/>
      <c r="O69" s="163"/>
      <c r="P69" s="165">
        <v>43640</v>
      </c>
      <c r="Q69" s="163" t="s">
        <v>321</v>
      </c>
      <c r="R69" s="163">
        <v>160</v>
      </c>
      <c r="S69" s="152" t="s">
        <v>77</v>
      </c>
      <c r="T69" s="18"/>
    </row>
    <row r="70" spans="1:20">
      <c r="A70" s="4">
        <v>66</v>
      </c>
      <c r="B70" s="159" t="s">
        <v>62</v>
      </c>
      <c r="C70" s="152" t="s">
        <v>255</v>
      </c>
      <c r="D70" s="160" t="s">
        <v>25</v>
      </c>
      <c r="E70" s="150">
        <v>6</v>
      </c>
      <c r="F70" s="152"/>
      <c r="G70" s="19">
        <v>46</v>
      </c>
      <c r="H70" s="19">
        <v>43</v>
      </c>
      <c r="I70" s="56">
        <f t="shared" ref="I70:I133" si="1">SUM(G70:H70)</f>
        <v>89</v>
      </c>
      <c r="J70" s="152"/>
      <c r="K70" s="152" t="s">
        <v>307</v>
      </c>
      <c r="L70" s="152" t="s">
        <v>320</v>
      </c>
      <c r="M70" s="152">
        <v>9435955894</v>
      </c>
      <c r="N70" s="163" t="s">
        <v>360</v>
      </c>
      <c r="O70" s="152">
        <v>9401504953</v>
      </c>
      <c r="P70" s="165">
        <v>43640</v>
      </c>
      <c r="Q70" s="163" t="s">
        <v>321</v>
      </c>
      <c r="R70" s="152">
        <v>20</v>
      </c>
      <c r="S70" s="152" t="s">
        <v>77</v>
      </c>
      <c r="T70" s="18"/>
    </row>
    <row r="71" spans="1:20">
      <c r="A71" s="4">
        <v>67</v>
      </c>
      <c r="B71" s="159" t="s">
        <v>62</v>
      </c>
      <c r="C71" s="152" t="s">
        <v>256</v>
      </c>
      <c r="D71" s="160" t="s">
        <v>25</v>
      </c>
      <c r="E71" s="150" t="s">
        <v>298</v>
      </c>
      <c r="F71" s="152"/>
      <c r="G71" s="19">
        <v>32</v>
      </c>
      <c r="H71" s="19">
        <v>39</v>
      </c>
      <c r="I71" s="56">
        <f t="shared" si="1"/>
        <v>71</v>
      </c>
      <c r="J71" s="152">
        <v>9401702436</v>
      </c>
      <c r="K71" s="152" t="s">
        <v>307</v>
      </c>
      <c r="L71" s="152" t="s">
        <v>320</v>
      </c>
      <c r="M71" s="152">
        <v>9435955894</v>
      </c>
      <c r="N71" s="163" t="s">
        <v>361</v>
      </c>
      <c r="O71" s="152">
        <v>9401693748</v>
      </c>
      <c r="P71" s="165">
        <v>43640</v>
      </c>
      <c r="Q71" s="163" t="s">
        <v>321</v>
      </c>
      <c r="R71" s="152">
        <v>20</v>
      </c>
      <c r="S71" s="152" t="s">
        <v>77</v>
      </c>
      <c r="T71" s="18"/>
    </row>
    <row r="72" spans="1:20">
      <c r="A72" s="4">
        <v>68</v>
      </c>
      <c r="B72" s="159" t="s">
        <v>62</v>
      </c>
      <c r="C72" s="152" t="s">
        <v>471</v>
      </c>
      <c r="D72" s="163" t="s">
        <v>23</v>
      </c>
      <c r="E72" s="152" t="s">
        <v>472</v>
      </c>
      <c r="F72" s="163" t="s">
        <v>300</v>
      </c>
      <c r="G72" s="19">
        <v>22</v>
      </c>
      <c r="H72" s="19">
        <v>16</v>
      </c>
      <c r="I72" s="56">
        <f t="shared" si="1"/>
        <v>38</v>
      </c>
      <c r="J72" s="152">
        <v>995456093</v>
      </c>
      <c r="K72" s="163" t="s">
        <v>314</v>
      </c>
      <c r="L72" s="152" t="s">
        <v>125</v>
      </c>
      <c r="M72" s="152">
        <v>9435239748</v>
      </c>
      <c r="N72" s="163"/>
      <c r="O72" s="163"/>
      <c r="P72" s="165">
        <v>43641</v>
      </c>
      <c r="Q72" s="163" t="s">
        <v>308</v>
      </c>
      <c r="R72" s="163">
        <v>30</v>
      </c>
      <c r="S72" s="152" t="s">
        <v>77</v>
      </c>
      <c r="T72" s="18"/>
    </row>
    <row r="73" spans="1:20">
      <c r="A73" s="4">
        <v>69</v>
      </c>
      <c r="B73" s="159" t="s">
        <v>63</v>
      </c>
      <c r="C73" s="170" t="s">
        <v>259</v>
      </c>
      <c r="D73" s="170" t="s">
        <v>25</v>
      </c>
      <c r="E73" s="170">
        <v>18</v>
      </c>
      <c r="F73" s="170"/>
      <c r="G73" s="19">
        <v>20</v>
      </c>
      <c r="H73" s="19">
        <v>25</v>
      </c>
      <c r="I73" s="56">
        <f t="shared" si="1"/>
        <v>45</v>
      </c>
      <c r="J73" s="170">
        <v>9401769832</v>
      </c>
      <c r="K73" s="163" t="s">
        <v>362</v>
      </c>
      <c r="L73" s="163" t="s">
        <v>363</v>
      </c>
      <c r="M73" s="163">
        <v>9401692792</v>
      </c>
      <c r="N73" s="163" t="s">
        <v>365</v>
      </c>
      <c r="O73" s="152">
        <v>9401383947</v>
      </c>
      <c r="P73" s="165">
        <v>43641</v>
      </c>
      <c r="Q73" s="163" t="s">
        <v>308</v>
      </c>
      <c r="R73" s="163">
        <v>10</v>
      </c>
      <c r="S73" s="152" t="s">
        <v>77</v>
      </c>
      <c r="T73" s="18"/>
    </row>
    <row r="74" spans="1:20">
      <c r="A74" s="4">
        <v>70</v>
      </c>
      <c r="B74" s="159" t="s">
        <v>63</v>
      </c>
      <c r="C74" s="170" t="s">
        <v>260</v>
      </c>
      <c r="D74" s="170" t="s">
        <v>25</v>
      </c>
      <c r="E74" s="170">
        <v>18</v>
      </c>
      <c r="F74" s="170"/>
      <c r="G74" s="19">
        <v>34</v>
      </c>
      <c r="H74" s="19">
        <v>21</v>
      </c>
      <c r="I74" s="56">
        <f t="shared" si="1"/>
        <v>55</v>
      </c>
      <c r="J74" s="170">
        <v>9401306443</v>
      </c>
      <c r="K74" s="163" t="s">
        <v>362</v>
      </c>
      <c r="L74" s="163" t="s">
        <v>363</v>
      </c>
      <c r="M74" s="163">
        <v>9401692792</v>
      </c>
      <c r="N74" s="163" t="s">
        <v>365</v>
      </c>
      <c r="O74" s="152">
        <v>9401383947</v>
      </c>
      <c r="P74" s="165">
        <v>43641</v>
      </c>
      <c r="Q74" s="163" t="s">
        <v>308</v>
      </c>
      <c r="R74" s="163">
        <v>10</v>
      </c>
      <c r="S74" s="152" t="s">
        <v>77</v>
      </c>
      <c r="T74" s="18"/>
    </row>
    <row r="75" spans="1:20">
      <c r="A75" s="4">
        <v>71</v>
      </c>
      <c r="B75" s="159" t="s">
        <v>63</v>
      </c>
      <c r="C75" s="152" t="s">
        <v>473</v>
      </c>
      <c r="D75" s="160" t="s">
        <v>23</v>
      </c>
      <c r="E75" s="152"/>
      <c r="F75" s="152" t="s">
        <v>300</v>
      </c>
      <c r="G75" s="19">
        <v>44</v>
      </c>
      <c r="H75" s="19">
        <v>39</v>
      </c>
      <c r="I75" s="56">
        <f t="shared" si="1"/>
        <v>83</v>
      </c>
      <c r="J75" s="152"/>
      <c r="K75" s="152" t="s">
        <v>328</v>
      </c>
      <c r="L75" s="152" t="s">
        <v>512</v>
      </c>
      <c r="M75" s="152">
        <v>9435253680</v>
      </c>
      <c r="N75" s="163" t="s">
        <v>529</v>
      </c>
      <c r="O75" s="152">
        <v>8472069779</v>
      </c>
      <c r="P75" s="161">
        <v>43642</v>
      </c>
      <c r="Q75" s="152" t="s">
        <v>334</v>
      </c>
      <c r="R75" s="152">
        <v>60</v>
      </c>
      <c r="S75" s="152" t="s">
        <v>77</v>
      </c>
      <c r="T75" s="18"/>
    </row>
    <row r="76" spans="1:20">
      <c r="A76" s="4">
        <v>72</v>
      </c>
      <c r="B76" s="159" t="s">
        <v>62</v>
      </c>
      <c r="C76" s="171" t="s">
        <v>202</v>
      </c>
      <c r="D76" s="163" t="s">
        <v>25</v>
      </c>
      <c r="E76" s="171">
        <v>18314010204</v>
      </c>
      <c r="F76" s="163"/>
      <c r="G76" s="19">
        <v>13</v>
      </c>
      <c r="H76" s="19">
        <v>16</v>
      </c>
      <c r="I76" s="56">
        <f t="shared" si="1"/>
        <v>29</v>
      </c>
      <c r="J76" s="152">
        <v>961325672</v>
      </c>
      <c r="K76" s="170" t="s">
        <v>366</v>
      </c>
      <c r="L76" s="163" t="s">
        <v>367</v>
      </c>
      <c r="M76" s="163">
        <v>7399913228</v>
      </c>
      <c r="N76" s="163" t="s">
        <v>317</v>
      </c>
      <c r="O76" s="152">
        <v>9854538091</v>
      </c>
      <c r="P76" s="161">
        <v>43642</v>
      </c>
      <c r="Q76" s="152" t="s">
        <v>334</v>
      </c>
      <c r="R76" s="163">
        <v>30</v>
      </c>
      <c r="S76" s="152" t="s">
        <v>77</v>
      </c>
      <c r="T76" s="18"/>
    </row>
    <row r="77" spans="1:20">
      <c r="A77" s="4">
        <v>73</v>
      </c>
      <c r="B77" s="159" t="s">
        <v>62</v>
      </c>
      <c r="C77" s="171" t="s">
        <v>204</v>
      </c>
      <c r="D77" s="163" t="s">
        <v>25</v>
      </c>
      <c r="E77" s="171">
        <v>18314010205</v>
      </c>
      <c r="F77" s="163"/>
      <c r="G77" s="19">
        <v>35</v>
      </c>
      <c r="H77" s="19">
        <v>25</v>
      </c>
      <c r="I77" s="56">
        <f t="shared" si="1"/>
        <v>60</v>
      </c>
      <c r="J77" s="152">
        <v>9854638384</v>
      </c>
      <c r="K77" s="170" t="s">
        <v>366</v>
      </c>
      <c r="L77" s="163" t="s">
        <v>367</v>
      </c>
      <c r="M77" s="163">
        <v>7399913228</v>
      </c>
      <c r="N77" s="163" t="s">
        <v>317</v>
      </c>
      <c r="O77" s="152">
        <v>9854538091</v>
      </c>
      <c r="P77" s="161">
        <v>43642</v>
      </c>
      <c r="Q77" s="152" t="s">
        <v>334</v>
      </c>
      <c r="R77" s="163">
        <v>30</v>
      </c>
      <c r="S77" s="152" t="s">
        <v>77</v>
      </c>
      <c r="T77" s="18"/>
    </row>
    <row r="78" spans="1:20">
      <c r="A78" s="4">
        <v>74</v>
      </c>
      <c r="B78" s="159" t="s">
        <v>62</v>
      </c>
      <c r="C78" s="152" t="s">
        <v>474</v>
      </c>
      <c r="D78" s="163" t="s">
        <v>23</v>
      </c>
      <c r="E78" s="152" t="s">
        <v>475</v>
      </c>
      <c r="F78" s="163" t="s">
        <v>300</v>
      </c>
      <c r="G78" s="19">
        <v>7</v>
      </c>
      <c r="H78" s="19">
        <v>17</v>
      </c>
      <c r="I78" s="56">
        <f t="shared" si="1"/>
        <v>24</v>
      </c>
      <c r="J78" s="152">
        <v>9854971931</v>
      </c>
      <c r="K78" s="163" t="s">
        <v>307</v>
      </c>
      <c r="L78" s="152" t="s">
        <v>125</v>
      </c>
      <c r="M78" s="152">
        <v>9435239748</v>
      </c>
      <c r="N78" s="163"/>
      <c r="O78" s="163"/>
      <c r="P78" s="165">
        <v>43643</v>
      </c>
      <c r="Q78" s="163" t="s">
        <v>321</v>
      </c>
      <c r="R78" s="163">
        <v>30</v>
      </c>
      <c r="S78" s="152" t="s">
        <v>77</v>
      </c>
      <c r="T78" s="18"/>
    </row>
    <row r="79" spans="1:20">
      <c r="A79" s="4">
        <v>75</v>
      </c>
      <c r="B79" s="159" t="s">
        <v>62</v>
      </c>
      <c r="C79" s="152" t="s">
        <v>476</v>
      </c>
      <c r="D79" s="163" t="s">
        <v>23</v>
      </c>
      <c r="E79" s="152" t="s">
        <v>477</v>
      </c>
      <c r="F79" s="163" t="s">
        <v>300</v>
      </c>
      <c r="G79" s="19">
        <v>5</v>
      </c>
      <c r="H79" s="19">
        <v>9</v>
      </c>
      <c r="I79" s="56">
        <f t="shared" si="1"/>
        <v>14</v>
      </c>
      <c r="J79" s="152">
        <v>9678266720</v>
      </c>
      <c r="K79" s="163" t="s">
        <v>307</v>
      </c>
      <c r="L79" s="152" t="s">
        <v>125</v>
      </c>
      <c r="M79" s="152">
        <v>9435239748</v>
      </c>
      <c r="N79" s="163"/>
      <c r="O79" s="163"/>
      <c r="P79" s="165">
        <v>43643</v>
      </c>
      <c r="Q79" s="163" t="s">
        <v>321</v>
      </c>
      <c r="R79" s="163">
        <v>30</v>
      </c>
      <c r="S79" s="152" t="s">
        <v>77</v>
      </c>
      <c r="T79" s="18"/>
    </row>
    <row r="80" spans="1:20">
      <c r="A80" s="4">
        <v>76</v>
      </c>
      <c r="B80" s="159" t="s">
        <v>62</v>
      </c>
      <c r="C80" s="152" t="s">
        <v>478</v>
      </c>
      <c r="D80" s="163" t="s">
        <v>23</v>
      </c>
      <c r="E80" s="152" t="s">
        <v>479</v>
      </c>
      <c r="F80" s="163" t="s">
        <v>300</v>
      </c>
      <c r="G80" s="19">
        <v>12</v>
      </c>
      <c r="H80" s="19">
        <v>24</v>
      </c>
      <c r="I80" s="56">
        <f t="shared" si="1"/>
        <v>36</v>
      </c>
      <c r="J80" s="152">
        <v>9957315259</v>
      </c>
      <c r="K80" s="163" t="s">
        <v>307</v>
      </c>
      <c r="L80" s="152" t="s">
        <v>125</v>
      </c>
      <c r="M80" s="152">
        <v>9435239748</v>
      </c>
      <c r="N80" s="163"/>
      <c r="O80" s="163"/>
      <c r="P80" s="165">
        <v>43643</v>
      </c>
      <c r="Q80" s="163" t="s">
        <v>321</v>
      </c>
      <c r="R80" s="163">
        <v>30</v>
      </c>
      <c r="S80" s="152" t="s">
        <v>77</v>
      </c>
      <c r="T80" s="18"/>
    </row>
    <row r="81" spans="1:20">
      <c r="A81" s="4">
        <v>77</v>
      </c>
      <c r="B81" s="159" t="s">
        <v>63</v>
      </c>
      <c r="C81" s="152" t="s">
        <v>264</v>
      </c>
      <c r="D81" s="163" t="s">
        <v>25</v>
      </c>
      <c r="E81" s="159">
        <v>25</v>
      </c>
      <c r="F81" s="163"/>
      <c r="G81" s="19">
        <v>23</v>
      </c>
      <c r="H81" s="19">
        <v>27</v>
      </c>
      <c r="I81" s="56">
        <f t="shared" si="1"/>
        <v>50</v>
      </c>
      <c r="J81" s="152">
        <v>9435693805</v>
      </c>
      <c r="K81" s="163" t="s">
        <v>370</v>
      </c>
      <c r="L81" s="163" t="s">
        <v>371</v>
      </c>
      <c r="M81" s="163">
        <v>9401777939</v>
      </c>
      <c r="N81" s="163" t="s">
        <v>372</v>
      </c>
      <c r="O81" s="152">
        <v>9678538593</v>
      </c>
      <c r="P81" s="165">
        <v>43643</v>
      </c>
      <c r="Q81" s="163" t="s">
        <v>321</v>
      </c>
      <c r="R81" s="163">
        <v>5</v>
      </c>
      <c r="S81" s="152" t="s">
        <v>77</v>
      </c>
      <c r="T81" s="18"/>
    </row>
    <row r="82" spans="1:20">
      <c r="A82" s="4">
        <v>78</v>
      </c>
      <c r="B82" s="159" t="s">
        <v>63</v>
      </c>
      <c r="C82" s="152" t="s">
        <v>265</v>
      </c>
      <c r="D82" s="163" t="s">
        <v>25</v>
      </c>
      <c r="E82" s="159">
        <v>26</v>
      </c>
      <c r="F82" s="163"/>
      <c r="G82" s="19">
        <v>33</v>
      </c>
      <c r="H82" s="19">
        <v>34</v>
      </c>
      <c r="I82" s="56">
        <f t="shared" si="1"/>
        <v>67</v>
      </c>
      <c r="J82" s="152">
        <v>9678868048</v>
      </c>
      <c r="K82" s="163" t="s">
        <v>370</v>
      </c>
      <c r="L82" s="163" t="s">
        <v>371</v>
      </c>
      <c r="M82" s="163">
        <v>9401777939</v>
      </c>
      <c r="N82" s="163" t="s">
        <v>372</v>
      </c>
      <c r="O82" s="152">
        <v>9678538593</v>
      </c>
      <c r="P82" s="165">
        <v>43643</v>
      </c>
      <c r="Q82" s="163" t="s">
        <v>321</v>
      </c>
      <c r="R82" s="163">
        <v>5</v>
      </c>
      <c r="S82" s="152" t="s">
        <v>77</v>
      </c>
      <c r="T82" s="18"/>
    </row>
    <row r="83" spans="1:20">
      <c r="A83" s="4">
        <v>79</v>
      </c>
      <c r="B83" s="159" t="s">
        <v>62</v>
      </c>
      <c r="C83" s="145" t="s">
        <v>480</v>
      </c>
      <c r="D83" s="163" t="s">
        <v>23</v>
      </c>
      <c r="E83" s="145" t="s">
        <v>481</v>
      </c>
      <c r="F83" s="163" t="s">
        <v>300</v>
      </c>
      <c r="G83" s="19">
        <v>9</v>
      </c>
      <c r="H83" s="19">
        <v>14</v>
      </c>
      <c r="I83" s="56">
        <f t="shared" si="1"/>
        <v>23</v>
      </c>
      <c r="J83" s="145" t="s">
        <v>530</v>
      </c>
      <c r="K83" s="163" t="s">
        <v>503</v>
      </c>
      <c r="L83" s="163" t="s">
        <v>504</v>
      </c>
      <c r="M83" s="163"/>
      <c r="N83" s="163"/>
      <c r="O83" s="152"/>
      <c r="P83" s="172">
        <v>43644</v>
      </c>
      <c r="Q83" s="163" t="s">
        <v>326</v>
      </c>
      <c r="R83" s="163">
        <v>40</v>
      </c>
      <c r="S83" s="152" t="s">
        <v>77</v>
      </c>
      <c r="T83" s="18"/>
    </row>
    <row r="84" spans="1:20">
      <c r="A84" s="4">
        <v>80</v>
      </c>
      <c r="B84" s="159" t="s">
        <v>62</v>
      </c>
      <c r="C84" s="145" t="s">
        <v>482</v>
      </c>
      <c r="D84" s="163" t="s">
        <v>23</v>
      </c>
      <c r="E84" s="145" t="s">
        <v>483</v>
      </c>
      <c r="F84" s="163" t="s">
        <v>416</v>
      </c>
      <c r="G84" s="19">
        <v>7</v>
      </c>
      <c r="H84" s="19">
        <v>10</v>
      </c>
      <c r="I84" s="56">
        <f t="shared" si="1"/>
        <v>17</v>
      </c>
      <c r="J84" s="145" t="s">
        <v>531</v>
      </c>
      <c r="K84" s="163" t="s">
        <v>503</v>
      </c>
      <c r="L84" s="163" t="s">
        <v>504</v>
      </c>
      <c r="M84" s="163"/>
      <c r="N84" s="163"/>
      <c r="O84" s="152"/>
      <c r="P84" s="172">
        <v>43644</v>
      </c>
      <c r="Q84" s="163" t="s">
        <v>326</v>
      </c>
      <c r="R84" s="163">
        <v>40</v>
      </c>
      <c r="S84" s="152" t="s">
        <v>77</v>
      </c>
      <c r="T84" s="18"/>
    </row>
    <row r="85" spans="1:20">
      <c r="A85" s="4">
        <v>81</v>
      </c>
      <c r="B85" s="159" t="s">
        <v>63</v>
      </c>
      <c r="C85" s="171" t="s">
        <v>484</v>
      </c>
      <c r="D85" s="160" t="s">
        <v>25</v>
      </c>
      <c r="E85" s="171">
        <v>18314010103</v>
      </c>
      <c r="F85" s="152"/>
      <c r="G85" s="19">
        <v>25</v>
      </c>
      <c r="H85" s="19">
        <v>30</v>
      </c>
      <c r="I85" s="56">
        <f t="shared" si="1"/>
        <v>55</v>
      </c>
      <c r="J85" s="152">
        <v>8486759909</v>
      </c>
      <c r="K85" s="152" t="s">
        <v>307</v>
      </c>
      <c r="L85" s="152" t="s">
        <v>125</v>
      </c>
      <c r="M85" s="152">
        <v>9435239748</v>
      </c>
      <c r="N85" s="152" t="s">
        <v>532</v>
      </c>
      <c r="O85" s="152">
        <v>9678195342</v>
      </c>
      <c r="P85" s="172">
        <v>43644</v>
      </c>
      <c r="Q85" s="163" t="s">
        <v>326</v>
      </c>
      <c r="R85" s="163">
        <v>30</v>
      </c>
      <c r="S85" s="152" t="s">
        <v>77</v>
      </c>
      <c r="T85" s="18"/>
    </row>
    <row r="86" spans="1:20">
      <c r="A86" s="4">
        <v>82</v>
      </c>
      <c r="B86" s="159" t="s">
        <v>63</v>
      </c>
      <c r="C86" s="171" t="s">
        <v>485</v>
      </c>
      <c r="D86" s="160" t="s">
        <v>25</v>
      </c>
      <c r="E86" s="171">
        <v>18314010105</v>
      </c>
      <c r="F86" s="152"/>
      <c r="G86" s="19">
        <v>26</v>
      </c>
      <c r="H86" s="19">
        <v>23</v>
      </c>
      <c r="I86" s="56">
        <f t="shared" si="1"/>
        <v>49</v>
      </c>
      <c r="J86" s="152">
        <v>8876861357</v>
      </c>
      <c r="K86" s="152" t="s">
        <v>307</v>
      </c>
      <c r="L86" s="152" t="s">
        <v>125</v>
      </c>
      <c r="M86" s="152">
        <v>9435239748</v>
      </c>
      <c r="N86" s="152" t="s">
        <v>532</v>
      </c>
      <c r="O86" s="152">
        <v>9678195342</v>
      </c>
      <c r="P86" s="172">
        <v>43644</v>
      </c>
      <c r="Q86" s="163" t="s">
        <v>326</v>
      </c>
      <c r="R86" s="163">
        <v>33</v>
      </c>
      <c r="S86" s="152" t="s">
        <v>77</v>
      </c>
      <c r="T86" s="18"/>
    </row>
    <row r="87" spans="1:20">
      <c r="A87" s="4">
        <v>83</v>
      </c>
      <c r="B87" s="17"/>
      <c r="C87" s="18"/>
      <c r="D87" s="18"/>
      <c r="E87" s="19"/>
      <c r="F87" s="18"/>
      <c r="G87" s="19"/>
      <c r="H87" s="19"/>
      <c r="I87" s="56">
        <f t="shared" si="1"/>
        <v>0</v>
      </c>
      <c r="J87" s="18"/>
      <c r="K87" s="18"/>
      <c r="L87" s="18"/>
      <c r="M87" s="18"/>
      <c r="N87" s="18"/>
      <c r="O87" s="18"/>
      <c r="P87" s="24"/>
      <c r="Q87" s="18"/>
      <c r="R87" s="18"/>
      <c r="S87" s="18"/>
      <c r="T87" s="18"/>
    </row>
    <row r="88" spans="1:20">
      <c r="A88" s="4">
        <v>84</v>
      </c>
      <c r="B88" s="17"/>
      <c r="C88" s="18"/>
      <c r="D88" s="18"/>
      <c r="E88" s="19"/>
      <c r="F88" s="18"/>
      <c r="G88" s="19"/>
      <c r="H88" s="19"/>
      <c r="I88" s="56">
        <f t="shared" si="1"/>
        <v>0</v>
      </c>
      <c r="J88" s="18"/>
      <c r="K88" s="18"/>
      <c r="L88" s="18"/>
      <c r="M88" s="18"/>
      <c r="N88" s="18"/>
      <c r="O88" s="18"/>
      <c r="P88" s="24"/>
      <c r="Q88" s="18"/>
      <c r="R88" s="18"/>
      <c r="S88" s="18"/>
      <c r="T88" s="18"/>
    </row>
    <row r="89" spans="1:20">
      <c r="A89" s="4">
        <v>85</v>
      </c>
      <c r="B89" s="17"/>
      <c r="C89" s="18"/>
      <c r="D89" s="18"/>
      <c r="E89" s="19"/>
      <c r="F89" s="18"/>
      <c r="G89" s="19"/>
      <c r="H89" s="19"/>
      <c r="I89" s="56">
        <f t="shared" si="1"/>
        <v>0</v>
      </c>
      <c r="J89" s="18"/>
      <c r="K89" s="18"/>
      <c r="L89" s="18"/>
      <c r="M89" s="18"/>
      <c r="N89" s="18"/>
      <c r="O89" s="18"/>
      <c r="P89" s="24"/>
      <c r="Q89" s="18"/>
      <c r="R89" s="18"/>
      <c r="S89" s="18"/>
      <c r="T89" s="18"/>
    </row>
    <row r="90" spans="1:20">
      <c r="A90" s="4">
        <v>86</v>
      </c>
      <c r="B90" s="17"/>
      <c r="C90" s="18"/>
      <c r="D90" s="18"/>
      <c r="E90" s="19"/>
      <c r="F90" s="18"/>
      <c r="G90" s="19"/>
      <c r="H90" s="19"/>
      <c r="I90" s="56">
        <f t="shared" si="1"/>
        <v>0</v>
      </c>
      <c r="J90" s="18"/>
      <c r="K90" s="18"/>
      <c r="L90" s="18"/>
      <c r="M90" s="18"/>
      <c r="N90" s="18"/>
      <c r="O90" s="18"/>
      <c r="P90" s="24"/>
      <c r="Q90" s="18"/>
      <c r="R90" s="18"/>
      <c r="S90" s="18"/>
      <c r="T90" s="18"/>
    </row>
    <row r="91" spans="1:20">
      <c r="A91" s="4">
        <v>87</v>
      </c>
      <c r="B91" s="17"/>
      <c r="C91" s="18"/>
      <c r="D91" s="18"/>
      <c r="E91" s="19"/>
      <c r="F91" s="18"/>
      <c r="G91" s="19"/>
      <c r="H91" s="19"/>
      <c r="I91" s="56">
        <f t="shared" si="1"/>
        <v>0</v>
      </c>
      <c r="J91" s="18"/>
      <c r="K91" s="18"/>
      <c r="L91" s="18"/>
      <c r="M91" s="18"/>
      <c r="N91" s="18"/>
      <c r="O91" s="18"/>
      <c r="P91" s="24"/>
      <c r="Q91" s="18"/>
      <c r="R91" s="18"/>
      <c r="S91" s="18"/>
      <c r="T91" s="18"/>
    </row>
    <row r="92" spans="1:20">
      <c r="A92" s="4">
        <v>88</v>
      </c>
      <c r="B92" s="17"/>
      <c r="C92" s="18"/>
      <c r="D92" s="18"/>
      <c r="E92" s="19"/>
      <c r="F92" s="18"/>
      <c r="G92" s="19"/>
      <c r="H92" s="19"/>
      <c r="I92" s="56">
        <f t="shared" si="1"/>
        <v>0</v>
      </c>
      <c r="J92" s="18"/>
      <c r="K92" s="18"/>
      <c r="L92" s="18"/>
      <c r="M92" s="18"/>
      <c r="N92" s="18"/>
      <c r="O92" s="18"/>
      <c r="P92" s="24"/>
      <c r="Q92" s="18"/>
      <c r="R92" s="18"/>
      <c r="S92" s="18"/>
      <c r="T92" s="18"/>
    </row>
    <row r="93" spans="1:20">
      <c r="A93" s="4">
        <v>89</v>
      </c>
      <c r="B93" s="17"/>
      <c r="C93" s="18"/>
      <c r="D93" s="18"/>
      <c r="E93" s="19"/>
      <c r="F93" s="18"/>
      <c r="G93" s="19"/>
      <c r="H93" s="19"/>
      <c r="I93" s="56">
        <f t="shared" si="1"/>
        <v>0</v>
      </c>
      <c r="J93" s="18"/>
      <c r="K93" s="18"/>
      <c r="L93" s="18"/>
      <c r="M93" s="18"/>
      <c r="N93" s="18"/>
      <c r="O93" s="18"/>
      <c r="P93" s="24"/>
      <c r="Q93" s="18"/>
      <c r="R93" s="18"/>
      <c r="S93" s="18"/>
      <c r="T93" s="18"/>
    </row>
    <row r="94" spans="1:20">
      <c r="A94" s="4">
        <v>90</v>
      </c>
      <c r="B94" s="17"/>
      <c r="C94" s="18"/>
      <c r="D94" s="18"/>
      <c r="E94" s="19"/>
      <c r="F94" s="18"/>
      <c r="G94" s="19"/>
      <c r="H94" s="19"/>
      <c r="I94" s="56">
        <f t="shared" si="1"/>
        <v>0</v>
      </c>
      <c r="J94" s="18"/>
      <c r="K94" s="18"/>
      <c r="L94" s="18"/>
      <c r="M94" s="18"/>
      <c r="N94" s="18"/>
      <c r="O94" s="18"/>
      <c r="P94" s="24"/>
      <c r="Q94" s="18"/>
      <c r="R94" s="18"/>
      <c r="S94" s="18"/>
      <c r="T94" s="18"/>
    </row>
    <row r="95" spans="1:20">
      <c r="A95" s="4">
        <v>91</v>
      </c>
      <c r="B95" s="17"/>
      <c r="C95" s="18"/>
      <c r="D95" s="18"/>
      <c r="E95" s="19"/>
      <c r="F95" s="18"/>
      <c r="G95" s="19"/>
      <c r="H95" s="19"/>
      <c r="I95" s="56">
        <f t="shared" si="1"/>
        <v>0</v>
      </c>
      <c r="J95" s="18"/>
      <c r="K95" s="18"/>
      <c r="L95" s="18"/>
      <c r="M95" s="18"/>
      <c r="N95" s="18"/>
      <c r="O95" s="18"/>
      <c r="P95" s="24"/>
      <c r="Q95" s="18"/>
      <c r="R95" s="18"/>
      <c r="S95" s="18"/>
      <c r="T95" s="18"/>
    </row>
    <row r="96" spans="1:20">
      <c r="A96" s="4">
        <v>92</v>
      </c>
      <c r="B96" s="17"/>
      <c r="C96" s="18"/>
      <c r="D96" s="18"/>
      <c r="E96" s="19"/>
      <c r="F96" s="18"/>
      <c r="G96" s="19"/>
      <c r="H96" s="19"/>
      <c r="I96" s="56">
        <f t="shared" si="1"/>
        <v>0</v>
      </c>
      <c r="J96" s="18"/>
      <c r="K96" s="18"/>
      <c r="L96" s="18"/>
      <c r="M96" s="18"/>
      <c r="N96" s="18"/>
      <c r="O96" s="18"/>
      <c r="P96" s="24"/>
      <c r="Q96" s="18"/>
      <c r="R96" s="18"/>
      <c r="S96" s="18"/>
      <c r="T96" s="18"/>
    </row>
    <row r="97" spans="1:20">
      <c r="A97" s="4">
        <v>93</v>
      </c>
      <c r="B97" s="17"/>
      <c r="C97" s="18"/>
      <c r="D97" s="18"/>
      <c r="E97" s="19"/>
      <c r="F97" s="18"/>
      <c r="G97" s="19"/>
      <c r="H97" s="19"/>
      <c r="I97" s="56">
        <f t="shared" si="1"/>
        <v>0</v>
      </c>
      <c r="J97" s="18"/>
      <c r="K97" s="18"/>
      <c r="L97" s="18"/>
      <c r="M97" s="18"/>
      <c r="N97" s="18"/>
      <c r="O97" s="18"/>
      <c r="P97" s="24"/>
      <c r="Q97" s="18"/>
      <c r="R97" s="18"/>
      <c r="S97" s="18"/>
      <c r="T97" s="18"/>
    </row>
    <row r="98" spans="1:20">
      <c r="A98" s="4">
        <v>94</v>
      </c>
      <c r="B98" s="17"/>
      <c r="C98" s="18"/>
      <c r="D98" s="18"/>
      <c r="E98" s="19"/>
      <c r="F98" s="18"/>
      <c r="G98" s="19"/>
      <c r="H98" s="19"/>
      <c r="I98" s="56">
        <f t="shared" si="1"/>
        <v>0</v>
      </c>
      <c r="J98" s="18"/>
      <c r="K98" s="18"/>
      <c r="L98" s="18"/>
      <c r="M98" s="18"/>
      <c r="N98" s="18"/>
      <c r="O98" s="18"/>
      <c r="P98" s="24"/>
      <c r="Q98" s="18"/>
      <c r="R98" s="18"/>
      <c r="S98" s="18"/>
      <c r="T98" s="18"/>
    </row>
    <row r="99" spans="1:20">
      <c r="A99" s="4">
        <v>95</v>
      </c>
      <c r="B99" s="17"/>
      <c r="C99" s="18"/>
      <c r="D99" s="18"/>
      <c r="E99" s="19"/>
      <c r="F99" s="18"/>
      <c r="G99" s="19"/>
      <c r="H99" s="19"/>
      <c r="I99" s="56">
        <f t="shared" si="1"/>
        <v>0</v>
      </c>
      <c r="J99" s="18"/>
      <c r="K99" s="18"/>
      <c r="L99" s="18"/>
      <c r="M99" s="18"/>
      <c r="N99" s="18"/>
      <c r="O99" s="18"/>
      <c r="P99" s="24"/>
      <c r="Q99" s="18"/>
      <c r="R99" s="18"/>
      <c r="S99" s="18"/>
      <c r="T99" s="18"/>
    </row>
    <row r="100" spans="1:20">
      <c r="A100" s="4">
        <v>96</v>
      </c>
      <c r="B100" s="17"/>
      <c r="C100" s="18"/>
      <c r="D100" s="18"/>
      <c r="E100" s="19"/>
      <c r="F100" s="18"/>
      <c r="G100" s="19"/>
      <c r="H100" s="19"/>
      <c r="I100" s="56">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6">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6">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6">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6">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6">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6">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6">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6">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6">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6">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6">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6">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6">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6">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6">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6">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6">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6">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6">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6">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6">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6">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6">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6">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6">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6">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6">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6">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6">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6">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6">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6">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6">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6">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6">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6">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6">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6">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6">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6">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6">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6">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6">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6">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6">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6">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6">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6">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6">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6">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6">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6">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6">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6">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6">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6">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6">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6">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6">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6">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6">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6">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6">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6">
        <f t="shared" si="2"/>
        <v>0</v>
      </c>
      <c r="J164" s="18"/>
      <c r="K164" s="18"/>
      <c r="L164" s="18"/>
      <c r="M164" s="18"/>
      <c r="N164" s="18"/>
      <c r="O164" s="18"/>
      <c r="P164" s="24"/>
      <c r="Q164" s="18"/>
      <c r="R164" s="18"/>
      <c r="S164" s="18"/>
      <c r="T164" s="18"/>
    </row>
    <row r="165" spans="1:20">
      <c r="A165" s="21" t="s">
        <v>11</v>
      </c>
      <c r="B165" s="39"/>
      <c r="C165" s="21">
        <f>COUNTIFS(C5:C164,"*")</f>
        <v>82</v>
      </c>
      <c r="D165" s="21"/>
      <c r="E165" s="13"/>
      <c r="F165" s="21"/>
      <c r="G165" s="57">
        <f>SUM(G5:G164)</f>
        <v>2066</v>
      </c>
      <c r="H165" s="57">
        <f>SUM(H5:H164)</f>
        <v>1967</v>
      </c>
      <c r="I165" s="57">
        <f>SUM(I5:I164)</f>
        <v>4033</v>
      </c>
      <c r="J165" s="21"/>
      <c r="K165" s="21"/>
      <c r="L165" s="21"/>
      <c r="M165" s="21"/>
      <c r="N165" s="21"/>
      <c r="O165" s="21"/>
      <c r="P165" s="14"/>
      <c r="Q165" s="21"/>
      <c r="R165" s="21"/>
      <c r="S165" s="21"/>
      <c r="T165" s="12"/>
    </row>
    <row r="166" spans="1:20">
      <c r="A166" s="44" t="s">
        <v>62</v>
      </c>
      <c r="B166" s="10">
        <f>COUNTIF(B$5:B$164,"Team 1")</f>
        <v>42</v>
      </c>
      <c r="C166" s="44" t="s">
        <v>25</v>
      </c>
      <c r="D166" s="10">
        <f>COUNTIF(D5:D164,"Anganwadi")</f>
        <v>39</v>
      </c>
    </row>
    <row r="167" spans="1:20">
      <c r="A167" s="44" t="s">
        <v>63</v>
      </c>
      <c r="B167" s="10">
        <f>COUNTIF(B$6:B$164,"Team 2")</f>
        <v>40</v>
      </c>
      <c r="C167" s="44" t="s">
        <v>23</v>
      </c>
      <c r="D167" s="10">
        <f>COUNTIF(D5:D164,"School")</f>
        <v>41</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J5" sqref="J5:S54"/>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18" t="s">
        <v>70</v>
      </c>
      <c r="B1" s="118"/>
      <c r="C1" s="118"/>
      <c r="D1" s="52"/>
      <c r="E1" s="52"/>
      <c r="F1" s="52"/>
      <c r="G1" s="52"/>
      <c r="H1" s="52"/>
      <c r="I1" s="52"/>
      <c r="J1" s="52"/>
      <c r="K1" s="52"/>
      <c r="L1" s="52"/>
      <c r="M1" s="120"/>
      <c r="N1" s="120"/>
      <c r="O1" s="120"/>
      <c r="P1" s="120"/>
      <c r="Q1" s="120"/>
      <c r="R1" s="120"/>
      <c r="S1" s="120"/>
      <c r="T1" s="120"/>
    </row>
    <row r="2" spans="1:20">
      <c r="A2" s="112" t="s">
        <v>59</v>
      </c>
      <c r="B2" s="113"/>
      <c r="C2" s="113"/>
      <c r="D2" s="25">
        <v>43647</v>
      </c>
      <c r="E2" s="22"/>
      <c r="F2" s="22"/>
      <c r="G2" s="22"/>
      <c r="H2" s="22"/>
      <c r="I2" s="22"/>
      <c r="J2" s="22"/>
      <c r="K2" s="22"/>
      <c r="L2" s="22"/>
      <c r="M2" s="22"/>
      <c r="N2" s="22"/>
      <c r="O2" s="22"/>
      <c r="P2" s="22"/>
      <c r="Q2" s="22"/>
      <c r="R2" s="22"/>
      <c r="S2" s="22"/>
    </row>
    <row r="3" spans="1:20" ht="24" customHeight="1">
      <c r="A3" s="114" t="s">
        <v>14</v>
      </c>
      <c r="B3" s="110" t="s">
        <v>61</v>
      </c>
      <c r="C3" s="115" t="s">
        <v>7</v>
      </c>
      <c r="D3" s="115" t="s">
        <v>55</v>
      </c>
      <c r="E3" s="115" t="s">
        <v>16</v>
      </c>
      <c r="F3" s="116" t="s">
        <v>17</v>
      </c>
      <c r="G3" s="115" t="s">
        <v>8</v>
      </c>
      <c r="H3" s="115"/>
      <c r="I3" s="115"/>
      <c r="J3" s="115" t="s">
        <v>31</v>
      </c>
      <c r="K3" s="110" t="s">
        <v>33</v>
      </c>
      <c r="L3" s="110" t="s">
        <v>50</v>
      </c>
      <c r="M3" s="110" t="s">
        <v>51</v>
      </c>
      <c r="N3" s="110" t="s">
        <v>34</v>
      </c>
      <c r="O3" s="110" t="s">
        <v>35</v>
      </c>
      <c r="P3" s="114" t="s">
        <v>54</v>
      </c>
      <c r="Q3" s="115" t="s">
        <v>52</v>
      </c>
      <c r="R3" s="115" t="s">
        <v>32</v>
      </c>
      <c r="S3" s="115" t="s">
        <v>53</v>
      </c>
      <c r="T3" s="115" t="s">
        <v>13</v>
      </c>
    </row>
    <row r="4" spans="1:20" ht="25.5" customHeight="1">
      <c r="A4" s="114"/>
      <c r="B4" s="117"/>
      <c r="C4" s="115"/>
      <c r="D4" s="115"/>
      <c r="E4" s="115"/>
      <c r="F4" s="116"/>
      <c r="G4" s="23" t="s">
        <v>9</v>
      </c>
      <c r="H4" s="23" t="s">
        <v>10</v>
      </c>
      <c r="I4" s="23" t="s">
        <v>11</v>
      </c>
      <c r="J4" s="115"/>
      <c r="K4" s="111"/>
      <c r="L4" s="111"/>
      <c r="M4" s="111"/>
      <c r="N4" s="111"/>
      <c r="O4" s="111"/>
      <c r="P4" s="114"/>
      <c r="Q4" s="114"/>
      <c r="R4" s="115"/>
      <c r="S4" s="115"/>
      <c r="T4" s="115"/>
    </row>
    <row r="5" spans="1:20">
      <c r="A5" s="4">
        <v>1</v>
      </c>
      <c r="B5" s="173" t="s">
        <v>62</v>
      </c>
      <c r="C5" s="174" t="s">
        <v>533</v>
      </c>
      <c r="D5" s="175" t="s">
        <v>25</v>
      </c>
      <c r="E5" s="176" t="s">
        <v>534</v>
      </c>
      <c r="F5" s="174"/>
      <c r="G5" s="19">
        <v>42</v>
      </c>
      <c r="H5" s="19">
        <v>21</v>
      </c>
      <c r="I5" s="56">
        <f>SUM(G5:H5)</f>
        <v>63</v>
      </c>
      <c r="J5" s="180">
        <v>8749936461</v>
      </c>
      <c r="K5" s="174" t="s">
        <v>491</v>
      </c>
      <c r="L5" s="174" t="s">
        <v>111</v>
      </c>
      <c r="M5" s="174">
        <v>8753005926</v>
      </c>
      <c r="N5" s="177" t="s">
        <v>589</v>
      </c>
      <c r="O5" s="174">
        <v>9401775986</v>
      </c>
      <c r="P5" s="181">
        <v>43647</v>
      </c>
      <c r="Q5" s="174" t="s">
        <v>308</v>
      </c>
      <c r="R5" s="174">
        <v>12</v>
      </c>
      <c r="S5" s="174" t="s">
        <v>77</v>
      </c>
      <c r="T5" s="18"/>
    </row>
    <row r="6" spans="1:20">
      <c r="A6" s="4">
        <v>2</v>
      </c>
      <c r="B6" s="173" t="s">
        <v>63</v>
      </c>
      <c r="C6" s="174" t="s">
        <v>535</v>
      </c>
      <c r="D6" s="175" t="s">
        <v>25</v>
      </c>
      <c r="E6" s="176" t="s">
        <v>536</v>
      </c>
      <c r="F6" s="174"/>
      <c r="G6" s="19">
        <v>48</v>
      </c>
      <c r="H6" s="19">
        <v>22</v>
      </c>
      <c r="I6" s="56">
        <f t="shared" ref="I6:I69" si="0">SUM(G6:H6)</f>
        <v>70</v>
      </c>
      <c r="J6" s="180">
        <v>9401580622</v>
      </c>
      <c r="K6" s="174" t="s">
        <v>491</v>
      </c>
      <c r="L6" s="174" t="s">
        <v>111</v>
      </c>
      <c r="M6" s="174">
        <v>8753005926</v>
      </c>
      <c r="N6" s="177" t="s">
        <v>589</v>
      </c>
      <c r="O6" s="174">
        <v>9401775986</v>
      </c>
      <c r="P6" s="181">
        <v>43647</v>
      </c>
      <c r="Q6" s="174" t="s">
        <v>308</v>
      </c>
      <c r="R6" s="174">
        <v>12</v>
      </c>
      <c r="S6" s="174" t="s">
        <v>77</v>
      </c>
      <c r="T6" s="18"/>
    </row>
    <row r="7" spans="1:20">
      <c r="A7" s="4">
        <v>3</v>
      </c>
      <c r="B7" s="173" t="s">
        <v>62</v>
      </c>
      <c r="C7" s="174" t="s">
        <v>537</v>
      </c>
      <c r="D7" s="175" t="s">
        <v>25</v>
      </c>
      <c r="E7" s="176" t="s">
        <v>538</v>
      </c>
      <c r="F7" s="174"/>
      <c r="G7" s="19">
        <v>33</v>
      </c>
      <c r="H7" s="19">
        <v>27</v>
      </c>
      <c r="I7" s="56">
        <f t="shared" si="0"/>
        <v>60</v>
      </c>
      <c r="J7" s="180">
        <v>9401502781</v>
      </c>
      <c r="K7" s="174" t="s">
        <v>491</v>
      </c>
      <c r="L7" s="174" t="s">
        <v>111</v>
      </c>
      <c r="M7" s="174">
        <v>8753005926</v>
      </c>
      <c r="N7" s="177" t="s">
        <v>589</v>
      </c>
      <c r="O7" s="174">
        <v>9401775986</v>
      </c>
      <c r="P7" s="181">
        <v>43648</v>
      </c>
      <c r="Q7" s="174" t="s">
        <v>334</v>
      </c>
      <c r="R7" s="174">
        <v>12</v>
      </c>
      <c r="S7" s="174" t="s">
        <v>77</v>
      </c>
      <c r="T7" s="18"/>
    </row>
    <row r="8" spans="1:20">
      <c r="A8" s="4">
        <v>4</v>
      </c>
      <c r="B8" s="173" t="s">
        <v>63</v>
      </c>
      <c r="C8" s="174" t="s">
        <v>539</v>
      </c>
      <c r="D8" s="175" t="s">
        <v>25</v>
      </c>
      <c r="E8" s="176" t="s">
        <v>540</v>
      </c>
      <c r="F8" s="174"/>
      <c r="G8" s="19">
        <v>27</v>
      </c>
      <c r="H8" s="19">
        <v>19</v>
      </c>
      <c r="I8" s="56">
        <f t="shared" si="0"/>
        <v>46</v>
      </c>
      <c r="J8" s="180">
        <v>9401333135</v>
      </c>
      <c r="K8" s="174" t="s">
        <v>491</v>
      </c>
      <c r="L8" s="174" t="s">
        <v>111</v>
      </c>
      <c r="M8" s="174">
        <v>8753005926</v>
      </c>
      <c r="N8" s="177" t="s">
        <v>589</v>
      </c>
      <c r="O8" s="174">
        <v>9401775986</v>
      </c>
      <c r="P8" s="181">
        <v>43648</v>
      </c>
      <c r="Q8" s="174" t="s">
        <v>334</v>
      </c>
      <c r="R8" s="174">
        <v>12</v>
      </c>
      <c r="S8" s="174" t="s">
        <v>77</v>
      </c>
      <c r="T8" s="18"/>
    </row>
    <row r="9" spans="1:20">
      <c r="A9" s="4">
        <v>5</v>
      </c>
      <c r="B9" s="173" t="s">
        <v>62</v>
      </c>
      <c r="C9" s="174" t="s">
        <v>541</v>
      </c>
      <c r="D9" s="175" t="s">
        <v>25</v>
      </c>
      <c r="E9" s="176" t="s">
        <v>85</v>
      </c>
      <c r="F9" s="174"/>
      <c r="G9" s="19">
        <v>23</v>
      </c>
      <c r="H9" s="19">
        <v>18</v>
      </c>
      <c r="I9" s="56">
        <f t="shared" si="0"/>
        <v>41</v>
      </c>
      <c r="J9" s="180">
        <v>9401775914</v>
      </c>
      <c r="K9" s="174" t="s">
        <v>491</v>
      </c>
      <c r="L9" s="174" t="s">
        <v>111</v>
      </c>
      <c r="M9" s="174">
        <v>8753005926</v>
      </c>
      <c r="N9" s="177" t="s">
        <v>589</v>
      </c>
      <c r="O9" s="174">
        <v>9401775986</v>
      </c>
      <c r="P9" s="181">
        <v>43649</v>
      </c>
      <c r="Q9" s="174" t="s">
        <v>315</v>
      </c>
      <c r="R9" s="174">
        <v>12</v>
      </c>
      <c r="S9" s="174" t="s">
        <v>77</v>
      </c>
      <c r="T9" s="18"/>
    </row>
    <row r="10" spans="1:20">
      <c r="A10" s="4">
        <v>6</v>
      </c>
      <c r="B10" s="173" t="s">
        <v>63</v>
      </c>
      <c r="C10" s="174" t="s">
        <v>542</v>
      </c>
      <c r="D10" s="175" t="s">
        <v>25</v>
      </c>
      <c r="E10" s="176" t="s">
        <v>81</v>
      </c>
      <c r="F10" s="174"/>
      <c r="G10" s="19">
        <v>45</v>
      </c>
      <c r="H10" s="19">
        <v>31</v>
      </c>
      <c r="I10" s="56">
        <f t="shared" si="0"/>
        <v>76</v>
      </c>
      <c r="J10" s="180">
        <v>8011732320</v>
      </c>
      <c r="K10" s="174" t="s">
        <v>491</v>
      </c>
      <c r="L10" s="174" t="s">
        <v>111</v>
      </c>
      <c r="M10" s="174">
        <v>8753005926</v>
      </c>
      <c r="N10" s="177" t="s">
        <v>508</v>
      </c>
      <c r="O10" s="174">
        <v>9954138733</v>
      </c>
      <c r="P10" s="181">
        <v>43649</v>
      </c>
      <c r="Q10" s="174" t="s">
        <v>315</v>
      </c>
      <c r="R10" s="174">
        <v>12</v>
      </c>
      <c r="S10" s="174" t="s">
        <v>77</v>
      </c>
      <c r="T10" s="18"/>
    </row>
    <row r="11" spans="1:20">
      <c r="A11" s="4">
        <v>7</v>
      </c>
      <c r="B11" s="173" t="s">
        <v>62</v>
      </c>
      <c r="C11" s="174" t="s">
        <v>491</v>
      </c>
      <c r="D11" s="175" t="s">
        <v>25</v>
      </c>
      <c r="E11" s="176" t="s">
        <v>543</v>
      </c>
      <c r="F11" s="174"/>
      <c r="G11" s="17">
        <v>38</v>
      </c>
      <c r="H11" s="17">
        <v>37</v>
      </c>
      <c r="I11" s="56">
        <f t="shared" si="0"/>
        <v>75</v>
      </c>
      <c r="J11" s="180">
        <v>8011747176</v>
      </c>
      <c r="K11" s="174" t="s">
        <v>491</v>
      </c>
      <c r="L11" s="174" t="s">
        <v>111</v>
      </c>
      <c r="M11" s="174">
        <v>8753005926</v>
      </c>
      <c r="N11" s="177" t="s">
        <v>508</v>
      </c>
      <c r="O11" s="174">
        <v>9954138733</v>
      </c>
      <c r="P11" s="181">
        <v>43650</v>
      </c>
      <c r="Q11" s="174" t="s">
        <v>321</v>
      </c>
      <c r="R11" s="174">
        <v>12</v>
      </c>
      <c r="S11" s="174" t="s">
        <v>77</v>
      </c>
      <c r="T11" s="18"/>
    </row>
    <row r="12" spans="1:20">
      <c r="A12" s="4">
        <v>8</v>
      </c>
      <c r="B12" s="173" t="s">
        <v>63</v>
      </c>
      <c r="C12" s="174" t="s">
        <v>544</v>
      </c>
      <c r="D12" s="175" t="s">
        <v>25</v>
      </c>
      <c r="E12" s="176" t="s">
        <v>545</v>
      </c>
      <c r="F12" s="174"/>
      <c r="G12" s="19">
        <v>32</v>
      </c>
      <c r="H12" s="19">
        <v>33</v>
      </c>
      <c r="I12" s="56">
        <f t="shared" si="0"/>
        <v>65</v>
      </c>
      <c r="J12" s="180">
        <v>8472844341</v>
      </c>
      <c r="K12" s="174" t="s">
        <v>491</v>
      </c>
      <c r="L12" s="174" t="s">
        <v>111</v>
      </c>
      <c r="M12" s="174">
        <v>8753005926</v>
      </c>
      <c r="N12" s="177" t="s">
        <v>590</v>
      </c>
      <c r="O12" s="174">
        <v>8011711049</v>
      </c>
      <c r="P12" s="181">
        <v>43650</v>
      </c>
      <c r="Q12" s="174" t="s">
        <v>321</v>
      </c>
      <c r="R12" s="174">
        <v>12</v>
      </c>
      <c r="S12" s="174" t="s">
        <v>77</v>
      </c>
      <c r="T12" s="18"/>
    </row>
    <row r="13" spans="1:20">
      <c r="A13" s="4">
        <v>9</v>
      </c>
      <c r="B13" s="173" t="s">
        <v>62</v>
      </c>
      <c r="C13" s="174" t="s">
        <v>546</v>
      </c>
      <c r="D13" s="175" t="s">
        <v>25</v>
      </c>
      <c r="E13" s="176" t="s">
        <v>547</v>
      </c>
      <c r="F13" s="174"/>
      <c r="G13" s="19">
        <v>28</v>
      </c>
      <c r="H13" s="19">
        <v>37</v>
      </c>
      <c r="I13" s="56">
        <f t="shared" si="0"/>
        <v>65</v>
      </c>
      <c r="J13" s="180">
        <v>9435246745</v>
      </c>
      <c r="K13" s="174" t="s">
        <v>491</v>
      </c>
      <c r="L13" s="174" t="s">
        <v>111</v>
      </c>
      <c r="M13" s="174">
        <v>8753005926</v>
      </c>
      <c r="N13" s="177" t="s">
        <v>590</v>
      </c>
      <c r="O13" s="174">
        <v>8011711049</v>
      </c>
      <c r="P13" s="181">
        <v>43651</v>
      </c>
      <c r="Q13" s="174" t="s">
        <v>326</v>
      </c>
      <c r="R13" s="174">
        <v>12</v>
      </c>
      <c r="S13" s="174" t="s">
        <v>77</v>
      </c>
      <c r="T13" s="18"/>
    </row>
    <row r="14" spans="1:20">
      <c r="A14" s="4">
        <v>10</v>
      </c>
      <c r="B14" s="173" t="s">
        <v>63</v>
      </c>
      <c r="C14" s="174" t="s">
        <v>548</v>
      </c>
      <c r="D14" s="175" t="s">
        <v>25</v>
      </c>
      <c r="E14" s="176" t="s">
        <v>549</v>
      </c>
      <c r="F14" s="174"/>
      <c r="G14" s="19">
        <v>30</v>
      </c>
      <c r="H14" s="19">
        <v>27</v>
      </c>
      <c r="I14" s="56">
        <f t="shared" si="0"/>
        <v>57</v>
      </c>
      <c r="J14" s="180">
        <v>8011985402</v>
      </c>
      <c r="K14" s="174" t="s">
        <v>491</v>
      </c>
      <c r="L14" s="174" t="s">
        <v>111</v>
      </c>
      <c r="M14" s="174">
        <v>8753005926</v>
      </c>
      <c r="N14" s="177" t="s">
        <v>590</v>
      </c>
      <c r="O14" s="174">
        <v>8011711049</v>
      </c>
      <c r="P14" s="181">
        <v>43651</v>
      </c>
      <c r="Q14" s="174" t="s">
        <v>326</v>
      </c>
      <c r="R14" s="174">
        <v>12</v>
      </c>
      <c r="S14" s="174" t="s">
        <v>77</v>
      </c>
      <c r="T14" s="18"/>
    </row>
    <row r="15" spans="1:20">
      <c r="A15" s="4">
        <v>11</v>
      </c>
      <c r="B15" s="173" t="s">
        <v>62</v>
      </c>
      <c r="C15" s="173" t="s">
        <v>550</v>
      </c>
      <c r="D15" s="175" t="s">
        <v>25</v>
      </c>
      <c r="E15" s="176" t="s">
        <v>443</v>
      </c>
      <c r="F15" s="174"/>
      <c r="G15" s="19">
        <v>35</v>
      </c>
      <c r="H15" s="19">
        <v>28</v>
      </c>
      <c r="I15" s="56">
        <f t="shared" si="0"/>
        <v>63</v>
      </c>
      <c r="J15" s="180">
        <v>9678227591</v>
      </c>
      <c r="K15" s="174" t="s">
        <v>328</v>
      </c>
      <c r="L15" s="174" t="s">
        <v>512</v>
      </c>
      <c r="M15" s="174">
        <v>9435253680</v>
      </c>
      <c r="N15" s="177" t="s">
        <v>591</v>
      </c>
      <c r="O15" s="174">
        <v>9401333703</v>
      </c>
      <c r="P15" s="181">
        <v>43652</v>
      </c>
      <c r="Q15" s="174" t="s">
        <v>329</v>
      </c>
      <c r="R15" s="174">
        <v>30</v>
      </c>
      <c r="S15" s="174" t="s">
        <v>77</v>
      </c>
      <c r="T15" s="18"/>
    </row>
    <row r="16" spans="1:20">
      <c r="A16" s="4">
        <v>12</v>
      </c>
      <c r="B16" s="173" t="s">
        <v>63</v>
      </c>
      <c r="C16" s="173" t="s">
        <v>551</v>
      </c>
      <c r="D16" s="175" t="s">
        <v>25</v>
      </c>
      <c r="E16" s="176" t="s">
        <v>552</v>
      </c>
      <c r="F16" s="174"/>
      <c r="G16" s="19">
        <v>41</v>
      </c>
      <c r="H16" s="19">
        <v>49</v>
      </c>
      <c r="I16" s="56">
        <f t="shared" si="0"/>
        <v>90</v>
      </c>
      <c r="J16" s="180"/>
      <c r="K16" s="174" t="s">
        <v>328</v>
      </c>
      <c r="L16" s="174" t="s">
        <v>512</v>
      </c>
      <c r="M16" s="174">
        <v>9435253680</v>
      </c>
      <c r="N16" s="177" t="s">
        <v>591</v>
      </c>
      <c r="O16" s="174">
        <v>9401333703</v>
      </c>
      <c r="P16" s="181">
        <v>43652</v>
      </c>
      <c r="Q16" s="174" t="s">
        <v>329</v>
      </c>
      <c r="R16" s="174">
        <v>30</v>
      </c>
      <c r="S16" s="174" t="s">
        <v>77</v>
      </c>
      <c r="T16" s="18"/>
    </row>
    <row r="17" spans="1:20">
      <c r="A17" s="4">
        <v>13</v>
      </c>
      <c r="B17" s="173" t="s">
        <v>62</v>
      </c>
      <c r="C17" s="173" t="s">
        <v>553</v>
      </c>
      <c r="D17" s="175" t="s">
        <v>25</v>
      </c>
      <c r="E17" s="176" t="s">
        <v>554</v>
      </c>
      <c r="F17" s="174"/>
      <c r="G17" s="19">
        <v>20</v>
      </c>
      <c r="H17" s="19">
        <v>32</v>
      </c>
      <c r="I17" s="56">
        <f t="shared" si="0"/>
        <v>52</v>
      </c>
      <c r="J17" s="180">
        <v>8011734851</v>
      </c>
      <c r="K17" s="174" t="s">
        <v>328</v>
      </c>
      <c r="L17" s="174" t="s">
        <v>512</v>
      </c>
      <c r="M17" s="174">
        <v>9435253680</v>
      </c>
      <c r="N17" s="177" t="s">
        <v>592</v>
      </c>
      <c r="O17" s="174">
        <v>8011993903</v>
      </c>
      <c r="P17" s="181">
        <v>43654</v>
      </c>
      <c r="Q17" s="174" t="s">
        <v>308</v>
      </c>
      <c r="R17" s="174">
        <v>30</v>
      </c>
      <c r="S17" s="174" t="s">
        <v>77</v>
      </c>
      <c r="T17" s="18"/>
    </row>
    <row r="18" spans="1:20">
      <c r="A18" s="4">
        <v>14</v>
      </c>
      <c r="B18" s="173" t="s">
        <v>63</v>
      </c>
      <c r="C18" s="173" t="s">
        <v>555</v>
      </c>
      <c r="D18" s="175" t="s">
        <v>25</v>
      </c>
      <c r="E18" s="176" t="s">
        <v>268</v>
      </c>
      <c r="F18" s="174"/>
      <c r="G18" s="17">
        <v>36</v>
      </c>
      <c r="H18" s="17">
        <v>54</v>
      </c>
      <c r="I18" s="56">
        <f t="shared" si="0"/>
        <v>90</v>
      </c>
      <c r="J18" s="180">
        <v>8472080402</v>
      </c>
      <c r="K18" s="174" t="s">
        <v>328</v>
      </c>
      <c r="L18" s="174" t="s">
        <v>512</v>
      </c>
      <c r="M18" s="174">
        <v>9435253680</v>
      </c>
      <c r="N18" s="177" t="s">
        <v>592</v>
      </c>
      <c r="O18" s="174">
        <v>8011993903</v>
      </c>
      <c r="P18" s="181">
        <v>43654</v>
      </c>
      <c r="Q18" s="174" t="s">
        <v>308</v>
      </c>
      <c r="R18" s="174">
        <v>30</v>
      </c>
      <c r="S18" s="174" t="s">
        <v>77</v>
      </c>
      <c r="T18" s="18"/>
    </row>
    <row r="19" spans="1:20">
      <c r="A19" s="4">
        <v>15</v>
      </c>
      <c r="B19" s="173" t="s">
        <v>62</v>
      </c>
      <c r="C19" s="173" t="s">
        <v>556</v>
      </c>
      <c r="D19" s="175" t="s">
        <v>25</v>
      </c>
      <c r="E19" s="176" t="s">
        <v>269</v>
      </c>
      <c r="F19" s="174"/>
      <c r="G19" s="19">
        <v>26</v>
      </c>
      <c r="H19" s="19">
        <v>27</v>
      </c>
      <c r="I19" s="56">
        <f t="shared" si="0"/>
        <v>53</v>
      </c>
      <c r="J19" s="180">
        <v>8011436025</v>
      </c>
      <c r="K19" s="174" t="s">
        <v>328</v>
      </c>
      <c r="L19" s="174" t="s">
        <v>137</v>
      </c>
      <c r="M19" s="174">
        <v>8753969045</v>
      </c>
      <c r="N19" s="174"/>
      <c r="O19" s="174"/>
      <c r="P19" s="181">
        <v>43655</v>
      </c>
      <c r="Q19" s="174" t="s">
        <v>334</v>
      </c>
      <c r="R19" s="174">
        <v>30</v>
      </c>
      <c r="S19" s="174" t="s">
        <v>77</v>
      </c>
      <c r="T19" s="18"/>
    </row>
    <row r="20" spans="1:20">
      <c r="A20" s="4">
        <v>16</v>
      </c>
      <c r="B20" s="173" t="s">
        <v>63</v>
      </c>
      <c r="C20" s="173" t="s">
        <v>557</v>
      </c>
      <c r="D20" s="175" t="s">
        <v>25</v>
      </c>
      <c r="E20" s="176" t="s">
        <v>379</v>
      </c>
      <c r="F20" s="174"/>
      <c r="G20" s="19">
        <v>25</v>
      </c>
      <c r="H20" s="19">
        <v>28</v>
      </c>
      <c r="I20" s="56">
        <f t="shared" si="0"/>
        <v>53</v>
      </c>
      <c r="J20" s="180"/>
      <c r="K20" s="174" t="s">
        <v>328</v>
      </c>
      <c r="L20" s="174" t="s">
        <v>137</v>
      </c>
      <c r="M20" s="174">
        <v>8753969045</v>
      </c>
      <c r="N20" s="177" t="s">
        <v>593</v>
      </c>
      <c r="O20" s="174">
        <v>8011245430</v>
      </c>
      <c r="P20" s="181">
        <v>43655</v>
      </c>
      <c r="Q20" s="174" t="s">
        <v>334</v>
      </c>
      <c r="R20" s="174">
        <v>30</v>
      </c>
      <c r="S20" s="174" t="s">
        <v>77</v>
      </c>
      <c r="T20" s="18"/>
    </row>
    <row r="21" spans="1:20">
      <c r="A21" s="4">
        <v>17</v>
      </c>
      <c r="B21" s="173" t="s">
        <v>62</v>
      </c>
      <c r="C21" s="173" t="s">
        <v>558</v>
      </c>
      <c r="D21" s="175" t="s">
        <v>25</v>
      </c>
      <c r="E21" s="176" t="s">
        <v>381</v>
      </c>
      <c r="F21" s="174"/>
      <c r="G21" s="19">
        <v>29</v>
      </c>
      <c r="H21" s="19">
        <v>32</v>
      </c>
      <c r="I21" s="56">
        <f t="shared" si="0"/>
        <v>61</v>
      </c>
      <c r="J21" s="180">
        <v>9678396236</v>
      </c>
      <c r="K21" s="174" t="s">
        <v>328</v>
      </c>
      <c r="L21" s="174" t="s">
        <v>137</v>
      </c>
      <c r="M21" s="174">
        <v>8753969045</v>
      </c>
      <c r="N21" s="174"/>
      <c r="O21" s="174"/>
      <c r="P21" s="181">
        <v>43656</v>
      </c>
      <c r="Q21" s="174" t="s">
        <v>315</v>
      </c>
      <c r="R21" s="174">
        <v>30</v>
      </c>
      <c r="S21" s="174" t="s">
        <v>77</v>
      </c>
      <c r="T21" s="18"/>
    </row>
    <row r="22" spans="1:20">
      <c r="A22" s="4">
        <v>18</v>
      </c>
      <c r="B22" s="173" t="s">
        <v>63</v>
      </c>
      <c r="C22" s="173" t="s">
        <v>559</v>
      </c>
      <c r="D22" s="175" t="s">
        <v>25</v>
      </c>
      <c r="E22" s="176" t="s">
        <v>463</v>
      </c>
      <c r="F22" s="174"/>
      <c r="G22" s="19">
        <v>21</v>
      </c>
      <c r="H22" s="19">
        <v>34</v>
      </c>
      <c r="I22" s="56">
        <f t="shared" si="0"/>
        <v>55</v>
      </c>
      <c r="J22" s="180"/>
      <c r="K22" s="174" t="s">
        <v>328</v>
      </c>
      <c r="L22" s="174" t="s">
        <v>512</v>
      </c>
      <c r="M22" s="174">
        <v>9435253680</v>
      </c>
      <c r="N22" s="177" t="s">
        <v>594</v>
      </c>
      <c r="O22" s="174">
        <v>8011993807</v>
      </c>
      <c r="P22" s="181">
        <v>43656</v>
      </c>
      <c r="Q22" s="174" t="s">
        <v>315</v>
      </c>
      <c r="R22" s="174">
        <v>30</v>
      </c>
      <c r="S22" s="174" t="s">
        <v>77</v>
      </c>
      <c r="T22" s="18"/>
    </row>
    <row r="23" spans="1:20" ht="33">
      <c r="A23" s="4">
        <v>19</v>
      </c>
      <c r="B23" s="173" t="s">
        <v>62</v>
      </c>
      <c r="C23" s="177" t="s">
        <v>560</v>
      </c>
      <c r="D23" s="175" t="s">
        <v>25</v>
      </c>
      <c r="E23" s="173">
        <v>10</v>
      </c>
      <c r="F23" s="174"/>
      <c r="G23" s="19">
        <v>20</v>
      </c>
      <c r="H23" s="19">
        <v>28</v>
      </c>
      <c r="I23" s="56">
        <f t="shared" si="0"/>
        <v>48</v>
      </c>
      <c r="J23" s="182">
        <v>8474075925</v>
      </c>
      <c r="K23" s="174" t="s">
        <v>328</v>
      </c>
      <c r="L23" s="174" t="s">
        <v>137</v>
      </c>
      <c r="M23" s="174">
        <v>8753969045</v>
      </c>
      <c r="N23" s="177" t="s">
        <v>595</v>
      </c>
      <c r="O23" s="174">
        <v>9678363530</v>
      </c>
      <c r="P23" s="181">
        <v>43657</v>
      </c>
      <c r="Q23" s="174" t="s">
        <v>321</v>
      </c>
      <c r="R23" s="174">
        <v>30</v>
      </c>
      <c r="S23" s="174" t="s">
        <v>77</v>
      </c>
      <c r="T23" s="18"/>
    </row>
    <row r="24" spans="1:20">
      <c r="A24" s="4">
        <v>20</v>
      </c>
      <c r="B24" s="173" t="s">
        <v>63</v>
      </c>
      <c r="C24" s="173" t="s">
        <v>561</v>
      </c>
      <c r="D24" s="175" t="s">
        <v>25</v>
      </c>
      <c r="E24" s="173">
        <v>11</v>
      </c>
      <c r="F24" s="174"/>
      <c r="G24" s="19">
        <v>33</v>
      </c>
      <c r="H24" s="19">
        <v>23</v>
      </c>
      <c r="I24" s="56">
        <f t="shared" si="0"/>
        <v>56</v>
      </c>
      <c r="J24" s="180">
        <v>9678819505</v>
      </c>
      <c r="K24" s="174" t="s">
        <v>328</v>
      </c>
      <c r="L24" s="174" t="s">
        <v>137</v>
      </c>
      <c r="M24" s="174">
        <v>8753969045</v>
      </c>
      <c r="N24" s="177" t="s">
        <v>595</v>
      </c>
      <c r="O24" s="174">
        <v>9678363530</v>
      </c>
      <c r="P24" s="181">
        <v>43657</v>
      </c>
      <c r="Q24" s="174" t="s">
        <v>321</v>
      </c>
      <c r="R24" s="174">
        <v>30</v>
      </c>
      <c r="S24" s="174" t="s">
        <v>77</v>
      </c>
      <c r="T24" s="18"/>
    </row>
    <row r="25" spans="1:20">
      <c r="A25" s="4">
        <v>21</v>
      </c>
      <c r="B25" s="173" t="s">
        <v>62</v>
      </c>
      <c r="C25" s="173" t="s">
        <v>562</v>
      </c>
      <c r="D25" s="175" t="s">
        <v>25</v>
      </c>
      <c r="E25" s="173">
        <v>13</v>
      </c>
      <c r="F25" s="174"/>
      <c r="G25" s="17">
        <v>32</v>
      </c>
      <c r="H25" s="17">
        <v>31</v>
      </c>
      <c r="I25" s="56">
        <f t="shared" si="0"/>
        <v>63</v>
      </c>
      <c r="J25" s="180">
        <v>8011994006</v>
      </c>
      <c r="K25" s="174" t="s">
        <v>328</v>
      </c>
      <c r="L25" s="174" t="s">
        <v>137</v>
      </c>
      <c r="M25" s="174">
        <v>8753969045</v>
      </c>
      <c r="N25" s="177" t="s">
        <v>595</v>
      </c>
      <c r="O25" s="174">
        <v>9678363530</v>
      </c>
      <c r="P25" s="181">
        <v>43658</v>
      </c>
      <c r="Q25" s="174" t="s">
        <v>326</v>
      </c>
      <c r="R25" s="174">
        <v>30</v>
      </c>
      <c r="S25" s="174" t="s">
        <v>77</v>
      </c>
      <c r="T25" s="18"/>
    </row>
    <row r="26" spans="1:20">
      <c r="A26" s="4">
        <v>22</v>
      </c>
      <c r="B26" s="173" t="s">
        <v>63</v>
      </c>
      <c r="C26" s="173" t="s">
        <v>563</v>
      </c>
      <c r="D26" s="175" t="s">
        <v>25</v>
      </c>
      <c r="E26" s="173">
        <v>14</v>
      </c>
      <c r="F26" s="174"/>
      <c r="G26" s="19">
        <v>22</v>
      </c>
      <c r="H26" s="19">
        <v>27</v>
      </c>
      <c r="I26" s="56">
        <f t="shared" si="0"/>
        <v>49</v>
      </c>
      <c r="J26" s="180">
        <v>9957551312</v>
      </c>
      <c r="K26" s="174" t="s">
        <v>328</v>
      </c>
      <c r="L26" s="174" t="s">
        <v>137</v>
      </c>
      <c r="M26" s="174">
        <v>8753969045</v>
      </c>
      <c r="N26" s="177" t="s">
        <v>596</v>
      </c>
      <c r="O26" s="174">
        <v>8812022368</v>
      </c>
      <c r="P26" s="181">
        <v>43658</v>
      </c>
      <c r="Q26" s="174" t="s">
        <v>326</v>
      </c>
      <c r="R26" s="174">
        <v>30</v>
      </c>
      <c r="S26" s="174" t="s">
        <v>77</v>
      </c>
      <c r="T26" s="18"/>
    </row>
    <row r="27" spans="1:20">
      <c r="A27" s="4">
        <v>23</v>
      </c>
      <c r="B27" s="173" t="s">
        <v>62</v>
      </c>
      <c r="C27" s="173" t="s">
        <v>564</v>
      </c>
      <c r="D27" s="175" t="s">
        <v>25</v>
      </c>
      <c r="E27" s="173">
        <v>15</v>
      </c>
      <c r="F27" s="174"/>
      <c r="G27" s="19">
        <v>33</v>
      </c>
      <c r="H27" s="19">
        <v>26</v>
      </c>
      <c r="I27" s="56">
        <f t="shared" si="0"/>
        <v>59</v>
      </c>
      <c r="J27" s="180">
        <v>8812877661</v>
      </c>
      <c r="K27" s="174" t="s">
        <v>328</v>
      </c>
      <c r="L27" s="174" t="s">
        <v>137</v>
      </c>
      <c r="M27" s="174">
        <v>8753969045</v>
      </c>
      <c r="N27" s="177" t="s">
        <v>596</v>
      </c>
      <c r="O27" s="174">
        <v>8812022368</v>
      </c>
      <c r="P27" s="181">
        <v>43661</v>
      </c>
      <c r="Q27" s="174" t="s">
        <v>308</v>
      </c>
      <c r="R27" s="174">
        <v>30</v>
      </c>
      <c r="S27" s="174" t="s">
        <v>77</v>
      </c>
      <c r="T27" s="18"/>
    </row>
    <row r="28" spans="1:20">
      <c r="A28" s="4">
        <v>24</v>
      </c>
      <c r="B28" s="173" t="s">
        <v>63</v>
      </c>
      <c r="C28" s="173" t="s">
        <v>565</v>
      </c>
      <c r="D28" s="175" t="s">
        <v>25</v>
      </c>
      <c r="E28" s="173">
        <v>17</v>
      </c>
      <c r="F28" s="174"/>
      <c r="G28" s="19">
        <v>29</v>
      </c>
      <c r="H28" s="19">
        <v>31</v>
      </c>
      <c r="I28" s="56">
        <f t="shared" si="0"/>
        <v>60</v>
      </c>
      <c r="J28" s="180">
        <v>7896990950</v>
      </c>
      <c r="K28" s="174" t="s">
        <v>328</v>
      </c>
      <c r="L28" s="174" t="s">
        <v>137</v>
      </c>
      <c r="M28" s="174">
        <v>8753969045</v>
      </c>
      <c r="N28" s="177" t="s">
        <v>596</v>
      </c>
      <c r="O28" s="174">
        <v>8812022368</v>
      </c>
      <c r="P28" s="181">
        <v>43661</v>
      </c>
      <c r="Q28" s="174" t="s">
        <v>308</v>
      </c>
      <c r="R28" s="174">
        <v>30</v>
      </c>
      <c r="S28" s="174" t="s">
        <v>77</v>
      </c>
      <c r="T28" s="18"/>
    </row>
    <row r="29" spans="1:20" ht="33">
      <c r="A29" s="4">
        <v>25</v>
      </c>
      <c r="B29" s="173" t="s">
        <v>62</v>
      </c>
      <c r="C29" s="177" t="s">
        <v>566</v>
      </c>
      <c r="D29" s="175" t="s">
        <v>25</v>
      </c>
      <c r="E29" s="173">
        <v>18</v>
      </c>
      <c r="F29" s="174"/>
      <c r="G29" s="19">
        <v>38</v>
      </c>
      <c r="H29" s="19">
        <v>23</v>
      </c>
      <c r="I29" s="56">
        <f t="shared" si="0"/>
        <v>61</v>
      </c>
      <c r="J29" s="182">
        <v>8855128870</v>
      </c>
      <c r="K29" s="174" t="s">
        <v>328</v>
      </c>
      <c r="L29" s="174" t="s">
        <v>137</v>
      </c>
      <c r="M29" s="174">
        <v>8753969045</v>
      </c>
      <c r="N29" s="177" t="s">
        <v>597</v>
      </c>
      <c r="O29" s="174">
        <v>7896717470</v>
      </c>
      <c r="P29" s="181">
        <v>43662</v>
      </c>
      <c r="Q29" s="174" t="s">
        <v>334</v>
      </c>
      <c r="R29" s="174">
        <v>30</v>
      </c>
      <c r="S29" s="174" t="s">
        <v>77</v>
      </c>
      <c r="T29" s="18"/>
    </row>
    <row r="30" spans="1:20" ht="33">
      <c r="A30" s="4">
        <v>26</v>
      </c>
      <c r="B30" s="173" t="s">
        <v>63</v>
      </c>
      <c r="C30" s="177" t="s">
        <v>567</v>
      </c>
      <c r="D30" s="175" t="s">
        <v>25</v>
      </c>
      <c r="E30" s="173">
        <v>19</v>
      </c>
      <c r="F30" s="174"/>
      <c r="G30" s="19">
        <v>20</v>
      </c>
      <c r="H30" s="19">
        <v>25</v>
      </c>
      <c r="I30" s="56">
        <f t="shared" si="0"/>
        <v>45</v>
      </c>
      <c r="J30" s="180">
        <v>78969444315</v>
      </c>
      <c r="K30" s="174" t="s">
        <v>328</v>
      </c>
      <c r="L30" s="174" t="s">
        <v>137</v>
      </c>
      <c r="M30" s="174">
        <v>8753969045</v>
      </c>
      <c r="N30" s="177" t="s">
        <v>597</v>
      </c>
      <c r="O30" s="174">
        <v>7896717470</v>
      </c>
      <c r="P30" s="181">
        <v>43662</v>
      </c>
      <c r="Q30" s="174" t="s">
        <v>334</v>
      </c>
      <c r="R30" s="174">
        <v>30</v>
      </c>
      <c r="S30" s="174" t="s">
        <v>77</v>
      </c>
      <c r="T30" s="18"/>
    </row>
    <row r="31" spans="1:20">
      <c r="A31" s="4">
        <v>27</v>
      </c>
      <c r="B31" s="173" t="s">
        <v>62</v>
      </c>
      <c r="C31" s="178" t="s">
        <v>216</v>
      </c>
      <c r="D31" s="175" t="s">
        <v>25</v>
      </c>
      <c r="E31" s="178">
        <v>18314010215</v>
      </c>
      <c r="F31" s="174"/>
      <c r="G31" s="19">
        <v>41</v>
      </c>
      <c r="H31" s="19">
        <v>33</v>
      </c>
      <c r="I31" s="56">
        <f t="shared" si="0"/>
        <v>74</v>
      </c>
      <c r="J31" s="180">
        <v>9854664471</v>
      </c>
      <c r="K31" s="174" t="s">
        <v>324</v>
      </c>
      <c r="L31" s="174" t="s">
        <v>83</v>
      </c>
      <c r="M31" s="174">
        <v>9854452485</v>
      </c>
      <c r="N31" s="177" t="s">
        <v>335</v>
      </c>
      <c r="O31" s="174">
        <v>7896472046</v>
      </c>
      <c r="P31" s="181">
        <v>43663</v>
      </c>
      <c r="Q31" s="174" t="s">
        <v>315</v>
      </c>
      <c r="R31" s="174">
        <v>30</v>
      </c>
      <c r="S31" s="174" t="s">
        <v>77</v>
      </c>
      <c r="T31" s="18"/>
    </row>
    <row r="32" spans="1:20">
      <c r="A32" s="4">
        <v>28</v>
      </c>
      <c r="B32" s="173" t="s">
        <v>63</v>
      </c>
      <c r="C32" s="179" t="s">
        <v>217</v>
      </c>
      <c r="D32" s="175" t="s">
        <v>25</v>
      </c>
      <c r="E32" s="178">
        <v>18314010216</v>
      </c>
      <c r="F32" s="174"/>
      <c r="G32" s="17">
        <v>31</v>
      </c>
      <c r="H32" s="17">
        <v>27</v>
      </c>
      <c r="I32" s="56">
        <f t="shared" si="0"/>
        <v>58</v>
      </c>
      <c r="J32" s="180">
        <v>9577006312</v>
      </c>
      <c r="K32" s="174" t="s">
        <v>324</v>
      </c>
      <c r="L32" s="174" t="s">
        <v>83</v>
      </c>
      <c r="M32" s="174">
        <v>9854452485</v>
      </c>
      <c r="N32" s="177" t="s">
        <v>335</v>
      </c>
      <c r="O32" s="174">
        <v>7896472046</v>
      </c>
      <c r="P32" s="181">
        <v>43663</v>
      </c>
      <c r="Q32" s="174" t="s">
        <v>315</v>
      </c>
      <c r="R32" s="174">
        <v>30</v>
      </c>
      <c r="S32" s="174" t="s">
        <v>77</v>
      </c>
      <c r="T32" s="18"/>
    </row>
    <row r="33" spans="1:20">
      <c r="A33" s="4">
        <v>29</v>
      </c>
      <c r="B33" s="173" t="s">
        <v>62</v>
      </c>
      <c r="C33" s="178" t="s">
        <v>219</v>
      </c>
      <c r="D33" s="175" t="s">
        <v>25</v>
      </c>
      <c r="E33" s="178">
        <v>18314010217</v>
      </c>
      <c r="F33" s="174"/>
      <c r="G33" s="19">
        <v>20</v>
      </c>
      <c r="H33" s="19">
        <v>22</v>
      </c>
      <c r="I33" s="56">
        <f t="shared" si="0"/>
        <v>42</v>
      </c>
      <c r="J33" s="180">
        <v>9859428790</v>
      </c>
      <c r="K33" s="174" t="s">
        <v>324</v>
      </c>
      <c r="L33" s="174" t="s">
        <v>83</v>
      </c>
      <c r="M33" s="174">
        <v>9854452485</v>
      </c>
      <c r="N33" s="177" t="s">
        <v>335</v>
      </c>
      <c r="O33" s="174">
        <v>7896472046</v>
      </c>
      <c r="P33" s="181">
        <v>43664</v>
      </c>
      <c r="Q33" s="174" t="s">
        <v>321</v>
      </c>
      <c r="R33" s="174">
        <v>30</v>
      </c>
      <c r="S33" s="174" t="s">
        <v>77</v>
      </c>
      <c r="T33" s="18"/>
    </row>
    <row r="34" spans="1:20">
      <c r="A34" s="4">
        <v>30</v>
      </c>
      <c r="B34" s="173" t="s">
        <v>63</v>
      </c>
      <c r="C34" s="178" t="s">
        <v>220</v>
      </c>
      <c r="D34" s="175" t="s">
        <v>25</v>
      </c>
      <c r="E34" s="178">
        <v>18314010218</v>
      </c>
      <c r="F34" s="174"/>
      <c r="G34" s="19">
        <v>31</v>
      </c>
      <c r="H34" s="19">
        <v>29</v>
      </c>
      <c r="I34" s="56">
        <f t="shared" si="0"/>
        <v>60</v>
      </c>
      <c r="J34" s="180">
        <v>9854508931</v>
      </c>
      <c r="K34" s="174" t="s">
        <v>324</v>
      </c>
      <c r="L34" s="174" t="s">
        <v>83</v>
      </c>
      <c r="M34" s="174">
        <v>9854452485</v>
      </c>
      <c r="N34" s="177" t="s">
        <v>335</v>
      </c>
      <c r="O34" s="174">
        <v>7896472046</v>
      </c>
      <c r="P34" s="181">
        <v>43664</v>
      </c>
      <c r="Q34" s="174" t="s">
        <v>321</v>
      </c>
      <c r="R34" s="174">
        <v>30</v>
      </c>
      <c r="S34" s="174" t="s">
        <v>77</v>
      </c>
      <c r="T34" s="18"/>
    </row>
    <row r="35" spans="1:20">
      <c r="A35" s="4">
        <v>31</v>
      </c>
      <c r="B35" s="173" t="s">
        <v>62</v>
      </c>
      <c r="C35" s="173" t="s">
        <v>568</v>
      </c>
      <c r="D35" s="175" t="s">
        <v>25</v>
      </c>
      <c r="E35" s="173">
        <v>25</v>
      </c>
      <c r="F35" s="174"/>
      <c r="G35" s="19">
        <v>44</v>
      </c>
      <c r="H35" s="19">
        <v>24</v>
      </c>
      <c r="I35" s="56">
        <f t="shared" si="0"/>
        <v>68</v>
      </c>
      <c r="J35" s="180">
        <v>7896715913</v>
      </c>
      <c r="K35" s="174" t="s">
        <v>328</v>
      </c>
      <c r="L35" s="174" t="s">
        <v>137</v>
      </c>
      <c r="M35" s="174">
        <v>8753969045</v>
      </c>
      <c r="N35" s="177" t="s">
        <v>595</v>
      </c>
      <c r="O35" s="174">
        <v>9678363530</v>
      </c>
      <c r="P35" s="181">
        <v>43665</v>
      </c>
      <c r="Q35" s="174" t="s">
        <v>326</v>
      </c>
      <c r="R35" s="174">
        <v>30</v>
      </c>
      <c r="S35" s="174" t="s">
        <v>77</v>
      </c>
      <c r="T35" s="18"/>
    </row>
    <row r="36" spans="1:20">
      <c r="A36" s="4">
        <v>32</v>
      </c>
      <c r="B36" s="173" t="s">
        <v>63</v>
      </c>
      <c r="C36" s="173" t="s">
        <v>569</v>
      </c>
      <c r="D36" s="175" t="s">
        <v>25</v>
      </c>
      <c r="E36" s="173">
        <v>26</v>
      </c>
      <c r="F36" s="174"/>
      <c r="G36" s="19">
        <v>29</v>
      </c>
      <c r="H36" s="19">
        <v>31</v>
      </c>
      <c r="I36" s="56">
        <f t="shared" si="0"/>
        <v>60</v>
      </c>
      <c r="J36" s="180">
        <v>8011008874</v>
      </c>
      <c r="K36" s="174" t="s">
        <v>328</v>
      </c>
      <c r="L36" s="174" t="s">
        <v>137</v>
      </c>
      <c r="M36" s="174">
        <v>8753969045</v>
      </c>
      <c r="N36" s="177" t="s">
        <v>595</v>
      </c>
      <c r="O36" s="174">
        <v>9678363530</v>
      </c>
      <c r="P36" s="181">
        <v>43665</v>
      </c>
      <c r="Q36" s="174" t="s">
        <v>326</v>
      </c>
      <c r="R36" s="174">
        <v>30</v>
      </c>
      <c r="S36" s="174" t="s">
        <v>77</v>
      </c>
      <c r="T36" s="18"/>
    </row>
    <row r="37" spans="1:20">
      <c r="A37" s="4">
        <v>33</v>
      </c>
      <c r="B37" s="173" t="s">
        <v>62</v>
      </c>
      <c r="C37" s="173" t="s">
        <v>570</v>
      </c>
      <c r="D37" s="175" t="s">
        <v>25</v>
      </c>
      <c r="E37" s="173">
        <v>27</v>
      </c>
      <c r="F37" s="174"/>
      <c r="G37" s="19">
        <v>37</v>
      </c>
      <c r="H37" s="19">
        <v>23</v>
      </c>
      <c r="I37" s="56">
        <f t="shared" si="0"/>
        <v>60</v>
      </c>
      <c r="J37" s="180">
        <v>9678419763</v>
      </c>
      <c r="K37" s="174" t="s">
        <v>328</v>
      </c>
      <c r="L37" s="174" t="s">
        <v>137</v>
      </c>
      <c r="M37" s="174">
        <v>8753969045</v>
      </c>
      <c r="N37" s="177" t="s">
        <v>598</v>
      </c>
      <c r="O37" s="174">
        <v>7896647041</v>
      </c>
      <c r="P37" s="181">
        <v>43666</v>
      </c>
      <c r="Q37" s="174" t="s">
        <v>329</v>
      </c>
      <c r="R37" s="174">
        <v>30</v>
      </c>
      <c r="S37" s="174" t="s">
        <v>77</v>
      </c>
      <c r="T37" s="18"/>
    </row>
    <row r="38" spans="1:20">
      <c r="A38" s="4">
        <v>34</v>
      </c>
      <c r="B38" s="173" t="s">
        <v>63</v>
      </c>
      <c r="C38" s="173" t="s">
        <v>571</v>
      </c>
      <c r="D38" s="175" t="s">
        <v>25</v>
      </c>
      <c r="E38" s="173">
        <v>28</v>
      </c>
      <c r="F38" s="174"/>
      <c r="G38" s="19">
        <v>17</v>
      </c>
      <c r="H38" s="19">
        <v>27</v>
      </c>
      <c r="I38" s="56">
        <f t="shared" si="0"/>
        <v>44</v>
      </c>
      <c r="J38" s="180">
        <v>8011482601</v>
      </c>
      <c r="K38" s="174" t="s">
        <v>328</v>
      </c>
      <c r="L38" s="174" t="s">
        <v>137</v>
      </c>
      <c r="M38" s="174">
        <v>8753969045</v>
      </c>
      <c r="N38" s="177" t="s">
        <v>598</v>
      </c>
      <c r="O38" s="174">
        <v>7896647041</v>
      </c>
      <c r="P38" s="181">
        <v>43666</v>
      </c>
      <c r="Q38" s="174" t="s">
        <v>329</v>
      </c>
      <c r="R38" s="174">
        <v>30</v>
      </c>
      <c r="S38" s="174" t="s">
        <v>77</v>
      </c>
      <c r="T38" s="18"/>
    </row>
    <row r="39" spans="1:20">
      <c r="A39" s="4">
        <v>35</v>
      </c>
      <c r="B39" s="173" t="s">
        <v>62</v>
      </c>
      <c r="C39" s="173" t="s">
        <v>572</v>
      </c>
      <c r="D39" s="175" t="s">
        <v>25</v>
      </c>
      <c r="E39" s="173">
        <v>32</v>
      </c>
      <c r="F39" s="174"/>
      <c r="G39" s="19">
        <v>20</v>
      </c>
      <c r="H39" s="19">
        <v>25</v>
      </c>
      <c r="I39" s="56">
        <f t="shared" si="0"/>
        <v>45</v>
      </c>
      <c r="J39" s="180">
        <v>9435360004</v>
      </c>
      <c r="K39" s="174" t="s">
        <v>328</v>
      </c>
      <c r="L39" s="174" t="s">
        <v>137</v>
      </c>
      <c r="M39" s="174">
        <v>8753969045</v>
      </c>
      <c r="N39" s="177" t="s">
        <v>598</v>
      </c>
      <c r="O39" s="174">
        <v>7896647041</v>
      </c>
      <c r="P39" s="181">
        <v>43668</v>
      </c>
      <c r="Q39" s="174" t="s">
        <v>308</v>
      </c>
      <c r="R39" s="174">
        <v>30</v>
      </c>
      <c r="S39" s="174" t="s">
        <v>77</v>
      </c>
      <c r="T39" s="18"/>
    </row>
    <row r="40" spans="1:20">
      <c r="A40" s="4">
        <v>36</v>
      </c>
      <c r="B40" s="173" t="s">
        <v>63</v>
      </c>
      <c r="C40" s="173" t="s">
        <v>573</v>
      </c>
      <c r="D40" s="175" t="s">
        <v>25</v>
      </c>
      <c r="E40" s="173">
        <v>35</v>
      </c>
      <c r="F40" s="174"/>
      <c r="G40" s="19">
        <v>34</v>
      </c>
      <c r="H40" s="19">
        <v>31</v>
      </c>
      <c r="I40" s="56">
        <f t="shared" si="0"/>
        <v>65</v>
      </c>
      <c r="J40" s="180"/>
      <c r="K40" s="174" t="s">
        <v>328</v>
      </c>
      <c r="L40" s="174" t="s">
        <v>137</v>
      </c>
      <c r="M40" s="174">
        <v>8753969045</v>
      </c>
      <c r="N40" s="177" t="s">
        <v>598</v>
      </c>
      <c r="O40" s="174">
        <v>7896647041</v>
      </c>
      <c r="P40" s="181">
        <v>43668</v>
      </c>
      <c r="Q40" s="174" t="s">
        <v>308</v>
      </c>
      <c r="R40" s="174">
        <v>30</v>
      </c>
      <c r="S40" s="174" t="s">
        <v>77</v>
      </c>
      <c r="T40" s="18"/>
    </row>
    <row r="41" spans="1:20">
      <c r="A41" s="4">
        <v>37</v>
      </c>
      <c r="B41" s="173" t="s">
        <v>62</v>
      </c>
      <c r="C41" s="173" t="s">
        <v>574</v>
      </c>
      <c r="D41" s="175" t="s">
        <v>25</v>
      </c>
      <c r="E41" s="173">
        <v>36</v>
      </c>
      <c r="F41" s="174"/>
      <c r="G41" s="19">
        <v>29</v>
      </c>
      <c r="H41" s="19">
        <v>36</v>
      </c>
      <c r="I41" s="56">
        <f t="shared" si="0"/>
        <v>65</v>
      </c>
      <c r="J41" s="180">
        <v>9678208208</v>
      </c>
      <c r="K41" s="174" t="s">
        <v>328</v>
      </c>
      <c r="L41" s="174" t="s">
        <v>137</v>
      </c>
      <c r="M41" s="174">
        <v>8753969045</v>
      </c>
      <c r="N41" s="177" t="s">
        <v>599</v>
      </c>
      <c r="O41" s="174">
        <v>8472844889</v>
      </c>
      <c r="P41" s="181">
        <v>43669</v>
      </c>
      <c r="Q41" s="174" t="s">
        <v>334</v>
      </c>
      <c r="R41" s="174">
        <v>30</v>
      </c>
      <c r="S41" s="174" t="s">
        <v>77</v>
      </c>
      <c r="T41" s="18"/>
    </row>
    <row r="42" spans="1:20">
      <c r="A42" s="4">
        <v>38</v>
      </c>
      <c r="B42" s="173" t="s">
        <v>63</v>
      </c>
      <c r="C42" s="174" t="s">
        <v>575</v>
      </c>
      <c r="D42" s="175" t="s">
        <v>25</v>
      </c>
      <c r="E42" s="173">
        <v>37</v>
      </c>
      <c r="F42" s="174"/>
      <c r="G42" s="17">
        <v>19</v>
      </c>
      <c r="H42" s="17">
        <v>32</v>
      </c>
      <c r="I42" s="56">
        <f t="shared" si="0"/>
        <v>51</v>
      </c>
      <c r="J42" s="180">
        <v>8812877628</v>
      </c>
      <c r="K42" s="174" t="s">
        <v>328</v>
      </c>
      <c r="L42" s="174" t="s">
        <v>137</v>
      </c>
      <c r="M42" s="174">
        <v>8753969045</v>
      </c>
      <c r="N42" s="177" t="s">
        <v>599</v>
      </c>
      <c r="O42" s="174">
        <v>8472844889</v>
      </c>
      <c r="P42" s="181">
        <v>43669</v>
      </c>
      <c r="Q42" s="174" t="s">
        <v>334</v>
      </c>
      <c r="R42" s="174">
        <v>30</v>
      </c>
      <c r="S42" s="174" t="s">
        <v>77</v>
      </c>
      <c r="T42" s="18"/>
    </row>
    <row r="43" spans="1:20">
      <c r="A43" s="4">
        <v>39</v>
      </c>
      <c r="B43" s="173" t="s">
        <v>62</v>
      </c>
      <c r="C43" s="173" t="s">
        <v>576</v>
      </c>
      <c r="D43" s="175" t="s">
        <v>25</v>
      </c>
      <c r="E43" s="173">
        <v>38</v>
      </c>
      <c r="F43" s="174"/>
      <c r="G43" s="19">
        <v>25</v>
      </c>
      <c r="H43" s="19">
        <v>29</v>
      </c>
      <c r="I43" s="56">
        <f t="shared" si="0"/>
        <v>54</v>
      </c>
      <c r="J43" s="180">
        <v>8472082121</v>
      </c>
      <c r="K43" s="174" t="s">
        <v>328</v>
      </c>
      <c r="L43" s="174" t="s">
        <v>137</v>
      </c>
      <c r="M43" s="174">
        <v>8753969045</v>
      </c>
      <c r="N43" s="177" t="s">
        <v>599</v>
      </c>
      <c r="O43" s="174">
        <v>8472844889</v>
      </c>
      <c r="P43" s="181">
        <v>43670</v>
      </c>
      <c r="Q43" s="174" t="s">
        <v>315</v>
      </c>
      <c r="R43" s="174">
        <v>30</v>
      </c>
      <c r="S43" s="174" t="s">
        <v>77</v>
      </c>
      <c r="T43" s="18"/>
    </row>
    <row r="44" spans="1:20">
      <c r="A44" s="4">
        <v>40</v>
      </c>
      <c r="B44" s="173" t="s">
        <v>63</v>
      </c>
      <c r="C44" s="174" t="s">
        <v>577</v>
      </c>
      <c r="D44" s="175" t="s">
        <v>25</v>
      </c>
      <c r="E44" s="176" t="s">
        <v>552</v>
      </c>
      <c r="F44" s="174"/>
      <c r="G44" s="19">
        <v>41</v>
      </c>
      <c r="H44" s="19">
        <v>32</v>
      </c>
      <c r="I44" s="56">
        <f t="shared" si="0"/>
        <v>73</v>
      </c>
      <c r="J44" s="180">
        <v>7896319774</v>
      </c>
      <c r="K44" s="174" t="s">
        <v>328</v>
      </c>
      <c r="L44" s="174" t="s">
        <v>512</v>
      </c>
      <c r="M44" s="174">
        <v>9435253680</v>
      </c>
      <c r="N44" s="177" t="s">
        <v>600</v>
      </c>
      <c r="O44" s="174">
        <v>9435818936</v>
      </c>
      <c r="P44" s="181">
        <v>43670</v>
      </c>
      <c r="Q44" s="174" t="s">
        <v>315</v>
      </c>
      <c r="R44" s="174">
        <v>30</v>
      </c>
      <c r="S44" s="174" t="s">
        <v>77</v>
      </c>
      <c r="T44" s="18"/>
    </row>
    <row r="45" spans="1:20">
      <c r="A45" s="4">
        <v>41</v>
      </c>
      <c r="B45" s="173" t="s">
        <v>62</v>
      </c>
      <c r="C45" s="174" t="s">
        <v>578</v>
      </c>
      <c r="D45" s="175" t="s">
        <v>25</v>
      </c>
      <c r="E45" s="176" t="s">
        <v>579</v>
      </c>
      <c r="F45" s="174"/>
      <c r="G45" s="19">
        <v>45</v>
      </c>
      <c r="H45" s="19">
        <v>43</v>
      </c>
      <c r="I45" s="56">
        <f t="shared" si="0"/>
        <v>88</v>
      </c>
      <c r="J45" s="180">
        <v>8011258435</v>
      </c>
      <c r="K45" s="174" t="s">
        <v>328</v>
      </c>
      <c r="L45" s="174" t="s">
        <v>512</v>
      </c>
      <c r="M45" s="174">
        <v>9435253680</v>
      </c>
      <c r="N45" s="177" t="s">
        <v>600</v>
      </c>
      <c r="O45" s="174">
        <v>9435818936</v>
      </c>
      <c r="P45" s="181">
        <v>43671</v>
      </c>
      <c r="Q45" s="174" t="s">
        <v>321</v>
      </c>
      <c r="R45" s="174">
        <v>30</v>
      </c>
      <c r="S45" s="174" t="s">
        <v>77</v>
      </c>
      <c r="T45" s="18"/>
    </row>
    <row r="46" spans="1:20">
      <c r="A46" s="4">
        <v>42</v>
      </c>
      <c r="B46" s="173" t="s">
        <v>63</v>
      </c>
      <c r="C46" s="174" t="s">
        <v>580</v>
      </c>
      <c r="D46" s="175" t="s">
        <v>25</v>
      </c>
      <c r="E46" s="176" t="s">
        <v>554</v>
      </c>
      <c r="F46" s="174"/>
      <c r="G46" s="19">
        <v>32</v>
      </c>
      <c r="H46" s="19">
        <v>34</v>
      </c>
      <c r="I46" s="56">
        <f t="shared" si="0"/>
        <v>66</v>
      </c>
      <c r="J46" s="180"/>
      <c r="K46" s="174" t="s">
        <v>328</v>
      </c>
      <c r="L46" s="174" t="s">
        <v>512</v>
      </c>
      <c r="M46" s="174">
        <v>9435253680</v>
      </c>
      <c r="N46" s="177" t="s">
        <v>600</v>
      </c>
      <c r="O46" s="174">
        <v>9435818936</v>
      </c>
      <c r="P46" s="181">
        <v>43671</v>
      </c>
      <c r="Q46" s="174" t="s">
        <v>321</v>
      </c>
      <c r="R46" s="174">
        <v>30</v>
      </c>
      <c r="S46" s="174" t="s">
        <v>77</v>
      </c>
      <c r="T46" s="18"/>
    </row>
    <row r="47" spans="1:20">
      <c r="A47" s="4">
        <v>43</v>
      </c>
      <c r="B47" s="173" t="s">
        <v>62</v>
      </c>
      <c r="C47" s="174" t="s">
        <v>581</v>
      </c>
      <c r="D47" s="175" t="s">
        <v>25</v>
      </c>
      <c r="E47" s="176" t="s">
        <v>268</v>
      </c>
      <c r="F47" s="174"/>
      <c r="G47" s="19">
        <v>35</v>
      </c>
      <c r="H47" s="19">
        <v>43</v>
      </c>
      <c r="I47" s="56">
        <f t="shared" si="0"/>
        <v>78</v>
      </c>
      <c r="J47" s="180">
        <v>8753989057</v>
      </c>
      <c r="K47" s="174" t="s">
        <v>328</v>
      </c>
      <c r="L47" s="174" t="s">
        <v>512</v>
      </c>
      <c r="M47" s="174">
        <v>9435253680</v>
      </c>
      <c r="N47" s="177" t="s">
        <v>600</v>
      </c>
      <c r="O47" s="174">
        <v>9435818936</v>
      </c>
      <c r="P47" s="181">
        <v>43672</v>
      </c>
      <c r="Q47" s="174" t="s">
        <v>326</v>
      </c>
      <c r="R47" s="174">
        <v>30</v>
      </c>
      <c r="S47" s="174" t="s">
        <v>77</v>
      </c>
      <c r="T47" s="18"/>
    </row>
    <row r="48" spans="1:20">
      <c r="A48" s="4">
        <v>44</v>
      </c>
      <c r="B48" s="173" t="s">
        <v>63</v>
      </c>
      <c r="C48" s="174" t="s">
        <v>582</v>
      </c>
      <c r="D48" s="175" t="s">
        <v>25</v>
      </c>
      <c r="E48" s="176" t="s">
        <v>269</v>
      </c>
      <c r="F48" s="174"/>
      <c r="G48" s="19">
        <v>20</v>
      </c>
      <c r="H48" s="19">
        <v>32</v>
      </c>
      <c r="I48" s="56">
        <f t="shared" si="0"/>
        <v>52</v>
      </c>
      <c r="J48" s="180">
        <v>8471998006</v>
      </c>
      <c r="K48" s="174" t="s">
        <v>328</v>
      </c>
      <c r="L48" s="174" t="s">
        <v>512</v>
      </c>
      <c r="M48" s="174">
        <v>9435253680</v>
      </c>
      <c r="N48" s="177" t="s">
        <v>601</v>
      </c>
      <c r="O48" s="174">
        <v>8011218498</v>
      </c>
      <c r="P48" s="181">
        <v>43672</v>
      </c>
      <c r="Q48" s="174" t="s">
        <v>326</v>
      </c>
      <c r="R48" s="174">
        <v>30</v>
      </c>
      <c r="S48" s="174" t="s">
        <v>77</v>
      </c>
      <c r="T48" s="18"/>
    </row>
    <row r="49" spans="1:20">
      <c r="A49" s="4">
        <v>45</v>
      </c>
      <c r="B49" s="173" t="s">
        <v>62</v>
      </c>
      <c r="C49" s="174" t="s">
        <v>583</v>
      </c>
      <c r="D49" s="175" t="s">
        <v>25</v>
      </c>
      <c r="E49" s="176" t="s">
        <v>379</v>
      </c>
      <c r="F49" s="174"/>
      <c r="G49" s="17">
        <v>31</v>
      </c>
      <c r="H49" s="17">
        <v>37</v>
      </c>
      <c r="I49" s="56">
        <f t="shared" si="0"/>
        <v>68</v>
      </c>
      <c r="J49" s="180">
        <v>9957880210</v>
      </c>
      <c r="K49" s="174" t="s">
        <v>328</v>
      </c>
      <c r="L49" s="174" t="s">
        <v>512</v>
      </c>
      <c r="M49" s="174">
        <v>9435253680</v>
      </c>
      <c r="N49" s="177" t="s">
        <v>601</v>
      </c>
      <c r="O49" s="174">
        <v>8011218498</v>
      </c>
      <c r="P49" s="181">
        <v>43675</v>
      </c>
      <c r="Q49" s="174" t="s">
        <v>308</v>
      </c>
      <c r="R49" s="174">
        <v>30</v>
      </c>
      <c r="S49" s="174" t="s">
        <v>77</v>
      </c>
      <c r="T49" s="18"/>
    </row>
    <row r="50" spans="1:20">
      <c r="A50" s="4">
        <v>46</v>
      </c>
      <c r="B50" s="173" t="s">
        <v>63</v>
      </c>
      <c r="C50" s="174" t="s">
        <v>584</v>
      </c>
      <c r="D50" s="175" t="s">
        <v>25</v>
      </c>
      <c r="E50" s="176" t="s">
        <v>381</v>
      </c>
      <c r="F50" s="174"/>
      <c r="G50" s="19">
        <v>28</v>
      </c>
      <c r="H50" s="19">
        <v>36</v>
      </c>
      <c r="I50" s="56">
        <f t="shared" si="0"/>
        <v>64</v>
      </c>
      <c r="J50" s="180">
        <v>9678186074</v>
      </c>
      <c r="K50" s="174" t="s">
        <v>328</v>
      </c>
      <c r="L50" s="174" t="s">
        <v>512</v>
      </c>
      <c r="M50" s="174">
        <v>9435253680</v>
      </c>
      <c r="N50" s="177" t="s">
        <v>601</v>
      </c>
      <c r="O50" s="174">
        <v>8011218498</v>
      </c>
      <c r="P50" s="181">
        <v>43675</v>
      </c>
      <c r="Q50" s="174" t="s">
        <v>308</v>
      </c>
      <c r="R50" s="174">
        <v>30</v>
      </c>
      <c r="S50" s="174" t="s">
        <v>77</v>
      </c>
      <c r="T50" s="18"/>
    </row>
    <row r="51" spans="1:20">
      <c r="A51" s="4">
        <v>47</v>
      </c>
      <c r="B51" s="173" t="s">
        <v>62</v>
      </c>
      <c r="C51" s="174" t="s">
        <v>585</v>
      </c>
      <c r="D51" s="175" t="s">
        <v>25</v>
      </c>
      <c r="E51" s="173">
        <v>10</v>
      </c>
      <c r="F51" s="174"/>
      <c r="G51" s="19">
        <v>30</v>
      </c>
      <c r="H51" s="19">
        <v>43</v>
      </c>
      <c r="I51" s="56">
        <f t="shared" si="0"/>
        <v>73</v>
      </c>
      <c r="J51" s="180">
        <v>8471998006</v>
      </c>
      <c r="K51" s="174" t="s">
        <v>328</v>
      </c>
      <c r="L51" s="174" t="s">
        <v>512</v>
      </c>
      <c r="M51" s="174">
        <v>9435253680</v>
      </c>
      <c r="N51" s="177" t="s">
        <v>601</v>
      </c>
      <c r="O51" s="174">
        <v>8011218498</v>
      </c>
      <c r="P51" s="181">
        <v>43676</v>
      </c>
      <c r="Q51" s="174" t="s">
        <v>334</v>
      </c>
      <c r="R51" s="174">
        <v>30</v>
      </c>
      <c r="S51" s="174" t="s">
        <v>77</v>
      </c>
      <c r="T51" s="18"/>
    </row>
    <row r="52" spans="1:20">
      <c r="A52" s="4">
        <v>48</v>
      </c>
      <c r="B52" s="173" t="s">
        <v>63</v>
      </c>
      <c r="C52" s="174" t="s">
        <v>586</v>
      </c>
      <c r="D52" s="175" t="s">
        <v>25</v>
      </c>
      <c r="E52" s="173">
        <v>16</v>
      </c>
      <c r="F52" s="174"/>
      <c r="G52" s="19">
        <v>21</v>
      </c>
      <c r="H52" s="19">
        <v>12</v>
      </c>
      <c r="I52" s="56">
        <f t="shared" si="0"/>
        <v>33</v>
      </c>
      <c r="J52" s="180">
        <v>9678291870</v>
      </c>
      <c r="K52" s="174" t="s">
        <v>328</v>
      </c>
      <c r="L52" s="174" t="s">
        <v>512</v>
      </c>
      <c r="M52" s="174">
        <v>9435253680</v>
      </c>
      <c r="N52" s="177" t="s">
        <v>601</v>
      </c>
      <c r="O52" s="174">
        <v>8011218498</v>
      </c>
      <c r="P52" s="181">
        <v>43676</v>
      </c>
      <c r="Q52" s="174" t="s">
        <v>334</v>
      </c>
      <c r="R52" s="174">
        <v>30</v>
      </c>
      <c r="S52" s="174" t="s">
        <v>77</v>
      </c>
      <c r="T52" s="18"/>
    </row>
    <row r="53" spans="1:20">
      <c r="A53" s="4">
        <v>49</v>
      </c>
      <c r="B53" s="173" t="s">
        <v>63</v>
      </c>
      <c r="C53" s="174" t="s">
        <v>587</v>
      </c>
      <c r="D53" s="174" t="s">
        <v>25</v>
      </c>
      <c r="E53" s="176" t="s">
        <v>379</v>
      </c>
      <c r="F53" s="176"/>
      <c r="G53" s="19">
        <v>53</v>
      </c>
      <c r="H53" s="19">
        <v>32</v>
      </c>
      <c r="I53" s="56">
        <f t="shared" si="0"/>
        <v>85</v>
      </c>
      <c r="J53" s="180"/>
      <c r="K53" s="173" t="s">
        <v>522</v>
      </c>
      <c r="L53" s="177" t="s">
        <v>602</v>
      </c>
      <c r="M53" s="177">
        <v>9401452900</v>
      </c>
      <c r="N53" s="177"/>
      <c r="O53" s="177"/>
      <c r="P53" s="181">
        <v>43677</v>
      </c>
      <c r="Q53" s="177" t="s">
        <v>315</v>
      </c>
      <c r="R53" s="177">
        <v>143</v>
      </c>
      <c r="S53" s="174" t="s">
        <v>77</v>
      </c>
      <c r="T53" s="18"/>
    </row>
    <row r="54" spans="1:20">
      <c r="A54" s="4">
        <v>50</v>
      </c>
      <c r="B54" s="173" t="s">
        <v>62</v>
      </c>
      <c r="C54" s="174" t="s">
        <v>588</v>
      </c>
      <c r="D54" s="174" t="s">
        <v>25</v>
      </c>
      <c r="E54" s="176" t="s">
        <v>463</v>
      </c>
      <c r="F54" s="176"/>
      <c r="G54" s="19">
        <v>27</v>
      </c>
      <c r="H54" s="19">
        <v>22</v>
      </c>
      <c r="I54" s="56">
        <f t="shared" si="0"/>
        <v>49</v>
      </c>
      <c r="J54" s="180"/>
      <c r="K54" s="173" t="s">
        <v>522</v>
      </c>
      <c r="L54" s="177" t="s">
        <v>602</v>
      </c>
      <c r="M54" s="177">
        <v>9401452900</v>
      </c>
      <c r="N54" s="177"/>
      <c r="O54" s="177"/>
      <c r="P54" s="181">
        <v>43677</v>
      </c>
      <c r="Q54" s="177" t="s">
        <v>315</v>
      </c>
      <c r="R54" s="177">
        <v>142</v>
      </c>
      <c r="S54" s="174" t="s">
        <v>77</v>
      </c>
      <c r="T54" s="18"/>
    </row>
    <row r="55" spans="1:20">
      <c r="A55" s="4">
        <v>51</v>
      </c>
      <c r="B55" s="17"/>
      <c r="C55" s="18"/>
      <c r="D55" s="18"/>
      <c r="E55" s="19"/>
      <c r="F55" s="18"/>
      <c r="G55" s="19"/>
      <c r="H55" s="19"/>
      <c r="I55" s="56">
        <f t="shared" si="0"/>
        <v>0</v>
      </c>
      <c r="J55" s="18"/>
      <c r="K55" s="18"/>
      <c r="L55" s="18"/>
      <c r="M55" s="18"/>
      <c r="N55" s="18"/>
      <c r="O55" s="18"/>
      <c r="P55" s="24"/>
      <c r="Q55" s="18"/>
      <c r="R55" s="18"/>
      <c r="S55" s="18"/>
      <c r="T55" s="18"/>
    </row>
    <row r="56" spans="1:20">
      <c r="A56" s="4">
        <v>52</v>
      </c>
      <c r="B56" s="17"/>
      <c r="C56" s="54"/>
      <c r="D56" s="54"/>
      <c r="E56" s="17"/>
      <c r="F56" s="54"/>
      <c r="G56" s="17"/>
      <c r="H56" s="17"/>
      <c r="I56" s="56">
        <f t="shared" si="0"/>
        <v>0</v>
      </c>
      <c r="J56" s="54"/>
      <c r="K56" s="54"/>
      <c r="L56" s="54"/>
      <c r="M56" s="54"/>
      <c r="N56" s="54"/>
      <c r="O56" s="54"/>
      <c r="P56" s="24"/>
      <c r="Q56" s="18"/>
      <c r="R56" s="18"/>
      <c r="S56" s="18"/>
      <c r="T56" s="18"/>
    </row>
    <row r="57" spans="1:20">
      <c r="A57" s="4">
        <v>53</v>
      </c>
      <c r="B57" s="17"/>
      <c r="C57" s="18"/>
      <c r="D57" s="18"/>
      <c r="E57" s="19"/>
      <c r="F57" s="18"/>
      <c r="G57" s="19"/>
      <c r="H57" s="19"/>
      <c r="I57" s="56">
        <f t="shared" si="0"/>
        <v>0</v>
      </c>
      <c r="J57" s="18"/>
      <c r="K57" s="18"/>
      <c r="L57" s="18"/>
      <c r="M57" s="18"/>
      <c r="N57" s="18"/>
      <c r="O57" s="18"/>
      <c r="P57" s="24"/>
      <c r="Q57" s="18"/>
      <c r="R57" s="18"/>
      <c r="S57" s="18"/>
      <c r="T57" s="18"/>
    </row>
    <row r="58" spans="1:20">
      <c r="A58" s="4">
        <v>54</v>
      </c>
      <c r="B58" s="17"/>
      <c r="C58" s="18"/>
      <c r="D58" s="18"/>
      <c r="E58" s="19"/>
      <c r="F58" s="18"/>
      <c r="G58" s="19"/>
      <c r="H58" s="19"/>
      <c r="I58" s="56">
        <f t="shared" si="0"/>
        <v>0</v>
      </c>
      <c r="J58" s="18"/>
      <c r="K58" s="18"/>
      <c r="L58" s="18"/>
      <c r="M58" s="18"/>
      <c r="N58" s="18"/>
      <c r="O58" s="18"/>
      <c r="P58" s="24"/>
      <c r="Q58" s="18"/>
      <c r="R58" s="18"/>
      <c r="S58" s="18"/>
      <c r="T58" s="18"/>
    </row>
    <row r="59" spans="1:20">
      <c r="A59" s="4">
        <v>55</v>
      </c>
      <c r="B59" s="17"/>
      <c r="C59" s="18"/>
      <c r="D59" s="18"/>
      <c r="E59" s="19"/>
      <c r="F59" s="18"/>
      <c r="G59" s="19"/>
      <c r="H59" s="19"/>
      <c r="I59" s="56">
        <f t="shared" si="0"/>
        <v>0</v>
      </c>
      <c r="J59" s="18"/>
      <c r="K59" s="18"/>
      <c r="L59" s="18"/>
      <c r="M59" s="18"/>
      <c r="N59" s="18"/>
      <c r="O59" s="18"/>
      <c r="P59" s="24"/>
      <c r="Q59" s="18"/>
      <c r="R59" s="18"/>
      <c r="S59" s="18"/>
      <c r="T59" s="18"/>
    </row>
    <row r="60" spans="1:20">
      <c r="A60" s="4">
        <v>56</v>
      </c>
      <c r="B60" s="17"/>
      <c r="C60" s="18"/>
      <c r="D60" s="18"/>
      <c r="E60" s="19"/>
      <c r="F60" s="18"/>
      <c r="G60" s="19"/>
      <c r="H60" s="19"/>
      <c r="I60" s="56">
        <f t="shared" si="0"/>
        <v>0</v>
      </c>
      <c r="J60" s="18"/>
      <c r="K60" s="18"/>
      <c r="L60" s="18"/>
      <c r="M60" s="18"/>
      <c r="N60" s="18"/>
      <c r="O60" s="18"/>
      <c r="P60" s="24"/>
      <c r="Q60" s="18"/>
      <c r="R60" s="18"/>
      <c r="S60" s="18"/>
      <c r="T60" s="18"/>
    </row>
    <row r="61" spans="1:20">
      <c r="A61" s="4">
        <v>57</v>
      </c>
      <c r="B61" s="17"/>
      <c r="C61" s="18"/>
      <c r="D61" s="18"/>
      <c r="E61" s="19"/>
      <c r="F61" s="18"/>
      <c r="G61" s="19"/>
      <c r="H61" s="19"/>
      <c r="I61" s="56">
        <f t="shared" si="0"/>
        <v>0</v>
      </c>
      <c r="J61" s="18"/>
      <c r="K61" s="18"/>
      <c r="L61" s="18"/>
      <c r="M61" s="18"/>
      <c r="N61" s="18"/>
      <c r="O61" s="18"/>
      <c r="P61" s="24"/>
      <c r="Q61" s="18"/>
      <c r="R61" s="18"/>
      <c r="S61" s="18"/>
      <c r="T61" s="18"/>
    </row>
    <row r="62" spans="1:20">
      <c r="A62" s="4">
        <v>58</v>
      </c>
      <c r="B62" s="17"/>
      <c r="C62" s="18"/>
      <c r="D62" s="18"/>
      <c r="E62" s="19"/>
      <c r="F62" s="18"/>
      <c r="G62" s="19"/>
      <c r="H62" s="19"/>
      <c r="I62" s="56">
        <f t="shared" si="0"/>
        <v>0</v>
      </c>
      <c r="J62" s="18"/>
      <c r="K62" s="18"/>
      <c r="L62" s="18"/>
      <c r="M62" s="18"/>
      <c r="N62" s="18"/>
      <c r="O62" s="18"/>
      <c r="P62" s="24"/>
      <c r="Q62" s="18"/>
      <c r="R62" s="18"/>
      <c r="S62" s="18"/>
      <c r="T62" s="18"/>
    </row>
    <row r="63" spans="1:20">
      <c r="A63" s="4">
        <v>59</v>
      </c>
      <c r="B63" s="17"/>
      <c r="C63" s="18"/>
      <c r="D63" s="18"/>
      <c r="E63" s="19"/>
      <c r="F63" s="18"/>
      <c r="G63" s="19"/>
      <c r="H63" s="19"/>
      <c r="I63" s="56">
        <f t="shared" si="0"/>
        <v>0</v>
      </c>
      <c r="J63" s="18"/>
      <c r="K63" s="18"/>
      <c r="L63" s="18"/>
      <c r="M63" s="18"/>
      <c r="N63" s="18"/>
      <c r="O63" s="18"/>
      <c r="P63" s="24"/>
      <c r="Q63" s="18"/>
      <c r="R63" s="18"/>
      <c r="S63" s="18"/>
      <c r="T63" s="18"/>
    </row>
    <row r="64" spans="1:20">
      <c r="A64" s="4">
        <v>60</v>
      </c>
      <c r="B64" s="17"/>
      <c r="C64" s="18"/>
      <c r="D64" s="18"/>
      <c r="E64" s="19"/>
      <c r="F64" s="18"/>
      <c r="G64" s="19"/>
      <c r="H64" s="19"/>
      <c r="I64" s="56">
        <f t="shared" si="0"/>
        <v>0</v>
      </c>
      <c r="J64" s="18"/>
      <c r="K64" s="18"/>
      <c r="L64" s="18"/>
      <c r="M64" s="18"/>
      <c r="N64" s="18"/>
      <c r="O64" s="18"/>
      <c r="P64" s="24"/>
      <c r="Q64" s="18"/>
      <c r="R64" s="18"/>
      <c r="S64" s="18"/>
      <c r="T64" s="18"/>
    </row>
    <row r="65" spans="1:20">
      <c r="A65" s="4">
        <v>61</v>
      </c>
      <c r="B65" s="17"/>
      <c r="C65" s="18"/>
      <c r="D65" s="18"/>
      <c r="E65" s="19"/>
      <c r="F65" s="18"/>
      <c r="G65" s="19"/>
      <c r="H65" s="19"/>
      <c r="I65" s="56">
        <f t="shared" si="0"/>
        <v>0</v>
      </c>
      <c r="J65" s="18"/>
      <c r="K65" s="18"/>
      <c r="L65" s="18"/>
      <c r="M65" s="18"/>
      <c r="N65" s="18"/>
      <c r="O65" s="18"/>
      <c r="P65" s="24"/>
      <c r="Q65" s="18"/>
      <c r="R65" s="18"/>
      <c r="S65" s="18"/>
      <c r="T65" s="18"/>
    </row>
    <row r="66" spans="1:20">
      <c r="A66" s="4">
        <v>62</v>
      </c>
      <c r="B66" s="17"/>
      <c r="C66" s="18"/>
      <c r="D66" s="18"/>
      <c r="E66" s="19"/>
      <c r="F66" s="18"/>
      <c r="G66" s="19"/>
      <c r="H66" s="19"/>
      <c r="I66" s="56">
        <f t="shared" si="0"/>
        <v>0</v>
      </c>
      <c r="J66" s="18"/>
      <c r="K66" s="18"/>
      <c r="L66" s="18"/>
      <c r="M66" s="18"/>
      <c r="N66" s="18"/>
      <c r="O66" s="18"/>
      <c r="P66" s="24"/>
      <c r="Q66" s="18"/>
      <c r="R66" s="18"/>
      <c r="S66" s="18"/>
      <c r="T66" s="18"/>
    </row>
    <row r="67" spans="1:20">
      <c r="A67" s="4">
        <v>63</v>
      </c>
      <c r="B67" s="17"/>
      <c r="C67" s="18"/>
      <c r="D67" s="18"/>
      <c r="E67" s="19"/>
      <c r="F67" s="18"/>
      <c r="G67" s="19"/>
      <c r="H67" s="19"/>
      <c r="I67" s="56">
        <f t="shared" si="0"/>
        <v>0</v>
      </c>
      <c r="J67" s="18"/>
      <c r="K67" s="18"/>
      <c r="L67" s="18"/>
      <c r="M67" s="18"/>
      <c r="N67" s="18"/>
      <c r="O67" s="18"/>
      <c r="P67" s="24"/>
      <c r="Q67" s="18"/>
      <c r="R67" s="18"/>
      <c r="S67" s="18"/>
      <c r="T67" s="18"/>
    </row>
    <row r="68" spans="1:20">
      <c r="A68" s="4">
        <v>64</v>
      </c>
      <c r="B68" s="17"/>
      <c r="C68" s="18"/>
      <c r="D68" s="18"/>
      <c r="E68" s="19"/>
      <c r="F68" s="18"/>
      <c r="G68" s="19"/>
      <c r="H68" s="19"/>
      <c r="I68" s="56">
        <f t="shared" si="0"/>
        <v>0</v>
      </c>
      <c r="J68" s="18"/>
      <c r="K68" s="18"/>
      <c r="L68" s="18"/>
      <c r="M68" s="18"/>
      <c r="N68" s="18"/>
      <c r="O68" s="18"/>
      <c r="P68" s="24"/>
      <c r="Q68" s="18"/>
      <c r="R68" s="18"/>
      <c r="S68" s="18"/>
      <c r="T68" s="18"/>
    </row>
    <row r="69" spans="1:20">
      <c r="A69" s="4">
        <v>65</v>
      </c>
      <c r="B69" s="17"/>
      <c r="C69" s="18"/>
      <c r="D69" s="18"/>
      <c r="E69" s="19"/>
      <c r="F69" s="18"/>
      <c r="G69" s="19"/>
      <c r="H69" s="19"/>
      <c r="I69" s="56">
        <f t="shared" si="0"/>
        <v>0</v>
      </c>
      <c r="J69" s="18"/>
      <c r="K69" s="18"/>
      <c r="L69" s="18"/>
      <c r="M69" s="18"/>
      <c r="N69" s="18"/>
      <c r="O69" s="18"/>
      <c r="P69" s="24"/>
      <c r="Q69" s="18"/>
      <c r="R69" s="18"/>
      <c r="S69" s="18"/>
      <c r="T69" s="18"/>
    </row>
    <row r="70" spans="1:20">
      <c r="A70" s="4">
        <v>66</v>
      </c>
      <c r="B70" s="17"/>
      <c r="C70" s="18"/>
      <c r="D70" s="18"/>
      <c r="E70" s="19"/>
      <c r="F70" s="18"/>
      <c r="G70" s="19"/>
      <c r="H70" s="19"/>
      <c r="I70" s="56">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6">
        <f t="shared" si="1"/>
        <v>0</v>
      </c>
      <c r="J71" s="18"/>
      <c r="K71" s="18"/>
      <c r="L71" s="18"/>
      <c r="M71" s="18"/>
      <c r="N71" s="18"/>
      <c r="O71" s="18"/>
      <c r="P71" s="24"/>
      <c r="Q71" s="18"/>
      <c r="R71" s="18"/>
      <c r="S71" s="18"/>
      <c r="T71" s="18"/>
    </row>
    <row r="72" spans="1:20">
      <c r="A72" s="4">
        <v>68</v>
      </c>
      <c r="B72" s="17"/>
      <c r="C72" s="18"/>
      <c r="D72" s="18"/>
      <c r="E72" s="19"/>
      <c r="F72" s="18"/>
      <c r="G72" s="19"/>
      <c r="H72" s="19"/>
      <c r="I72" s="56">
        <f t="shared" si="1"/>
        <v>0</v>
      </c>
      <c r="J72" s="18"/>
      <c r="K72" s="18"/>
      <c r="L72" s="18"/>
      <c r="M72" s="18"/>
      <c r="N72" s="18"/>
      <c r="O72" s="18"/>
      <c r="P72" s="24"/>
      <c r="Q72" s="18"/>
      <c r="R72" s="18"/>
      <c r="S72" s="18"/>
      <c r="T72" s="18"/>
    </row>
    <row r="73" spans="1:20">
      <c r="A73" s="4">
        <v>69</v>
      </c>
      <c r="B73" s="17"/>
      <c r="C73" s="18"/>
      <c r="D73" s="18"/>
      <c r="E73" s="19"/>
      <c r="F73" s="18"/>
      <c r="G73" s="19"/>
      <c r="H73" s="19"/>
      <c r="I73" s="56">
        <f t="shared" si="1"/>
        <v>0</v>
      </c>
      <c r="J73" s="18"/>
      <c r="K73" s="18"/>
      <c r="L73" s="18"/>
      <c r="M73" s="18"/>
      <c r="N73" s="18"/>
      <c r="O73" s="18"/>
      <c r="P73" s="24"/>
      <c r="Q73" s="18"/>
      <c r="R73" s="18"/>
      <c r="S73" s="18"/>
      <c r="T73" s="18"/>
    </row>
    <row r="74" spans="1:20">
      <c r="A74" s="4">
        <v>70</v>
      </c>
      <c r="B74" s="17"/>
      <c r="C74" s="18"/>
      <c r="D74" s="18"/>
      <c r="E74" s="19"/>
      <c r="F74" s="18"/>
      <c r="G74" s="19"/>
      <c r="H74" s="19"/>
      <c r="I74" s="56">
        <f t="shared" si="1"/>
        <v>0</v>
      </c>
      <c r="J74" s="18"/>
      <c r="K74" s="18"/>
      <c r="L74" s="18"/>
      <c r="M74" s="18"/>
      <c r="N74" s="18"/>
      <c r="O74" s="18"/>
      <c r="P74" s="24"/>
      <c r="Q74" s="18"/>
      <c r="R74" s="18"/>
      <c r="S74" s="18"/>
      <c r="T74" s="18"/>
    </row>
    <row r="75" spans="1:20">
      <c r="A75" s="4">
        <v>71</v>
      </c>
      <c r="B75" s="17"/>
      <c r="C75" s="18"/>
      <c r="D75" s="18"/>
      <c r="E75" s="19"/>
      <c r="F75" s="18"/>
      <c r="G75" s="19"/>
      <c r="H75" s="19"/>
      <c r="I75" s="56">
        <f t="shared" si="1"/>
        <v>0</v>
      </c>
      <c r="J75" s="18"/>
      <c r="K75" s="18"/>
      <c r="L75" s="18"/>
      <c r="M75" s="18"/>
      <c r="N75" s="18"/>
      <c r="O75" s="18"/>
      <c r="P75" s="24"/>
      <c r="Q75" s="18"/>
      <c r="R75" s="18"/>
      <c r="S75" s="18"/>
      <c r="T75" s="18"/>
    </row>
    <row r="76" spans="1:20">
      <c r="A76" s="4">
        <v>72</v>
      </c>
      <c r="B76" s="17"/>
      <c r="C76" s="18"/>
      <c r="D76" s="18"/>
      <c r="E76" s="19"/>
      <c r="F76" s="18"/>
      <c r="G76" s="19"/>
      <c r="H76" s="19"/>
      <c r="I76" s="56">
        <f t="shared" si="1"/>
        <v>0</v>
      </c>
      <c r="J76" s="18"/>
      <c r="K76" s="18"/>
      <c r="L76" s="18"/>
      <c r="M76" s="18"/>
      <c r="N76" s="18"/>
      <c r="O76" s="18"/>
      <c r="P76" s="24"/>
      <c r="Q76" s="18"/>
      <c r="R76" s="18"/>
      <c r="S76" s="18"/>
      <c r="T76" s="18"/>
    </row>
    <row r="77" spans="1:20">
      <c r="A77" s="4">
        <v>73</v>
      </c>
      <c r="B77" s="17"/>
      <c r="C77" s="18"/>
      <c r="D77" s="18"/>
      <c r="E77" s="19"/>
      <c r="F77" s="18"/>
      <c r="G77" s="19"/>
      <c r="H77" s="19"/>
      <c r="I77" s="56">
        <f t="shared" si="1"/>
        <v>0</v>
      </c>
      <c r="J77" s="18"/>
      <c r="K77" s="18"/>
      <c r="L77" s="18"/>
      <c r="M77" s="18"/>
      <c r="N77" s="18"/>
      <c r="O77" s="18"/>
      <c r="P77" s="24"/>
      <c r="Q77" s="18"/>
      <c r="R77" s="18"/>
      <c r="S77" s="18"/>
      <c r="T77" s="18"/>
    </row>
    <row r="78" spans="1:20">
      <c r="A78" s="4">
        <v>74</v>
      </c>
      <c r="B78" s="17"/>
      <c r="C78" s="18"/>
      <c r="D78" s="18"/>
      <c r="E78" s="19"/>
      <c r="F78" s="18"/>
      <c r="G78" s="19"/>
      <c r="H78" s="19"/>
      <c r="I78" s="56">
        <f t="shared" si="1"/>
        <v>0</v>
      </c>
      <c r="J78" s="18"/>
      <c r="K78" s="18"/>
      <c r="L78" s="18"/>
      <c r="M78" s="18"/>
      <c r="N78" s="18"/>
      <c r="O78" s="18"/>
      <c r="P78" s="24"/>
      <c r="Q78" s="18"/>
      <c r="R78" s="18"/>
      <c r="S78" s="18"/>
      <c r="T78" s="18"/>
    </row>
    <row r="79" spans="1:20">
      <c r="A79" s="4">
        <v>75</v>
      </c>
      <c r="B79" s="17"/>
      <c r="C79" s="18"/>
      <c r="D79" s="18"/>
      <c r="E79" s="19"/>
      <c r="F79" s="18"/>
      <c r="G79" s="19"/>
      <c r="H79" s="19"/>
      <c r="I79" s="56">
        <f t="shared" si="1"/>
        <v>0</v>
      </c>
      <c r="J79" s="18"/>
      <c r="K79" s="18"/>
      <c r="L79" s="18"/>
      <c r="M79" s="18"/>
      <c r="N79" s="18"/>
      <c r="O79" s="18"/>
      <c r="P79" s="24"/>
      <c r="Q79" s="18"/>
      <c r="R79" s="18"/>
      <c r="S79" s="18"/>
      <c r="T79" s="18"/>
    </row>
    <row r="80" spans="1:20">
      <c r="A80" s="4">
        <v>76</v>
      </c>
      <c r="B80" s="17"/>
      <c r="C80" s="18"/>
      <c r="D80" s="18"/>
      <c r="E80" s="19"/>
      <c r="F80" s="18"/>
      <c r="G80" s="19"/>
      <c r="H80" s="19"/>
      <c r="I80" s="56">
        <f t="shared" si="1"/>
        <v>0</v>
      </c>
      <c r="J80" s="18"/>
      <c r="K80" s="18"/>
      <c r="L80" s="18"/>
      <c r="M80" s="18"/>
      <c r="N80" s="18"/>
      <c r="O80" s="18"/>
      <c r="P80" s="24"/>
      <c r="Q80" s="18"/>
      <c r="R80" s="18"/>
      <c r="S80" s="18"/>
      <c r="T80" s="18"/>
    </row>
    <row r="81" spans="1:20">
      <c r="A81" s="4">
        <v>77</v>
      </c>
      <c r="B81" s="17"/>
      <c r="C81" s="18"/>
      <c r="D81" s="18"/>
      <c r="E81" s="19"/>
      <c r="F81" s="18"/>
      <c r="G81" s="19"/>
      <c r="H81" s="19"/>
      <c r="I81" s="56">
        <f t="shared" si="1"/>
        <v>0</v>
      </c>
      <c r="J81" s="18"/>
      <c r="K81" s="18"/>
      <c r="L81" s="18"/>
      <c r="M81" s="18"/>
      <c r="N81" s="18"/>
      <c r="O81" s="18"/>
      <c r="P81" s="24"/>
      <c r="Q81" s="18"/>
      <c r="R81" s="18"/>
      <c r="S81" s="18"/>
      <c r="T81" s="18"/>
    </row>
    <row r="82" spans="1:20">
      <c r="A82" s="4">
        <v>78</v>
      </c>
      <c r="B82" s="17"/>
      <c r="C82" s="18"/>
      <c r="D82" s="18"/>
      <c r="E82" s="19"/>
      <c r="F82" s="18"/>
      <c r="G82" s="19"/>
      <c r="H82" s="19"/>
      <c r="I82" s="56">
        <f t="shared" si="1"/>
        <v>0</v>
      </c>
      <c r="J82" s="18"/>
      <c r="K82" s="18"/>
      <c r="L82" s="18"/>
      <c r="M82" s="18"/>
      <c r="N82" s="18"/>
      <c r="O82" s="18"/>
      <c r="P82" s="24"/>
      <c r="Q82" s="18"/>
      <c r="R82" s="18"/>
      <c r="S82" s="18"/>
      <c r="T82" s="18"/>
    </row>
    <row r="83" spans="1:20">
      <c r="A83" s="4">
        <v>79</v>
      </c>
      <c r="B83" s="17"/>
      <c r="C83" s="18"/>
      <c r="D83" s="18"/>
      <c r="E83" s="19"/>
      <c r="F83" s="18"/>
      <c r="G83" s="19"/>
      <c r="H83" s="19"/>
      <c r="I83" s="56">
        <f t="shared" si="1"/>
        <v>0</v>
      </c>
      <c r="J83" s="18"/>
      <c r="K83" s="18"/>
      <c r="L83" s="18"/>
      <c r="M83" s="18"/>
      <c r="N83" s="18"/>
      <c r="O83" s="18"/>
      <c r="P83" s="24"/>
      <c r="Q83" s="18"/>
      <c r="R83" s="18"/>
      <c r="S83" s="18"/>
      <c r="T83" s="18"/>
    </row>
    <row r="84" spans="1:20">
      <c r="A84" s="4">
        <v>80</v>
      </c>
      <c r="B84" s="17"/>
      <c r="C84" s="18"/>
      <c r="D84" s="18"/>
      <c r="E84" s="19"/>
      <c r="F84" s="18"/>
      <c r="G84" s="19"/>
      <c r="H84" s="19"/>
      <c r="I84" s="56">
        <f t="shared" si="1"/>
        <v>0</v>
      </c>
      <c r="J84" s="18"/>
      <c r="K84" s="18"/>
      <c r="L84" s="18"/>
      <c r="M84" s="18"/>
      <c r="N84" s="18"/>
      <c r="O84" s="18"/>
      <c r="P84" s="24"/>
      <c r="Q84" s="18"/>
      <c r="R84" s="18"/>
      <c r="S84" s="18"/>
      <c r="T84" s="18"/>
    </row>
    <row r="85" spans="1:20">
      <c r="A85" s="4">
        <v>81</v>
      </c>
      <c r="B85" s="17"/>
      <c r="C85" s="18"/>
      <c r="D85" s="18"/>
      <c r="E85" s="19"/>
      <c r="F85" s="18"/>
      <c r="G85" s="19"/>
      <c r="H85" s="19"/>
      <c r="I85" s="56">
        <f t="shared" si="1"/>
        <v>0</v>
      </c>
      <c r="J85" s="18"/>
      <c r="K85" s="18"/>
      <c r="L85" s="18"/>
      <c r="M85" s="18"/>
      <c r="N85" s="18"/>
      <c r="O85" s="18"/>
      <c r="P85" s="24"/>
      <c r="Q85" s="18"/>
      <c r="R85" s="18"/>
      <c r="S85" s="18"/>
      <c r="T85" s="18"/>
    </row>
    <row r="86" spans="1:20">
      <c r="A86" s="4">
        <v>82</v>
      </c>
      <c r="B86" s="17"/>
      <c r="C86" s="18"/>
      <c r="D86" s="18"/>
      <c r="E86" s="19"/>
      <c r="F86" s="18"/>
      <c r="G86" s="19"/>
      <c r="H86" s="19"/>
      <c r="I86" s="56">
        <f t="shared" si="1"/>
        <v>0</v>
      </c>
      <c r="J86" s="18"/>
      <c r="K86" s="18"/>
      <c r="L86" s="18"/>
      <c r="M86" s="18"/>
      <c r="N86" s="18"/>
      <c r="O86" s="18"/>
      <c r="P86" s="24"/>
      <c r="Q86" s="18"/>
      <c r="R86" s="18"/>
      <c r="S86" s="18"/>
      <c r="T86" s="18"/>
    </row>
    <row r="87" spans="1:20">
      <c r="A87" s="4">
        <v>83</v>
      </c>
      <c r="B87" s="17"/>
      <c r="C87" s="18"/>
      <c r="D87" s="18"/>
      <c r="E87" s="19"/>
      <c r="F87" s="18"/>
      <c r="G87" s="19"/>
      <c r="H87" s="19"/>
      <c r="I87" s="56">
        <f t="shared" si="1"/>
        <v>0</v>
      </c>
      <c r="J87" s="18"/>
      <c r="K87" s="18"/>
      <c r="L87" s="18"/>
      <c r="M87" s="18"/>
      <c r="N87" s="18"/>
      <c r="O87" s="18"/>
      <c r="P87" s="24"/>
      <c r="Q87" s="18"/>
      <c r="R87" s="18"/>
      <c r="S87" s="18"/>
      <c r="T87" s="18"/>
    </row>
    <row r="88" spans="1:20">
      <c r="A88" s="4">
        <v>84</v>
      </c>
      <c r="B88" s="17"/>
      <c r="C88" s="18"/>
      <c r="D88" s="18"/>
      <c r="E88" s="19"/>
      <c r="F88" s="18"/>
      <c r="G88" s="19"/>
      <c r="H88" s="19"/>
      <c r="I88" s="56">
        <f t="shared" si="1"/>
        <v>0</v>
      </c>
      <c r="J88" s="18"/>
      <c r="K88" s="18"/>
      <c r="L88" s="18"/>
      <c r="M88" s="18"/>
      <c r="N88" s="18"/>
      <c r="O88" s="18"/>
      <c r="P88" s="24"/>
      <c r="Q88" s="18"/>
      <c r="R88" s="18"/>
      <c r="S88" s="18"/>
      <c r="T88" s="18"/>
    </row>
    <row r="89" spans="1:20">
      <c r="A89" s="4">
        <v>85</v>
      </c>
      <c r="B89" s="17"/>
      <c r="C89" s="18"/>
      <c r="D89" s="18"/>
      <c r="E89" s="19"/>
      <c r="F89" s="18"/>
      <c r="G89" s="19"/>
      <c r="H89" s="19"/>
      <c r="I89" s="56">
        <f t="shared" si="1"/>
        <v>0</v>
      </c>
      <c r="J89" s="18"/>
      <c r="K89" s="18"/>
      <c r="L89" s="18"/>
      <c r="M89" s="18"/>
      <c r="N89" s="18"/>
      <c r="O89" s="18"/>
      <c r="P89" s="24"/>
      <c r="Q89" s="18"/>
      <c r="R89" s="18"/>
      <c r="S89" s="18"/>
      <c r="T89" s="18"/>
    </row>
    <row r="90" spans="1:20">
      <c r="A90" s="4">
        <v>86</v>
      </c>
      <c r="B90" s="17"/>
      <c r="C90" s="18"/>
      <c r="D90" s="18"/>
      <c r="E90" s="19"/>
      <c r="F90" s="18"/>
      <c r="G90" s="19"/>
      <c r="H90" s="19"/>
      <c r="I90" s="56">
        <f t="shared" si="1"/>
        <v>0</v>
      </c>
      <c r="J90" s="18"/>
      <c r="K90" s="18"/>
      <c r="L90" s="18"/>
      <c r="M90" s="18"/>
      <c r="N90" s="18"/>
      <c r="O90" s="18"/>
      <c r="P90" s="24"/>
      <c r="Q90" s="18"/>
      <c r="R90" s="18"/>
      <c r="S90" s="18"/>
      <c r="T90" s="18"/>
    </row>
    <row r="91" spans="1:20">
      <c r="A91" s="4">
        <v>87</v>
      </c>
      <c r="B91" s="17"/>
      <c r="C91" s="18"/>
      <c r="D91" s="18"/>
      <c r="E91" s="19"/>
      <c r="F91" s="18"/>
      <c r="G91" s="19"/>
      <c r="H91" s="19"/>
      <c r="I91" s="56">
        <f t="shared" si="1"/>
        <v>0</v>
      </c>
      <c r="J91" s="18"/>
      <c r="K91" s="18"/>
      <c r="L91" s="18"/>
      <c r="M91" s="18"/>
      <c r="N91" s="18"/>
      <c r="O91" s="18"/>
      <c r="P91" s="24"/>
      <c r="Q91" s="18"/>
      <c r="R91" s="18"/>
      <c r="S91" s="18"/>
      <c r="T91" s="18"/>
    </row>
    <row r="92" spans="1:20">
      <c r="A92" s="4">
        <v>88</v>
      </c>
      <c r="B92" s="17"/>
      <c r="C92" s="18"/>
      <c r="D92" s="18"/>
      <c r="E92" s="19"/>
      <c r="F92" s="18"/>
      <c r="G92" s="19"/>
      <c r="H92" s="19"/>
      <c r="I92" s="56">
        <f t="shared" si="1"/>
        <v>0</v>
      </c>
      <c r="J92" s="18"/>
      <c r="K92" s="18"/>
      <c r="L92" s="18"/>
      <c r="M92" s="18"/>
      <c r="N92" s="18"/>
      <c r="O92" s="18"/>
      <c r="P92" s="24"/>
      <c r="Q92" s="18"/>
      <c r="R92" s="18"/>
      <c r="S92" s="18"/>
      <c r="T92" s="18"/>
    </row>
    <row r="93" spans="1:20">
      <c r="A93" s="4">
        <v>89</v>
      </c>
      <c r="B93" s="17"/>
      <c r="C93" s="18"/>
      <c r="D93" s="18"/>
      <c r="E93" s="19"/>
      <c r="F93" s="18"/>
      <c r="G93" s="19"/>
      <c r="H93" s="19"/>
      <c r="I93" s="56">
        <f t="shared" si="1"/>
        <v>0</v>
      </c>
      <c r="J93" s="18"/>
      <c r="K93" s="18"/>
      <c r="L93" s="18"/>
      <c r="M93" s="18"/>
      <c r="N93" s="18"/>
      <c r="O93" s="18"/>
      <c r="P93" s="24"/>
      <c r="Q93" s="18"/>
      <c r="R93" s="18"/>
      <c r="S93" s="18"/>
      <c r="T93" s="18"/>
    </row>
    <row r="94" spans="1:20">
      <c r="A94" s="4">
        <v>90</v>
      </c>
      <c r="B94" s="17"/>
      <c r="C94" s="18"/>
      <c r="D94" s="18"/>
      <c r="E94" s="19"/>
      <c r="F94" s="18"/>
      <c r="G94" s="19"/>
      <c r="H94" s="19"/>
      <c r="I94" s="56">
        <f t="shared" si="1"/>
        <v>0</v>
      </c>
      <c r="J94" s="18"/>
      <c r="K94" s="18"/>
      <c r="L94" s="18"/>
      <c r="M94" s="18"/>
      <c r="N94" s="18"/>
      <c r="O94" s="18"/>
      <c r="P94" s="24"/>
      <c r="Q94" s="18"/>
      <c r="R94" s="18"/>
      <c r="S94" s="18"/>
      <c r="T94" s="18"/>
    </row>
    <row r="95" spans="1:20">
      <c r="A95" s="4">
        <v>91</v>
      </c>
      <c r="B95" s="17"/>
      <c r="C95" s="18"/>
      <c r="D95" s="18"/>
      <c r="E95" s="19"/>
      <c r="F95" s="18"/>
      <c r="G95" s="19"/>
      <c r="H95" s="19"/>
      <c r="I95" s="56">
        <f t="shared" si="1"/>
        <v>0</v>
      </c>
      <c r="J95" s="18"/>
      <c r="K95" s="18"/>
      <c r="L95" s="18"/>
      <c r="M95" s="18"/>
      <c r="N95" s="18"/>
      <c r="O95" s="18"/>
      <c r="P95" s="24"/>
      <c r="Q95" s="18"/>
      <c r="R95" s="18"/>
      <c r="S95" s="18"/>
      <c r="T95" s="18"/>
    </row>
    <row r="96" spans="1:20">
      <c r="A96" s="4">
        <v>92</v>
      </c>
      <c r="B96" s="17"/>
      <c r="C96" s="18"/>
      <c r="D96" s="18"/>
      <c r="E96" s="19"/>
      <c r="F96" s="18"/>
      <c r="G96" s="19"/>
      <c r="H96" s="19"/>
      <c r="I96" s="56">
        <f t="shared" si="1"/>
        <v>0</v>
      </c>
      <c r="J96" s="18"/>
      <c r="K96" s="18"/>
      <c r="L96" s="18"/>
      <c r="M96" s="18"/>
      <c r="N96" s="18"/>
      <c r="O96" s="18"/>
      <c r="P96" s="24"/>
      <c r="Q96" s="18"/>
      <c r="R96" s="18"/>
      <c r="S96" s="18"/>
      <c r="T96" s="18"/>
    </row>
    <row r="97" spans="1:20">
      <c r="A97" s="4">
        <v>93</v>
      </c>
      <c r="B97" s="17"/>
      <c r="C97" s="18"/>
      <c r="D97" s="18"/>
      <c r="E97" s="19"/>
      <c r="F97" s="18"/>
      <c r="G97" s="19"/>
      <c r="H97" s="19"/>
      <c r="I97" s="56">
        <f t="shared" si="1"/>
        <v>0</v>
      </c>
      <c r="J97" s="18"/>
      <c r="K97" s="18"/>
      <c r="L97" s="18"/>
      <c r="M97" s="18"/>
      <c r="N97" s="18"/>
      <c r="O97" s="18"/>
      <c r="P97" s="24"/>
      <c r="Q97" s="18"/>
      <c r="R97" s="18"/>
      <c r="S97" s="18"/>
      <c r="T97" s="18"/>
    </row>
    <row r="98" spans="1:20">
      <c r="A98" s="4">
        <v>94</v>
      </c>
      <c r="B98" s="17"/>
      <c r="C98" s="18"/>
      <c r="D98" s="18"/>
      <c r="E98" s="19"/>
      <c r="F98" s="18"/>
      <c r="G98" s="19"/>
      <c r="H98" s="19"/>
      <c r="I98" s="56">
        <f t="shared" si="1"/>
        <v>0</v>
      </c>
      <c r="J98" s="18"/>
      <c r="K98" s="18"/>
      <c r="L98" s="18"/>
      <c r="M98" s="18"/>
      <c r="N98" s="18"/>
      <c r="O98" s="18"/>
      <c r="P98" s="24"/>
      <c r="Q98" s="18"/>
      <c r="R98" s="18"/>
      <c r="S98" s="18"/>
      <c r="T98" s="18"/>
    </row>
    <row r="99" spans="1:20">
      <c r="A99" s="4">
        <v>95</v>
      </c>
      <c r="B99" s="17"/>
      <c r="C99" s="18"/>
      <c r="D99" s="18"/>
      <c r="E99" s="19"/>
      <c r="F99" s="18"/>
      <c r="G99" s="19"/>
      <c r="H99" s="19"/>
      <c r="I99" s="56">
        <f t="shared" si="1"/>
        <v>0</v>
      </c>
      <c r="J99" s="18"/>
      <c r="K99" s="18"/>
      <c r="L99" s="18"/>
      <c r="M99" s="18"/>
      <c r="N99" s="18"/>
      <c r="O99" s="18"/>
      <c r="P99" s="24"/>
      <c r="Q99" s="18"/>
      <c r="R99" s="18"/>
      <c r="S99" s="18"/>
      <c r="T99" s="18"/>
    </row>
    <row r="100" spans="1:20">
      <c r="A100" s="4">
        <v>96</v>
      </c>
      <c r="B100" s="17"/>
      <c r="C100" s="18"/>
      <c r="D100" s="18"/>
      <c r="E100" s="19"/>
      <c r="F100" s="18"/>
      <c r="G100" s="19"/>
      <c r="H100" s="19"/>
      <c r="I100" s="56">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6">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6">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6">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6">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6">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6">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6">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6">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6">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6">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6">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6">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6">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6">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6">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6">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6">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6">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6">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6">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6">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6">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6">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6">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6">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6">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6">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6">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6">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6">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6">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6">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6">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6">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6">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6">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6">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6">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6">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6">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6">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6">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6">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6">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6">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6">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6">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6">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6">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6">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6">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6">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6">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6">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6">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6">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6">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6">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6">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6">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6">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6">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6">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6">
        <f t="shared" si="2"/>
        <v>0</v>
      </c>
      <c r="J164" s="18"/>
      <c r="K164" s="18"/>
      <c r="L164" s="18"/>
      <c r="M164" s="18"/>
      <c r="N164" s="18"/>
      <c r="O164" s="18"/>
      <c r="P164" s="24"/>
      <c r="Q164" s="18"/>
      <c r="R164" s="18"/>
      <c r="S164" s="18"/>
      <c r="T164" s="18"/>
    </row>
    <row r="165" spans="1:20">
      <c r="A165" s="21" t="s">
        <v>11</v>
      </c>
      <c r="B165" s="39"/>
      <c r="C165" s="21">
        <f>COUNTIFS(C5:C164,"*")</f>
        <v>50</v>
      </c>
      <c r="D165" s="21"/>
      <c r="E165" s="13"/>
      <c r="F165" s="21"/>
      <c r="G165" s="57">
        <f>SUM(G5:G164)</f>
        <v>1546</v>
      </c>
      <c r="H165" s="57">
        <f>SUM(H5:H164)</f>
        <v>1505</v>
      </c>
      <c r="I165" s="57">
        <f>SUM(I5:I164)</f>
        <v>3051</v>
      </c>
      <c r="J165" s="21"/>
      <c r="K165" s="21"/>
      <c r="L165" s="21"/>
      <c r="M165" s="21"/>
      <c r="N165" s="21"/>
      <c r="O165" s="21"/>
      <c r="P165" s="14"/>
      <c r="Q165" s="21"/>
      <c r="R165" s="21"/>
      <c r="S165" s="21"/>
      <c r="T165" s="12"/>
    </row>
    <row r="166" spans="1:20">
      <c r="A166" s="44" t="s">
        <v>62</v>
      </c>
      <c r="B166" s="10">
        <f>COUNTIF(B$5:B$164,"Team 1")</f>
        <v>25</v>
      </c>
      <c r="C166" s="44" t="s">
        <v>25</v>
      </c>
      <c r="D166" s="10">
        <f>COUNTIF(D5:D164,"Anganwadi")</f>
        <v>50</v>
      </c>
    </row>
    <row r="167" spans="1:20">
      <c r="A167" s="44" t="s">
        <v>63</v>
      </c>
      <c r="B167" s="10">
        <f>COUNTIF(B$6:B$164,"Team 2")</f>
        <v>25</v>
      </c>
      <c r="C167" s="44" t="s">
        <v>23</v>
      </c>
      <c r="D167" s="10">
        <f>COUNTIF(D5:D164,"School")</f>
        <v>0</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J5" sqref="J5:S67"/>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18" t="s">
        <v>70</v>
      </c>
      <c r="B1" s="118"/>
      <c r="C1" s="118"/>
      <c r="D1" s="52"/>
      <c r="E1" s="52"/>
      <c r="F1" s="52"/>
      <c r="G1" s="52"/>
      <c r="H1" s="52"/>
      <c r="I1" s="52"/>
      <c r="J1" s="52"/>
      <c r="K1" s="52"/>
      <c r="L1" s="52"/>
      <c r="M1" s="52"/>
      <c r="N1" s="52"/>
      <c r="O1" s="52"/>
      <c r="P1" s="52"/>
      <c r="Q1" s="52"/>
      <c r="R1" s="52"/>
      <c r="S1" s="52"/>
    </row>
    <row r="2" spans="1:20">
      <c r="A2" s="112" t="s">
        <v>59</v>
      </c>
      <c r="B2" s="113"/>
      <c r="C2" s="113"/>
      <c r="D2" s="25">
        <v>43678</v>
      </c>
      <c r="E2" s="22"/>
      <c r="F2" s="22"/>
      <c r="G2" s="22"/>
      <c r="H2" s="22"/>
      <c r="I2" s="22"/>
      <c r="J2" s="22"/>
      <c r="K2" s="22"/>
      <c r="L2" s="22"/>
      <c r="M2" s="22"/>
      <c r="N2" s="22"/>
      <c r="O2" s="22"/>
      <c r="P2" s="22"/>
      <c r="Q2" s="22"/>
      <c r="R2" s="22"/>
      <c r="S2" s="22"/>
    </row>
    <row r="3" spans="1:20" ht="24" customHeight="1">
      <c r="A3" s="114" t="s">
        <v>14</v>
      </c>
      <c r="B3" s="110" t="s">
        <v>61</v>
      </c>
      <c r="C3" s="115" t="s">
        <v>7</v>
      </c>
      <c r="D3" s="115" t="s">
        <v>55</v>
      </c>
      <c r="E3" s="115" t="s">
        <v>16</v>
      </c>
      <c r="F3" s="116" t="s">
        <v>17</v>
      </c>
      <c r="G3" s="115" t="s">
        <v>8</v>
      </c>
      <c r="H3" s="115"/>
      <c r="I3" s="115"/>
      <c r="J3" s="115" t="s">
        <v>31</v>
      </c>
      <c r="K3" s="110" t="s">
        <v>33</v>
      </c>
      <c r="L3" s="110" t="s">
        <v>50</v>
      </c>
      <c r="M3" s="110" t="s">
        <v>51</v>
      </c>
      <c r="N3" s="110" t="s">
        <v>34</v>
      </c>
      <c r="O3" s="110" t="s">
        <v>35</v>
      </c>
      <c r="P3" s="114" t="s">
        <v>54</v>
      </c>
      <c r="Q3" s="115" t="s">
        <v>52</v>
      </c>
      <c r="R3" s="115" t="s">
        <v>32</v>
      </c>
      <c r="S3" s="115" t="s">
        <v>53</v>
      </c>
      <c r="T3" s="115" t="s">
        <v>13</v>
      </c>
    </row>
    <row r="4" spans="1:20" ht="25.5" customHeight="1">
      <c r="A4" s="114"/>
      <c r="B4" s="117"/>
      <c r="C4" s="115"/>
      <c r="D4" s="115"/>
      <c r="E4" s="115"/>
      <c r="F4" s="116"/>
      <c r="G4" s="23" t="s">
        <v>9</v>
      </c>
      <c r="H4" s="23" t="s">
        <v>10</v>
      </c>
      <c r="I4" s="23" t="s">
        <v>11</v>
      </c>
      <c r="J4" s="115"/>
      <c r="K4" s="111"/>
      <c r="L4" s="111"/>
      <c r="M4" s="111"/>
      <c r="N4" s="111"/>
      <c r="O4" s="111"/>
      <c r="P4" s="114"/>
      <c r="Q4" s="114"/>
      <c r="R4" s="115"/>
      <c r="S4" s="115"/>
      <c r="T4" s="115"/>
    </row>
    <row r="5" spans="1:20">
      <c r="A5" s="4">
        <v>1</v>
      </c>
      <c r="B5" s="173" t="s">
        <v>62</v>
      </c>
      <c r="C5" s="174" t="s">
        <v>603</v>
      </c>
      <c r="D5" s="175" t="s">
        <v>23</v>
      </c>
      <c r="E5" s="174" t="s">
        <v>604</v>
      </c>
      <c r="F5" s="174" t="s">
        <v>300</v>
      </c>
      <c r="G5" s="17">
        <v>36</v>
      </c>
      <c r="H5" s="17">
        <v>33</v>
      </c>
      <c r="I5" s="56">
        <f>SUM(G5:H5)</f>
        <v>69</v>
      </c>
      <c r="J5" s="180" t="s">
        <v>696</v>
      </c>
      <c r="K5" s="174" t="s">
        <v>494</v>
      </c>
      <c r="L5" s="174" t="s">
        <v>93</v>
      </c>
      <c r="M5" s="174">
        <v>9401692792</v>
      </c>
      <c r="N5" s="174"/>
      <c r="O5" s="174"/>
      <c r="P5" s="181">
        <v>43678</v>
      </c>
      <c r="Q5" s="174" t="s">
        <v>321</v>
      </c>
      <c r="R5" s="174">
        <v>10</v>
      </c>
      <c r="S5" s="174" t="s">
        <v>77</v>
      </c>
      <c r="T5" s="18"/>
    </row>
    <row r="6" spans="1:20">
      <c r="A6" s="4">
        <v>2</v>
      </c>
      <c r="B6" s="173" t="s">
        <v>62</v>
      </c>
      <c r="C6" s="174" t="s">
        <v>605</v>
      </c>
      <c r="D6" s="175" t="s">
        <v>23</v>
      </c>
      <c r="E6" s="174" t="s">
        <v>606</v>
      </c>
      <c r="F6" s="174" t="s">
        <v>303</v>
      </c>
      <c r="G6" s="19">
        <v>49</v>
      </c>
      <c r="H6" s="19">
        <v>75</v>
      </c>
      <c r="I6" s="56">
        <f t="shared" ref="I6:I69" si="0">SUM(G6:H6)</f>
        <v>124</v>
      </c>
      <c r="J6" s="180" t="s">
        <v>697</v>
      </c>
      <c r="K6" s="174" t="s">
        <v>494</v>
      </c>
      <c r="L6" s="174" t="s">
        <v>93</v>
      </c>
      <c r="M6" s="174">
        <v>9401692792</v>
      </c>
      <c r="N6" s="174"/>
      <c r="O6" s="174"/>
      <c r="P6" s="181">
        <v>43678</v>
      </c>
      <c r="Q6" s="174" t="s">
        <v>321</v>
      </c>
      <c r="R6" s="174">
        <v>10</v>
      </c>
      <c r="S6" s="174" t="s">
        <v>77</v>
      </c>
      <c r="T6" s="18"/>
    </row>
    <row r="7" spans="1:20">
      <c r="A7" s="4">
        <v>3</v>
      </c>
      <c r="B7" s="173" t="s">
        <v>63</v>
      </c>
      <c r="C7" s="178" t="s">
        <v>607</v>
      </c>
      <c r="D7" s="175" t="s">
        <v>25</v>
      </c>
      <c r="E7" s="174">
        <v>18</v>
      </c>
      <c r="F7" s="174"/>
      <c r="G7" s="19">
        <v>27</v>
      </c>
      <c r="H7" s="19">
        <v>23</v>
      </c>
      <c r="I7" s="56">
        <f t="shared" si="0"/>
        <v>50</v>
      </c>
      <c r="J7" s="180">
        <v>9435904938</v>
      </c>
      <c r="K7" s="174" t="s">
        <v>328</v>
      </c>
      <c r="L7" s="174" t="s">
        <v>512</v>
      </c>
      <c r="M7" s="174">
        <v>9435253680</v>
      </c>
      <c r="N7" s="177" t="s">
        <v>698</v>
      </c>
      <c r="O7" s="178">
        <v>9401614797</v>
      </c>
      <c r="P7" s="181">
        <v>43678</v>
      </c>
      <c r="Q7" s="174" t="s">
        <v>321</v>
      </c>
      <c r="R7" s="174">
        <v>60</v>
      </c>
      <c r="S7" s="174" t="s">
        <v>77</v>
      </c>
      <c r="T7" s="18"/>
    </row>
    <row r="8" spans="1:20">
      <c r="A8" s="4">
        <v>4</v>
      </c>
      <c r="B8" s="173" t="s">
        <v>63</v>
      </c>
      <c r="C8" s="174" t="s">
        <v>608</v>
      </c>
      <c r="D8" s="175" t="s">
        <v>23</v>
      </c>
      <c r="E8" s="174" t="s">
        <v>609</v>
      </c>
      <c r="F8" s="174" t="s">
        <v>300</v>
      </c>
      <c r="G8" s="19">
        <v>32</v>
      </c>
      <c r="H8" s="19">
        <v>30</v>
      </c>
      <c r="I8" s="56">
        <f t="shared" si="0"/>
        <v>62</v>
      </c>
      <c r="J8" s="180" t="s">
        <v>699</v>
      </c>
      <c r="K8" s="174" t="s">
        <v>324</v>
      </c>
      <c r="L8" s="174" t="s">
        <v>325</v>
      </c>
      <c r="M8" s="174">
        <v>7399913228</v>
      </c>
      <c r="N8" s="174"/>
      <c r="O8" s="174"/>
      <c r="P8" s="184">
        <v>43679</v>
      </c>
      <c r="Q8" s="177" t="s">
        <v>326</v>
      </c>
      <c r="R8" s="177">
        <v>30</v>
      </c>
      <c r="S8" s="174" t="s">
        <v>77</v>
      </c>
      <c r="T8" s="18"/>
    </row>
    <row r="9" spans="1:20">
      <c r="A9" s="4">
        <v>5</v>
      </c>
      <c r="B9" s="173" t="s">
        <v>62</v>
      </c>
      <c r="C9" s="174" t="s">
        <v>610</v>
      </c>
      <c r="D9" s="175" t="s">
        <v>23</v>
      </c>
      <c r="E9" s="174" t="s">
        <v>611</v>
      </c>
      <c r="F9" s="174" t="s">
        <v>300</v>
      </c>
      <c r="G9" s="19">
        <v>22</v>
      </c>
      <c r="H9" s="19">
        <v>23</v>
      </c>
      <c r="I9" s="56">
        <f t="shared" si="0"/>
        <v>45</v>
      </c>
      <c r="J9" s="180" t="s">
        <v>700</v>
      </c>
      <c r="K9" s="174" t="s">
        <v>324</v>
      </c>
      <c r="L9" s="174" t="s">
        <v>325</v>
      </c>
      <c r="M9" s="174">
        <v>7399913228</v>
      </c>
      <c r="N9" s="174"/>
      <c r="O9" s="174"/>
      <c r="P9" s="184">
        <v>43679</v>
      </c>
      <c r="Q9" s="177" t="s">
        <v>326</v>
      </c>
      <c r="R9" s="177">
        <v>55</v>
      </c>
      <c r="S9" s="174" t="s">
        <v>77</v>
      </c>
      <c r="T9" s="18"/>
    </row>
    <row r="10" spans="1:20">
      <c r="A10" s="4">
        <v>6</v>
      </c>
      <c r="B10" s="173" t="s">
        <v>63</v>
      </c>
      <c r="C10" s="178" t="s">
        <v>612</v>
      </c>
      <c r="D10" s="175" t="s">
        <v>25</v>
      </c>
      <c r="E10" s="178">
        <v>18314010106</v>
      </c>
      <c r="F10" s="174"/>
      <c r="G10" s="19">
        <v>21</v>
      </c>
      <c r="H10" s="19">
        <v>20</v>
      </c>
      <c r="I10" s="56">
        <f t="shared" si="0"/>
        <v>41</v>
      </c>
      <c r="J10" s="180">
        <v>9435931273</v>
      </c>
      <c r="K10" s="174" t="s">
        <v>307</v>
      </c>
      <c r="L10" s="174" t="s">
        <v>125</v>
      </c>
      <c r="M10" s="174">
        <v>9435239748</v>
      </c>
      <c r="N10" s="174" t="s">
        <v>532</v>
      </c>
      <c r="O10" s="174">
        <v>9678195342</v>
      </c>
      <c r="P10" s="184">
        <v>43679</v>
      </c>
      <c r="Q10" s="177" t="s">
        <v>326</v>
      </c>
      <c r="R10" s="177">
        <v>30</v>
      </c>
      <c r="S10" s="174" t="s">
        <v>77</v>
      </c>
      <c r="T10" s="18"/>
    </row>
    <row r="11" spans="1:20">
      <c r="A11" s="4">
        <v>7</v>
      </c>
      <c r="B11" s="173" t="s">
        <v>62</v>
      </c>
      <c r="C11" s="178" t="s">
        <v>613</v>
      </c>
      <c r="D11" s="175" t="s">
        <v>25</v>
      </c>
      <c r="E11" s="178">
        <v>18314010104</v>
      </c>
      <c r="F11" s="174"/>
      <c r="G11" s="19">
        <v>49</v>
      </c>
      <c r="H11" s="19">
        <v>43</v>
      </c>
      <c r="I11" s="56">
        <f t="shared" si="0"/>
        <v>92</v>
      </c>
      <c r="J11" s="180">
        <v>9954275545</v>
      </c>
      <c r="K11" s="174" t="s">
        <v>307</v>
      </c>
      <c r="L11" s="174" t="s">
        <v>125</v>
      </c>
      <c r="M11" s="174">
        <v>9435239748</v>
      </c>
      <c r="N11" s="178" t="s">
        <v>701</v>
      </c>
      <c r="O11" s="174">
        <v>8473972526</v>
      </c>
      <c r="P11" s="184">
        <v>43679</v>
      </c>
      <c r="Q11" s="177" t="s">
        <v>326</v>
      </c>
      <c r="R11" s="177">
        <v>38</v>
      </c>
      <c r="S11" s="174" t="s">
        <v>77</v>
      </c>
      <c r="T11" s="18"/>
    </row>
    <row r="12" spans="1:20">
      <c r="A12" s="4">
        <v>8</v>
      </c>
      <c r="B12" s="173" t="s">
        <v>63</v>
      </c>
      <c r="C12" s="174" t="s">
        <v>614</v>
      </c>
      <c r="D12" s="175" t="s">
        <v>23</v>
      </c>
      <c r="E12" s="174" t="s">
        <v>615</v>
      </c>
      <c r="F12" s="174" t="s">
        <v>300</v>
      </c>
      <c r="G12" s="19">
        <v>94</v>
      </c>
      <c r="H12" s="19">
        <v>98</v>
      </c>
      <c r="I12" s="56">
        <f t="shared" si="0"/>
        <v>192</v>
      </c>
      <c r="J12" s="180" t="s">
        <v>702</v>
      </c>
      <c r="K12" s="174" t="s">
        <v>346</v>
      </c>
      <c r="L12" s="174" t="s">
        <v>167</v>
      </c>
      <c r="M12" s="174">
        <v>9613967839</v>
      </c>
      <c r="N12" s="174"/>
      <c r="O12" s="174"/>
      <c r="P12" s="181">
        <v>43680</v>
      </c>
      <c r="Q12" s="177" t="s">
        <v>329</v>
      </c>
      <c r="R12" s="177">
        <v>38</v>
      </c>
      <c r="S12" s="174" t="s">
        <v>77</v>
      </c>
      <c r="T12" s="18"/>
    </row>
    <row r="13" spans="1:20">
      <c r="A13" s="4">
        <v>9</v>
      </c>
      <c r="B13" s="173" t="s">
        <v>62</v>
      </c>
      <c r="C13" s="178" t="s">
        <v>616</v>
      </c>
      <c r="D13" s="175" t="s">
        <v>25</v>
      </c>
      <c r="E13" s="178">
        <v>18314010107</v>
      </c>
      <c r="F13" s="174"/>
      <c r="G13" s="19">
        <v>30</v>
      </c>
      <c r="H13" s="19">
        <v>27</v>
      </c>
      <c r="I13" s="56">
        <f t="shared" si="0"/>
        <v>57</v>
      </c>
      <c r="J13" s="180">
        <v>9401036390</v>
      </c>
      <c r="K13" s="174" t="s">
        <v>307</v>
      </c>
      <c r="L13" s="174" t="s">
        <v>125</v>
      </c>
      <c r="M13" s="174">
        <v>9435239748</v>
      </c>
      <c r="N13" s="178" t="s">
        <v>701</v>
      </c>
      <c r="O13" s="174">
        <v>8473972526</v>
      </c>
      <c r="P13" s="181">
        <v>43680</v>
      </c>
      <c r="Q13" s="177" t="s">
        <v>329</v>
      </c>
      <c r="R13" s="177">
        <v>36</v>
      </c>
      <c r="S13" s="174" t="s">
        <v>77</v>
      </c>
      <c r="T13" s="18"/>
    </row>
    <row r="14" spans="1:20">
      <c r="A14" s="4">
        <v>10</v>
      </c>
      <c r="B14" s="173" t="s">
        <v>63</v>
      </c>
      <c r="C14" s="178" t="s">
        <v>617</v>
      </c>
      <c r="D14" s="175" t="s">
        <v>25</v>
      </c>
      <c r="E14" s="178">
        <v>18314010108</v>
      </c>
      <c r="F14" s="174"/>
      <c r="G14" s="19">
        <v>36</v>
      </c>
      <c r="H14" s="19">
        <v>32</v>
      </c>
      <c r="I14" s="56">
        <f t="shared" si="0"/>
        <v>68</v>
      </c>
      <c r="J14" s="180"/>
      <c r="K14" s="174" t="s">
        <v>307</v>
      </c>
      <c r="L14" s="174" t="s">
        <v>125</v>
      </c>
      <c r="M14" s="174">
        <v>9435239748</v>
      </c>
      <c r="N14" s="178" t="s">
        <v>701</v>
      </c>
      <c r="O14" s="174">
        <v>8473972526</v>
      </c>
      <c r="P14" s="181">
        <v>43680</v>
      </c>
      <c r="Q14" s="177" t="s">
        <v>329</v>
      </c>
      <c r="R14" s="177">
        <v>37</v>
      </c>
      <c r="S14" s="174" t="s">
        <v>77</v>
      </c>
      <c r="T14" s="18"/>
    </row>
    <row r="15" spans="1:20">
      <c r="A15" s="4">
        <v>11</v>
      </c>
      <c r="B15" s="173" t="s">
        <v>62</v>
      </c>
      <c r="C15" s="174" t="s">
        <v>618</v>
      </c>
      <c r="D15" s="175" t="s">
        <v>23</v>
      </c>
      <c r="E15" s="174" t="s">
        <v>619</v>
      </c>
      <c r="F15" s="174" t="s">
        <v>300</v>
      </c>
      <c r="G15" s="17">
        <v>71</v>
      </c>
      <c r="H15" s="17">
        <v>54</v>
      </c>
      <c r="I15" s="56">
        <f t="shared" si="0"/>
        <v>125</v>
      </c>
      <c r="J15" s="180" t="s">
        <v>703</v>
      </c>
      <c r="K15" s="174" t="s">
        <v>314</v>
      </c>
      <c r="L15" s="174" t="s">
        <v>174</v>
      </c>
      <c r="M15" s="174">
        <v>7399517942</v>
      </c>
      <c r="N15" s="174"/>
      <c r="O15" s="174"/>
      <c r="P15" s="181">
        <v>43682</v>
      </c>
      <c r="Q15" s="177" t="s">
        <v>308</v>
      </c>
      <c r="R15" s="177">
        <v>25</v>
      </c>
      <c r="S15" s="174" t="s">
        <v>77</v>
      </c>
      <c r="T15" s="18"/>
    </row>
    <row r="16" spans="1:20">
      <c r="A16" s="4">
        <v>12</v>
      </c>
      <c r="B16" s="173" t="s">
        <v>63</v>
      </c>
      <c r="C16" s="178" t="s">
        <v>620</v>
      </c>
      <c r="D16" s="175" t="s">
        <v>25</v>
      </c>
      <c r="E16" s="178">
        <v>18314010109</v>
      </c>
      <c r="F16" s="174"/>
      <c r="G16" s="19">
        <v>28</v>
      </c>
      <c r="H16" s="19">
        <v>31</v>
      </c>
      <c r="I16" s="56">
        <f t="shared" si="0"/>
        <v>59</v>
      </c>
      <c r="J16" s="180">
        <v>8402849491</v>
      </c>
      <c r="K16" s="174" t="s">
        <v>307</v>
      </c>
      <c r="L16" s="174" t="s">
        <v>125</v>
      </c>
      <c r="M16" s="174">
        <v>9435239748</v>
      </c>
      <c r="N16" s="178" t="s">
        <v>704</v>
      </c>
      <c r="O16" s="174">
        <v>9401442170</v>
      </c>
      <c r="P16" s="181">
        <v>43682</v>
      </c>
      <c r="Q16" s="177" t="s">
        <v>308</v>
      </c>
      <c r="R16" s="177">
        <v>25</v>
      </c>
      <c r="S16" s="174" t="s">
        <v>77</v>
      </c>
      <c r="T16" s="18"/>
    </row>
    <row r="17" spans="1:20">
      <c r="A17" s="4">
        <v>13</v>
      </c>
      <c r="B17" s="173" t="s">
        <v>62</v>
      </c>
      <c r="C17" s="178" t="s">
        <v>621</v>
      </c>
      <c r="D17" s="175" t="s">
        <v>25</v>
      </c>
      <c r="E17" s="178">
        <v>18314010110</v>
      </c>
      <c r="F17" s="174"/>
      <c r="G17" s="19">
        <v>34</v>
      </c>
      <c r="H17" s="19">
        <v>32</v>
      </c>
      <c r="I17" s="56">
        <f t="shared" si="0"/>
        <v>66</v>
      </c>
      <c r="J17" s="180">
        <v>9854959943</v>
      </c>
      <c r="K17" s="174" t="s">
        <v>307</v>
      </c>
      <c r="L17" s="174" t="s">
        <v>125</v>
      </c>
      <c r="M17" s="174">
        <v>9435239748</v>
      </c>
      <c r="N17" s="178" t="s">
        <v>704</v>
      </c>
      <c r="O17" s="174">
        <v>9401442170</v>
      </c>
      <c r="P17" s="181">
        <v>43682</v>
      </c>
      <c r="Q17" s="177" t="s">
        <v>308</v>
      </c>
      <c r="R17" s="174">
        <v>30</v>
      </c>
      <c r="S17" s="174" t="s">
        <v>77</v>
      </c>
      <c r="T17" s="18"/>
    </row>
    <row r="18" spans="1:20">
      <c r="A18" s="4">
        <v>14</v>
      </c>
      <c r="B18" s="173" t="s">
        <v>62</v>
      </c>
      <c r="C18" s="174" t="s">
        <v>622</v>
      </c>
      <c r="D18" s="175" t="s">
        <v>23</v>
      </c>
      <c r="E18" s="174" t="s">
        <v>623</v>
      </c>
      <c r="F18" s="174" t="s">
        <v>300</v>
      </c>
      <c r="G18" s="19">
        <v>39</v>
      </c>
      <c r="H18" s="19">
        <v>43</v>
      </c>
      <c r="I18" s="56">
        <f t="shared" si="0"/>
        <v>82</v>
      </c>
      <c r="J18" s="180" t="s">
        <v>705</v>
      </c>
      <c r="K18" s="174" t="s">
        <v>328</v>
      </c>
      <c r="L18" s="174" t="s">
        <v>342</v>
      </c>
      <c r="M18" s="174">
        <v>9401777403</v>
      </c>
      <c r="N18" s="174"/>
      <c r="O18" s="174"/>
      <c r="P18" s="181">
        <v>43683</v>
      </c>
      <c r="Q18" s="174" t="s">
        <v>334</v>
      </c>
      <c r="R18" s="174">
        <v>60</v>
      </c>
      <c r="S18" s="174" t="s">
        <v>77</v>
      </c>
      <c r="T18" s="18"/>
    </row>
    <row r="19" spans="1:20">
      <c r="A19" s="4">
        <v>15</v>
      </c>
      <c r="B19" s="173" t="s">
        <v>62</v>
      </c>
      <c r="C19" s="174" t="s">
        <v>624</v>
      </c>
      <c r="D19" s="175" t="s">
        <v>23</v>
      </c>
      <c r="E19" s="174" t="s">
        <v>625</v>
      </c>
      <c r="F19" s="174" t="s">
        <v>301</v>
      </c>
      <c r="G19" s="19">
        <v>10</v>
      </c>
      <c r="H19" s="19">
        <v>23</v>
      </c>
      <c r="I19" s="56">
        <f t="shared" si="0"/>
        <v>33</v>
      </c>
      <c r="J19" s="180" t="s">
        <v>706</v>
      </c>
      <c r="K19" s="174" t="s">
        <v>328</v>
      </c>
      <c r="L19" s="174" t="s">
        <v>342</v>
      </c>
      <c r="M19" s="174">
        <v>9401777403</v>
      </c>
      <c r="N19" s="174"/>
      <c r="O19" s="174"/>
      <c r="P19" s="181">
        <v>43683</v>
      </c>
      <c r="Q19" s="174" t="s">
        <v>334</v>
      </c>
      <c r="R19" s="174">
        <v>60</v>
      </c>
      <c r="S19" s="174" t="s">
        <v>77</v>
      </c>
      <c r="T19" s="18"/>
    </row>
    <row r="20" spans="1:20">
      <c r="A20" s="4">
        <v>16</v>
      </c>
      <c r="B20" s="173" t="s">
        <v>63</v>
      </c>
      <c r="C20" s="178" t="s">
        <v>626</v>
      </c>
      <c r="D20" s="175" t="s">
        <v>25</v>
      </c>
      <c r="E20" s="174">
        <v>25</v>
      </c>
      <c r="F20" s="174"/>
      <c r="G20" s="19">
        <v>11</v>
      </c>
      <c r="H20" s="19">
        <v>21</v>
      </c>
      <c r="I20" s="56">
        <f t="shared" si="0"/>
        <v>32</v>
      </c>
      <c r="J20" s="180">
        <v>9678850398</v>
      </c>
      <c r="K20" s="174" t="s">
        <v>328</v>
      </c>
      <c r="L20" s="174" t="s">
        <v>512</v>
      </c>
      <c r="M20" s="174">
        <v>9435253680</v>
      </c>
      <c r="N20" s="177" t="s">
        <v>529</v>
      </c>
      <c r="O20" s="174">
        <v>8472069779</v>
      </c>
      <c r="P20" s="181">
        <v>43683</v>
      </c>
      <c r="Q20" s="174" t="s">
        <v>334</v>
      </c>
      <c r="R20" s="174">
        <v>60</v>
      </c>
      <c r="S20" s="174" t="s">
        <v>77</v>
      </c>
      <c r="T20" s="18"/>
    </row>
    <row r="21" spans="1:20">
      <c r="A21" s="4">
        <v>17</v>
      </c>
      <c r="B21" s="173" t="s">
        <v>63</v>
      </c>
      <c r="C21" s="178" t="s">
        <v>627</v>
      </c>
      <c r="D21" s="175" t="s">
        <v>25</v>
      </c>
      <c r="E21" s="174">
        <v>27</v>
      </c>
      <c r="F21" s="174"/>
      <c r="G21" s="19">
        <v>32</v>
      </c>
      <c r="H21" s="19">
        <v>33</v>
      </c>
      <c r="I21" s="56">
        <f t="shared" si="0"/>
        <v>65</v>
      </c>
      <c r="J21" s="180"/>
      <c r="K21" s="174" t="s">
        <v>328</v>
      </c>
      <c r="L21" s="174" t="s">
        <v>98</v>
      </c>
      <c r="M21" s="174">
        <v>9678453162</v>
      </c>
      <c r="N21" s="177" t="s">
        <v>707</v>
      </c>
      <c r="O21" s="174">
        <v>8472079717</v>
      </c>
      <c r="P21" s="181">
        <v>43683</v>
      </c>
      <c r="Q21" s="174" t="s">
        <v>334</v>
      </c>
      <c r="R21" s="174">
        <v>60</v>
      </c>
      <c r="S21" s="174" t="s">
        <v>77</v>
      </c>
      <c r="T21" s="18"/>
    </row>
    <row r="22" spans="1:20">
      <c r="A22" s="4">
        <v>18</v>
      </c>
      <c r="B22" s="173" t="s">
        <v>62</v>
      </c>
      <c r="C22" s="174" t="s">
        <v>628</v>
      </c>
      <c r="D22" s="175" t="s">
        <v>23</v>
      </c>
      <c r="E22" s="174" t="s">
        <v>629</v>
      </c>
      <c r="F22" s="174" t="s">
        <v>302</v>
      </c>
      <c r="G22" s="17">
        <v>142</v>
      </c>
      <c r="H22" s="17">
        <v>121</v>
      </c>
      <c r="I22" s="56">
        <f t="shared" si="0"/>
        <v>263</v>
      </c>
      <c r="J22" s="180" t="s">
        <v>708</v>
      </c>
      <c r="K22" s="174" t="s">
        <v>307</v>
      </c>
      <c r="L22" s="174" t="s">
        <v>320</v>
      </c>
      <c r="M22" s="174">
        <v>9435955894</v>
      </c>
      <c r="N22" s="174"/>
      <c r="O22" s="174"/>
      <c r="P22" s="181">
        <v>43684</v>
      </c>
      <c r="Q22" s="174" t="s">
        <v>315</v>
      </c>
      <c r="R22" s="174">
        <v>30</v>
      </c>
      <c r="S22" s="174" t="s">
        <v>77</v>
      </c>
      <c r="T22" s="18"/>
    </row>
    <row r="23" spans="1:20">
      <c r="A23" s="4">
        <v>19</v>
      </c>
      <c r="B23" s="173" t="s">
        <v>63</v>
      </c>
      <c r="C23" s="178" t="s">
        <v>630</v>
      </c>
      <c r="D23" s="175" t="s">
        <v>25</v>
      </c>
      <c r="E23" s="174">
        <v>18</v>
      </c>
      <c r="F23" s="174"/>
      <c r="G23" s="19">
        <v>19</v>
      </c>
      <c r="H23" s="19">
        <v>23</v>
      </c>
      <c r="I23" s="56">
        <f t="shared" si="0"/>
        <v>42</v>
      </c>
      <c r="J23" s="180">
        <v>7896221871</v>
      </c>
      <c r="K23" s="174" t="s">
        <v>328</v>
      </c>
      <c r="L23" s="174" t="s">
        <v>98</v>
      </c>
      <c r="M23" s="174">
        <v>9678453162</v>
      </c>
      <c r="N23" s="177" t="s">
        <v>707</v>
      </c>
      <c r="O23" s="174">
        <v>8472079717</v>
      </c>
      <c r="P23" s="181">
        <v>43684</v>
      </c>
      <c r="Q23" s="174" t="s">
        <v>315</v>
      </c>
      <c r="R23" s="174">
        <v>60</v>
      </c>
      <c r="S23" s="174" t="s">
        <v>77</v>
      </c>
      <c r="T23" s="18"/>
    </row>
    <row r="24" spans="1:20">
      <c r="A24" s="4">
        <v>20</v>
      </c>
      <c r="B24" s="173" t="s">
        <v>63</v>
      </c>
      <c r="C24" s="178" t="s">
        <v>631</v>
      </c>
      <c r="D24" s="175" t="s">
        <v>25</v>
      </c>
      <c r="E24" s="174">
        <v>19</v>
      </c>
      <c r="F24" s="174"/>
      <c r="G24" s="17">
        <v>25</v>
      </c>
      <c r="H24" s="17">
        <v>20</v>
      </c>
      <c r="I24" s="56">
        <f t="shared" si="0"/>
        <v>45</v>
      </c>
      <c r="J24" s="180">
        <v>8011347177</v>
      </c>
      <c r="K24" s="174" t="s">
        <v>328</v>
      </c>
      <c r="L24" s="174" t="s">
        <v>98</v>
      </c>
      <c r="M24" s="174">
        <v>9678453162</v>
      </c>
      <c r="N24" s="177" t="s">
        <v>707</v>
      </c>
      <c r="O24" s="174">
        <v>8472079717</v>
      </c>
      <c r="P24" s="181">
        <v>43684</v>
      </c>
      <c r="Q24" s="174" t="s">
        <v>315</v>
      </c>
      <c r="R24" s="174">
        <v>60</v>
      </c>
      <c r="S24" s="174" t="s">
        <v>77</v>
      </c>
      <c r="T24" s="18"/>
    </row>
    <row r="25" spans="1:20">
      <c r="A25" s="4">
        <v>21</v>
      </c>
      <c r="B25" s="173" t="s">
        <v>62</v>
      </c>
      <c r="C25" s="174" t="s">
        <v>632</v>
      </c>
      <c r="D25" s="175" t="s">
        <v>23</v>
      </c>
      <c r="E25" s="174" t="s">
        <v>633</v>
      </c>
      <c r="F25" s="174" t="s">
        <v>300</v>
      </c>
      <c r="G25" s="19">
        <v>36</v>
      </c>
      <c r="H25" s="19">
        <v>34</v>
      </c>
      <c r="I25" s="56">
        <f t="shared" si="0"/>
        <v>70</v>
      </c>
      <c r="J25" s="180" t="s">
        <v>709</v>
      </c>
      <c r="K25" s="174" t="s">
        <v>307</v>
      </c>
      <c r="L25" s="174" t="s">
        <v>320</v>
      </c>
      <c r="M25" s="174">
        <v>9435955894</v>
      </c>
      <c r="N25" s="174"/>
      <c r="O25" s="174"/>
      <c r="P25" s="181">
        <v>43685</v>
      </c>
      <c r="Q25" s="174" t="s">
        <v>321</v>
      </c>
      <c r="R25" s="174">
        <v>30</v>
      </c>
      <c r="S25" s="174" t="s">
        <v>77</v>
      </c>
      <c r="T25" s="18"/>
    </row>
    <row r="26" spans="1:20">
      <c r="A26" s="4">
        <v>22</v>
      </c>
      <c r="B26" s="173" t="s">
        <v>62</v>
      </c>
      <c r="C26" s="174" t="s">
        <v>634</v>
      </c>
      <c r="D26" s="175" t="s">
        <v>23</v>
      </c>
      <c r="E26" s="174" t="s">
        <v>635</v>
      </c>
      <c r="F26" s="174" t="s">
        <v>300</v>
      </c>
      <c r="G26" s="19">
        <v>76</v>
      </c>
      <c r="H26" s="19">
        <v>98</v>
      </c>
      <c r="I26" s="56">
        <f t="shared" si="0"/>
        <v>174</v>
      </c>
      <c r="J26" s="180" t="s">
        <v>710</v>
      </c>
      <c r="K26" s="174" t="s">
        <v>307</v>
      </c>
      <c r="L26" s="174" t="s">
        <v>320</v>
      </c>
      <c r="M26" s="174">
        <v>9435955894</v>
      </c>
      <c r="N26" s="174"/>
      <c r="O26" s="174"/>
      <c r="P26" s="181">
        <v>43685</v>
      </c>
      <c r="Q26" s="174" t="s">
        <v>321</v>
      </c>
      <c r="R26" s="174">
        <v>30</v>
      </c>
      <c r="S26" s="174" t="s">
        <v>77</v>
      </c>
      <c r="T26" s="18"/>
    </row>
    <row r="27" spans="1:20">
      <c r="A27" s="4">
        <v>23</v>
      </c>
      <c r="B27" s="173" t="s">
        <v>63</v>
      </c>
      <c r="C27" s="178" t="s">
        <v>636</v>
      </c>
      <c r="D27" s="175" t="s">
        <v>25</v>
      </c>
      <c r="E27" s="174">
        <v>31</v>
      </c>
      <c r="F27" s="174"/>
      <c r="G27" s="19">
        <v>18</v>
      </c>
      <c r="H27" s="19">
        <v>26</v>
      </c>
      <c r="I27" s="56">
        <f t="shared" si="0"/>
        <v>44</v>
      </c>
      <c r="J27" s="180">
        <v>7896882834</v>
      </c>
      <c r="K27" s="174" t="s">
        <v>328</v>
      </c>
      <c r="L27" s="174" t="s">
        <v>512</v>
      </c>
      <c r="M27" s="174">
        <v>9435253680</v>
      </c>
      <c r="N27" s="177" t="s">
        <v>597</v>
      </c>
      <c r="O27" s="174">
        <v>7896717470</v>
      </c>
      <c r="P27" s="181">
        <v>43685</v>
      </c>
      <c r="Q27" s="174" t="s">
        <v>321</v>
      </c>
      <c r="R27" s="174">
        <v>60</v>
      </c>
      <c r="S27" s="174" t="s">
        <v>77</v>
      </c>
      <c r="T27" s="18"/>
    </row>
    <row r="28" spans="1:20">
      <c r="A28" s="4">
        <v>24</v>
      </c>
      <c r="B28" s="173" t="s">
        <v>63</v>
      </c>
      <c r="C28" s="178" t="s">
        <v>637</v>
      </c>
      <c r="D28" s="175" t="s">
        <v>25</v>
      </c>
      <c r="E28" s="174">
        <v>13</v>
      </c>
      <c r="F28" s="174"/>
      <c r="G28" s="19">
        <v>18</v>
      </c>
      <c r="H28" s="19">
        <v>21</v>
      </c>
      <c r="I28" s="56">
        <f t="shared" si="0"/>
        <v>39</v>
      </c>
      <c r="J28" s="180">
        <v>8011976882</v>
      </c>
      <c r="K28" s="174" t="s">
        <v>328</v>
      </c>
      <c r="L28" s="174" t="s">
        <v>512</v>
      </c>
      <c r="M28" s="174">
        <v>9435253680</v>
      </c>
      <c r="N28" s="177" t="s">
        <v>597</v>
      </c>
      <c r="O28" s="174">
        <v>7896717470</v>
      </c>
      <c r="P28" s="181">
        <v>43685</v>
      </c>
      <c r="Q28" s="174" t="s">
        <v>321</v>
      </c>
      <c r="R28" s="174">
        <v>60</v>
      </c>
      <c r="S28" s="174" t="s">
        <v>77</v>
      </c>
      <c r="T28" s="18"/>
    </row>
    <row r="29" spans="1:20">
      <c r="A29" s="4">
        <v>25</v>
      </c>
      <c r="B29" s="173" t="s">
        <v>62</v>
      </c>
      <c r="C29" s="183" t="s">
        <v>638</v>
      </c>
      <c r="D29" s="175" t="s">
        <v>23</v>
      </c>
      <c r="E29" s="183" t="s">
        <v>639</v>
      </c>
      <c r="F29" s="174" t="s">
        <v>300</v>
      </c>
      <c r="G29" s="17">
        <v>8</v>
      </c>
      <c r="H29" s="17">
        <v>16</v>
      </c>
      <c r="I29" s="56">
        <f t="shared" si="0"/>
        <v>24</v>
      </c>
      <c r="J29" s="185" t="s">
        <v>711</v>
      </c>
      <c r="K29" s="174" t="s">
        <v>712</v>
      </c>
      <c r="L29" s="174" t="s">
        <v>488</v>
      </c>
      <c r="M29" s="174"/>
      <c r="N29" s="177"/>
      <c r="O29" s="174"/>
      <c r="P29" s="181">
        <v>43686</v>
      </c>
      <c r="Q29" s="174" t="s">
        <v>326</v>
      </c>
      <c r="R29" s="174">
        <v>30</v>
      </c>
      <c r="S29" s="174" t="s">
        <v>77</v>
      </c>
      <c r="T29" s="18"/>
    </row>
    <row r="30" spans="1:20">
      <c r="A30" s="4">
        <v>26</v>
      </c>
      <c r="B30" s="173" t="s">
        <v>62</v>
      </c>
      <c r="C30" s="183" t="s">
        <v>640</v>
      </c>
      <c r="D30" s="175" t="s">
        <v>23</v>
      </c>
      <c r="E30" s="183" t="s">
        <v>641</v>
      </c>
      <c r="F30" s="174" t="s">
        <v>300</v>
      </c>
      <c r="G30" s="19">
        <v>10</v>
      </c>
      <c r="H30" s="19">
        <v>21</v>
      </c>
      <c r="I30" s="56">
        <f t="shared" si="0"/>
        <v>31</v>
      </c>
      <c r="J30" s="185" t="s">
        <v>713</v>
      </c>
      <c r="K30" s="174" t="s">
        <v>712</v>
      </c>
      <c r="L30" s="174" t="s">
        <v>488</v>
      </c>
      <c r="M30" s="174"/>
      <c r="N30" s="177"/>
      <c r="O30" s="174"/>
      <c r="P30" s="181">
        <v>43686</v>
      </c>
      <c r="Q30" s="174" t="s">
        <v>326</v>
      </c>
      <c r="R30" s="174">
        <v>30</v>
      </c>
      <c r="S30" s="174" t="s">
        <v>77</v>
      </c>
      <c r="T30" s="18"/>
    </row>
    <row r="31" spans="1:20">
      <c r="A31" s="4">
        <v>27</v>
      </c>
      <c r="B31" s="173" t="s">
        <v>63</v>
      </c>
      <c r="C31" s="183" t="s">
        <v>642</v>
      </c>
      <c r="D31" s="175" t="s">
        <v>23</v>
      </c>
      <c r="E31" s="183" t="s">
        <v>643</v>
      </c>
      <c r="F31" s="174" t="s">
        <v>300</v>
      </c>
      <c r="G31" s="19">
        <v>11</v>
      </c>
      <c r="H31" s="19">
        <v>6</v>
      </c>
      <c r="I31" s="56">
        <f t="shared" si="0"/>
        <v>17</v>
      </c>
      <c r="J31" s="185" t="s">
        <v>714</v>
      </c>
      <c r="K31" s="174" t="s">
        <v>712</v>
      </c>
      <c r="L31" s="174" t="s">
        <v>488</v>
      </c>
      <c r="M31" s="174"/>
      <c r="N31" s="177"/>
      <c r="O31" s="174"/>
      <c r="P31" s="181">
        <v>43686</v>
      </c>
      <c r="Q31" s="174" t="s">
        <v>326</v>
      </c>
      <c r="R31" s="174">
        <v>30</v>
      </c>
      <c r="S31" s="174" t="s">
        <v>77</v>
      </c>
      <c r="T31" s="18"/>
    </row>
    <row r="32" spans="1:20">
      <c r="A32" s="4">
        <v>28</v>
      </c>
      <c r="B32" s="173" t="s">
        <v>63</v>
      </c>
      <c r="C32" s="183" t="s">
        <v>644</v>
      </c>
      <c r="D32" s="175" t="s">
        <v>23</v>
      </c>
      <c r="E32" s="183" t="s">
        <v>645</v>
      </c>
      <c r="F32" s="174" t="s">
        <v>300</v>
      </c>
      <c r="G32" s="19">
        <v>20</v>
      </c>
      <c r="H32" s="19">
        <v>18</v>
      </c>
      <c r="I32" s="56">
        <f t="shared" si="0"/>
        <v>38</v>
      </c>
      <c r="J32" s="185" t="s">
        <v>715</v>
      </c>
      <c r="K32" s="174" t="s">
        <v>712</v>
      </c>
      <c r="L32" s="174" t="s">
        <v>488</v>
      </c>
      <c r="M32" s="174"/>
      <c r="N32" s="177"/>
      <c r="O32" s="174"/>
      <c r="P32" s="181">
        <v>43686</v>
      </c>
      <c r="Q32" s="174" t="s">
        <v>326</v>
      </c>
      <c r="R32" s="174">
        <v>30</v>
      </c>
      <c r="S32" s="174" t="s">
        <v>77</v>
      </c>
      <c r="T32" s="18"/>
    </row>
    <row r="33" spans="1:20">
      <c r="A33" s="4">
        <v>29</v>
      </c>
      <c r="B33" s="173" t="s">
        <v>62</v>
      </c>
      <c r="C33" s="174" t="s">
        <v>646</v>
      </c>
      <c r="D33" s="175" t="s">
        <v>23</v>
      </c>
      <c r="E33" s="174" t="s">
        <v>647</v>
      </c>
      <c r="F33" s="174" t="s">
        <v>303</v>
      </c>
      <c r="G33" s="19">
        <v>41</v>
      </c>
      <c r="H33" s="19">
        <v>54</v>
      </c>
      <c r="I33" s="56">
        <f t="shared" si="0"/>
        <v>95</v>
      </c>
      <c r="J33" s="180" t="s">
        <v>716</v>
      </c>
      <c r="K33" s="174" t="s">
        <v>307</v>
      </c>
      <c r="L33" s="174" t="s">
        <v>320</v>
      </c>
      <c r="M33" s="174">
        <v>9435955894</v>
      </c>
      <c r="N33" s="174"/>
      <c r="O33" s="174"/>
      <c r="P33" s="181">
        <v>43690</v>
      </c>
      <c r="Q33" s="174" t="s">
        <v>334</v>
      </c>
      <c r="R33" s="174">
        <v>30</v>
      </c>
      <c r="S33" s="174" t="s">
        <v>77</v>
      </c>
      <c r="T33" s="18"/>
    </row>
    <row r="34" spans="1:20">
      <c r="A34" s="4">
        <v>30</v>
      </c>
      <c r="B34" s="173" t="s">
        <v>63</v>
      </c>
      <c r="C34" s="174" t="s">
        <v>648</v>
      </c>
      <c r="D34" s="175" t="s">
        <v>23</v>
      </c>
      <c r="E34" s="174" t="s">
        <v>649</v>
      </c>
      <c r="F34" s="174" t="s">
        <v>300</v>
      </c>
      <c r="G34" s="19">
        <v>69</v>
      </c>
      <c r="H34" s="19">
        <v>54</v>
      </c>
      <c r="I34" s="56">
        <f t="shared" si="0"/>
        <v>123</v>
      </c>
      <c r="J34" s="180" t="s">
        <v>717</v>
      </c>
      <c r="K34" s="174" t="s">
        <v>501</v>
      </c>
      <c r="L34" s="174" t="s">
        <v>89</v>
      </c>
      <c r="M34" s="174">
        <v>9401702738</v>
      </c>
      <c r="N34" s="174"/>
      <c r="O34" s="174"/>
      <c r="P34" s="181">
        <v>43690</v>
      </c>
      <c r="Q34" s="174" t="s">
        <v>334</v>
      </c>
      <c r="R34" s="174">
        <v>20</v>
      </c>
      <c r="S34" s="174" t="s">
        <v>77</v>
      </c>
      <c r="T34" s="18"/>
    </row>
    <row r="35" spans="1:20">
      <c r="A35" s="4">
        <v>31</v>
      </c>
      <c r="B35" s="173" t="s">
        <v>62</v>
      </c>
      <c r="C35" s="174" t="s">
        <v>650</v>
      </c>
      <c r="D35" s="175" t="s">
        <v>23</v>
      </c>
      <c r="E35" s="174" t="s">
        <v>651</v>
      </c>
      <c r="F35" s="174" t="s">
        <v>301</v>
      </c>
      <c r="G35" s="19">
        <v>188</v>
      </c>
      <c r="H35" s="19">
        <v>154</v>
      </c>
      <c r="I35" s="56">
        <f t="shared" si="0"/>
        <v>342</v>
      </c>
      <c r="J35" s="180" t="s">
        <v>718</v>
      </c>
      <c r="K35" s="174" t="s">
        <v>501</v>
      </c>
      <c r="L35" s="174" t="s">
        <v>89</v>
      </c>
      <c r="M35" s="174">
        <v>9401702738</v>
      </c>
      <c r="N35" s="174"/>
      <c r="O35" s="174"/>
      <c r="P35" s="181">
        <v>43691</v>
      </c>
      <c r="Q35" s="174" t="s">
        <v>315</v>
      </c>
      <c r="R35" s="174">
        <v>20</v>
      </c>
      <c r="S35" s="174" t="s">
        <v>77</v>
      </c>
      <c r="T35" s="18"/>
    </row>
    <row r="36" spans="1:20">
      <c r="A36" s="4">
        <v>32</v>
      </c>
      <c r="B36" s="173" t="s">
        <v>63</v>
      </c>
      <c r="C36" s="174" t="s">
        <v>652</v>
      </c>
      <c r="D36" s="175" t="s">
        <v>23</v>
      </c>
      <c r="E36" s="174" t="s">
        <v>653</v>
      </c>
      <c r="F36" s="174" t="s">
        <v>300</v>
      </c>
      <c r="G36" s="19">
        <v>73</v>
      </c>
      <c r="H36" s="19">
        <v>75</v>
      </c>
      <c r="I36" s="56">
        <f t="shared" si="0"/>
        <v>148</v>
      </c>
      <c r="J36" s="180" t="s">
        <v>719</v>
      </c>
      <c r="K36" s="174" t="s">
        <v>501</v>
      </c>
      <c r="L36" s="174" t="s">
        <v>89</v>
      </c>
      <c r="M36" s="174">
        <v>9401702738</v>
      </c>
      <c r="N36" s="174"/>
      <c r="O36" s="174"/>
      <c r="P36" s="181">
        <v>43691</v>
      </c>
      <c r="Q36" s="174" t="s">
        <v>315</v>
      </c>
      <c r="R36" s="174">
        <v>20</v>
      </c>
      <c r="S36" s="174" t="s">
        <v>77</v>
      </c>
      <c r="T36" s="18"/>
    </row>
    <row r="37" spans="1:20">
      <c r="A37" s="4">
        <v>33</v>
      </c>
      <c r="B37" s="173" t="s">
        <v>62</v>
      </c>
      <c r="C37" s="174" t="s">
        <v>654</v>
      </c>
      <c r="D37" s="175" t="s">
        <v>23</v>
      </c>
      <c r="E37" s="174" t="s">
        <v>655</v>
      </c>
      <c r="F37" s="174" t="s">
        <v>302</v>
      </c>
      <c r="G37" s="19">
        <v>103</v>
      </c>
      <c r="H37" s="19">
        <v>105</v>
      </c>
      <c r="I37" s="56">
        <f t="shared" si="0"/>
        <v>208</v>
      </c>
      <c r="J37" s="180" t="s">
        <v>720</v>
      </c>
      <c r="K37" s="174" t="s">
        <v>501</v>
      </c>
      <c r="L37" s="174" t="s">
        <v>89</v>
      </c>
      <c r="M37" s="174">
        <v>9401702738</v>
      </c>
      <c r="N37" s="174"/>
      <c r="O37" s="174"/>
      <c r="P37" s="181">
        <v>43693</v>
      </c>
      <c r="Q37" s="174" t="s">
        <v>326</v>
      </c>
      <c r="R37" s="174">
        <v>20</v>
      </c>
      <c r="S37" s="174" t="s">
        <v>77</v>
      </c>
      <c r="T37" s="18"/>
    </row>
    <row r="38" spans="1:20">
      <c r="A38" s="4">
        <v>34</v>
      </c>
      <c r="B38" s="173" t="s">
        <v>63</v>
      </c>
      <c r="C38" s="174" t="s">
        <v>388</v>
      </c>
      <c r="D38" s="175" t="s">
        <v>25</v>
      </c>
      <c r="E38" s="174">
        <v>14</v>
      </c>
      <c r="F38" s="174"/>
      <c r="G38" s="19">
        <v>20</v>
      </c>
      <c r="H38" s="19">
        <v>31</v>
      </c>
      <c r="I38" s="56">
        <f t="shared" si="0"/>
        <v>51</v>
      </c>
      <c r="J38" s="180">
        <v>9954764983</v>
      </c>
      <c r="K38" s="174" t="s">
        <v>494</v>
      </c>
      <c r="L38" s="174" t="s">
        <v>93</v>
      </c>
      <c r="M38" s="174">
        <v>9401692792</v>
      </c>
      <c r="N38" s="174" t="s">
        <v>500</v>
      </c>
      <c r="O38" s="178">
        <v>9401383946</v>
      </c>
      <c r="P38" s="181">
        <v>43693</v>
      </c>
      <c r="Q38" s="174" t="s">
        <v>326</v>
      </c>
      <c r="R38" s="174">
        <v>10</v>
      </c>
      <c r="S38" s="174" t="s">
        <v>77</v>
      </c>
      <c r="T38" s="18"/>
    </row>
    <row r="39" spans="1:20">
      <c r="A39" s="4">
        <v>35</v>
      </c>
      <c r="B39" s="173" t="s">
        <v>62</v>
      </c>
      <c r="C39" s="174" t="s">
        <v>656</v>
      </c>
      <c r="D39" s="175" t="s">
        <v>23</v>
      </c>
      <c r="E39" s="174" t="s">
        <v>657</v>
      </c>
      <c r="F39" s="174" t="s">
        <v>300</v>
      </c>
      <c r="G39" s="19">
        <v>39</v>
      </c>
      <c r="H39" s="19">
        <v>27</v>
      </c>
      <c r="I39" s="56">
        <f t="shared" si="0"/>
        <v>66</v>
      </c>
      <c r="J39" s="180" t="s">
        <v>721</v>
      </c>
      <c r="K39" s="174" t="s">
        <v>501</v>
      </c>
      <c r="L39" s="174" t="s">
        <v>89</v>
      </c>
      <c r="M39" s="174">
        <v>9401702738</v>
      </c>
      <c r="N39" s="174"/>
      <c r="O39" s="174"/>
      <c r="P39" s="181">
        <v>43694</v>
      </c>
      <c r="Q39" s="177" t="s">
        <v>329</v>
      </c>
      <c r="R39" s="174">
        <v>20</v>
      </c>
      <c r="S39" s="174" t="s">
        <v>77</v>
      </c>
      <c r="T39" s="18"/>
    </row>
    <row r="40" spans="1:20">
      <c r="A40" s="4">
        <v>36</v>
      </c>
      <c r="B40" s="173" t="s">
        <v>63</v>
      </c>
      <c r="C40" s="174" t="s">
        <v>658</v>
      </c>
      <c r="D40" s="175" t="s">
        <v>23</v>
      </c>
      <c r="E40" s="174" t="s">
        <v>659</v>
      </c>
      <c r="F40" s="174" t="s">
        <v>300</v>
      </c>
      <c r="G40" s="19">
        <v>72</v>
      </c>
      <c r="H40" s="19">
        <v>63</v>
      </c>
      <c r="I40" s="56">
        <f t="shared" si="0"/>
        <v>135</v>
      </c>
      <c r="J40" s="180" t="s">
        <v>722</v>
      </c>
      <c r="K40" s="174" t="s">
        <v>501</v>
      </c>
      <c r="L40" s="174" t="s">
        <v>89</v>
      </c>
      <c r="M40" s="174">
        <v>9401702738</v>
      </c>
      <c r="N40" s="174"/>
      <c r="O40" s="174"/>
      <c r="P40" s="181">
        <v>43694</v>
      </c>
      <c r="Q40" s="177" t="s">
        <v>329</v>
      </c>
      <c r="R40" s="174">
        <v>20</v>
      </c>
      <c r="S40" s="174" t="s">
        <v>77</v>
      </c>
      <c r="T40" s="18"/>
    </row>
    <row r="41" spans="1:20">
      <c r="A41" s="4">
        <v>37</v>
      </c>
      <c r="B41" s="173" t="s">
        <v>62</v>
      </c>
      <c r="C41" s="174" t="s">
        <v>660</v>
      </c>
      <c r="D41" s="175" t="s">
        <v>23</v>
      </c>
      <c r="E41" s="174" t="s">
        <v>661</v>
      </c>
      <c r="F41" s="174" t="s">
        <v>300</v>
      </c>
      <c r="G41" s="19">
        <v>118</v>
      </c>
      <c r="H41" s="19">
        <v>95</v>
      </c>
      <c r="I41" s="56">
        <f t="shared" si="0"/>
        <v>213</v>
      </c>
      <c r="J41" s="180" t="s">
        <v>723</v>
      </c>
      <c r="K41" s="174" t="s">
        <v>501</v>
      </c>
      <c r="L41" s="174" t="s">
        <v>89</v>
      </c>
      <c r="M41" s="174">
        <v>9401702738</v>
      </c>
      <c r="N41" s="174"/>
      <c r="O41" s="174"/>
      <c r="P41" s="181">
        <v>43696</v>
      </c>
      <c r="Q41" s="174" t="s">
        <v>308</v>
      </c>
      <c r="R41" s="174">
        <v>20</v>
      </c>
      <c r="S41" s="174" t="s">
        <v>77</v>
      </c>
      <c r="T41" s="18"/>
    </row>
    <row r="42" spans="1:20">
      <c r="A42" s="4">
        <v>38</v>
      </c>
      <c r="B42" s="173" t="s">
        <v>63</v>
      </c>
      <c r="C42" s="178" t="s">
        <v>662</v>
      </c>
      <c r="D42" s="175" t="s">
        <v>25</v>
      </c>
      <c r="E42" s="178">
        <v>29</v>
      </c>
      <c r="F42" s="174"/>
      <c r="G42" s="19">
        <v>32</v>
      </c>
      <c r="H42" s="19">
        <v>31</v>
      </c>
      <c r="I42" s="56">
        <f t="shared" si="0"/>
        <v>63</v>
      </c>
      <c r="J42" s="180">
        <v>9401522235</v>
      </c>
      <c r="K42" s="174" t="s">
        <v>328</v>
      </c>
      <c r="L42" s="174" t="s">
        <v>512</v>
      </c>
      <c r="M42" s="174">
        <v>9435253680</v>
      </c>
      <c r="N42" s="177" t="s">
        <v>529</v>
      </c>
      <c r="O42" s="174">
        <v>8472069779</v>
      </c>
      <c r="P42" s="181">
        <v>43696</v>
      </c>
      <c r="Q42" s="174" t="s">
        <v>308</v>
      </c>
      <c r="R42" s="174">
        <v>60</v>
      </c>
      <c r="S42" s="174" t="s">
        <v>77</v>
      </c>
      <c r="T42" s="18"/>
    </row>
    <row r="43" spans="1:20">
      <c r="A43" s="4">
        <v>39</v>
      </c>
      <c r="B43" s="173" t="s">
        <v>62</v>
      </c>
      <c r="C43" s="174" t="s">
        <v>407</v>
      </c>
      <c r="D43" s="175" t="s">
        <v>23</v>
      </c>
      <c r="E43" s="174" t="s">
        <v>408</v>
      </c>
      <c r="F43" s="174" t="s">
        <v>301</v>
      </c>
      <c r="G43" s="19">
        <v>74</v>
      </c>
      <c r="H43" s="19">
        <v>89</v>
      </c>
      <c r="I43" s="56">
        <f t="shared" si="0"/>
        <v>163</v>
      </c>
      <c r="J43" s="180">
        <v>3671217814</v>
      </c>
      <c r="K43" s="174" t="s">
        <v>501</v>
      </c>
      <c r="L43" s="174" t="s">
        <v>89</v>
      </c>
      <c r="M43" s="174">
        <v>9401702738</v>
      </c>
      <c r="N43" s="174"/>
      <c r="O43" s="174"/>
      <c r="P43" s="181">
        <v>43697</v>
      </c>
      <c r="Q43" s="174" t="s">
        <v>334</v>
      </c>
      <c r="R43" s="174">
        <v>20</v>
      </c>
      <c r="S43" s="174" t="s">
        <v>77</v>
      </c>
      <c r="T43" s="18"/>
    </row>
    <row r="44" spans="1:20">
      <c r="A44" s="4">
        <v>40</v>
      </c>
      <c r="B44" s="173" t="s">
        <v>63</v>
      </c>
      <c r="C44" s="178" t="s">
        <v>663</v>
      </c>
      <c r="D44" s="175" t="s">
        <v>25</v>
      </c>
      <c r="E44" s="178">
        <v>31</v>
      </c>
      <c r="F44" s="174"/>
      <c r="G44" s="19">
        <v>25</v>
      </c>
      <c r="H44" s="19">
        <v>22</v>
      </c>
      <c r="I44" s="56">
        <f t="shared" si="0"/>
        <v>47</v>
      </c>
      <c r="J44" s="180">
        <v>9401065792</v>
      </c>
      <c r="K44" s="174" t="s">
        <v>328</v>
      </c>
      <c r="L44" s="174" t="s">
        <v>512</v>
      </c>
      <c r="M44" s="174">
        <v>9435253680</v>
      </c>
      <c r="N44" s="177" t="s">
        <v>529</v>
      </c>
      <c r="O44" s="174">
        <v>8876465889</v>
      </c>
      <c r="P44" s="181">
        <v>43697</v>
      </c>
      <c r="Q44" s="174" t="s">
        <v>334</v>
      </c>
      <c r="R44" s="174">
        <v>60</v>
      </c>
      <c r="S44" s="174" t="s">
        <v>77</v>
      </c>
      <c r="T44" s="18"/>
    </row>
    <row r="45" spans="1:20">
      <c r="A45" s="4">
        <v>41</v>
      </c>
      <c r="B45" s="173" t="s">
        <v>62</v>
      </c>
      <c r="C45" s="174" t="s">
        <v>664</v>
      </c>
      <c r="D45" s="175" t="s">
        <v>23</v>
      </c>
      <c r="E45" s="174" t="s">
        <v>665</v>
      </c>
      <c r="F45" s="174" t="s">
        <v>300</v>
      </c>
      <c r="G45" s="19">
        <v>29</v>
      </c>
      <c r="H45" s="19">
        <v>23</v>
      </c>
      <c r="I45" s="56">
        <f t="shared" si="0"/>
        <v>52</v>
      </c>
      <c r="J45" s="180" t="s">
        <v>724</v>
      </c>
      <c r="K45" s="174" t="s">
        <v>328</v>
      </c>
      <c r="L45" s="174" t="s">
        <v>342</v>
      </c>
      <c r="M45" s="174">
        <v>9401777403</v>
      </c>
      <c r="N45" s="174"/>
      <c r="O45" s="174"/>
      <c r="P45" s="181">
        <v>43698</v>
      </c>
      <c r="Q45" s="174" t="s">
        <v>315</v>
      </c>
      <c r="R45" s="174">
        <v>60</v>
      </c>
      <c r="S45" s="174" t="s">
        <v>77</v>
      </c>
      <c r="T45" s="18"/>
    </row>
    <row r="46" spans="1:20">
      <c r="A46" s="4">
        <v>42</v>
      </c>
      <c r="B46" s="173" t="s">
        <v>62</v>
      </c>
      <c r="C46" s="174" t="s">
        <v>232</v>
      </c>
      <c r="D46" s="175" t="s">
        <v>23</v>
      </c>
      <c r="E46" s="174" t="s">
        <v>284</v>
      </c>
      <c r="F46" s="174" t="s">
        <v>300</v>
      </c>
      <c r="G46" s="19">
        <v>12</v>
      </c>
      <c r="H46" s="19">
        <v>14</v>
      </c>
      <c r="I46" s="56">
        <f t="shared" si="0"/>
        <v>26</v>
      </c>
      <c r="J46" s="180" t="s">
        <v>343</v>
      </c>
      <c r="K46" s="174" t="s">
        <v>328</v>
      </c>
      <c r="L46" s="174" t="s">
        <v>342</v>
      </c>
      <c r="M46" s="174">
        <v>9401777403</v>
      </c>
      <c r="N46" s="174"/>
      <c r="O46" s="174"/>
      <c r="P46" s="181">
        <v>43698</v>
      </c>
      <c r="Q46" s="174" t="s">
        <v>315</v>
      </c>
      <c r="R46" s="174">
        <v>60</v>
      </c>
      <c r="S46" s="174" t="s">
        <v>77</v>
      </c>
      <c r="T46" s="18"/>
    </row>
    <row r="47" spans="1:20">
      <c r="A47" s="4">
        <v>43</v>
      </c>
      <c r="B47" s="173" t="s">
        <v>63</v>
      </c>
      <c r="C47" s="174" t="s">
        <v>666</v>
      </c>
      <c r="D47" s="175" t="s">
        <v>23</v>
      </c>
      <c r="E47" s="174" t="s">
        <v>667</v>
      </c>
      <c r="F47" s="174" t="s">
        <v>300</v>
      </c>
      <c r="G47" s="19">
        <v>13</v>
      </c>
      <c r="H47" s="19">
        <v>21</v>
      </c>
      <c r="I47" s="56">
        <f t="shared" si="0"/>
        <v>34</v>
      </c>
      <c r="J47" s="180" t="s">
        <v>725</v>
      </c>
      <c r="K47" s="174" t="s">
        <v>328</v>
      </c>
      <c r="L47" s="174" t="s">
        <v>342</v>
      </c>
      <c r="M47" s="174">
        <v>9401777403</v>
      </c>
      <c r="N47" s="174"/>
      <c r="O47" s="174"/>
      <c r="P47" s="181">
        <v>43698</v>
      </c>
      <c r="Q47" s="174" t="s">
        <v>315</v>
      </c>
      <c r="R47" s="174">
        <v>60</v>
      </c>
      <c r="S47" s="174" t="s">
        <v>77</v>
      </c>
      <c r="T47" s="18"/>
    </row>
    <row r="48" spans="1:20">
      <c r="A48" s="4">
        <v>44</v>
      </c>
      <c r="B48" s="173" t="s">
        <v>63</v>
      </c>
      <c r="C48" s="174" t="s">
        <v>668</v>
      </c>
      <c r="D48" s="175" t="s">
        <v>23</v>
      </c>
      <c r="E48" s="174" t="s">
        <v>669</v>
      </c>
      <c r="F48" s="174" t="s">
        <v>300</v>
      </c>
      <c r="G48" s="19">
        <v>42</v>
      </c>
      <c r="H48" s="19">
        <v>24</v>
      </c>
      <c r="I48" s="56">
        <f t="shared" si="0"/>
        <v>66</v>
      </c>
      <c r="J48" s="180" t="s">
        <v>726</v>
      </c>
      <c r="K48" s="174" t="s">
        <v>498</v>
      </c>
      <c r="L48" s="174" t="s">
        <v>98</v>
      </c>
      <c r="M48" s="174">
        <v>9678453162</v>
      </c>
      <c r="N48" s="174"/>
      <c r="O48" s="174"/>
      <c r="P48" s="181">
        <v>43698</v>
      </c>
      <c r="Q48" s="174" t="s">
        <v>315</v>
      </c>
      <c r="R48" s="174">
        <v>20</v>
      </c>
      <c r="S48" s="174" t="s">
        <v>77</v>
      </c>
      <c r="T48" s="18"/>
    </row>
    <row r="49" spans="1:20">
      <c r="A49" s="4">
        <v>45</v>
      </c>
      <c r="B49" s="173" t="s">
        <v>63</v>
      </c>
      <c r="C49" s="174" t="s">
        <v>401</v>
      </c>
      <c r="D49" s="175" t="s">
        <v>23</v>
      </c>
      <c r="E49" s="174" t="s">
        <v>402</v>
      </c>
      <c r="F49" s="174" t="s">
        <v>300</v>
      </c>
      <c r="G49" s="19">
        <v>9</v>
      </c>
      <c r="H49" s="19">
        <v>16</v>
      </c>
      <c r="I49" s="56">
        <f t="shared" si="0"/>
        <v>25</v>
      </c>
      <c r="J49" s="180" t="s">
        <v>727</v>
      </c>
      <c r="K49" s="174" t="s">
        <v>498</v>
      </c>
      <c r="L49" s="174" t="s">
        <v>98</v>
      </c>
      <c r="M49" s="174">
        <v>9678453162</v>
      </c>
      <c r="N49" s="174"/>
      <c r="O49" s="174"/>
      <c r="P49" s="181">
        <v>43698</v>
      </c>
      <c r="Q49" s="174" t="s">
        <v>315</v>
      </c>
      <c r="R49" s="174">
        <v>20</v>
      </c>
      <c r="S49" s="174" t="s">
        <v>77</v>
      </c>
      <c r="T49" s="18"/>
    </row>
    <row r="50" spans="1:20">
      <c r="A50" s="4">
        <v>46</v>
      </c>
      <c r="B50" s="173" t="s">
        <v>62</v>
      </c>
      <c r="C50" s="174" t="s">
        <v>670</v>
      </c>
      <c r="D50" s="175" t="s">
        <v>23</v>
      </c>
      <c r="E50" s="174" t="s">
        <v>671</v>
      </c>
      <c r="F50" s="174" t="s">
        <v>300</v>
      </c>
      <c r="G50" s="19">
        <v>19</v>
      </c>
      <c r="H50" s="19">
        <v>21</v>
      </c>
      <c r="I50" s="56">
        <f t="shared" si="0"/>
        <v>40</v>
      </c>
      <c r="J50" s="180" t="s">
        <v>728</v>
      </c>
      <c r="K50" s="174" t="s">
        <v>498</v>
      </c>
      <c r="L50" s="174" t="s">
        <v>98</v>
      </c>
      <c r="M50" s="174">
        <v>9678453162</v>
      </c>
      <c r="N50" s="174"/>
      <c r="O50" s="174"/>
      <c r="P50" s="181">
        <v>43699</v>
      </c>
      <c r="Q50" s="174" t="s">
        <v>321</v>
      </c>
      <c r="R50" s="174">
        <v>20</v>
      </c>
      <c r="S50" s="174" t="s">
        <v>77</v>
      </c>
      <c r="T50" s="18"/>
    </row>
    <row r="51" spans="1:20">
      <c r="A51" s="4">
        <v>47</v>
      </c>
      <c r="B51" s="173" t="s">
        <v>62</v>
      </c>
      <c r="C51" s="174" t="s">
        <v>672</v>
      </c>
      <c r="D51" s="175" t="s">
        <v>23</v>
      </c>
      <c r="E51" s="174" t="s">
        <v>673</v>
      </c>
      <c r="F51" s="174" t="s">
        <v>302</v>
      </c>
      <c r="G51" s="19">
        <v>74</v>
      </c>
      <c r="H51" s="19">
        <v>65</v>
      </c>
      <c r="I51" s="56">
        <f t="shared" si="0"/>
        <v>139</v>
      </c>
      <c r="J51" s="180" t="s">
        <v>729</v>
      </c>
      <c r="K51" s="174" t="s">
        <v>498</v>
      </c>
      <c r="L51" s="174" t="s">
        <v>98</v>
      </c>
      <c r="M51" s="174">
        <v>9678453162</v>
      </c>
      <c r="N51" s="174"/>
      <c r="O51" s="174"/>
      <c r="P51" s="181">
        <v>43699</v>
      </c>
      <c r="Q51" s="174" t="s">
        <v>321</v>
      </c>
      <c r="R51" s="174">
        <v>20</v>
      </c>
      <c r="S51" s="174" t="s">
        <v>77</v>
      </c>
      <c r="T51" s="18"/>
    </row>
    <row r="52" spans="1:20">
      <c r="A52" s="4">
        <v>48</v>
      </c>
      <c r="B52" s="173" t="s">
        <v>63</v>
      </c>
      <c r="C52" s="174" t="s">
        <v>403</v>
      </c>
      <c r="D52" s="175" t="s">
        <v>23</v>
      </c>
      <c r="E52" s="174" t="s">
        <v>404</v>
      </c>
      <c r="F52" s="174" t="s">
        <v>300</v>
      </c>
      <c r="G52" s="19">
        <v>15</v>
      </c>
      <c r="H52" s="19">
        <v>16</v>
      </c>
      <c r="I52" s="56">
        <f t="shared" si="0"/>
        <v>31</v>
      </c>
      <c r="J52" s="180" t="s">
        <v>499</v>
      </c>
      <c r="K52" s="174" t="s">
        <v>498</v>
      </c>
      <c r="L52" s="174" t="s">
        <v>98</v>
      </c>
      <c r="M52" s="174">
        <v>9678453162</v>
      </c>
      <c r="N52" s="174"/>
      <c r="O52" s="174"/>
      <c r="P52" s="181">
        <v>43699</v>
      </c>
      <c r="Q52" s="174" t="s">
        <v>321</v>
      </c>
      <c r="R52" s="174">
        <v>20</v>
      </c>
      <c r="S52" s="174" t="s">
        <v>77</v>
      </c>
      <c r="T52" s="18"/>
    </row>
    <row r="53" spans="1:20">
      <c r="A53" s="4">
        <v>49</v>
      </c>
      <c r="B53" s="173" t="s">
        <v>62</v>
      </c>
      <c r="C53" s="174" t="s">
        <v>674</v>
      </c>
      <c r="D53" s="175" t="s">
        <v>23</v>
      </c>
      <c r="E53" s="174" t="s">
        <v>675</v>
      </c>
      <c r="F53" s="174" t="s">
        <v>302</v>
      </c>
      <c r="G53" s="17">
        <v>33</v>
      </c>
      <c r="H53" s="17">
        <v>23</v>
      </c>
      <c r="I53" s="56">
        <f t="shared" si="0"/>
        <v>56</v>
      </c>
      <c r="J53" s="180" t="s">
        <v>730</v>
      </c>
      <c r="K53" s="174" t="s">
        <v>498</v>
      </c>
      <c r="L53" s="174" t="s">
        <v>98</v>
      </c>
      <c r="M53" s="174">
        <v>9678453162</v>
      </c>
      <c r="N53" s="174"/>
      <c r="O53" s="174"/>
      <c r="P53" s="181">
        <v>43700</v>
      </c>
      <c r="Q53" s="174" t="s">
        <v>326</v>
      </c>
      <c r="R53" s="174">
        <v>20</v>
      </c>
      <c r="S53" s="174" t="s">
        <v>77</v>
      </c>
      <c r="T53" s="18"/>
    </row>
    <row r="54" spans="1:20">
      <c r="A54" s="4">
        <v>50</v>
      </c>
      <c r="B54" s="173" t="s">
        <v>63</v>
      </c>
      <c r="C54" s="174" t="s">
        <v>676</v>
      </c>
      <c r="D54" s="175" t="s">
        <v>23</v>
      </c>
      <c r="E54" s="174" t="s">
        <v>677</v>
      </c>
      <c r="F54" s="174" t="s">
        <v>300</v>
      </c>
      <c r="G54" s="19">
        <v>73</v>
      </c>
      <c r="H54" s="19">
        <v>64</v>
      </c>
      <c r="I54" s="56">
        <f t="shared" si="0"/>
        <v>137</v>
      </c>
      <c r="J54" s="180" t="s">
        <v>731</v>
      </c>
      <c r="K54" s="174" t="s">
        <v>498</v>
      </c>
      <c r="L54" s="174" t="s">
        <v>98</v>
      </c>
      <c r="M54" s="174">
        <v>9678453162</v>
      </c>
      <c r="N54" s="174"/>
      <c r="O54" s="174"/>
      <c r="P54" s="181">
        <v>43700</v>
      </c>
      <c r="Q54" s="174" t="s">
        <v>326</v>
      </c>
      <c r="R54" s="174">
        <v>20</v>
      </c>
      <c r="S54" s="174" t="s">
        <v>77</v>
      </c>
      <c r="T54" s="18"/>
    </row>
    <row r="55" spans="1:20">
      <c r="A55" s="4">
        <v>51</v>
      </c>
      <c r="B55" s="173" t="s">
        <v>62</v>
      </c>
      <c r="C55" s="174" t="s">
        <v>678</v>
      </c>
      <c r="D55" s="175" t="s">
        <v>23</v>
      </c>
      <c r="E55" s="174" t="s">
        <v>679</v>
      </c>
      <c r="F55" s="174" t="s">
        <v>300</v>
      </c>
      <c r="G55" s="19">
        <v>48</v>
      </c>
      <c r="H55" s="19">
        <v>43</v>
      </c>
      <c r="I55" s="56">
        <f t="shared" si="0"/>
        <v>91</v>
      </c>
      <c r="J55" s="180" t="s">
        <v>732</v>
      </c>
      <c r="K55" s="174" t="s">
        <v>498</v>
      </c>
      <c r="L55" s="174" t="s">
        <v>98</v>
      </c>
      <c r="M55" s="174">
        <v>9678453162</v>
      </c>
      <c r="N55" s="174"/>
      <c r="O55" s="174"/>
      <c r="P55" s="181">
        <v>43703</v>
      </c>
      <c r="Q55" s="174" t="s">
        <v>308</v>
      </c>
      <c r="R55" s="174">
        <v>20</v>
      </c>
      <c r="S55" s="174" t="s">
        <v>77</v>
      </c>
      <c r="T55" s="18"/>
    </row>
    <row r="56" spans="1:20">
      <c r="A56" s="4">
        <v>52</v>
      </c>
      <c r="B56" s="173" t="s">
        <v>63</v>
      </c>
      <c r="C56" s="174" t="s">
        <v>680</v>
      </c>
      <c r="D56" s="175" t="s">
        <v>23</v>
      </c>
      <c r="E56" s="174" t="s">
        <v>681</v>
      </c>
      <c r="F56" s="174" t="s">
        <v>303</v>
      </c>
      <c r="G56" s="19">
        <v>7</v>
      </c>
      <c r="H56" s="19">
        <v>5</v>
      </c>
      <c r="I56" s="56">
        <f t="shared" si="0"/>
        <v>12</v>
      </c>
      <c r="J56" s="180" t="s">
        <v>733</v>
      </c>
      <c r="K56" s="174" t="s">
        <v>498</v>
      </c>
      <c r="L56" s="174" t="s">
        <v>98</v>
      </c>
      <c r="M56" s="174">
        <v>9678453162</v>
      </c>
      <c r="N56" s="174"/>
      <c r="O56" s="174"/>
      <c r="P56" s="181">
        <v>43703</v>
      </c>
      <c r="Q56" s="174" t="s">
        <v>308</v>
      </c>
      <c r="R56" s="174">
        <v>20</v>
      </c>
      <c r="S56" s="174" t="s">
        <v>77</v>
      </c>
      <c r="T56" s="18"/>
    </row>
    <row r="57" spans="1:20">
      <c r="A57" s="4">
        <v>53</v>
      </c>
      <c r="B57" s="173" t="s">
        <v>62</v>
      </c>
      <c r="C57" s="174" t="s">
        <v>682</v>
      </c>
      <c r="D57" s="175" t="s">
        <v>23</v>
      </c>
      <c r="E57" s="174" t="s">
        <v>683</v>
      </c>
      <c r="F57" s="174" t="s">
        <v>302</v>
      </c>
      <c r="G57" s="19">
        <v>103</v>
      </c>
      <c r="H57" s="19">
        <v>123</v>
      </c>
      <c r="I57" s="56">
        <f t="shared" si="0"/>
        <v>226</v>
      </c>
      <c r="J57" s="180" t="s">
        <v>734</v>
      </c>
      <c r="K57" s="174" t="s">
        <v>346</v>
      </c>
      <c r="L57" s="174" t="s">
        <v>167</v>
      </c>
      <c r="M57" s="174">
        <v>9613967839</v>
      </c>
      <c r="N57" s="174"/>
      <c r="O57" s="174"/>
      <c r="P57" s="181">
        <v>43704</v>
      </c>
      <c r="Q57" s="174" t="s">
        <v>334</v>
      </c>
      <c r="R57" s="174">
        <v>45</v>
      </c>
      <c r="S57" s="174" t="s">
        <v>77</v>
      </c>
      <c r="T57" s="18"/>
    </row>
    <row r="58" spans="1:20">
      <c r="A58" s="4">
        <v>54</v>
      </c>
      <c r="B58" s="173" t="s">
        <v>63</v>
      </c>
      <c r="C58" s="174" t="s">
        <v>684</v>
      </c>
      <c r="D58" s="175" t="s">
        <v>23</v>
      </c>
      <c r="E58" s="174" t="s">
        <v>685</v>
      </c>
      <c r="F58" s="174" t="s">
        <v>300</v>
      </c>
      <c r="G58" s="19">
        <v>57</v>
      </c>
      <c r="H58" s="19">
        <v>65</v>
      </c>
      <c r="I58" s="56">
        <f t="shared" si="0"/>
        <v>122</v>
      </c>
      <c r="J58" s="180" t="s">
        <v>735</v>
      </c>
      <c r="K58" s="174" t="s">
        <v>346</v>
      </c>
      <c r="L58" s="174" t="s">
        <v>167</v>
      </c>
      <c r="M58" s="174">
        <v>9613967839</v>
      </c>
      <c r="N58" s="174"/>
      <c r="O58" s="174"/>
      <c r="P58" s="181">
        <v>43704</v>
      </c>
      <c r="Q58" s="174" t="s">
        <v>334</v>
      </c>
      <c r="R58" s="174">
        <v>45</v>
      </c>
      <c r="S58" s="174" t="s">
        <v>77</v>
      </c>
      <c r="T58" s="18"/>
    </row>
    <row r="59" spans="1:20">
      <c r="A59" s="4">
        <v>55</v>
      </c>
      <c r="B59" s="173" t="s">
        <v>63</v>
      </c>
      <c r="C59" s="174" t="s">
        <v>686</v>
      </c>
      <c r="D59" s="175" t="s">
        <v>23</v>
      </c>
      <c r="E59" s="174" t="s">
        <v>687</v>
      </c>
      <c r="F59" s="174" t="s">
        <v>303</v>
      </c>
      <c r="G59" s="19">
        <v>65</v>
      </c>
      <c r="H59" s="19">
        <v>43</v>
      </c>
      <c r="I59" s="56">
        <f t="shared" si="0"/>
        <v>108</v>
      </c>
      <c r="J59" s="180" t="s">
        <v>736</v>
      </c>
      <c r="K59" s="174" t="s">
        <v>346</v>
      </c>
      <c r="L59" s="174" t="s">
        <v>167</v>
      </c>
      <c r="M59" s="174">
        <v>9613967839</v>
      </c>
      <c r="N59" s="174"/>
      <c r="O59" s="174"/>
      <c r="P59" s="181">
        <v>43705</v>
      </c>
      <c r="Q59" s="174" t="s">
        <v>315</v>
      </c>
      <c r="R59" s="174">
        <v>45</v>
      </c>
      <c r="S59" s="174" t="s">
        <v>77</v>
      </c>
      <c r="T59" s="18"/>
    </row>
    <row r="60" spans="1:20">
      <c r="A60" s="4">
        <v>56</v>
      </c>
      <c r="B60" s="173" t="s">
        <v>62</v>
      </c>
      <c r="C60" s="174" t="s">
        <v>688</v>
      </c>
      <c r="D60" s="175" t="s">
        <v>23</v>
      </c>
      <c r="E60" s="174" t="s">
        <v>689</v>
      </c>
      <c r="F60" s="174" t="s">
        <v>300</v>
      </c>
      <c r="G60" s="19">
        <v>40</v>
      </c>
      <c r="H60" s="19">
        <v>28</v>
      </c>
      <c r="I60" s="56">
        <f t="shared" si="0"/>
        <v>68</v>
      </c>
      <c r="J60" s="180" t="s">
        <v>737</v>
      </c>
      <c r="K60" s="174" t="s">
        <v>314</v>
      </c>
      <c r="L60" s="174" t="s">
        <v>174</v>
      </c>
      <c r="M60" s="174">
        <v>7399517942</v>
      </c>
      <c r="N60" s="174"/>
      <c r="O60" s="174"/>
      <c r="P60" s="181">
        <v>43705</v>
      </c>
      <c r="Q60" s="174" t="s">
        <v>315</v>
      </c>
      <c r="R60" s="174">
        <v>25</v>
      </c>
      <c r="S60" s="174" t="s">
        <v>77</v>
      </c>
      <c r="T60" s="18"/>
    </row>
    <row r="61" spans="1:20">
      <c r="A61" s="4">
        <v>57</v>
      </c>
      <c r="B61" s="173" t="s">
        <v>62</v>
      </c>
      <c r="C61" s="174" t="s">
        <v>690</v>
      </c>
      <c r="D61" s="175" t="s">
        <v>23</v>
      </c>
      <c r="E61" s="174" t="s">
        <v>691</v>
      </c>
      <c r="F61" s="174" t="s">
        <v>300</v>
      </c>
      <c r="G61" s="19">
        <v>31</v>
      </c>
      <c r="H61" s="19">
        <v>28</v>
      </c>
      <c r="I61" s="56">
        <f t="shared" si="0"/>
        <v>59</v>
      </c>
      <c r="J61" s="186">
        <v>9435762307</v>
      </c>
      <c r="K61" s="174" t="s">
        <v>509</v>
      </c>
      <c r="L61" s="174" t="s">
        <v>507</v>
      </c>
      <c r="M61" s="174">
        <v>9854670959</v>
      </c>
      <c r="N61" s="174"/>
      <c r="O61" s="174"/>
      <c r="P61" s="181">
        <v>43706</v>
      </c>
      <c r="Q61" s="174" t="s">
        <v>321</v>
      </c>
      <c r="R61" s="174">
        <v>15</v>
      </c>
      <c r="S61" s="174" t="s">
        <v>77</v>
      </c>
      <c r="T61" s="18"/>
    </row>
    <row r="62" spans="1:20">
      <c r="A62" s="4">
        <v>58</v>
      </c>
      <c r="B62" s="173" t="s">
        <v>63</v>
      </c>
      <c r="C62" s="174" t="s">
        <v>427</v>
      </c>
      <c r="D62" s="175" t="s">
        <v>23</v>
      </c>
      <c r="E62" s="174" t="s">
        <v>428</v>
      </c>
      <c r="F62" s="174" t="s">
        <v>300</v>
      </c>
      <c r="G62" s="19">
        <v>19</v>
      </c>
      <c r="H62" s="19">
        <v>16</v>
      </c>
      <c r="I62" s="56">
        <f t="shared" si="0"/>
        <v>35</v>
      </c>
      <c r="J62" s="180"/>
      <c r="K62" s="174" t="s">
        <v>509</v>
      </c>
      <c r="L62" s="174" t="s">
        <v>507</v>
      </c>
      <c r="M62" s="174">
        <v>9854670959</v>
      </c>
      <c r="N62" s="174"/>
      <c r="O62" s="174"/>
      <c r="P62" s="181">
        <v>43706</v>
      </c>
      <c r="Q62" s="174" t="s">
        <v>321</v>
      </c>
      <c r="R62" s="174">
        <v>20</v>
      </c>
      <c r="S62" s="174" t="s">
        <v>77</v>
      </c>
      <c r="T62" s="18"/>
    </row>
    <row r="63" spans="1:20">
      <c r="A63" s="4">
        <v>59</v>
      </c>
      <c r="B63" s="173" t="s">
        <v>63</v>
      </c>
      <c r="C63" s="174" t="s">
        <v>429</v>
      </c>
      <c r="D63" s="175" t="s">
        <v>23</v>
      </c>
      <c r="E63" s="174" t="s">
        <v>430</v>
      </c>
      <c r="F63" s="174" t="s">
        <v>300</v>
      </c>
      <c r="G63" s="19">
        <v>5</v>
      </c>
      <c r="H63" s="19">
        <v>9</v>
      </c>
      <c r="I63" s="56">
        <f t="shared" si="0"/>
        <v>14</v>
      </c>
      <c r="J63" s="186">
        <v>9859555502</v>
      </c>
      <c r="K63" s="174" t="s">
        <v>509</v>
      </c>
      <c r="L63" s="174" t="s">
        <v>507</v>
      </c>
      <c r="M63" s="174">
        <v>9854670959</v>
      </c>
      <c r="N63" s="174"/>
      <c r="O63" s="174"/>
      <c r="P63" s="181">
        <v>43706</v>
      </c>
      <c r="Q63" s="174" t="s">
        <v>321</v>
      </c>
      <c r="R63" s="174">
        <v>20</v>
      </c>
      <c r="S63" s="174" t="s">
        <v>77</v>
      </c>
      <c r="T63" s="18"/>
    </row>
    <row r="64" spans="1:20">
      <c r="A64" s="4">
        <v>60</v>
      </c>
      <c r="B64" s="173" t="s">
        <v>62</v>
      </c>
      <c r="C64" s="174" t="s">
        <v>692</v>
      </c>
      <c r="D64" s="175" t="s">
        <v>23</v>
      </c>
      <c r="E64" s="174" t="s">
        <v>693</v>
      </c>
      <c r="F64" s="174" t="s">
        <v>300</v>
      </c>
      <c r="G64" s="19">
        <v>168</v>
      </c>
      <c r="H64" s="19">
        <v>164</v>
      </c>
      <c r="I64" s="56">
        <f t="shared" si="0"/>
        <v>332</v>
      </c>
      <c r="J64" s="180" t="s">
        <v>738</v>
      </c>
      <c r="K64" s="174" t="s">
        <v>328</v>
      </c>
      <c r="L64" s="174" t="s">
        <v>137</v>
      </c>
      <c r="M64" s="174">
        <v>8753969045</v>
      </c>
      <c r="N64" s="174"/>
      <c r="O64" s="174"/>
      <c r="P64" s="181">
        <v>43707</v>
      </c>
      <c r="Q64" s="174" t="s">
        <v>326</v>
      </c>
      <c r="R64" s="174">
        <v>60</v>
      </c>
      <c r="S64" s="174" t="s">
        <v>77</v>
      </c>
      <c r="T64" s="18"/>
    </row>
    <row r="65" spans="1:20">
      <c r="A65" s="4">
        <v>61</v>
      </c>
      <c r="B65" s="173" t="s">
        <v>63</v>
      </c>
      <c r="C65" s="174" t="s">
        <v>692</v>
      </c>
      <c r="D65" s="175" t="s">
        <v>23</v>
      </c>
      <c r="E65" s="174" t="s">
        <v>693</v>
      </c>
      <c r="F65" s="174" t="s">
        <v>300</v>
      </c>
      <c r="G65" s="19">
        <v>168</v>
      </c>
      <c r="H65" s="19">
        <v>164</v>
      </c>
      <c r="I65" s="56">
        <f t="shared" si="0"/>
        <v>332</v>
      </c>
      <c r="J65" s="180" t="s">
        <v>738</v>
      </c>
      <c r="K65" s="174" t="s">
        <v>328</v>
      </c>
      <c r="L65" s="174" t="s">
        <v>137</v>
      </c>
      <c r="M65" s="174">
        <v>8753969045</v>
      </c>
      <c r="N65" s="174"/>
      <c r="O65" s="174"/>
      <c r="P65" s="181">
        <v>43707</v>
      </c>
      <c r="Q65" s="174" t="s">
        <v>326</v>
      </c>
      <c r="R65" s="174">
        <v>60</v>
      </c>
      <c r="S65" s="174" t="s">
        <v>77</v>
      </c>
      <c r="T65" s="18"/>
    </row>
    <row r="66" spans="1:20">
      <c r="A66" s="4">
        <v>62</v>
      </c>
      <c r="B66" s="173" t="s">
        <v>62</v>
      </c>
      <c r="C66" s="174" t="s">
        <v>694</v>
      </c>
      <c r="D66" s="175" t="s">
        <v>23</v>
      </c>
      <c r="E66" s="174" t="s">
        <v>695</v>
      </c>
      <c r="F66" s="174" t="s">
        <v>302</v>
      </c>
      <c r="G66" s="19">
        <v>258</v>
      </c>
      <c r="H66" s="19">
        <v>232</v>
      </c>
      <c r="I66" s="56">
        <f t="shared" si="0"/>
        <v>490</v>
      </c>
      <c r="J66" s="180" t="s">
        <v>739</v>
      </c>
      <c r="K66" s="174" t="s">
        <v>328</v>
      </c>
      <c r="L66" s="174" t="s">
        <v>137</v>
      </c>
      <c r="M66" s="174">
        <v>8753969045</v>
      </c>
      <c r="N66" s="174"/>
      <c r="O66" s="174"/>
      <c r="P66" s="181">
        <v>43708</v>
      </c>
      <c r="Q66" s="174" t="s">
        <v>329</v>
      </c>
      <c r="R66" s="174">
        <v>60</v>
      </c>
      <c r="S66" s="174" t="s">
        <v>77</v>
      </c>
      <c r="T66" s="18"/>
    </row>
    <row r="67" spans="1:20">
      <c r="A67" s="4">
        <v>63</v>
      </c>
      <c r="B67" s="173" t="s">
        <v>63</v>
      </c>
      <c r="C67" s="174" t="s">
        <v>694</v>
      </c>
      <c r="D67" s="175" t="s">
        <v>23</v>
      </c>
      <c r="E67" s="174" t="s">
        <v>695</v>
      </c>
      <c r="F67" s="174" t="s">
        <v>302</v>
      </c>
      <c r="G67" s="19">
        <v>258</v>
      </c>
      <c r="H67" s="19">
        <v>232</v>
      </c>
      <c r="I67" s="56">
        <f t="shared" si="0"/>
        <v>490</v>
      </c>
      <c r="J67" s="180" t="s">
        <v>739</v>
      </c>
      <c r="K67" s="174" t="s">
        <v>328</v>
      </c>
      <c r="L67" s="174" t="s">
        <v>137</v>
      </c>
      <c r="M67" s="174">
        <v>8753969045</v>
      </c>
      <c r="N67" s="174"/>
      <c r="O67" s="174"/>
      <c r="P67" s="181">
        <v>43708</v>
      </c>
      <c r="Q67" s="174" t="s">
        <v>329</v>
      </c>
      <c r="R67" s="174">
        <v>60</v>
      </c>
      <c r="S67" s="174" t="s">
        <v>77</v>
      </c>
      <c r="T67" s="18"/>
    </row>
    <row r="68" spans="1:20">
      <c r="A68" s="4">
        <v>64</v>
      </c>
      <c r="B68" s="17"/>
      <c r="C68" s="18"/>
      <c r="D68" s="18"/>
      <c r="E68" s="19"/>
      <c r="F68" s="18"/>
      <c r="G68" s="19"/>
      <c r="H68" s="19"/>
      <c r="I68" s="56">
        <f t="shared" si="0"/>
        <v>0</v>
      </c>
      <c r="J68" s="18"/>
      <c r="K68" s="18"/>
      <c r="L68" s="18"/>
      <c r="M68" s="18"/>
      <c r="N68" s="18"/>
      <c r="O68" s="18"/>
      <c r="P68" s="24"/>
      <c r="Q68" s="18"/>
      <c r="R68" s="18"/>
      <c r="S68" s="18"/>
      <c r="T68" s="18"/>
    </row>
    <row r="69" spans="1:20">
      <c r="A69" s="4">
        <v>65</v>
      </c>
      <c r="B69" s="17"/>
      <c r="C69" s="18"/>
      <c r="D69" s="18"/>
      <c r="E69" s="19"/>
      <c r="F69" s="18"/>
      <c r="G69" s="19"/>
      <c r="H69" s="19"/>
      <c r="I69" s="56">
        <f t="shared" si="0"/>
        <v>0</v>
      </c>
      <c r="J69" s="18"/>
      <c r="K69" s="18"/>
      <c r="L69" s="18"/>
      <c r="M69" s="18"/>
      <c r="N69" s="18"/>
      <c r="O69" s="18"/>
      <c r="P69" s="24"/>
      <c r="Q69" s="18"/>
      <c r="R69" s="18"/>
      <c r="S69" s="18"/>
      <c r="T69" s="18"/>
    </row>
    <row r="70" spans="1:20">
      <c r="A70" s="4">
        <v>66</v>
      </c>
      <c r="B70" s="17"/>
      <c r="C70" s="18"/>
      <c r="D70" s="18"/>
      <c r="E70" s="19"/>
      <c r="F70" s="18"/>
      <c r="G70" s="19"/>
      <c r="H70" s="19"/>
      <c r="I70" s="56">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6">
        <f t="shared" si="1"/>
        <v>0</v>
      </c>
      <c r="J71" s="18"/>
      <c r="K71" s="18"/>
      <c r="L71" s="18"/>
      <c r="M71" s="18"/>
      <c r="N71" s="18"/>
      <c r="O71" s="18"/>
      <c r="P71" s="24"/>
      <c r="Q71" s="18"/>
      <c r="R71" s="18"/>
      <c r="S71" s="18"/>
      <c r="T71" s="18"/>
    </row>
    <row r="72" spans="1:20">
      <c r="A72" s="4">
        <v>68</v>
      </c>
      <c r="B72" s="17"/>
      <c r="C72" s="18"/>
      <c r="D72" s="18"/>
      <c r="E72" s="19"/>
      <c r="F72" s="18"/>
      <c r="G72" s="19"/>
      <c r="H72" s="19"/>
      <c r="I72" s="56">
        <f t="shared" si="1"/>
        <v>0</v>
      </c>
      <c r="J72" s="18"/>
      <c r="K72" s="18"/>
      <c r="L72" s="18"/>
      <c r="M72" s="18"/>
      <c r="N72" s="18"/>
      <c r="O72" s="18"/>
      <c r="P72" s="24"/>
      <c r="Q72" s="18"/>
      <c r="R72" s="18"/>
      <c r="S72" s="18"/>
      <c r="T72" s="18"/>
    </row>
    <row r="73" spans="1:20">
      <c r="A73" s="4">
        <v>69</v>
      </c>
      <c r="B73" s="17"/>
      <c r="C73" s="18"/>
      <c r="D73" s="18"/>
      <c r="E73" s="19"/>
      <c r="F73" s="18"/>
      <c r="G73" s="19"/>
      <c r="H73" s="19"/>
      <c r="I73" s="56">
        <f t="shared" si="1"/>
        <v>0</v>
      </c>
      <c r="J73" s="18"/>
      <c r="K73" s="18"/>
      <c r="L73" s="18"/>
      <c r="M73" s="18"/>
      <c r="N73" s="18"/>
      <c r="O73" s="18"/>
      <c r="P73" s="24"/>
      <c r="Q73" s="18"/>
      <c r="R73" s="18"/>
      <c r="S73" s="18"/>
      <c r="T73" s="18"/>
    </row>
    <row r="74" spans="1:20">
      <c r="A74" s="4">
        <v>70</v>
      </c>
      <c r="B74" s="17"/>
      <c r="C74" s="18"/>
      <c r="D74" s="18"/>
      <c r="E74" s="19"/>
      <c r="F74" s="18"/>
      <c r="G74" s="19"/>
      <c r="H74" s="19"/>
      <c r="I74" s="56">
        <f t="shared" si="1"/>
        <v>0</v>
      </c>
      <c r="J74" s="18"/>
      <c r="K74" s="18"/>
      <c r="L74" s="18"/>
      <c r="M74" s="18"/>
      <c r="N74" s="18"/>
      <c r="O74" s="18"/>
      <c r="P74" s="24"/>
      <c r="Q74" s="18"/>
      <c r="R74" s="18"/>
      <c r="S74" s="18"/>
      <c r="T74" s="18"/>
    </row>
    <row r="75" spans="1:20">
      <c r="A75" s="4">
        <v>71</v>
      </c>
      <c r="B75" s="17"/>
      <c r="C75" s="18"/>
      <c r="D75" s="18"/>
      <c r="E75" s="19"/>
      <c r="F75" s="18"/>
      <c r="G75" s="19"/>
      <c r="H75" s="19"/>
      <c r="I75" s="56">
        <f t="shared" si="1"/>
        <v>0</v>
      </c>
      <c r="J75" s="18"/>
      <c r="K75" s="18"/>
      <c r="L75" s="18"/>
      <c r="M75" s="18"/>
      <c r="N75" s="18"/>
      <c r="O75" s="18"/>
      <c r="P75" s="24"/>
      <c r="Q75" s="18"/>
      <c r="R75" s="18"/>
      <c r="S75" s="18"/>
      <c r="T75" s="18"/>
    </row>
    <row r="76" spans="1:20">
      <c r="A76" s="4">
        <v>72</v>
      </c>
      <c r="B76" s="17"/>
      <c r="C76" s="18"/>
      <c r="D76" s="18"/>
      <c r="E76" s="19"/>
      <c r="F76" s="18"/>
      <c r="G76" s="19"/>
      <c r="H76" s="19"/>
      <c r="I76" s="56">
        <f t="shared" si="1"/>
        <v>0</v>
      </c>
      <c r="J76" s="18"/>
      <c r="K76" s="18"/>
      <c r="L76" s="18"/>
      <c r="M76" s="18"/>
      <c r="N76" s="18"/>
      <c r="O76" s="18"/>
      <c r="P76" s="24"/>
      <c r="Q76" s="18"/>
      <c r="R76" s="18"/>
      <c r="S76" s="18"/>
      <c r="T76" s="18"/>
    </row>
    <row r="77" spans="1:20">
      <c r="A77" s="4">
        <v>73</v>
      </c>
      <c r="B77" s="17"/>
      <c r="C77" s="18"/>
      <c r="D77" s="18"/>
      <c r="E77" s="19"/>
      <c r="F77" s="18"/>
      <c r="G77" s="19"/>
      <c r="H77" s="19"/>
      <c r="I77" s="56">
        <f t="shared" si="1"/>
        <v>0</v>
      </c>
      <c r="J77" s="18"/>
      <c r="K77" s="18"/>
      <c r="L77" s="18"/>
      <c r="M77" s="18"/>
      <c r="N77" s="18"/>
      <c r="O77" s="18"/>
      <c r="P77" s="24"/>
      <c r="Q77" s="18"/>
      <c r="R77" s="18"/>
      <c r="S77" s="18"/>
      <c r="T77" s="18"/>
    </row>
    <row r="78" spans="1:20">
      <c r="A78" s="4">
        <v>74</v>
      </c>
      <c r="B78" s="17"/>
      <c r="C78" s="48"/>
      <c r="D78" s="48"/>
      <c r="E78" s="19"/>
      <c r="F78" s="48"/>
      <c r="G78" s="19"/>
      <c r="H78" s="19"/>
      <c r="I78" s="56">
        <f t="shared" si="1"/>
        <v>0</v>
      </c>
      <c r="J78" s="48"/>
      <c r="K78" s="48"/>
      <c r="L78" s="48"/>
      <c r="M78" s="48"/>
      <c r="N78" s="48"/>
      <c r="O78" s="48"/>
      <c r="P78" s="24"/>
      <c r="Q78" s="18"/>
      <c r="R78" s="18"/>
      <c r="S78" s="18"/>
      <c r="T78" s="18"/>
    </row>
    <row r="79" spans="1:20">
      <c r="A79" s="4">
        <v>75</v>
      </c>
      <c r="B79" s="17"/>
      <c r="C79" s="18"/>
      <c r="D79" s="18"/>
      <c r="E79" s="19"/>
      <c r="F79" s="18"/>
      <c r="G79" s="19"/>
      <c r="H79" s="19"/>
      <c r="I79" s="56">
        <f t="shared" si="1"/>
        <v>0</v>
      </c>
      <c r="J79" s="18"/>
      <c r="K79" s="18"/>
      <c r="L79" s="18"/>
      <c r="M79" s="18"/>
      <c r="N79" s="18"/>
      <c r="O79" s="18"/>
      <c r="P79" s="24"/>
      <c r="Q79" s="18"/>
      <c r="R79" s="18"/>
      <c r="S79" s="18"/>
      <c r="T79" s="18"/>
    </row>
    <row r="80" spans="1:20">
      <c r="A80" s="4">
        <v>76</v>
      </c>
      <c r="B80" s="17"/>
      <c r="C80" s="18"/>
      <c r="D80" s="18"/>
      <c r="E80" s="19"/>
      <c r="F80" s="18"/>
      <c r="G80" s="19"/>
      <c r="H80" s="19"/>
      <c r="I80" s="56">
        <f t="shared" si="1"/>
        <v>0</v>
      </c>
      <c r="J80" s="18"/>
      <c r="K80" s="18"/>
      <c r="L80" s="18"/>
      <c r="M80" s="18"/>
      <c r="N80" s="18"/>
      <c r="O80" s="18"/>
      <c r="P80" s="24"/>
      <c r="Q80" s="18"/>
      <c r="R80" s="18"/>
      <c r="S80" s="18"/>
      <c r="T80" s="18"/>
    </row>
    <row r="81" spans="1:20">
      <c r="A81" s="4">
        <v>77</v>
      </c>
      <c r="B81" s="17"/>
      <c r="C81" s="18"/>
      <c r="D81" s="18"/>
      <c r="E81" s="19"/>
      <c r="F81" s="18"/>
      <c r="G81" s="19"/>
      <c r="H81" s="19"/>
      <c r="I81" s="56">
        <f t="shared" si="1"/>
        <v>0</v>
      </c>
      <c r="J81" s="18"/>
      <c r="K81" s="18"/>
      <c r="L81" s="18"/>
      <c r="M81" s="18"/>
      <c r="N81" s="18"/>
      <c r="O81" s="18"/>
      <c r="P81" s="24"/>
      <c r="Q81" s="18"/>
      <c r="R81" s="18"/>
      <c r="S81" s="18"/>
      <c r="T81" s="18"/>
    </row>
    <row r="82" spans="1:20">
      <c r="A82" s="4">
        <v>78</v>
      </c>
      <c r="B82" s="17"/>
      <c r="C82" s="18"/>
      <c r="D82" s="18"/>
      <c r="E82" s="19"/>
      <c r="F82" s="18"/>
      <c r="G82" s="19"/>
      <c r="H82" s="19"/>
      <c r="I82" s="56">
        <f t="shared" si="1"/>
        <v>0</v>
      </c>
      <c r="J82" s="18"/>
      <c r="K82" s="18"/>
      <c r="L82" s="18"/>
      <c r="M82" s="18"/>
      <c r="N82" s="18"/>
      <c r="O82" s="18"/>
      <c r="P82" s="24"/>
      <c r="Q82" s="18"/>
      <c r="R82" s="18"/>
      <c r="S82" s="18"/>
      <c r="T82" s="18"/>
    </row>
    <row r="83" spans="1:20">
      <c r="A83" s="4">
        <v>79</v>
      </c>
      <c r="B83" s="17"/>
      <c r="C83" s="18"/>
      <c r="D83" s="18"/>
      <c r="E83" s="19"/>
      <c r="F83" s="18"/>
      <c r="G83" s="19"/>
      <c r="H83" s="19"/>
      <c r="I83" s="56">
        <f t="shared" si="1"/>
        <v>0</v>
      </c>
      <c r="J83" s="18"/>
      <c r="K83" s="18"/>
      <c r="L83" s="18"/>
      <c r="M83" s="18"/>
      <c r="N83" s="18"/>
      <c r="O83" s="18"/>
      <c r="P83" s="24"/>
      <c r="Q83" s="18"/>
      <c r="R83" s="18"/>
      <c r="S83" s="18"/>
      <c r="T83" s="18"/>
    </row>
    <row r="84" spans="1:20">
      <c r="A84" s="4">
        <v>80</v>
      </c>
      <c r="B84" s="17"/>
      <c r="C84" s="18"/>
      <c r="D84" s="18"/>
      <c r="E84" s="19"/>
      <c r="F84" s="18"/>
      <c r="G84" s="19"/>
      <c r="H84" s="19"/>
      <c r="I84" s="56">
        <f t="shared" si="1"/>
        <v>0</v>
      </c>
      <c r="J84" s="18"/>
      <c r="K84" s="18"/>
      <c r="L84" s="18"/>
      <c r="M84" s="18"/>
      <c r="N84" s="18"/>
      <c r="O84" s="18"/>
      <c r="P84" s="24"/>
      <c r="Q84" s="18"/>
      <c r="R84" s="18"/>
      <c r="S84" s="18"/>
      <c r="T84" s="18"/>
    </row>
    <row r="85" spans="1:20">
      <c r="A85" s="4">
        <v>81</v>
      </c>
      <c r="B85" s="17"/>
      <c r="C85" s="18"/>
      <c r="D85" s="18"/>
      <c r="E85" s="19"/>
      <c r="F85" s="18"/>
      <c r="G85" s="19"/>
      <c r="H85" s="19"/>
      <c r="I85" s="56">
        <f t="shared" si="1"/>
        <v>0</v>
      </c>
      <c r="J85" s="18"/>
      <c r="K85" s="18"/>
      <c r="L85" s="18"/>
      <c r="M85" s="18"/>
      <c r="N85" s="18"/>
      <c r="O85" s="18"/>
      <c r="P85" s="24"/>
      <c r="Q85" s="18"/>
      <c r="R85" s="18"/>
      <c r="S85" s="18"/>
      <c r="T85" s="18"/>
    </row>
    <row r="86" spans="1:20">
      <c r="A86" s="4">
        <v>82</v>
      </c>
      <c r="B86" s="17"/>
      <c r="C86" s="18"/>
      <c r="D86" s="18"/>
      <c r="E86" s="19"/>
      <c r="F86" s="18"/>
      <c r="G86" s="19"/>
      <c r="H86" s="19"/>
      <c r="I86" s="56">
        <f t="shared" si="1"/>
        <v>0</v>
      </c>
      <c r="J86" s="18"/>
      <c r="K86" s="18"/>
      <c r="L86" s="18"/>
      <c r="M86" s="18"/>
      <c r="N86" s="18"/>
      <c r="O86" s="18"/>
      <c r="P86" s="24"/>
      <c r="Q86" s="18"/>
      <c r="R86" s="18"/>
      <c r="S86" s="18"/>
      <c r="T86" s="18"/>
    </row>
    <row r="87" spans="1:20">
      <c r="A87" s="4">
        <v>83</v>
      </c>
      <c r="B87" s="17"/>
      <c r="C87" s="18"/>
      <c r="D87" s="18"/>
      <c r="E87" s="19"/>
      <c r="F87" s="18"/>
      <c r="G87" s="19"/>
      <c r="H87" s="19"/>
      <c r="I87" s="56">
        <f t="shared" si="1"/>
        <v>0</v>
      </c>
      <c r="J87" s="18"/>
      <c r="K87" s="18"/>
      <c r="L87" s="18"/>
      <c r="M87" s="18"/>
      <c r="N87" s="18"/>
      <c r="O87" s="18"/>
      <c r="P87" s="24"/>
      <c r="Q87" s="18"/>
      <c r="R87" s="18"/>
      <c r="S87" s="18"/>
      <c r="T87" s="18"/>
    </row>
    <row r="88" spans="1:20">
      <c r="A88" s="4">
        <v>84</v>
      </c>
      <c r="B88" s="17"/>
      <c r="C88" s="18"/>
      <c r="D88" s="18"/>
      <c r="E88" s="19"/>
      <c r="F88" s="18"/>
      <c r="G88" s="19"/>
      <c r="H88" s="19"/>
      <c r="I88" s="56">
        <f t="shared" si="1"/>
        <v>0</v>
      </c>
      <c r="J88" s="18"/>
      <c r="K88" s="18"/>
      <c r="L88" s="18"/>
      <c r="M88" s="18"/>
      <c r="N88" s="18"/>
      <c r="O88" s="18"/>
      <c r="P88" s="24"/>
      <c r="Q88" s="18"/>
      <c r="R88" s="18"/>
      <c r="S88" s="18"/>
      <c r="T88" s="18"/>
    </row>
    <row r="89" spans="1:20">
      <c r="A89" s="4">
        <v>85</v>
      </c>
      <c r="B89" s="17"/>
      <c r="C89" s="18"/>
      <c r="D89" s="18"/>
      <c r="E89" s="19"/>
      <c r="F89" s="18"/>
      <c r="G89" s="19"/>
      <c r="H89" s="19"/>
      <c r="I89" s="56">
        <f t="shared" si="1"/>
        <v>0</v>
      </c>
      <c r="J89" s="18"/>
      <c r="K89" s="18"/>
      <c r="L89" s="18"/>
      <c r="M89" s="18"/>
      <c r="N89" s="18"/>
      <c r="O89" s="18"/>
      <c r="P89" s="24"/>
      <c r="Q89" s="18"/>
      <c r="R89" s="18"/>
      <c r="S89" s="18"/>
      <c r="T89" s="18"/>
    </row>
    <row r="90" spans="1:20">
      <c r="A90" s="4">
        <v>86</v>
      </c>
      <c r="B90" s="17"/>
      <c r="C90" s="18"/>
      <c r="D90" s="18"/>
      <c r="E90" s="19"/>
      <c r="F90" s="18"/>
      <c r="G90" s="19"/>
      <c r="H90" s="19"/>
      <c r="I90" s="56">
        <f t="shared" si="1"/>
        <v>0</v>
      </c>
      <c r="J90" s="18"/>
      <c r="K90" s="18"/>
      <c r="L90" s="18"/>
      <c r="M90" s="18"/>
      <c r="N90" s="18"/>
      <c r="O90" s="18"/>
      <c r="P90" s="24"/>
      <c r="Q90" s="18"/>
      <c r="R90" s="18"/>
      <c r="S90" s="18"/>
      <c r="T90" s="18"/>
    </row>
    <row r="91" spans="1:20">
      <c r="A91" s="4">
        <v>87</v>
      </c>
      <c r="B91" s="17"/>
      <c r="C91" s="18"/>
      <c r="D91" s="18"/>
      <c r="E91" s="19"/>
      <c r="F91" s="18"/>
      <c r="G91" s="19"/>
      <c r="H91" s="19"/>
      <c r="I91" s="56">
        <f t="shared" si="1"/>
        <v>0</v>
      </c>
      <c r="J91" s="18"/>
      <c r="K91" s="18"/>
      <c r="L91" s="18"/>
      <c r="M91" s="18"/>
      <c r="N91" s="18"/>
      <c r="O91" s="18"/>
      <c r="P91" s="24"/>
      <c r="Q91" s="18"/>
      <c r="R91" s="18"/>
      <c r="S91" s="18"/>
      <c r="T91" s="18"/>
    </row>
    <row r="92" spans="1:20">
      <c r="A92" s="4">
        <v>88</v>
      </c>
      <c r="B92" s="17"/>
      <c r="C92" s="18"/>
      <c r="D92" s="18"/>
      <c r="E92" s="19"/>
      <c r="F92" s="18"/>
      <c r="G92" s="19"/>
      <c r="H92" s="19"/>
      <c r="I92" s="56">
        <f t="shared" si="1"/>
        <v>0</v>
      </c>
      <c r="J92" s="18"/>
      <c r="K92" s="18"/>
      <c r="L92" s="18"/>
      <c r="M92" s="18"/>
      <c r="N92" s="18"/>
      <c r="O92" s="18"/>
      <c r="P92" s="24"/>
      <c r="Q92" s="18"/>
      <c r="R92" s="18"/>
      <c r="S92" s="18"/>
      <c r="T92" s="18"/>
    </row>
    <row r="93" spans="1:20">
      <c r="A93" s="4">
        <v>89</v>
      </c>
      <c r="B93" s="17"/>
      <c r="C93" s="18"/>
      <c r="D93" s="18"/>
      <c r="E93" s="19"/>
      <c r="F93" s="18"/>
      <c r="G93" s="19"/>
      <c r="H93" s="19"/>
      <c r="I93" s="56">
        <f t="shared" si="1"/>
        <v>0</v>
      </c>
      <c r="J93" s="18"/>
      <c r="K93" s="18"/>
      <c r="L93" s="18"/>
      <c r="M93" s="18"/>
      <c r="N93" s="18"/>
      <c r="O93" s="18"/>
      <c r="P93" s="24"/>
      <c r="Q93" s="18"/>
      <c r="R93" s="18"/>
      <c r="S93" s="18"/>
      <c r="T93" s="18"/>
    </row>
    <row r="94" spans="1:20">
      <c r="A94" s="4">
        <v>90</v>
      </c>
      <c r="B94" s="17"/>
      <c r="C94" s="18"/>
      <c r="D94" s="18"/>
      <c r="E94" s="19"/>
      <c r="F94" s="18"/>
      <c r="G94" s="19"/>
      <c r="H94" s="19"/>
      <c r="I94" s="56">
        <f t="shared" si="1"/>
        <v>0</v>
      </c>
      <c r="J94" s="18"/>
      <c r="K94" s="18"/>
      <c r="L94" s="18"/>
      <c r="M94" s="18"/>
      <c r="N94" s="18"/>
      <c r="O94" s="18"/>
      <c r="P94" s="24"/>
      <c r="Q94" s="18"/>
      <c r="R94" s="18"/>
      <c r="S94" s="18"/>
      <c r="T94" s="18"/>
    </row>
    <row r="95" spans="1:20">
      <c r="A95" s="4">
        <v>91</v>
      </c>
      <c r="B95" s="17"/>
      <c r="C95" s="18"/>
      <c r="D95" s="18"/>
      <c r="E95" s="19"/>
      <c r="F95" s="18"/>
      <c r="G95" s="19"/>
      <c r="H95" s="19"/>
      <c r="I95" s="56">
        <f t="shared" si="1"/>
        <v>0</v>
      </c>
      <c r="J95" s="18"/>
      <c r="K95" s="18"/>
      <c r="L95" s="18"/>
      <c r="M95" s="18"/>
      <c r="N95" s="18"/>
      <c r="O95" s="18"/>
      <c r="P95" s="24"/>
      <c r="Q95" s="18"/>
      <c r="R95" s="18"/>
      <c r="S95" s="18"/>
      <c r="T95" s="18"/>
    </row>
    <row r="96" spans="1:20">
      <c r="A96" s="4">
        <v>92</v>
      </c>
      <c r="B96" s="17"/>
      <c r="C96" s="18"/>
      <c r="D96" s="18"/>
      <c r="E96" s="19"/>
      <c r="F96" s="18"/>
      <c r="G96" s="19"/>
      <c r="H96" s="19"/>
      <c r="I96" s="56">
        <f t="shared" si="1"/>
        <v>0</v>
      </c>
      <c r="J96" s="18"/>
      <c r="K96" s="18"/>
      <c r="L96" s="18"/>
      <c r="M96" s="18"/>
      <c r="N96" s="18"/>
      <c r="O96" s="18"/>
      <c r="P96" s="24"/>
      <c r="Q96" s="18"/>
      <c r="R96" s="18"/>
      <c r="S96" s="18"/>
      <c r="T96" s="18"/>
    </row>
    <row r="97" spans="1:20">
      <c r="A97" s="4">
        <v>93</v>
      </c>
      <c r="B97" s="17"/>
      <c r="C97" s="18"/>
      <c r="D97" s="18"/>
      <c r="E97" s="19"/>
      <c r="F97" s="18"/>
      <c r="G97" s="19"/>
      <c r="H97" s="19"/>
      <c r="I97" s="56">
        <f t="shared" si="1"/>
        <v>0</v>
      </c>
      <c r="J97" s="18"/>
      <c r="K97" s="18"/>
      <c r="L97" s="18"/>
      <c r="M97" s="18"/>
      <c r="N97" s="18"/>
      <c r="O97" s="18"/>
      <c r="P97" s="24"/>
      <c r="Q97" s="18"/>
      <c r="R97" s="18"/>
      <c r="S97" s="18"/>
      <c r="T97" s="18"/>
    </row>
    <row r="98" spans="1:20">
      <c r="A98" s="4">
        <v>94</v>
      </c>
      <c r="B98" s="17"/>
      <c r="C98" s="18"/>
      <c r="D98" s="18"/>
      <c r="E98" s="19"/>
      <c r="F98" s="18"/>
      <c r="G98" s="19"/>
      <c r="H98" s="19"/>
      <c r="I98" s="56">
        <f t="shared" si="1"/>
        <v>0</v>
      </c>
      <c r="J98" s="18"/>
      <c r="K98" s="18"/>
      <c r="L98" s="18"/>
      <c r="M98" s="18"/>
      <c r="N98" s="18"/>
      <c r="O98" s="18"/>
      <c r="P98" s="24"/>
      <c r="Q98" s="18"/>
      <c r="R98" s="18"/>
      <c r="S98" s="18"/>
      <c r="T98" s="18"/>
    </row>
    <row r="99" spans="1:20">
      <c r="A99" s="4">
        <v>95</v>
      </c>
      <c r="B99" s="17"/>
      <c r="C99" s="18"/>
      <c r="D99" s="18"/>
      <c r="E99" s="19"/>
      <c r="F99" s="18"/>
      <c r="G99" s="19"/>
      <c r="H99" s="19"/>
      <c r="I99" s="56">
        <f t="shared" si="1"/>
        <v>0</v>
      </c>
      <c r="J99" s="18"/>
      <c r="K99" s="18"/>
      <c r="L99" s="18"/>
      <c r="M99" s="18"/>
      <c r="N99" s="18"/>
      <c r="O99" s="18"/>
      <c r="P99" s="24"/>
      <c r="Q99" s="18"/>
      <c r="R99" s="18"/>
      <c r="S99" s="18"/>
      <c r="T99" s="18"/>
    </row>
    <row r="100" spans="1:20">
      <c r="A100" s="4">
        <v>96</v>
      </c>
      <c r="B100" s="17"/>
      <c r="C100" s="18"/>
      <c r="D100" s="18"/>
      <c r="E100" s="19"/>
      <c r="F100" s="18"/>
      <c r="G100" s="19"/>
      <c r="H100" s="19"/>
      <c r="I100" s="56">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6">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6">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6">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6">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6">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6">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6">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6">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6">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6">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6">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6">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6">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6">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6">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6">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6">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6">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6">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6">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6">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6">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6">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6">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6">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6">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6">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6">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6">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6">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6">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6">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6">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6">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6">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6">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6">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6">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6">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6">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6">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6">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6">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6">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6">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6">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6">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6">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6">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6">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6">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6">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6">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6">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6">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6">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6">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6">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6">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6">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6">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6">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6">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6">
        <f t="shared" si="2"/>
        <v>0</v>
      </c>
      <c r="J164" s="18"/>
      <c r="K164" s="18"/>
      <c r="L164" s="18"/>
      <c r="M164" s="18"/>
      <c r="N164" s="18"/>
      <c r="O164" s="18"/>
      <c r="P164" s="24"/>
      <c r="Q164" s="18"/>
      <c r="R164" s="18"/>
      <c r="S164" s="18"/>
      <c r="T164" s="18"/>
    </row>
    <row r="165" spans="1:20">
      <c r="A165" s="21" t="s">
        <v>11</v>
      </c>
      <c r="B165" s="39"/>
      <c r="C165" s="21">
        <f>COUNTIFS(C5:C164,"*")</f>
        <v>63</v>
      </c>
      <c r="D165" s="21"/>
      <c r="E165" s="13"/>
      <c r="F165" s="21"/>
      <c r="G165" s="57">
        <f>SUM(G5:G164)</f>
        <v>3404</v>
      </c>
      <c r="H165" s="57">
        <f>SUM(H5:H164)</f>
        <v>3284</v>
      </c>
      <c r="I165" s="57">
        <f>SUM(I5:I164)</f>
        <v>6688</v>
      </c>
      <c r="J165" s="21"/>
      <c r="K165" s="21"/>
      <c r="L165" s="21"/>
      <c r="M165" s="21"/>
      <c r="N165" s="21"/>
      <c r="O165" s="21"/>
      <c r="P165" s="14"/>
      <c r="Q165" s="21"/>
      <c r="R165" s="21"/>
      <c r="S165" s="21"/>
      <c r="T165" s="12"/>
    </row>
    <row r="166" spans="1:20">
      <c r="A166" s="44" t="s">
        <v>62</v>
      </c>
      <c r="B166" s="10">
        <f>COUNTIF(B$5:B$164,"Team 1")</f>
        <v>31</v>
      </c>
      <c r="C166" s="44" t="s">
        <v>25</v>
      </c>
      <c r="D166" s="10">
        <f>COUNTIF(D5:D164,"Anganwadi")</f>
        <v>16</v>
      </c>
    </row>
    <row r="167" spans="1:20">
      <c r="A167" s="44" t="s">
        <v>63</v>
      </c>
      <c r="B167" s="10">
        <f>COUNTIF(B$6:B$164,"Team 2")</f>
        <v>32</v>
      </c>
      <c r="C167" s="44" t="s">
        <v>23</v>
      </c>
      <c r="D167" s="10">
        <f>COUNTIF(D5:D164,"School")</f>
        <v>47</v>
      </c>
    </row>
  </sheetData>
  <sheetProtection password="8527" sheet="1" objects="1" scenarios="1"/>
  <mergeCells count="20">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 ref="K3:K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G9" sqref="G9"/>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18" t="s">
        <v>70</v>
      </c>
      <c r="B1" s="118"/>
      <c r="C1" s="118"/>
      <c r="D1" s="52"/>
      <c r="E1" s="52"/>
      <c r="F1" s="52"/>
      <c r="G1" s="52"/>
      <c r="H1" s="52"/>
      <c r="I1" s="52"/>
      <c r="J1" s="52"/>
      <c r="K1" s="52"/>
      <c r="L1" s="52"/>
      <c r="M1" s="120"/>
      <c r="N1" s="120"/>
      <c r="O1" s="120"/>
      <c r="P1" s="120"/>
      <c r="Q1" s="120"/>
      <c r="R1" s="120"/>
      <c r="S1" s="120"/>
      <c r="T1" s="120"/>
    </row>
    <row r="2" spans="1:20">
      <c r="A2" s="112" t="s">
        <v>59</v>
      </c>
      <c r="B2" s="113"/>
      <c r="C2" s="113"/>
      <c r="D2" s="25">
        <v>43709</v>
      </c>
      <c r="E2" s="22"/>
      <c r="F2" s="22"/>
      <c r="G2" s="22"/>
      <c r="H2" s="22"/>
      <c r="I2" s="22"/>
      <c r="J2" s="22"/>
      <c r="K2" s="22"/>
      <c r="L2" s="22"/>
      <c r="M2" s="22"/>
      <c r="N2" s="22"/>
      <c r="O2" s="22"/>
      <c r="P2" s="22"/>
      <c r="Q2" s="22"/>
      <c r="R2" s="22"/>
      <c r="S2" s="22"/>
    </row>
    <row r="3" spans="1:20" ht="24" customHeight="1">
      <c r="A3" s="114" t="s">
        <v>14</v>
      </c>
      <c r="B3" s="110" t="s">
        <v>61</v>
      </c>
      <c r="C3" s="115" t="s">
        <v>7</v>
      </c>
      <c r="D3" s="115" t="s">
        <v>55</v>
      </c>
      <c r="E3" s="115" t="s">
        <v>16</v>
      </c>
      <c r="F3" s="116" t="s">
        <v>17</v>
      </c>
      <c r="G3" s="115" t="s">
        <v>8</v>
      </c>
      <c r="H3" s="115"/>
      <c r="I3" s="115"/>
      <c r="J3" s="115" t="s">
        <v>31</v>
      </c>
      <c r="K3" s="110" t="s">
        <v>33</v>
      </c>
      <c r="L3" s="110" t="s">
        <v>50</v>
      </c>
      <c r="M3" s="110" t="s">
        <v>51</v>
      </c>
      <c r="N3" s="110" t="s">
        <v>34</v>
      </c>
      <c r="O3" s="110" t="s">
        <v>35</v>
      </c>
      <c r="P3" s="114" t="s">
        <v>54</v>
      </c>
      <c r="Q3" s="115" t="s">
        <v>52</v>
      </c>
      <c r="R3" s="115" t="s">
        <v>32</v>
      </c>
      <c r="S3" s="115" t="s">
        <v>53</v>
      </c>
      <c r="T3" s="115" t="s">
        <v>13</v>
      </c>
    </row>
    <row r="4" spans="1:20" ht="25.5" customHeight="1">
      <c r="A4" s="114"/>
      <c r="B4" s="117"/>
      <c r="C4" s="115"/>
      <c r="D4" s="115"/>
      <c r="E4" s="115"/>
      <c r="F4" s="116"/>
      <c r="G4" s="23" t="s">
        <v>9</v>
      </c>
      <c r="H4" s="23" t="s">
        <v>10</v>
      </c>
      <c r="I4" s="23" t="s">
        <v>11</v>
      </c>
      <c r="J4" s="115"/>
      <c r="K4" s="111"/>
      <c r="L4" s="111"/>
      <c r="M4" s="111"/>
      <c r="N4" s="111"/>
      <c r="O4" s="111"/>
      <c r="P4" s="114"/>
      <c r="Q4" s="114"/>
      <c r="R4" s="115"/>
      <c r="S4" s="115"/>
      <c r="T4" s="115"/>
    </row>
    <row r="5" spans="1:20">
      <c r="A5" s="4">
        <v>1</v>
      </c>
      <c r="B5" s="173" t="s">
        <v>62</v>
      </c>
      <c r="C5" s="174" t="s">
        <v>694</v>
      </c>
      <c r="D5" s="175" t="s">
        <v>23</v>
      </c>
      <c r="E5" s="174" t="s">
        <v>695</v>
      </c>
      <c r="F5" s="174" t="s">
        <v>302</v>
      </c>
      <c r="G5" s="17">
        <v>258</v>
      </c>
      <c r="H5" s="17">
        <v>232</v>
      </c>
      <c r="I5" s="58">
        <f>SUM(G5:H5)</f>
        <v>490</v>
      </c>
      <c r="J5" s="180" t="s">
        <v>739</v>
      </c>
      <c r="K5" s="174" t="s">
        <v>328</v>
      </c>
      <c r="L5" s="174" t="s">
        <v>137</v>
      </c>
      <c r="M5" s="174">
        <v>8753969045</v>
      </c>
      <c r="N5" s="174"/>
      <c r="O5" s="174"/>
      <c r="P5" s="190">
        <v>43710</v>
      </c>
      <c r="Q5" s="174" t="s">
        <v>308</v>
      </c>
      <c r="R5" s="174">
        <v>60</v>
      </c>
      <c r="S5" s="174" t="s">
        <v>77</v>
      </c>
      <c r="T5" s="18"/>
    </row>
    <row r="6" spans="1:20">
      <c r="A6" s="4">
        <v>2</v>
      </c>
      <c r="B6" s="173" t="s">
        <v>63</v>
      </c>
      <c r="C6" s="174" t="s">
        <v>740</v>
      </c>
      <c r="D6" s="175" t="s">
        <v>23</v>
      </c>
      <c r="E6" s="174" t="s">
        <v>741</v>
      </c>
      <c r="F6" s="174" t="s">
        <v>300</v>
      </c>
      <c r="G6" s="19">
        <v>139</v>
      </c>
      <c r="H6" s="19">
        <v>142</v>
      </c>
      <c r="I6" s="58">
        <f t="shared" ref="I6:I69" si="0">SUM(G6:H6)</f>
        <v>281</v>
      </c>
      <c r="J6" s="180" t="s">
        <v>766</v>
      </c>
      <c r="K6" s="174" t="s">
        <v>328</v>
      </c>
      <c r="L6" s="174" t="s">
        <v>137</v>
      </c>
      <c r="M6" s="174">
        <v>8753969045</v>
      </c>
      <c r="N6" s="174"/>
      <c r="O6" s="174"/>
      <c r="P6" s="190">
        <v>43710</v>
      </c>
      <c r="Q6" s="174" t="s">
        <v>308</v>
      </c>
      <c r="R6" s="174">
        <v>60</v>
      </c>
      <c r="S6" s="174" t="s">
        <v>77</v>
      </c>
      <c r="T6" s="18"/>
    </row>
    <row r="7" spans="1:20">
      <c r="A7" s="4">
        <v>3</v>
      </c>
      <c r="B7" s="173" t="s">
        <v>62</v>
      </c>
      <c r="C7" s="174" t="s">
        <v>742</v>
      </c>
      <c r="D7" s="175" t="s">
        <v>23</v>
      </c>
      <c r="E7" s="174" t="s">
        <v>743</v>
      </c>
      <c r="F7" s="174" t="s">
        <v>303</v>
      </c>
      <c r="G7" s="19">
        <v>258</v>
      </c>
      <c r="H7" s="19">
        <v>232</v>
      </c>
      <c r="I7" s="58">
        <f t="shared" si="0"/>
        <v>490</v>
      </c>
      <c r="J7" s="180" t="s">
        <v>767</v>
      </c>
      <c r="K7" s="174" t="s">
        <v>328</v>
      </c>
      <c r="L7" s="174" t="s">
        <v>137</v>
      </c>
      <c r="M7" s="174">
        <v>8753969045</v>
      </c>
      <c r="N7" s="174"/>
      <c r="O7" s="174"/>
      <c r="P7" s="190">
        <v>43711</v>
      </c>
      <c r="Q7" s="174" t="s">
        <v>334</v>
      </c>
      <c r="R7" s="174">
        <v>60</v>
      </c>
      <c r="S7" s="174" t="s">
        <v>77</v>
      </c>
      <c r="T7" s="18"/>
    </row>
    <row r="8" spans="1:20">
      <c r="A8" s="4">
        <v>4</v>
      </c>
      <c r="B8" s="173" t="s">
        <v>63</v>
      </c>
      <c r="C8" s="174" t="s">
        <v>742</v>
      </c>
      <c r="D8" s="175" t="s">
        <v>23</v>
      </c>
      <c r="E8" s="174" t="s">
        <v>743</v>
      </c>
      <c r="F8" s="174" t="s">
        <v>303</v>
      </c>
      <c r="G8" s="19">
        <v>258</v>
      </c>
      <c r="H8" s="19">
        <v>232</v>
      </c>
      <c r="I8" s="58">
        <f t="shared" si="0"/>
        <v>490</v>
      </c>
      <c r="J8" s="180" t="s">
        <v>767</v>
      </c>
      <c r="K8" s="174" t="s">
        <v>328</v>
      </c>
      <c r="L8" s="174" t="s">
        <v>137</v>
      </c>
      <c r="M8" s="174">
        <v>8753969045</v>
      </c>
      <c r="N8" s="174"/>
      <c r="O8" s="174"/>
      <c r="P8" s="190">
        <v>43711</v>
      </c>
      <c r="Q8" s="174" t="s">
        <v>334</v>
      </c>
      <c r="R8" s="174">
        <v>60</v>
      </c>
      <c r="S8" s="174" t="s">
        <v>77</v>
      </c>
      <c r="T8" s="18"/>
    </row>
    <row r="9" spans="1:20">
      <c r="A9" s="4">
        <v>5</v>
      </c>
      <c r="B9" s="173" t="s">
        <v>62</v>
      </c>
      <c r="C9" s="174" t="s">
        <v>744</v>
      </c>
      <c r="D9" s="175" t="s">
        <v>23</v>
      </c>
      <c r="E9" s="174" t="s">
        <v>745</v>
      </c>
      <c r="F9" s="174" t="s">
        <v>300</v>
      </c>
      <c r="G9" s="19">
        <v>87</v>
      </c>
      <c r="H9" s="19">
        <v>76</v>
      </c>
      <c r="I9" s="58">
        <f t="shared" si="0"/>
        <v>163</v>
      </c>
      <c r="J9" s="180" t="s">
        <v>768</v>
      </c>
      <c r="K9" s="174" t="s">
        <v>310</v>
      </c>
      <c r="L9" s="174" t="s">
        <v>488</v>
      </c>
      <c r="M9" s="174">
        <v>9401777939</v>
      </c>
      <c r="N9" s="174"/>
      <c r="O9" s="174"/>
      <c r="P9" s="190">
        <v>43712</v>
      </c>
      <c r="Q9" s="174" t="s">
        <v>315</v>
      </c>
      <c r="R9" s="174">
        <v>5</v>
      </c>
      <c r="S9" s="174" t="s">
        <v>77</v>
      </c>
      <c r="T9" s="18"/>
    </row>
    <row r="10" spans="1:20">
      <c r="A10" s="4">
        <v>6</v>
      </c>
      <c r="B10" s="173" t="s">
        <v>63</v>
      </c>
      <c r="C10" s="178" t="s">
        <v>225</v>
      </c>
      <c r="D10" s="175" t="s">
        <v>25</v>
      </c>
      <c r="E10" s="178">
        <v>18314010221</v>
      </c>
      <c r="F10" s="174"/>
      <c r="G10" s="19">
        <v>35</v>
      </c>
      <c r="H10" s="19">
        <v>29</v>
      </c>
      <c r="I10" s="58">
        <f t="shared" si="0"/>
        <v>64</v>
      </c>
      <c r="J10" s="180"/>
      <c r="K10" s="174" t="s">
        <v>324</v>
      </c>
      <c r="L10" s="174" t="s">
        <v>325</v>
      </c>
      <c r="M10" s="174">
        <v>7399913228</v>
      </c>
      <c r="N10" s="177" t="s">
        <v>322</v>
      </c>
      <c r="O10" s="174">
        <v>8011623047</v>
      </c>
      <c r="P10" s="190">
        <v>43712</v>
      </c>
      <c r="Q10" s="174" t="s">
        <v>315</v>
      </c>
      <c r="R10" s="174">
        <v>40</v>
      </c>
      <c r="S10" s="174" t="s">
        <v>77</v>
      </c>
      <c r="T10" s="18"/>
    </row>
    <row r="11" spans="1:20">
      <c r="A11" s="4">
        <v>7</v>
      </c>
      <c r="B11" s="173" t="s">
        <v>63</v>
      </c>
      <c r="C11" s="178" t="s">
        <v>226</v>
      </c>
      <c r="D11" s="175" t="s">
        <v>25</v>
      </c>
      <c r="E11" s="178">
        <v>18314010301</v>
      </c>
      <c r="F11" s="174"/>
      <c r="G11" s="19">
        <v>37</v>
      </c>
      <c r="H11" s="19">
        <v>25</v>
      </c>
      <c r="I11" s="58">
        <f t="shared" si="0"/>
        <v>62</v>
      </c>
      <c r="J11" s="180">
        <v>8812044922</v>
      </c>
      <c r="K11" s="174" t="s">
        <v>324</v>
      </c>
      <c r="L11" s="174" t="s">
        <v>325</v>
      </c>
      <c r="M11" s="174">
        <v>7399913228</v>
      </c>
      <c r="N11" s="177" t="s">
        <v>322</v>
      </c>
      <c r="O11" s="174">
        <v>8011623047</v>
      </c>
      <c r="P11" s="190">
        <v>43712</v>
      </c>
      <c r="Q11" s="174" t="s">
        <v>315</v>
      </c>
      <c r="R11" s="174">
        <v>40</v>
      </c>
      <c r="S11" s="174" t="s">
        <v>77</v>
      </c>
      <c r="T11" s="18"/>
    </row>
    <row r="12" spans="1:20">
      <c r="A12" s="4">
        <v>8</v>
      </c>
      <c r="B12" s="173" t="s">
        <v>62</v>
      </c>
      <c r="C12" s="174" t="s">
        <v>231</v>
      </c>
      <c r="D12" s="177" t="s">
        <v>23</v>
      </c>
      <c r="E12" s="174" t="s">
        <v>283</v>
      </c>
      <c r="F12" s="177" t="s">
        <v>300</v>
      </c>
      <c r="G12" s="17">
        <v>15</v>
      </c>
      <c r="H12" s="17">
        <v>13</v>
      </c>
      <c r="I12" s="58">
        <f t="shared" si="0"/>
        <v>28</v>
      </c>
      <c r="J12" s="180" t="s">
        <v>341</v>
      </c>
      <c r="K12" s="177" t="s">
        <v>328</v>
      </c>
      <c r="L12" s="174" t="s">
        <v>342</v>
      </c>
      <c r="M12" s="174">
        <v>9401777403</v>
      </c>
      <c r="N12" s="177"/>
      <c r="O12" s="177"/>
      <c r="P12" s="184">
        <v>43713</v>
      </c>
      <c r="Q12" s="177" t="s">
        <v>321</v>
      </c>
      <c r="R12" s="177">
        <v>60</v>
      </c>
      <c r="S12" s="174" t="s">
        <v>77</v>
      </c>
      <c r="T12" s="18"/>
    </row>
    <row r="13" spans="1:20">
      <c r="A13" s="4">
        <v>9</v>
      </c>
      <c r="B13" s="173" t="s">
        <v>62</v>
      </c>
      <c r="C13" s="174" t="s">
        <v>431</v>
      </c>
      <c r="D13" s="175" t="s">
        <v>23</v>
      </c>
      <c r="E13" s="174" t="s">
        <v>432</v>
      </c>
      <c r="F13" s="174" t="s">
        <v>300</v>
      </c>
      <c r="G13" s="19">
        <v>24</v>
      </c>
      <c r="H13" s="19">
        <v>22</v>
      </c>
      <c r="I13" s="58">
        <f t="shared" si="0"/>
        <v>46</v>
      </c>
      <c r="J13" s="180" t="s">
        <v>769</v>
      </c>
      <c r="K13" s="174" t="s">
        <v>328</v>
      </c>
      <c r="L13" s="174" t="s">
        <v>137</v>
      </c>
      <c r="M13" s="174">
        <v>8753969045</v>
      </c>
      <c r="N13" s="174"/>
      <c r="O13" s="174"/>
      <c r="P13" s="184">
        <v>43713</v>
      </c>
      <c r="Q13" s="177" t="s">
        <v>321</v>
      </c>
      <c r="R13" s="177">
        <v>60</v>
      </c>
      <c r="S13" s="174" t="s">
        <v>77</v>
      </c>
      <c r="T13" s="18"/>
    </row>
    <row r="14" spans="1:20">
      <c r="A14" s="4">
        <v>10</v>
      </c>
      <c r="B14" s="173" t="s">
        <v>63</v>
      </c>
      <c r="C14" s="179" t="s">
        <v>229</v>
      </c>
      <c r="D14" s="175" t="s">
        <v>25</v>
      </c>
      <c r="E14" s="178">
        <v>18314010302</v>
      </c>
      <c r="F14" s="174"/>
      <c r="G14" s="19">
        <v>23</v>
      </c>
      <c r="H14" s="19">
        <v>25</v>
      </c>
      <c r="I14" s="58">
        <f t="shared" si="0"/>
        <v>48</v>
      </c>
      <c r="J14" s="180">
        <v>8011893127</v>
      </c>
      <c r="K14" s="174" t="s">
        <v>324</v>
      </c>
      <c r="L14" s="174" t="s">
        <v>325</v>
      </c>
      <c r="M14" s="174">
        <v>7399913228</v>
      </c>
      <c r="N14" s="177" t="s">
        <v>322</v>
      </c>
      <c r="O14" s="174">
        <v>8011623047</v>
      </c>
      <c r="P14" s="184">
        <v>43713</v>
      </c>
      <c r="Q14" s="177" t="s">
        <v>321</v>
      </c>
      <c r="R14" s="174">
        <v>40</v>
      </c>
      <c r="S14" s="174" t="s">
        <v>77</v>
      </c>
      <c r="T14" s="18"/>
    </row>
    <row r="15" spans="1:20">
      <c r="A15" s="4">
        <v>11</v>
      </c>
      <c r="B15" s="173" t="s">
        <v>63</v>
      </c>
      <c r="C15" s="178" t="s">
        <v>230</v>
      </c>
      <c r="D15" s="175" t="s">
        <v>25</v>
      </c>
      <c r="E15" s="178">
        <v>18314010305</v>
      </c>
      <c r="F15" s="174"/>
      <c r="G15" s="19">
        <v>33</v>
      </c>
      <c r="H15" s="19">
        <v>21</v>
      </c>
      <c r="I15" s="58">
        <f t="shared" si="0"/>
        <v>54</v>
      </c>
      <c r="J15" s="180"/>
      <c r="K15" s="174" t="s">
        <v>324</v>
      </c>
      <c r="L15" s="174" t="s">
        <v>325</v>
      </c>
      <c r="M15" s="174">
        <v>7399913228</v>
      </c>
      <c r="N15" s="177" t="s">
        <v>322</v>
      </c>
      <c r="O15" s="174">
        <v>8011623047</v>
      </c>
      <c r="P15" s="184">
        <v>43713</v>
      </c>
      <c r="Q15" s="177" t="s">
        <v>321</v>
      </c>
      <c r="R15" s="174">
        <v>40</v>
      </c>
      <c r="S15" s="174" t="s">
        <v>77</v>
      </c>
      <c r="T15" s="18"/>
    </row>
    <row r="16" spans="1:20">
      <c r="A16" s="4">
        <v>12</v>
      </c>
      <c r="B16" s="173" t="s">
        <v>62</v>
      </c>
      <c r="C16" s="174" t="s">
        <v>746</v>
      </c>
      <c r="D16" s="175" t="s">
        <v>23</v>
      </c>
      <c r="E16" s="174" t="s">
        <v>747</v>
      </c>
      <c r="F16" s="174" t="s">
        <v>300</v>
      </c>
      <c r="G16" s="19">
        <v>43</v>
      </c>
      <c r="H16" s="19">
        <v>42</v>
      </c>
      <c r="I16" s="58">
        <f t="shared" si="0"/>
        <v>85</v>
      </c>
      <c r="J16" s="180" t="s">
        <v>770</v>
      </c>
      <c r="K16" s="174" t="s">
        <v>310</v>
      </c>
      <c r="L16" s="174" t="s">
        <v>488</v>
      </c>
      <c r="M16" s="174">
        <v>9401777939</v>
      </c>
      <c r="N16" s="174"/>
      <c r="O16" s="174"/>
      <c r="P16" s="190">
        <v>43714</v>
      </c>
      <c r="Q16" s="174" t="s">
        <v>326</v>
      </c>
      <c r="R16" s="174">
        <v>5</v>
      </c>
      <c r="S16" s="174" t="s">
        <v>77</v>
      </c>
      <c r="T16" s="18"/>
    </row>
    <row r="17" spans="1:20">
      <c r="A17" s="4">
        <v>13</v>
      </c>
      <c r="B17" s="173" t="s">
        <v>63</v>
      </c>
      <c r="C17" s="174" t="s">
        <v>748</v>
      </c>
      <c r="D17" s="175" t="s">
        <v>23</v>
      </c>
      <c r="E17" s="174" t="s">
        <v>749</v>
      </c>
      <c r="F17" s="174" t="s">
        <v>302</v>
      </c>
      <c r="G17" s="19">
        <v>62</v>
      </c>
      <c r="H17" s="19">
        <v>68</v>
      </c>
      <c r="I17" s="58">
        <f t="shared" si="0"/>
        <v>130</v>
      </c>
      <c r="J17" s="180" t="s">
        <v>771</v>
      </c>
      <c r="K17" s="174" t="s">
        <v>498</v>
      </c>
      <c r="L17" s="174" t="s">
        <v>98</v>
      </c>
      <c r="M17" s="174">
        <v>9678453162</v>
      </c>
      <c r="N17" s="174"/>
      <c r="O17" s="174"/>
      <c r="P17" s="190">
        <v>43714</v>
      </c>
      <c r="Q17" s="174" t="s">
        <v>326</v>
      </c>
      <c r="R17" s="174">
        <v>20</v>
      </c>
      <c r="S17" s="174" t="s">
        <v>77</v>
      </c>
      <c r="T17" s="18"/>
    </row>
    <row r="18" spans="1:20">
      <c r="A18" s="4">
        <v>14</v>
      </c>
      <c r="B18" s="173" t="s">
        <v>62</v>
      </c>
      <c r="C18" s="174" t="s">
        <v>750</v>
      </c>
      <c r="D18" s="177" t="s">
        <v>23</v>
      </c>
      <c r="E18" s="174" t="s">
        <v>751</v>
      </c>
      <c r="F18" s="177" t="s">
        <v>300</v>
      </c>
      <c r="G18" s="19">
        <v>8</v>
      </c>
      <c r="H18" s="19">
        <v>12</v>
      </c>
      <c r="I18" s="58">
        <f t="shared" si="0"/>
        <v>20</v>
      </c>
      <c r="J18" s="186">
        <v>9577381853</v>
      </c>
      <c r="K18" s="177" t="s">
        <v>307</v>
      </c>
      <c r="L18" s="174" t="s">
        <v>125</v>
      </c>
      <c r="M18" s="174">
        <v>9435239748</v>
      </c>
      <c r="N18" s="177"/>
      <c r="O18" s="177"/>
      <c r="P18" s="184">
        <v>43715</v>
      </c>
      <c r="Q18" s="177" t="s">
        <v>329</v>
      </c>
      <c r="R18" s="177">
        <v>30</v>
      </c>
      <c r="S18" s="174" t="s">
        <v>77</v>
      </c>
      <c r="T18" s="18"/>
    </row>
    <row r="19" spans="1:20">
      <c r="A19" s="4">
        <v>15</v>
      </c>
      <c r="B19" s="173" t="s">
        <v>62</v>
      </c>
      <c r="C19" s="174" t="s">
        <v>752</v>
      </c>
      <c r="D19" s="177" t="s">
        <v>23</v>
      </c>
      <c r="E19" s="174" t="s">
        <v>753</v>
      </c>
      <c r="F19" s="177" t="s">
        <v>300</v>
      </c>
      <c r="G19" s="19">
        <v>9</v>
      </c>
      <c r="H19" s="19">
        <v>23</v>
      </c>
      <c r="I19" s="58">
        <f t="shared" si="0"/>
        <v>32</v>
      </c>
      <c r="J19" s="186">
        <v>9577607721</v>
      </c>
      <c r="K19" s="177" t="s">
        <v>307</v>
      </c>
      <c r="L19" s="174" t="s">
        <v>125</v>
      </c>
      <c r="M19" s="174">
        <v>9435239748</v>
      </c>
      <c r="N19" s="177"/>
      <c r="O19" s="177"/>
      <c r="P19" s="184">
        <v>43715</v>
      </c>
      <c r="Q19" s="177" t="s">
        <v>329</v>
      </c>
      <c r="R19" s="177">
        <v>30</v>
      </c>
      <c r="S19" s="174" t="s">
        <v>77</v>
      </c>
      <c r="T19" s="18"/>
    </row>
    <row r="20" spans="1:20">
      <c r="A20" s="4">
        <v>16</v>
      </c>
      <c r="B20" s="173" t="s">
        <v>62</v>
      </c>
      <c r="C20" s="174" t="s">
        <v>754</v>
      </c>
      <c r="D20" s="177" t="s">
        <v>23</v>
      </c>
      <c r="E20" s="174" t="s">
        <v>291</v>
      </c>
      <c r="F20" s="177" t="s">
        <v>300</v>
      </c>
      <c r="G20" s="19">
        <v>19</v>
      </c>
      <c r="H20" s="19">
        <v>18</v>
      </c>
      <c r="I20" s="58">
        <f t="shared" si="0"/>
        <v>37</v>
      </c>
      <c r="J20" s="186">
        <v>9577011455</v>
      </c>
      <c r="K20" s="177" t="s">
        <v>307</v>
      </c>
      <c r="L20" s="174" t="s">
        <v>125</v>
      </c>
      <c r="M20" s="174">
        <v>9435239748</v>
      </c>
      <c r="N20" s="177"/>
      <c r="O20" s="177"/>
      <c r="P20" s="184">
        <v>43715</v>
      </c>
      <c r="Q20" s="177" t="s">
        <v>329</v>
      </c>
      <c r="R20" s="177">
        <v>30</v>
      </c>
      <c r="S20" s="174" t="s">
        <v>77</v>
      </c>
      <c r="T20" s="18"/>
    </row>
    <row r="21" spans="1:20">
      <c r="A21" s="4">
        <v>17</v>
      </c>
      <c r="B21" s="173" t="s">
        <v>62</v>
      </c>
      <c r="C21" s="174" t="s">
        <v>755</v>
      </c>
      <c r="D21" s="177" t="s">
        <v>23</v>
      </c>
      <c r="E21" s="174" t="s">
        <v>756</v>
      </c>
      <c r="F21" s="177" t="s">
        <v>300</v>
      </c>
      <c r="G21" s="19">
        <v>7</v>
      </c>
      <c r="H21" s="19">
        <v>8</v>
      </c>
      <c r="I21" s="58">
        <f t="shared" si="0"/>
        <v>15</v>
      </c>
      <c r="J21" s="186">
        <v>7399849473</v>
      </c>
      <c r="K21" s="177" t="s">
        <v>307</v>
      </c>
      <c r="L21" s="174" t="s">
        <v>125</v>
      </c>
      <c r="M21" s="174">
        <v>9435239748</v>
      </c>
      <c r="N21" s="177"/>
      <c r="O21" s="177"/>
      <c r="P21" s="184">
        <v>43715</v>
      </c>
      <c r="Q21" s="177" t="s">
        <v>329</v>
      </c>
      <c r="R21" s="177">
        <v>30</v>
      </c>
      <c r="S21" s="174" t="s">
        <v>77</v>
      </c>
      <c r="T21" s="18"/>
    </row>
    <row r="22" spans="1:20">
      <c r="A22" s="4">
        <v>18</v>
      </c>
      <c r="B22" s="173" t="s">
        <v>63</v>
      </c>
      <c r="C22" s="178" t="s">
        <v>233</v>
      </c>
      <c r="D22" s="175" t="s">
        <v>25</v>
      </c>
      <c r="E22" s="178">
        <v>18314010306</v>
      </c>
      <c r="F22" s="174"/>
      <c r="G22" s="19">
        <v>32</v>
      </c>
      <c r="H22" s="19">
        <v>22</v>
      </c>
      <c r="I22" s="58">
        <f t="shared" si="0"/>
        <v>54</v>
      </c>
      <c r="J22" s="180">
        <v>9957000939</v>
      </c>
      <c r="K22" s="174" t="s">
        <v>324</v>
      </c>
      <c r="L22" s="174" t="s">
        <v>325</v>
      </c>
      <c r="M22" s="174">
        <v>7399913228</v>
      </c>
      <c r="N22" s="177" t="s">
        <v>322</v>
      </c>
      <c r="O22" s="174">
        <v>8011623047</v>
      </c>
      <c r="P22" s="184">
        <v>43715</v>
      </c>
      <c r="Q22" s="177" t="s">
        <v>329</v>
      </c>
      <c r="R22" s="174">
        <v>40</v>
      </c>
      <c r="S22" s="174" t="s">
        <v>77</v>
      </c>
      <c r="T22" s="18"/>
    </row>
    <row r="23" spans="1:20">
      <c r="A23" s="4">
        <v>19</v>
      </c>
      <c r="B23" s="173" t="s">
        <v>63</v>
      </c>
      <c r="C23" s="178" t="s">
        <v>234</v>
      </c>
      <c r="D23" s="175" t="s">
        <v>25</v>
      </c>
      <c r="E23" s="178">
        <v>18314010307</v>
      </c>
      <c r="F23" s="174"/>
      <c r="G23" s="19">
        <v>34</v>
      </c>
      <c r="H23" s="19">
        <v>27</v>
      </c>
      <c r="I23" s="58">
        <f t="shared" si="0"/>
        <v>61</v>
      </c>
      <c r="J23" s="180">
        <v>9613061427</v>
      </c>
      <c r="K23" s="174" t="s">
        <v>324</v>
      </c>
      <c r="L23" s="174" t="s">
        <v>325</v>
      </c>
      <c r="M23" s="174">
        <v>7399913228</v>
      </c>
      <c r="N23" s="177" t="s">
        <v>322</v>
      </c>
      <c r="O23" s="174">
        <v>8011623047</v>
      </c>
      <c r="P23" s="184">
        <v>43715</v>
      </c>
      <c r="Q23" s="177" t="s">
        <v>329</v>
      </c>
      <c r="R23" s="174">
        <v>40</v>
      </c>
      <c r="S23" s="174" t="s">
        <v>77</v>
      </c>
      <c r="T23" s="18"/>
    </row>
    <row r="24" spans="1:20">
      <c r="A24" s="4">
        <v>20</v>
      </c>
      <c r="B24" s="173" t="s">
        <v>62</v>
      </c>
      <c r="C24" s="174" t="s">
        <v>478</v>
      </c>
      <c r="D24" s="177" t="s">
        <v>23</v>
      </c>
      <c r="E24" s="174" t="s">
        <v>479</v>
      </c>
      <c r="F24" s="177" t="s">
        <v>300</v>
      </c>
      <c r="G24" s="19">
        <v>12</v>
      </c>
      <c r="H24" s="19">
        <v>24</v>
      </c>
      <c r="I24" s="58">
        <f t="shared" si="0"/>
        <v>36</v>
      </c>
      <c r="J24" s="186">
        <v>9957315259</v>
      </c>
      <c r="K24" s="177" t="s">
        <v>307</v>
      </c>
      <c r="L24" s="174" t="s">
        <v>125</v>
      </c>
      <c r="M24" s="174">
        <v>9435239748</v>
      </c>
      <c r="N24" s="177"/>
      <c r="O24" s="177"/>
      <c r="P24" s="184">
        <v>43717</v>
      </c>
      <c r="Q24" s="177" t="s">
        <v>308</v>
      </c>
      <c r="R24" s="177">
        <v>30</v>
      </c>
      <c r="S24" s="174" t="s">
        <v>77</v>
      </c>
      <c r="T24" s="18"/>
    </row>
    <row r="25" spans="1:20">
      <c r="A25" s="4">
        <v>21</v>
      </c>
      <c r="B25" s="173" t="s">
        <v>62</v>
      </c>
      <c r="C25" s="174" t="s">
        <v>471</v>
      </c>
      <c r="D25" s="177" t="s">
        <v>23</v>
      </c>
      <c r="E25" s="174" t="s">
        <v>472</v>
      </c>
      <c r="F25" s="177" t="s">
        <v>300</v>
      </c>
      <c r="G25" s="19">
        <v>22</v>
      </c>
      <c r="H25" s="19">
        <v>16</v>
      </c>
      <c r="I25" s="58">
        <f t="shared" si="0"/>
        <v>38</v>
      </c>
      <c r="J25" s="186">
        <v>9954511093</v>
      </c>
      <c r="K25" s="177" t="s">
        <v>314</v>
      </c>
      <c r="L25" s="174" t="s">
        <v>125</v>
      </c>
      <c r="M25" s="174">
        <v>9435239748</v>
      </c>
      <c r="N25" s="177"/>
      <c r="O25" s="177"/>
      <c r="P25" s="184">
        <v>43717</v>
      </c>
      <c r="Q25" s="177" t="s">
        <v>308</v>
      </c>
      <c r="R25" s="177">
        <v>30</v>
      </c>
      <c r="S25" s="174" t="s">
        <v>77</v>
      </c>
      <c r="T25" s="18"/>
    </row>
    <row r="26" spans="1:20">
      <c r="A26" s="4">
        <v>22</v>
      </c>
      <c r="B26" s="173" t="s">
        <v>62</v>
      </c>
      <c r="C26" s="174" t="s">
        <v>474</v>
      </c>
      <c r="D26" s="177" t="s">
        <v>23</v>
      </c>
      <c r="E26" s="174" t="s">
        <v>475</v>
      </c>
      <c r="F26" s="177" t="s">
        <v>300</v>
      </c>
      <c r="G26" s="17">
        <v>7</v>
      </c>
      <c r="H26" s="17">
        <v>17</v>
      </c>
      <c r="I26" s="58">
        <f t="shared" si="0"/>
        <v>24</v>
      </c>
      <c r="J26" s="186">
        <v>9854971931</v>
      </c>
      <c r="K26" s="177" t="s">
        <v>307</v>
      </c>
      <c r="L26" s="174" t="s">
        <v>125</v>
      </c>
      <c r="M26" s="174">
        <v>9435239748</v>
      </c>
      <c r="N26" s="177"/>
      <c r="O26" s="177"/>
      <c r="P26" s="184">
        <v>43717</v>
      </c>
      <c r="Q26" s="177" t="s">
        <v>308</v>
      </c>
      <c r="R26" s="177">
        <v>30</v>
      </c>
      <c r="S26" s="174" t="s">
        <v>77</v>
      </c>
      <c r="T26" s="18"/>
    </row>
    <row r="27" spans="1:20">
      <c r="A27" s="4">
        <v>23</v>
      </c>
      <c r="B27" s="173" t="s">
        <v>62</v>
      </c>
      <c r="C27" s="174" t="s">
        <v>476</v>
      </c>
      <c r="D27" s="177" t="s">
        <v>23</v>
      </c>
      <c r="E27" s="174" t="s">
        <v>477</v>
      </c>
      <c r="F27" s="177" t="s">
        <v>300</v>
      </c>
      <c r="G27" s="19">
        <v>5</v>
      </c>
      <c r="H27" s="19">
        <v>9</v>
      </c>
      <c r="I27" s="58">
        <f t="shared" si="0"/>
        <v>14</v>
      </c>
      <c r="J27" s="186">
        <v>9678266720</v>
      </c>
      <c r="K27" s="177" t="s">
        <v>307</v>
      </c>
      <c r="L27" s="174" t="s">
        <v>125</v>
      </c>
      <c r="M27" s="174">
        <v>9435239748</v>
      </c>
      <c r="N27" s="177"/>
      <c r="O27" s="177"/>
      <c r="P27" s="184">
        <v>43717</v>
      </c>
      <c r="Q27" s="177" t="s">
        <v>308</v>
      </c>
      <c r="R27" s="177">
        <v>30</v>
      </c>
      <c r="S27" s="174" t="s">
        <v>77</v>
      </c>
      <c r="T27" s="18"/>
    </row>
    <row r="28" spans="1:20">
      <c r="A28" s="4">
        <v>24</v>
      </c>
      <c r="B28" s="173" t="s">
        <v>63</v>
      </c>
      <c r="C28" s="179" t="s">
        <v>236</v>
      </c>
      <c r="D28" s="175" t="s">
        <v>25</v>
      </c>
      <c r="E28" s="178">
        <v>18314010308</v>
      </c>
      <c r="F28" s="174"/>
      <c r="G28" s="19">
        <v>26</v>
      </c>
      <c r="H28" s="19">
        <v>24</v>
      </c>
      <c r="I28" s="58">
        <f t="shared" si="0"/>
        <v>50</v>
      </c>
      <c r="J28" s="180">
        <v>8486294154</v>
      </c>
      <c r="K28" s="174" t="s">
        <v>346</v>
      </c>
      <c r="L28" s="174" t="s">
        <v>167</v>
      </c>
      <c r="M28" s="174">
        <v>9613967839</v>
      </c>
      <c r="N28" s="177" t="s">
        <v>347</v>
      </c>
      <c r="O28" s="174">
        <v>8011751601</v>
      </c>
      <c r="P28" s="184">
        <v>43717</v>
      </c>
      <c r="Q28" s="177" t="s">
        <v>308</v>
      </c>
      <c r="R28" s="174">
        <v>45</v>
      </c>
      <c r="S28" s="174" t="s">
        <v>77</v>
      </c>
      <c r="T28" s="18"/>
    </row>
    <row r="29" spans="1:20">
      <c r="A29" s="4">
        <v>25</v>
      </c>
      <c r="B29" s="173" t="s">
        <v>63</v>
      </c>
      <c r="C29" s="178" t="s">
        <v>237</v>
      </c>
      <c r="D29" s="175" t="s">
        <v>25</v>
      </c>
      <c r="E29" s="178">
        <v>18314010309</v>
      </c>
      <c r="F29" s="174"/>
      <c r="G29" s="19">
        <v>30</v>
      </c>
      <c r="H29" s="19">
        <v>26</v>
      </c>
      <c r="I29" s="58">
        <f t="shared" si="0"/>
        <v>56</v>
      </c>
      <c r="J29" s="180">
        <v>9854430545</v>
      </c>
      <c r="K29" s="174" t="s">
        <v>346</v>
      </c>
      <c r="L29" s="174" t="s">
        <v>167</v>
      </c>
      <c r="M29" s="174">
        <v>9613967839</v>
      </c>
      <c r="N29" s="177" t="s">
        <v>347</v>
      </c>
      <c r="O29" s="174">
        <v>8011751601</v>
      </c>
      <c r="P29" s="184">
        <v>43717</v>
      </c>
      <c r="Q29" s="177" t="s">
        <v>308</v>
      </c>
      <c r="R29" s="174">
        <v>45</v>
      </c>
      <c r="S29" s="174" t="s">
        <v>77</v>
      </c>
      <c r="T29" s="18"/>
    </row>
    <row r="30" spans="1:20">
      <c r="A30" s="4">
        <v>26</v>
      </c>
      <c r="B30" s="173" t="s">
        <v>62</v>
      </c>
      <c r="C30" s="174" t="s">
        <v>757</v>
      </c>
      <c r="D30" s="177" t="s">
        <v>23</v>
      </c>
      <c r="E30" s="174" t="s">
        <v>758</v>
      </c>
      <c r="F30" s="177" t="s">
        <v>300</v>
      </c>
      <c r="G30" s="19">
        <v>16</v>
      </c>
      <c r="H30" s="19">
        <v>10</v>
      </c>
      <c r="I30" s="58">
        <f t="shared" si="0"/>
        <v>26</v>
      </c>
      <c r="J30" s="186">
        <v>8724816907</v>
      </c>
      <c r="K30" s="177" t="s">
        <v>509</v>
      </c>
      <c r="L30" s="174" t="s">
        <v>507</v>
      </c>
      <c r="M30" s="174">
        <v>9854670959</v>
      </c>
      <c r="N30" s="177"/>
      <c r="O30" s="177"/>
      <c r="P30" s="184">
        <v>43718</v>
      </c>
      <c r="Q30" s="177" t="s">
        <v>334</v>
      </c>
      <c r="R30" s="177">
        <v>26</v>
      </c>
      <c r="S30" s="174" t="s">
        <v>77</v>
      </c>
      <c r="T30" s="18"/>
    </row>
    <row r="31" spans="1:20">
      <c r="A31" s="4">
        <v>27</v>
      </c>
      <c r="B31" s="173" t="s">
        <v>62</v>
      </c>
      <c r="C31" s="174" t="s">
        <v>429</v>
      </c>
      <c r="D31" s="177" t="s">
        <v>23</v>
      </c>
      <c r="E31" s="174" t="s">
        <v>430</v>
      </c>
      <c r="F31" s="177" t="s">
        <v>300</v>
      </c>
      <c r="G31" s="19">
        <v>5</v>
      </c>
      <c r="H31" s="19">
        <v>9</v>
      </c>
      <c r="I31" s="58">
        <f t="shared" si="0"/>
        <v>14</v>
      </c>
      <c r="J31" s="186">
        <v>9859555502</v>
      </c>
      <c r="K31" s="177" t="s">
        <v>509</v>
      </c>
      <c r="L31" s="174" t="s">
        <v>507</v>
      </c>
      <c r="M31" s="174">
        <v>9854670959</v>
      </c>
      <c r="N31" s="177"/>
      <c r="O31" s="177"/>
      <c r="P31" s="184">
        <v>43718</v>
      </c>
      <c r="Q31" s="177" t="s">
        <v>334</v>
      </c>
      <c r="R31" s="177">
        <v>26</v>
      </c>
      <c r="S31" s="174" t="s">
        <v>77</v>
      </c>
      <c r="T31" s="18"/>
    </row>
    <row r="32" spans="1:20">
      <c r="A32" s="4">
        <v>28</v>
      </c>
      <c r="B32" s="173" t="s">
        <v>63</v>
      </c>
      <c r="C32" s="178" t="s">
        <v>759</v>
      </c>
      <c r="D32" s="175" t="s">
        <v>25</v>
      </c>
      <c r="E32" s="178">
        <v>18314010120</v>
      </c>
      <c r="F32" s="174"/>
      <c r="G32" s="19">
        <v>39</v>
      </c>
      <c r="H32" s="19">
        <v>41</v>
      </c>
      <c r="I32" s="58">
        <f t="shared" si="0"/>
        <v>80</v>
      </c>
      <c r="J32" s="180">
        <v>9435931799</v>
      </c>
      <c r="K32" s="174" t="s">
        <v>307</v>
      </c>
      <c r="L32" s="174" t="s">
        <v>125</v>
      </c>
      <c r="M32" s="174">
        <v>9435239748</v>
      </c>
      <c r="N32" s="178" t="s">
        <v>772</v>
      </c>
      <c r="O32" s="174">
        <v>8876465889</v>
      </c>
      <c r="P32" s="184">
        <v>43718</v>
      </c>
      <c r="Q32" s="177" t="s">
        <v>334</v>
      </c>
      <c r="R32" s="174">
        <v>20</v>
      </c>
      <c r="S32" s="174" t="s">
        <v>77</v>
      </c>
      <c r="T32" s="18"/>
    </row>
    <row r="33" spans="1:20">
      <c r="A33" s="4">
        <v>29</v>
      </c>
      <c r="B33" s="173" t="s">
        <v>63</v>
      </c>
      <c r="C33" s="178" t="s">
        <v>314</v>
      </c>
      <c r="D33" s="175" t="s">
        <v>25</v>
      </c>
      <c r="E33" s="178">
        <v>18314010202</v>
      </c>
      <c r="F33" s="174"/>
      <c r="G33" s="17">
        <v>34</v>
      </c>
      <c r="H33" s="17">
        <v>32</v>
      </c>
      <c r="I33" s="58">
        <f t="shared" si="0"/>
        <v>66</v>
      </c>
      <c r="J33" s="180">
        <v>8011149476</v>
      </c>
      <c r="K33" s="174" t="s">
        <v>314</v>
      </c>
      <c r="L33" s="174" t="s">
        <v>174</v>
      </c>
      <c r="M33" s="174">
        <v>7399517942</v>
      </c>
      <c r="N33" s="177" t="s">
        <v>317</v>
      </c>
      <c r="O33" s="174">
        <v>9854538091</v>
      </c>
      <c r="P33" s="184">
        <v>43718</v>
      </c>
      <c r="Q33" s="177" t="s">
        <v>334</v>
      </c>
      <c r="R33" s="174">
        <v>25</v>
      </c>
      <c r="S33" s="174" t="s">
        <v>77</v>
      </c>
      <c r="T33" s="18"/>
    </row>
    <row r="34" spans="1:20">
      <c r="A34" s="4">
        <v>30</v>
      </c>
      <c r="B34" s="173" t="s">
        <v>62</v>
      </c>
      <c r="C34" s="174" t="s">
        <v>421</v>
      </c>
      <c r="D34" s="177" t="s">
        <v>23</v>
      </c>
      <c r="E34" s="174" t="s">
        <v>422</v>
      </c>
      <c r="F34" s="177" t="s">
        <v>300</v>
      </c>
      <c r="G34" s="19">
        <v>14</v>
      </c>
      <c r="H34" s="19">
        <v>14</v>
      </c>
      <c r="I34" s="58">
        <f t="shared" si="0"/>
        <v>28</v>
      </c>
      <c r="J34" s="186">
        <v>9435878647</v>
      </c>
      <c r="K34" s="177" t="s">
        <v>503</v>
      </c>
      <c r="L34" s="174" t="s">
        <v>507</v>
      </c>
      <c r="M34" s="174">
        <v>9854670959</v>
      </c>
      <c r="N34" s="177"/>
      <c r="O34" s="177"/>
      <c r="P34" s="184">
        <v>43719</v>
      </c>
      <c r="Q34" s="177" t="s">
        <v>315</v>
      </c>
      <c r="R34" s="177">
        <v>20</v>
      </c>
      <c r="S34" s="174" t="s">
        <v>77</v>
      </c>
      <c r="T34" s="18"/>
    </row>
    <row r="35" spans="1:20">
      <c r="A35" s="4">
        <v>31</v>
      </c>
      <c r="B35" s="173" t="s">
        <v>62</v>
      </c>
      <c r="C35" s="174" t="s">
        <v>423</v>
      </c>
      <c r="D35" s="177" t="s">
        <v>23</v>
      </c>
      <c r="E35" s="174" t="s">
        <v>424</v>
      </c>
      <c r="F35" s="177" t="s">
        <v>300</v>
      </c>
      <c r="G35" s="19">
        <v>5</v>
      </c>
      <c r="H35" s="19">
        <v>3</v>
      </c>
      <c r="I35" s="58">
        <f t="shared" si="0"/>
        <v>8</v>
      </c>
      <c r="J35" s="186">
        <v>9854913222</v>
      </c>
      <c r="K35" s="177" t="s">
        <v>503</v>
      </c>
      <c r="L35" s="174" t="s">
        <v>507</v>
      </c>
      <c r="M35" s="174">
        <v>9854670959</v>
      </c>
      <c r="N35" s="177"/>
      <c r="O35" s="177"/>
      <c r="P35" s="184">
        <v>43719</v>
      </c>
      <c r="Q35" s="177" t="s">
        <v>315</v>
      </c>
      <c r="R35" s="177">
        <v>20</v>
      </c>
      <c r="S35" s="174" t="s">
        <v>77</v>
      </c>
      <c r="T35" s="18"/>
    </row>
    <row r="36" spans="1:20">
      <c r="A36" s="4">
        <v>32</v>
      </c>
      <c r="B36" s="173" t="s">
        <v>62</v>
      </c>
      <c r="C36" s="174" t="s">
        <v>228</v>
      </c>
      <c r="D36" s="177" t="s">
        <v>23</v>
      </c>
      <c r="E36" s="174" t="s">
        <v>282</v>
      </c>
      <c r="F36" s="177" t="s">
        <v>300</v>
      </c>
      <c r="G36" s="19">
        <v>14</v>
      </c>
      <c r="H36" s="19">
        <v>12</v>
      </c>
      <c r="I36" s="58">
        <f t="shared" si="0"/>
        <v>26</v>
      </c>
      <c r="J36" s="186">
        <v>9401275347</v>
      </c>
      <c r="K36" s="177" t="s">
        <v>503</v>
      </c>
      <c r="L36" s="174" t="s">
        <v>507</v>
      </c>
      <c r="M36" s="174">
        <v>9854670959</v>
      </c>
      <c r="N36" s="177"/>
      <c r="O36" s="177"/>
      <c r="P36" s="184">
        <v>43719</v>
      </c>
      <c r="Q36" s="177" t="s">
        <v>315</v>
      </c>
      <c r="R36" s="177">
        <v>20</v>
      </c>
      <c r="S36" s="174" t="s">
        <v>77</v>
      </c>
      <c r="T36" s="18"/>
    </row>
    <row r="37" spans="1:20">
      <c r="A37" s="4">
        <v>33</v>
      </c>
      <c r="B37" s="173" t="s">
        <v>63</v>
      </c>
      <c r="C37" s="178" t="s">
        <v>201</v>
      </c>
      <c r="D37" s="175" t="s">
        <v>25</v>
      </c>
      <c r="E37" s="178">
        <v>18314010203</v>
      </c>
      <c r="F37" s="174"/>
      <c r="G37" s="19">
        <v>30</v>
      </c>
      <c r="H37" s="19">
        <v>28</v>
      </c>
      <c r="I37" s="58">
        <f t="shared" si="0"/>
        <v>58</v>
      </c>
      <c r="J37" s="180">
        <v>8752077865</v>
      </c>
      <c r="K37" s="174" t="s">
        <v>314</v>
      </c>
      <c r="L37" s="174" t="s">
        <v>174</v>
      </c>
      <c r="M37" s="174">
        <v>7399517942</v>
      </c>
      <c r="N37" s="177" t="s">
        <v>317</v>
      </c>
      <c r="O37" s="174">
        <v>9854538091</v>
      </c>
      <c r="P37" s="184">
        <v>43719</v>
      </c>
      <c r="Q37" s="177" t="s">
        <v>315</v>
      </c>
      <c r="R37" s="174">
        <v>30</v>
      </c>
      <c r="S37" s="174" t="s">
        <v>77</v>
      </c>
      <c r="T37" s="18"/>
    </row>
    <row r="38" spans="1:20">
      <c r="A38" s="4">
        <v>34</v>
      </c>
      <c r="B38" s="173" t="s">
        <v>63</v>
      </c>
      <c r="C38" s="178" t="s">
        <v>202</v>
      </c>
      <c r="D38" s="175" t="s">
        <v>25</v>
      </c>
      <c r="E38" s="178">
        <v>18314010204</v>
      </c>
      <c r="F38" s="174"/>
      <c r="G38" s="19">
        <v>17</v>
      </c>
      <c r="H38" s="19">
        <v>12</v>
      </c>
      <c r="I38" s="58">
        <f t="shared" si="0"/>
        <v>29</v>
      </c>
      <c r="J38" s="180">
        <v>9613251172</v>
      </c>
      <c r="K38" s="174" t="s">
        <v>314</v>
      </c>
      <c r="L38" s="174" t="s">
        <v>174</v>
      </c>
      <c r="M38" s="174">
        <v>7399517942</v>
      </c>
      <c r="N38" s="177" t="s">
        <v>317</v>
      </c>
      <c r="O38" s="174">
        <v>9854538091</v>
      </c>
      <c r="P38" s="184">
        <v>43719</v>
      </c>
      <c r="Q38" s="177" t="s">
        <v>315</v>
      </c>
      <c r="R38" s="174">
        <v>30</v>
      </c>
      <c r="S38" s="174" t="s">
        <v>77</v>
      </c>
      <c r="T38" s="18"/>
    </row>
    <row r="39" spans="1:20">
      <c r="A39" s="4">
        <v>35</v>
      </c>
      <c r="B39" s="173" t="s">
        <v>62</v>
      </c>
      <c r="C39" s="177" t="s">
        <v>760</v>
      </c>
      <c r="D39" s="173" t="s">
        <v>23</v>
      </c>
      <c r="E39" s="177">
        <v>18190306916</v>
      </c>
      <c r="F39" s="177" t="s">
        <v>300</v>
      </c>
      <c r="G39" s="19">
        <v>34</v>
      </c>
      <c r="H39" s="19">
        <v>32</v>
      </c>
      <c r="I39" s="58">
        <f t="shared" si="0"/>
        <v>66</v>
      </c>
      <c r="J39" s="191" t="s">
        <v>773</v>
      </c>
      <c r="K39" s="174" t="s">
        <v>487</v>
      </c>
      <c r="L39" s="177" t="s">
        <v>488</v>
      </c>
      <c r="M39" s="177"/>
      <c r="N39" s="177"/>
      <c r="O39" s="177"/>
      <c r="P39" s="184">
        <v>43720</v>
      </c>
      <c r="Q39" s="177" t="s">
        <v>321</v>
      </c>
      <c r="R39" s="177">
        <v>6</v>
      </c>
      <c r="S39" s="174" t="s">
        <v>77</v>
      </c>
      <c r="T39" s="18"/>
    </row>
    <row r="40" spans="1:20">
      <c r="A40" s="4">
        <v>36</v>
      </c>
      <c r="B40" s="173" t="s">
        <v>62</v>
      </c>
      <c r="C40" s="177" t="s">
        <v>761</v>
      </c>
      <c r="D40" s="173" t="s">
        <v>23</v>
      </c>
      <c r="E40" s="177">
        <v>18190306919</v>
      </c>
      <c r="F40" s="177" t="s">
        <v>300</v>
      </c>
      <c r="G40" s="19">
        <v>36</v>
      </c>
      <c r="H40" s="19">
        <v>42</v>
      </c>
      <c r="I40" s="58">
        <f t="shared" si="0"/>
        <v>78</v>
      </c>
      <c r="J40" s="191" t="s">
        <v>774</v>
      </c>
      <c r="K40" s="177" t="s">
        <v>487</v>
      </c>
      <c r="L40" s="177" t="s">
        <v>488</v>
      </c>
      <c r="M40" s="177"/>
      <c r="N40" s="177"/>
      <c r="O40" s="177"/>
      <c r="P40" s="184">
        <v>43720</v>
      </c>
      <c r="Q40" s="177" t="s">
        <v>321</v>
      </c>
      <c r="R40" s="177">
        <v>6</v>
      </c>
      <c r="S40" s="174" t="s">
        <v>77</v>
      </c>
      <c r="T40" s="18"/>
    </row>
    <row r="41" spans="1:20">
      <c r="A41" s="4">
        <v>37</v>
      </c>
      <c r="B41" s="173" t="s">
        <v>63</v>
      </c>
      <c r="C41" s="178" t="s">
        <v>222</v>
      </c>
      <c r="D41" s="175" t="s">
        <v>25</v>
      </c>
      <c r="E41" s="178">
        <v>18314010219</v>
      </c>
      <c r="F41" s="174"/>
      <c r="G41" s="19">
        <v>40</v>
      </c>
      <c r="H41" s="19">
        <v>32</v>
      </c>
      <c r="I41" s="58">
        <f t="shared" si="0"/>
        <v>72</v>
      </c>
      <c r="J41" s="180">
        <v>9859748558</v>
      </c>
      <c r="K41" s="174" t="s">
        <v>324</v>
      </c>
      <c r="L41" s="174" t="s">
        <v>83</v>
      </c>
      <c r="M41" s="174">
        <v>9854452485</v>
      </c>
      <c r="N41" s="177" t="s">
        <v>322</v>
      </c>
      <c r="O41" s="174">
        <v>8011623047</v>
      </c>
      <c r="P41" s="184">
        <v>43720</v>
      </c>
      <c r="Q41" s="177" t="s">
        <v>321</v>
      </c>
      <c r="R41" s="174">
        <v>30</v>
      </c>
      <c r="S41" s="174" t="s">
        <v>77</v>
      </c>
      <c r="T41" s="18"/>
    </row>
    <row r="42" spans="1:20">
      <c r="A42" s="4">
        <v>38</v>
      </c>
      <c r="B42" s="173" t="s">
        <v>63</v>
      </c>
      <c r="C42" s="178" t="s">
        <v>223</v>
      </c>
      <c r="D42" s="175" t="s">
        <v>25</v>
      </c>
      <c r="E42" s="178">
        <v>18314010220</v>
      </c>
      <c r="F42" s="174"/>
      <c r="G42" s="17">
        <v>15</v>
      </c>
      <c r="H42" s="17">
        <v>17</v>
      </c>
      <c r="I42" s="58">
        <f t="shared" si="0"/>
        <v>32</v>
      </c>
      <c r="J42" s="180">
        <v>9577570604</v>
      </c>
      <c r="K42" s="174" t="s">
        <v>324</v>
      </c>
      <c r="L42" s="174" t="s">
        <v>325</v>
      </c>
      <c r="M42" s="174">
        <v>7399913228</v>
      </c>
      <c r="N42" s="177" t="s">
        <v>322</v>
      </c>
      <c r="O42" s="174">
        <v>8011623047</v>
      </c>
      <c r="P42" s="184">
        <v>43720</v>
      </c>
      <c r="Q42" s="177" t="s">
        <v>321</v>
      </c>
      <c r="R42" s="174">
        <v>30</v>
      </c>
      <c r="S42" s="174" t="s">
        <v>77</v>
      </c>
      <c r="T42" s="18"/>
    </row>
    <row r="43" spans="1:20">
      <c r="A43" s="4">
        <v>39</v>
      </c>
      <c r="B43" s="173" t="s">
        <v>62</v>
      </c>
      <c r="C43" s="183" t="s">
        <v>373</v>
      </c>
      <c r="D43" s="175" t="s">
        <v>23</v>
      </c>
      <c r="E43" s="183" t="s">
        <v>374</v>
      </c>
      <c r="F43" s="174" t="s">
        <v>79</v>
      </c>
      <c r="G43" s="19">
        <v>16</v>
      </c>
      <c r="H43" s="19">
        <v>18</v>
      </c>
      <c r="I43" s="58">
        <f t="shared" si="0"/>
        <v>34</v>
      </c>
      <c r="J43" s="185" t="s">
        <v>486</v>
      </c>
      <c r="K43" s="174" t="s">
        <v>487</v>
      </c>
      <c r="L43" s="174" t="s">
        <v>488</v>
      </c>
      <c r="M43" s="174"/>
      <c r="N43" s="177"/>
      <c r="O43" s="174"/>
      <c r="P43" s="184">
        <v>43721</v>
      </c>
      <c r="Q43" s="177" t="s">
        <v>326</v>
      </c>
      <c r="R43" s="174">
        <v>30</v>
      </c>
      <c r="S43" s="174" t="s">
        <v>77</v>
      </c>
      <c r="T43" s="18"/>
    </row>
    <row r="44" spans="1:20">
      <c r="A44" s="4">
        <v>40</v>
      </c>
      <c r="B44" s="173" t="s">
        <v>62</v>
      </c>
      <c r="C44" s="183" t="s">
        <v>375</v>
      </c>
      <c r="D44" s="175" t="s">
        <v>23</v>
      </c>
      <c r="E44" s="183" t="s">
        <v>374</v>
      </c>
      <c r="F44" s="174" t="s">
        <v>300</v>
      </c>
      <c r="G44" s="19">
        <v>23</v>
      </c>
      <c r="H44" s="19">
        <v>22</v>
      </c>
      <c r="I44" s="58">
        <f t="shared" si="0"/>
        <v>45</v>
      </c>
      <c r="J44" s="185" t="s">
        <v>489</v>
      </c>
      <c r="K44" s="174" t="s">
        <v>487</v>
      </c>
      <c r="L44" s="174" t="s">
        <v>488</v>
      </c>
      <c r="M44" s="174"/>
      <c r="N44" s="177"/>
      <c r="O44" s="174"/>
      <c r="P44" s="184">
        <v>43721</v>
      </c>
      <c r="Q44" s="177" t="s">
        <v>326</v>
      </c>
      <c r="R44" s="174">
        <v>30</v>
      </c>
      <c r="S44" s="174" t="s">
        <v>77</v>
      </c>
      <c r="T44" s="18"/>
    </row>
    <row r="45" spans="1:20">
      <c r="A45" s="4">
        <v>41</v>
      </c>
      <c r="B45" s="173" t="s">
        <v>63</v>
      </c>
      <c r="C45" s="178" t="s">
        <v>204</v>
      </c>
      <c r="D45" s="175" t="s">
        <v>25</v>
      </c>
      <c r="E45" s="178">
        <v>18314010205</v>
      </c>
      <c r="F45" s="174"/>
      <c r="G45" s="19">
        <v>29</v>
      </c>
      <c r="H45" s="19">
        <v>31</v>
      </c>
      <c r="I45" s="58">
        <f t="shared" si="0"/>
        <v>60</v>
      </c>
      <c r="J45" s="180">
        <v>9854638384</v>
      </c>
      <c r="K45" s="174" t="s">
        <v>314</v>
      </c>
      <c r="L45" s="174" t="s">
        <v>174</v>
      </c>
      <c r="M45" s="174">
        <v>7399517942</v>
      </c>
      <c r="N45" s="177" t="s">
        <v>322</v>
      </c>
      <c r="O45" s="174">
        <v>8011623047</v>
      </c>
      <c r="P45" s="184">
        <v>43721</v>
      </c>
      <c r="Q45" s="177" t="s">
        <v>326</v>
      </c>
      <c r="R45" s="174">
        <v>25</v>
      </c>
      <c r="S45" s="174" t="s">
        <v>77</v>
      </c>
      <c r="T45" s="18"/>
    </row>
    <row r="46" spans="1:20">
      <c r="A46" s="4">
        <v>42</v>
      </c>
      <c r="B46" s="173" t="s">
        <v>63</v>
      </c>
      <c r="C46" s="178" t="s">
        <v>205</v>
      </c>
      <c r="D46" s="175" t="s">
        <v>25</v>
      </c>
      <c r="E46" s="178">
        <v>18314010206</v>
      </c>
      <c r="F46" s="174"/>
      <c r="G46" s="19">
        <v>20</v>
      </c>
      <c r="H46" s="19">
        <v>22</v>
      </c>
      <c r="I46" s="58">
        <f t="shared" si="0"/>
        <v>42</v>
      </c>
      <c r="J46" s="180">
        <v>9859838488</v>
      </c>
      <c r="K46" s="174" t="s">
        <v>314</v>
      </c>
      <c r="L46" s="174" t="s">
        <v>174</v>
      </c>
      <c r="M46" s="174">
        <v>7399517942</v>
      </c>
      <c r="N46" s="177" t="s">
        <v>322</v>
      </c>
      <c r="O46" s="174">
        <v>8011623047</v>
      </c>
      <c r="P46" s="184">
        <v>43721</v>
      </c>
      <c r="Q46" s="177" t="s">
        <v>326</v>
      </c>
      <c r="R46" s="174">
        <v>25</v>
      </c>
      <c r="S46" s="174" t="s">
        <v>77</v>
      </c>
      <c r="T46" s="18"/>
    </row>
    <row r="47" spans="1:20">
      <c r="A47" s="4">
        <v>43</v>
      </c>
      <c r="B47" s="173" t="s">
        <v>62</v>
      </c>
      <c r="C47" s="174" t="s">
        <v>384</v>
      </c>
      <c r="D47" s="177" t="s">
        <v>23</v>
      </c>
      <c r="E47" s="174" t="s">
        <v>385</v>
      </c>
      <c r="F47" s="177" t="s">
        <v>300</v>
      </c>
      <c r="G47" s="19">
        <v>21</v>
      </c>
      <c r="H47" s="19">
        <v>20</v>
      </c>
      <c r="I47" s="58">
        <f t="shared" si="0"/>
        <v>41</v>
      </c>
      <c r="J47" s="180" t="s">
        <v>493</v>
      </c>
      <c r="K47" s="177" t="s">
        <v>503</v>
      </c>
      <c r="L47" s="174" t="s">
        <v>507</v>
      </c>
      <c r="M47" s="174">
        <v>9854670959</v>
      </c>
      <c r="N47" s="177"/>
      <c r="O47" s="177"/>
      <c r="P47" s="184">
        <v>43724</v>
      </c>
      <c r="Q47" s="177" t="s">
        <v>308</v>
      </c>
      <c r="R47" s="177">
        <v>20</v>
      </c>
      <c r="S47" s="174" t="s">
        <v>77</v>
      </c>
      <c r="T47" s="18"/>
    </row>
    <row r="48" spans="1:20">
      <c r="A48" s="4">
        <v>44</v>
      </c>
      <c r="B48" s="173" t="s">
        <v>62</v>
      </c>
      <c r="C48" s="174" t="s">
        <v>382</v>
      </c>
      <c r="D48" s="177" t="s">
        <v>23</v>
      </c>
      <c r="E48" s="174" t="s">
        <v>383</v>
      </c>
      <c r="F48" s="177" t="s">
        <v>300</v>
      </c>
      <c r="G48" s="19">
        <v>13</v>
      </c>
      <c r="H48" s="19">
        <v>9</v>
      </c>
      <c r="I48" s="58">
        <f t="shared" si="0"/>
        <v>22</v>
      </c>
      <c r="J48" s="180" t="s">
        <v>492</v>
      </c>
      <c r="K48" s="177" t="s">
        <v>503</v>
      </c>
      <c r="L48" s="174" t="s">
        <v>507</v>
      </c>
      <c r="M48" s="174">
        <v>9854670959</v>
      </c>
      <c r="N48" s="177"/>
      <c r="O48" s="177"/>
      <c r="P48" s="184">
        <v>43724</v>
      </c>
      <c r="Q48" s="177" t="s">
        <v>308</v>
      </c>
      <c r="R48" s="177">
        <v>20</v>
      </c>
      <c r="S48" s="174" t="s">
        <v>77</v>
      </c>
      <c r="T48" s="18"/>
    </row>
    <row r="49" spans="1:20">
      <c r="A49" s="4">
        <v>45</v>
      </c>
      <c r="B49" s="173" t="s">
        <v>63</v>
      </c>
      <c r="C49" s="178" t="s">
        <v>207</v>
      </c>
      <c r="D49" s="175" t="s">
        <v>25</v>
      </c>
      <c r="E49" s="178">
        <v>18314010207</v>
      </c>
      <c r="F49" s="174"/>
      <c r="G49" s="19">
        <v>35</v>
      </c>
      <c r="H49" s="19">
        <v>32</v>
      </c>
      <c r="I49" s="58">
        <f t="shared" si="0"/>
        <v>67</v>
      </c>
      <c r="J49" s="180">
        <v>7896462847</v>
      </c>
      <c r="K49" s="174" t="s">
        <v>314</v>
      </c>
      <c r="L49" s="174" t="s">
        <v>174</v>
      </c>
      <c r="M49" s="174">
        <v>7399517942</v>
      </c>
      <c r="N49" s="177" t="s">
        <v>322</v>
      </c>
      <c r="O49" s="174">
        <v>8011623047</v>
      </c>
      <c r="P49" s="184">
        <v>43724</v>
      </c>
      <c r="Q49" s="177" t="s">
        <v>308</v>
      </c>
      <c r="R49" s="174">
        <v>25</v>
      </c>
      <c r="S49" s="174" t="s">
        <v>77</v>
      </c>
      <c r="T49" s="18"/>
    </row>
    <row r="50" spans="1:20">
      <c r="A50" s="4">
        <v>46</v>
      </c>
      <c r="B50" s="173" t="s">
        <v>63</v>
      </c>
      <c r="C50" s="178" t="s">
        <v>208</v>
      </c>
      <c r="D50" s="175" t="s">
        <v>25</v>
      </c>
      <c r="E50" s="178">
        <v>18314010208</v>
      </c>
      <c r="F50" s="174"/>
      <c r="G50" s="19">
        <v>30</v>
      </c>
      <c r="H50" s="19">
        <v>34</v>
      </c>
      <c r="I50" s="58">
        <f t="shared" si="0"/>
        <v>64</v>
      </c>
      <c r="J50" s="180">
        <v>8811964166</v>
      </c>
      <c r="K50" s="174" t="s">
        <v>314</v>
      </c>
      <c r="L50" s="174" t="s">
        <v>174</v>
      </c>
      <c r="M50" s="174">
        <v>7399517942</v>
      </c>
      <c r="N50" s="177" t="s">
        <v>322</v>
      </c>
      <c r="O50" s="174">
        <v>8011623047</v>
      </c>
      <c r="P50" s="184">
        <v>43724</v>
      </c>
      <c r="Q50" s="177" t="s">
        <v>308</v>
      </c>
      <c r="R50" s="174">
        <v>25</v>
      </c>
      <c r="S50" s="174" t="s">
        <v>77</v>
      </c>
      <c r="T50" s="18"/>
    </row>
    <row r="51" spans="1:20">
      <c r="A51" s="4">
        <v>47</v>
      </c>
      <c r="B51" s="173" t="s">
        <v>62</v>
      </c>
      <c r="C51" s="174" t="s">
        <v>433</v>
      </c>
      <c r="D51" s="177" t="s">
        <v>23</v>
      </c>
      <c r="E51" s="174" t="s">
        <v>434</v>
      </c>
      <c r="F51" s="177" t="s">
        <v>300</v>
      </c>
      <c r="G51" s="19">
        <v>6</v>
      </c>
      <c r="H51" s="19">
        <v>5</v>
      </c>
      <c r="I51" s="58">
        <f t="shared" si="0"/>
        <v>11</v>
      </c>
      <c r="J51" s="180" t="s">
        <v>510</v>
      </c>
      <c r="K51" s="177" t="s">
        <v>511</v>
      </c>
      <c r="L51" s="174" t="s">
        <v>512</v>
      </c>
      <c r="M51" s="174">
        <v>9435253680</v>
      </c>
      <c r="N51" s="177"/>
      <c r="O51" s="177"/>
      <c r="P51" s="184">
        <v>43725</v>
      </c>
      <c r="Q51" s="177" t="s">
        <v>334</v>
      </c>
      <c r="R51" s="177">
        <v>110</v>
      </c>
      <c r="S51" s="174" t="s">
        <v>77</v>
      </c>
      <c r="T51" s="18"/>
    </row>
    <row r="52" spans="1:20">
      <c r="A52" s="4">
        <v>48</v>
      </c>
      <c r="B52" s="173" t="s">
        <v>62</v>
      </c>
      <c r="C52" s="174" t="s">
        <v>435</v>
      </c>
      <c r="D52" s="177" t="s">
        <v>23</v>
      </c>
      <c r="E52" s="174" t="s">
        <v>436</v>
      </c>
      <c r="F52" s="177" t="s">
        <v>79</v>
      </c>
      <c r="G52" s="19">
        <v>15</v>
      </c>
      <c r="H52" s="19">
        <v>12</v>
      </c>
      <c r="I52" s="58">
        <f t="shared" si="0"/>
        <v>27</v>
      </c>
      <c r="J52" s="180" t="s">
        <v>513</v>
      </c>
      <c r="K52" s="177" t="s">
        <v>511</v>
      </c>
      <c r="L52" s="174" t="s">
        <v>512</v>
      </c>
      <c r="M52" s="174">
        <v>9435253680</v>
      </c>
      <c r="N52" s="177"/>
      <c r="O52" s="177"/>
      <c r="P52" s="184">
        <v>43725</v>
      </c>
      <c r="Q52" s="177" t="s">
        <v>334</v>
      </c>
      <c r="R52" s="177">
        <v>110</v>
      </c>
      <c r="S52" s="174" t="s">
        <v>77</v>
      </c>
      <c r="T52" s="18"/>
    </row>
    <row r="53" spans="1:20">
      <c r="A53" s="4">
        <v>49</v>
      </c>
      <c r="B53" s="173" t="s">
        <v>62</v>
      </c>
      <c r="C53" s="174" t="s">
        <v>437</v>
      </c>
      <c r="D53" s="177" t="s">
        <v>23</v>
      </c>
      <c r="E53" s="174" t="s">
        <v>438</v>
      </c>
      <c r="F53" s="177" t="s">
        <v>300</v>
      </c>
      <c r="G53" s="19">
        <v>15</v>
      </c>
      <c r="H53" s="19">
        <v>8</v>
      </c>
      <c r="I53" s="58">
        <f t="shared" si="0"/>
        <v>23</v>
      </c>
      <c r="J53" s="180" t="s">
        <v>515</v>
      </c>
      <c r="K53" s="177" t="s">
        <v>511</v>
      </c>
      <c r="L53" s="174" t="s">
        <v>512</v>
      </c>
      <c r="M53" s="174">
        <v>9435253680</v>
      </c>
      <c r="N53" s="177"/>
      <c r="O53" s="177"/>
      <c r="P53" s="184">
        <v>43725</v>
      </c>
      <c r="Q53" s="177" t="s">
        <v>334</v>
      </c>
      <c r="R53" s="177">
        <v>110</v>
      </c>
      <c r="S53" s="174" t="s">
        <v>77</v>
      </c>
      <c r="T53" s="18"/>
    </row>
    <row r="54" spans="1:20">
      <c r="A54" s="4">
        <v>50</v>
      </c>
      <c r="B54" s="173" t="s">
        <v>62</v>
      </c>
      <c r="C54" s="174" t="s">
        <v>439</v>
      </c>
      <c r="D54" s="177" t="s">
        <v>23</v>
      </c>
      <c r="E54" s="174" t="s">
        <v>440</v>
      </c>
      <c r="F54" s="177" t="s">
        <v>300</v>
      </c>
      <c r="G54" s="19">
        <v>10</v>
      </c>
      <c r="H54" s="19">
        <v>10</v>
      </c>
      <c r="I54" s="58">
        <f t="shared" si="0"/>
        <v>20</v>
      </c>
      <c r="J54" s="180" t="s">
        <v>516</v>
      </c>
      <c r="K54" s="177" t="s">
        <v>511</v>
      </c>
      <c r="L54" s="174" t="s">
        <v>512</v>
      </c>
      <c r="M54" s="174">
        <v>9435253680</v>
      </c>
      <c r="N54" s="177"/>
      <c r="O54" s="177"/>
      <c r="P54" s="184">
        <v>43725</v>
      </c>
      <c r="Q54" s="177" t="s">
        <v>334</v>
      </c>
      <c r="R54" s="177">
        <v>110</v>
      </c>
      <c r="S54" s="174" t="s">
        <v>77</v>
      </c>
      <c r="T54" s="18"/>
    </row>
    <row r="55" spans="1:20">
      <c r="A55" s="4">
        <v>51</v>
      </c>
      <c r="B55" s="173" t="s">
        <v>63</v>
      </c>
      <c r="C55" s="178" t="s">
        <v>211</v>
      </c>
      <c r="D55" s="175" t="s">
        <v>25</v>
      </c>
      <c r="E55" s="178">
        <v>18314010209</v>
      </c>
      <c r="F55" s="174"/>
      <c r="G55" s="19">
        <v>31</v>
      </c>
      <c r="H55" s="19">
        <v>30</v>
      </c>
      <c r="I55" s="58">
        <f t="shared" si="0"/>
        <v>61</v>
      </c>
      <c r="J55" s="180">
        <v>9577145141</v>
      </c>
      <c r="K55" s="177" t="s">
        <v>511</v>
      </c>
      <c r="L55" s="174" t="s">
        <v>174</v>
      </c>
      <c r="M55" s="174">
        <v>7399517942</v>
      </c>
      <c r="N55" s="177" t="s">
        <v>331</v>
      </c>
      <c r="O55" s="174">
        <v>9678422213</v>
      </c>
      <c r="P55" s="184">
        <v>43725</v>
      </c>
      <c r="Q55" s="177" t="s">
        <v>334</v>
      </c>
      <c r="R55" s="174">
        <v>25</v>
      </c>
      <c r="S55" s="174" t="s">
        <v>77</v>
      </c>
      <c r="T55" s="18"/>
    </row>
    <row r="56" spans="1:20">
      <c r="A56" s="4">
        <v>52</v>
      </c>
      <c r="B56" s="173" t="s">
        <v>63</v>
      </c>
      <c r="C56" s="178" t="s">
        <v>212</v>
      </c>
      <c r="D56" s="175" t="s">
        <v>25</v>
      </c>
      <c r="E56" s="178">
        <v>18314010210</v>
      </c>
      <c r="F56" s="174"/>
      <c r="G56" s="17">
        <v>23</v>
      </c>
      <c r="H56" s="17">
        <v>26</v>
      </c>
      <c r="I56" s="58">
        <f t="shared" si="0"/>
        <v>49</v>
      </c>
      <c r="J56" s="180">
        <v>8134870210</v>
      </c>
      <c r="K56" s="177" t="s">
        <v>511</v>
      </c>
      <c r="L56" s="174" t="s">
        <v>174</v>
      </c>
      <c r="M56" s="174">
        <v>7399517942</v>
      </c>
      <c r="N56" s="177" t="s">
        <v>331</v>
      </c>
      <c r="O56" s="174">
        <v>9678422213</v>
      </c>
      <c r="P56" s="184">
        <v>43725</v>
      </c>
      <c r="Q56" s="177" t="s">
        <v>334</v>
      </c>
      <c r="R56" s="174">
        <v>25</v>
      </c>
      <c r="S56" s="174" t="s">
        <v>77</v>
      </c>
      <c r="T56" s="18"/>
    </row>
    <row r="57" spans="1:20">
      <c r="A57" s="4">
        <v>53</v>
      </c>
      <c r="B57" s="173" t="s">
        <v>62</v>
      </c>
      <c r="C57" s="174" t="s">
        <v>444</v>
      </c>
      <c r="D57" s="177" t="s">
        <v>23</v>
      </c>
      <c r="E57" s="174" t="s">
        <v>445</v>
      </c>
      <c r="F57" s="177" t="s">
        <v>300</v>
      </c>
      <c r="G57" s="19">
        <v>15</v>
      </c>
      <c r="H57" s="19">
        <v>7</v>
      </c>
      <c r="I57" s="58">
        <f t="shared" si="0"/>
        <v>22</v>
      </c>
      <c r="J57" s="180" t="s">
        <v>517</v>
      </c>
      <c r="K57" s="177" t="s">
        <v>511</v>
      </c>
      <c r="L57" s="174" t="s">
        <v>512</v>
      </c>
      <c r="M57" s="174">
        <v>9435253680</v>
      </c>
      <c r="N57" s="177"/>
      <c r="O57" s="177"/>
      <c r="P57" s="184">
        <v>43726</v>
      </c>
      <c r="Q57" s="177" t="s">
        <v>315</v>
      </c>
      <c r="R57" s="177">
        <v>110</v>
      </c>
      <c r="S57" s="174" t="s">
        <v>77</v>
      </c>
      <c r="T57" s="18"/>
    </row>
    <row r="58" spans="1:20">
      <c r="A58" s="4">
        <v>54</v>
      </c>
      <c r="B58" s="173" t="s">
        <v>62</v>
      </c>
      <c r="C58" s="174" t="s">
        <v>446</v>
      </c>
      <c r="D58" s="177" t="s">
        <v>23</v>
      </c>
      <c r="E58" s="174" t="s">
        <v>447</v>
      </c>
      <c r="F58" s="177" t="s">
        <v>300</v>
      </c>
      <c r="G58" s="19">
        <v>6</v>
      </c>
      <c r="H58" s="19">
        <v>6</v>
      </c>
      <c r="I58" s="58">
        <f t="shared" si="0"/>
        <v>12</v>
      </c>
      <c r="J58" s="180" t="s">
        <v>518</v>
      </c>
      <c r="K58" s="177" t="s">
        <v>511</v>
      </c>
      <c r="L58" s="174" t="s">
        <v>512</v>
      </c>
      <c r="M58" s="174">
        <v>9435253680</v>
      </c>
      <c r="N58" s="177"/>
      <c r="O58" s="177"/>
      <c r="P58" s="184">
        <v>43726</v>
      </c>
      <c r="Q58" s="177" t="s">
        <v>315</v>
      </c>
      <c r="R58" s="177">
        <v>110</v>
      </c>
      <c r="S58" s="174" t="s">
        <v>77</v>
      </c>
      <c r="T58" s="18"/>
    </row>
    <row r="59" spans="1:20">
      <c r="A59" s="4">
        <v>55</v>
      </c>
      <c r="B59" s="173" t="s">
        <v>62</v>
      </c>
      <c r="C59" s="174" t="s">
        <v>448</v>
      </c>
      <c r="D59" s="177" t="s">
        <v>23</v>
      </c>
      <c r="E59" s="174" t="s">
        <v>449</v>
      </c>
      <c r="F59" s="177" t="s">
        <v>300</v>
      </c>
      <c r="G59" s="19">
        <v>20</v>
      </c>
      <c r="H59" s="19">
        <v>16</v>
      </c>
      <c r="I59" s="58">
        <f t="shared" si="0"/>
        <v>36</v>
      </c>
      <c r="J59" s="180" t="s">
        <v>519</v>
      </c>
      <c r="K59" s="177" t="s">
        <v>511</v>
      </c>
      <c r="L59" s="174" t="s">
        <v>512</v>
      </c>
      <c r="M59" s="174">
        <v>9435253680</v>
      </c>
      <c r="N59" s="177"/>
      <c r="O59" s="177"/>
      <c r="P59" s="184">
        <v>43726</v>
      </c>
      <c r="Q59" s="177" t="s">
        <v>315</v>
      </c>
      <c r="R59" s="177">
        <v>110</v>
      </c>
      <c r="S59" s="174" t="s">
        <v>77</v>
      </c>
      <c r="T59" s="18"/>
    </row>
    <row r="60" spans="1:20">
      <c r="A60" s="4">
        <v>56</v>
      </c>
      <c r="B60" s="173" t="s">
        <v>63</v>
      </c>
      <c r="C60" s="178" t="s">
        <v>213</v>
      </c>
      <c r="D60" s="175" t="s">
        <v>25</v>
      </c>
      <c r="E60" s="178">
        <v>18314010211</v>
      </c>
      <c r="F60" s="174"/>
      <c r="G60" s="19">
        <v>47</v>
      </c>
      <c r="H60" s="19">
        <v>31</v>
      </c>
      <c r="I60" s="58">
        <f t="shared" si="0"/>
        <v>78</v>
      </c>
      <c r="J60" s="180">
        <v>9613278720</v>
      </c>
      <c r="K60" s="174" t="s">
        <v>314</v>
      </c>
      <c r="L60" s="174" t="s">
        <v>174</v>
      </c>
      <c r="M60" s="174">
        <v>7399517942</v>
      </c>
      <c r="N60" s="177" t="s">
        <v>331</v>
      </c>
      <c r="O60" s="174">
        <v>9678422213</v>
      </c>
      <c r="P60" s="184">
        <v>43726</v>
      </c>
      <c r="Q60" s="177" t="s">
        <v>315</v>
      </c>
      <c r="R60" s="174">
        <v>25</v>
      </c>
      <c r="S60" s="174" t="s">
        <v>77</v>
      </c>
      <c r="T60" s="18"/>
    </row>
    <row r="61" spans="1:20">
      <c r="A61" s="4">
        <v>57</v>
      </c>
      <c r="B61" s="173" t="s">
        <v>63</v>
      </c>
      <c r="C61" s="178" t="s">
        <v>214</v>
      </c>
      <c r="D61" s="175" t="s">
        <v>25</v>
      </c>
      <c r="E61" s="178">
        <v>18314010213</v>
      </c>
      <c r="F61" s="174"/>
      <c r="G61" s="19">
        <v>49</v>
      </c>
      <c r="H61" s="19">
        <v>28</v>
      </c>
      <c r="I61" s="58">
        <f t="shared" si="0"/>
        <v>77</v>
      </c>
      <c r="J61" s="180">
        <v>8011401883</v>
      </c>
      <c r="K61" s="174" t="s">
        <v>314</v>
      </c>
      <c r="L61" s="174" t="s">
        <v>174</v>
      </c>
      <c r="M61" s="174">
        <v>7399517942</v>
      </c>
      <c r="N61" s="177" t="s">
        <v>331</v>
      </c>
      <c r="O61" s="174">
        <v>9678422213</v>
      </c>
      <c r="P61" s="184">
        <v>43726</v>
      </c>
      <c r="Q61" s="177" t="s">
        <v>315</v>
      </c>
      <c r="R61" s="174">
        <v>25</v>
      </c>
      <c r="S61" s="174" t="s">
        <v>77</v>
      </c>
      <c r="T61" s="18"/>
    </row>
    <row r="62" spans="1:20">
      <c r="A62" s="4">
        <v>58</v>
      </c>
      <c r="B62" s="173" t="s">
        <v>62</v>
      </c>
      <c r="C62" s="174" t="s">
        <v>452</v>
      </c>
      <c r="D62" s="177" t="s">
        <v>23</v>
      </c>
      <c r="E62" s="174" t="s">
        <v>453</v>
      </c>
      <c r="F62" s="177" t="s">
        <v>79</v>
      </c>
      <c r="G62" s="19">
        <v>60</v>
      </c>
      <c r="H62" s="19">
        <v>54</v>
      </c>
      <c r="I62" s="58">
        <f t="shared" si="0"/>
        <v>114</v>
      </c>
      <c r="J62" s="180" t="s">
        <v>521</v>
      </c>
      <c r="K62" s="177" t="s">
        <v>522</v>
      </c>
      <c r="L62" s="177" t="s">
        <v>523</v>
      </c>
      <c r="M62" s="177"/>
      <c r="N62" s="177"/>
      <c r="O62" s="177"/>
      <c r="P62" s="184">
        <v>43727</v>
      </c>
      <c r="Q62" s="177" t="s">
        <v>321</v>
      </c>
      <c r="R62" s="177">
        <v>160</v>
      </c>
      <c r="S62" s="174" t="s">
        <v>77</v>
      </c>
      <c r="T62" s="18"/>
    </row>
    <row r="63" spans="1:20">
      <c r="A63" s="4">
        <v>59</v>
      </c>
      <c r="B63" s="173" t="s">
        <v>63</v>
      </c>
      <c r="C63" s="174" t="s">
        <v>454</v>
      </c>
      <c r="D63" s="177" t="s">
        <v>23</v>
      </c>
      <c r="E63" s="174" t="s">
        <v>455</v>
      </c>
      <c r="F63" s="177" t="s">
        <v>300</v>
      </c>
      <c r="G63" s="17">
        <v>12</v>
      </c>
      <c r="H63" s="17">
        <v>14</v>
      </c>
      <c r="I63" s="58">
        <f t="shared" si="0"/>
        <v>26</v>
      </c>
      <c r="J63" s="180" t="s">
        <v>775</v>
      </c>
      <c r="K63" s="177" t="s">
        <v>522</v>
      </c>
      <c r="L63" s="177" t="s">
        <v>523</v>
      </c>
      <c r="M63" s="177"/>
      <c r="N63" s="177"/>
      <c r="O63" s="177"/>
      <c r="P63" s="184">
        <v>43727</v>
      </c>
      <c r="Q63" s="177" t="s">
        <v>321</v>
      </c>
      <c r="R63" s="177">
        <v>160</v>
      </c>
      <c r="S63" s="174" t="s">
        <v>77</v>
      </c>
      <c r="T63" s="18"/>
    </row>
    <row r="64" spans="1:20">
      <c r="A64" s="4">
        <v>60</v>
      </c>
      <c r="B64" s="173" t="s">
        <v>62</v>
      </c>
      <c r="C64" s="174" t="s">
        <v>458</v>
      </c>
      <c r="D64" s="177" t="s">
        <v>23</v>
      </c>
      <c r="E64" s="174" t="s">
        <v>459</v>
      </c>
      <c r="F64" s="177" t="s">
        <v>460</v>
      </c>
      <c r="G64" s="19">
        <v>37</v>
      </c>
      <c r="H64" s="19">
        <v>23</v>
      </c>
      <c r="I64" s="58">
        <f t="shared" si="0"/>
        <v>60</v>
      </c>
      <c r="J64" s="180" t="s">
        <v>525</v>
      </c>
      <c r="K64" s="177" t="s">
        <v>522</v>
      </c>
      <c r="L64" s="177" t="s">
        <v>523</v>
      </c>
      <c r="M64" s="177"/>
      <c r="N64" s="177"/>
      <c r="O64" s="177"/>
      <c r="P64" s="184">
        <v>43728</v>
      </c>
      <c r="Q64" s="177" t="s">
        <v>326</v>
      </c>
      <c r="R64" s="177">
        <v>160</v>
      </c>
      <c r="S64" s="174" t="s">
        <v>77</v>
      </c>
      <c r="T64" s="18"/>
    </row>
    <row r="65" spans="1:20">
      <c r="A65" s="4">
        <v>61</v>
      </c>
      <c r="B65" s="173" t="s">
        <v>63</v>
      </c>
      <c r="C65" s="174" t="s">
        <v>461</v>
      </c>
      <c r="D65" s="177" t="s">
        <v>23</v>
      </c>
      <c r="E65" s="174" t="s">
        <v>462</v>
      </c>
      <c r="F65" s="177" t="s">
        <v>300</v>
      </c>
      <c r="G65" s="19">
        <v>16</v>
      </c>
      <c r="H65" s="19">
        <v>22</v>
      </c>
      <c r="I65" s="58">
        <f t="shared" si="0"/>
        <v>38</v>
      </c>
      <c r="J65" s="180" t="s">
        <v>526</v>
      </c>
      <c r="K65" s="177" t="s">
        <v>522</v>
      </c>
      <c r="L65" s="177" t="s">
        <v>523</v>
      </c>
      <c r="M65" s="177"/>
      <c r="N65" s="177"/>
      <c r="O65" s="177"/>
      <c r="P65" s="184">
        <v>43728</v>
      </c>
      <c r="Q65" s="177" t="s">
        <v>326</v>
      </c>
      <c r="R65" s="177">
        <v>160</v>
      </c>
      <c r="S65" s="174" t="s">
        <v>77</v>
      </c>
      <c r="T65" s="18"/>
    </row>
    <row r="66" spans="1:20">
      <c r="A66" s="4">
        <v>62</v>
      </c>
      <c r="B66" s="173" t="s">
        <v>62</v>
      </c>
      <c r="C66" s="174" t="s">
        <v>466</v>
      </c>
      <c r="D66" s="177" t="s">
        <v>23</v>
      </c>
      <c r="E66" s="174" t="s">
        <v>467</v>
      </c>
      <c r="F66" s="177" t="s">
        <v>468</v>
      </c>
      <c r="G66" s="19">
        <v>80</v>
      </c>
      <c r="H66" s="19">
        <v>77</v>
      </c>
      <c r="I66" s="58">
        <f t="shared" si="0"/>
        <v>157</v>
      </c>
      <c r="J66" s="180" t="s">
        <v>527</v>
      </c>
      <c r="K66" s="177" t="s">
        <v>522</v>
      </c>
      <c r="L66" s="177" t="s">
        <v>523</v>
      </c>
      <c r="M66" s="177"/>
      <c r="N66" s="177"/>
      <c r="O66" s="177"/>
      <c r="P66" s="184">
        <v>43729</v>
      </c>
      <c r="Q66" s="177" t="s">
        <v>329</v>
      </c>
      <c r="R66" s="177">
        <v>160</v>
      </c>
      <c r="S66" s="174" t="s">
        <v>77</v>
      </c>
      <c r="T66" s="18"/>
    </row>
    <row r="67" spans="1:20">
      <c r="A67" s="4">
        <v>63</v>
      </c>
      <c r="B67" s="173" t="s">
        <v>63</v>
      </c>
      <c r="C67" s="174" t="s">
        <v>469</v>
      </c>
      <c r="D67" s="177" t="s">
        <v>23</v>
      </c>
      <c r="E67" s="174" t="s">
        <v>470</v>
      </c>
      <c r="F67" s="177" t="s">
        <v>413</v>
      </c>
      <c r="G67" s="19">
        <v>16</v>
      </c>
      <c r="H67" s="19">
        <v>19</v>
      </c>
      <c r="I67" s="58">
        <f t="shared" si="0"/>
        <v>35</v>
      </c>
      <c r="J67" s="180" t="s">
        <v>528</v>
      </c>
      <c r="K67" s="177" t="s">
        <v>522</v>
      </c>
      <c r="L67" s="177" t="s">
        <v>523</v>
      </c>
      <c r="M67" s="177"/>
      <c r="N67" s="177"/>
      <c r="O67" s="177"/>
      <c r="P67" s="184">
        <v>43729</v>
      </c>
      <c r="Q67" s="177" t="s">
        <v>329</v>
      </c>
      <c r="R67" s="177">
        <v>160</v>
      </c>
      <c r="S67" s="174" t="s">
        <v>77</v>
      </c>
      <c r="T67" s="18"/>
    </row>
    <row r="68" spans="1:20">
      <c r="A68" s="4">
        <v>64</v>
      </c>
      <c r="B68" s="173" t="s">
        <v>62</v>
      </c>
      <c r="C68" s="174" t="s">
        <v>411</v>
      </c>
      <c r="D68" s="177" t="s">
        <v>23</v>
      </c>
      <c r="E68" s="174" t="s">
        <v>412</v>
      </c>
      <c r="F68" s="177" t="s">
        <v>413</v>
      </c>
      <c r="G68" s="19">
        <v>19</v>
      </c>
      <c r="H68" s="19">
        <v>34</v>
      </c>
      <c r="I68" s="58">
        <f t="shared" si="0"/>
        <v>53</v>
      </c>
      <c r="J68" s="180" t="s">
        <v>502</v>
      </c>
      <c r="K68" s="177" t="s">
        <v>503</v>
      </c>
      <c r="L68" s="177" t="s">
        <v>504</v>
      </c>
      <c r="M68" s="177"/>
      <c r="N68" s="177"/>
      <c r="O68" s="177"/>
      <c r="P68" s="184">
        <v>43731</v>
      </c>
      <c r="Q68" s="177" t="s">
        <v>308</v>
      </c>
      <c r="R68" s="177">
        <v>40</v>
      </c>
      <c r="S68" s="174" t="s">
        <v>77</v>
      </c>
      <c r="T68" s="18"/>
    </row>
    <row r="69" spans="1:20">
      <c r="A69" s="4">
        <v>65</v>
      </c>
      <c r="B69" s="173" t="s">
        <v>63</v>
      </c>
      <c r="C69" s="174" t="s">
        <v>414</v>
      </c>
      <c r="D69" s="177" t="s">
        <v>23</v>
      </c>
      <c r="E69" s="174" t="s">
        <v>415</v>
      </c>
      <c r="F69" s="177" t="s">
        <v>416</v>
      </c>
      <c r="G69" s="19">
        <v>26</v>
      </c>
      <c r="H69" s="19">
        <v>25</v>
      </c>
      <c r="I69" s="58">
        <f t="shared" si="0"/>
        <v>51</v>
      </c>
      <c r="J69" s="180" t="s">
        <v>505</v>
      </c>
      <c r="K69" s="177" t="s">
        <v>503</v>
      </c>
      <c r="L69" s="177" t="s">
        <v>504</v>
      </c>
      <c r="M69" s="177"/>
      <c r="N69" s="177"/>
      <c r="O69" s="177"/>
      <c r="P69" s="184">
        <v>43731</v>
      </c>
      <c r="Q69" s="177" t="s">
        <v>308</v>
      </c>
      <c r="R69" s="177">
        <v>40</v>
      </c>
      <c r="S69" s="174" t="s">
        <v>77</v>
      </c>
      <c r="T69" s="18"/>
    </row>
    <row r="70" spans="1:20">
      <c r="A70" s="4">
        <v>66</v>
      </c>
      <c r="B70" s="173" t="s">
        <v>63</v>
      </c>
      <c r="C70" s="174" t="s">
        <v>417</v>
      </c>
      <c r="D70" s="177" t="s">
        <v>23</v>
      </c>
      <c r="E70" s="174" t="s">
        <v>418</v>
      </c>
      <c r="F70" s="177" t="s">
        <v>300</v>
      </c>
      <c r="G70" s="19">
        <v>12</v>
      </c>
      <c r="H70" s="19">
        <v>21</v>
      </c>
      <c r="I70" s="58">
        <f t="shared" ref="I70:I133" si="1">SUM(G70:H70)</f>
        <v>33</v>
      </c>
      <c r="J70" s="180" t="s">
        <v>506</v>
      </c>
      <c r="K70" s="177" t="s">
        <v>503</v>
      </c>
      <c r="L70" s="177" t="s">
        <v>504</v>
      </c>
      <c r="M70" s="177"/>
      <c r="N70" s="177"/>
      <c r="O70" s="177"/>
      <c r="P70" s="184">
        <v>43731</v>
      </c>
      <c r="Q70" s="177" t="s">
        <v>308</v>
      </c>
      <c r="R70" s="177">
        <v>40</v>
      </c>
      <c r="S70" s="174" t="s">
        <v>77</v>
      </c>
      <c r="T70" s="18"/>
    </row>
    <row r="71" spans="1:20">
      <c r="A71" s="4">
        <v>67</v>
      </c>
      <c r="B71" s="173" t="s">
        <v>62</v>
      </c>
      <c r="C71" s="174" t="s">
        <v>253</v>
      </c>
      <c r="D71" s="175" t="s">
        <v>23</v>
      </c>
      <c r="E71" s="174" t="s">
        <v>295</v>
      </c>
      <c r="F71" s="174" t="s">
        <v>300</v>
      </c>
      <c r="G71" s="19">
        <v>7</v>
      </c>
      <c r="H71" s="19">
        <v>9</v>
      </c>
      <c r="I71" s="58">
        <f t="shared" si="1"/>
        <v>16</v>
      </c>
      <c r="J71" s="180" t="s">
        <v>358</v>
      </c>
      <c r="K71" s="174" t="s">
        <v>328</v>
      </c>
      <c r="L71" s="174" t="s">
        <v>137</v>
      </c>
      <c r="M71" s="174">
        <v>8753969045</v>
      </c>
      <c r="N71" s="174"/>
      <c r="O71" s="174"/>
      <c r="P71" s="181">
        <v>43732</v>
      </c>
      <c r="Q71" s="174" t="s">
        <v>334</v>
      </c>
      <c r="R71" s="174">
        <v>30</v>
      </c>
      <c r="S71" s="174" t="s">
        <v>77</v>
      </c>
      <c r="T71" s="18"/>
    </row>
    <row r="72" spans="1:20">
      <c r="A72" s="4">
        <v>68</v>
      </c>
      <c r="B72" s="173" t="s">
        <v>62</v>
      </c>
      <c r="C72" s="174" t="s">
        <v>254</v>
      </c>
      <c r="D72" s="175" t="s">
        <v>23</v>
      </c>
      <c r="E72" s="174" t="s">
        <v>296</v>
      </c>
      <c r="F72" s="174" t="s">
        <v>300</v>
      </c>
      <c r="G72" s="19">
        <v>12</v>
      </c>
      <c r="H72" s="19">
        <v>10</v>
      </c>
      <c r="I72" s="58">
        <f t="shared" si="1"/>
        <v>22</v>
      </c>
      <c r="J72" s="180" t="s">
        <v>359</v>
      </c>
      <c r="K72" s="174" t="s">
        <v>328</v>
      </c>
      <c r="L72" s="174" t="s">
        <v>137</v>
      </c>
      <c r="M72" s="174">
        <v>8753969045</v>
      </c>
      <c r="N72" s="174"/>
      <c r="O72" s="174"/>
      <c r="P72" s="181">
        <v>43732</v>
      </c>
      <c r="Q72" s="174" t="s">
        <v>334</v>
      </c>
      <c r="R72" s="174">
        <v>30</v>
      </c>
      <c r="S72" s="174" t="s">
        <v>77</v>
      </c>
      <c r="T72" s="18"/>
    </row>
    <row r="73" spans="1:20">
      <c r="A73" s="4">
        <v>69</v>
      </c>
      <c r="B73" s="173" t="s">
        <v>62</v>
      </c>
      <c r="C73" s="174" t="s">
        <v>210</v>
      </c>
      <c r="D73" s="175" t="s">
        <v>23</v>
      </c>
      <c r="E73" s="174" t="s">
        <v>275</v>
      </c>
      <c r="F73" s="174" t="s">
        <v>300</v>
      </c>
      <c r="G73" s="19">
        <v>22</v>
      </c>
      <c r="H73" s="19">
        <v>20</v>
      </c>
      <c r="I73" s="58">
        <f t="shared" si="1"/>
        <v>42</v>
      </c>
      <c r="J73" s="180" t="s">
        <v>330</v>
      </c>
      <c r="K73" s="174" t="s">
        <v>328</v>
      </c>
      <c r="L73" s="174" t="s">
        <v>137</v>
      </c>
      <c r="M73" s="174">
        <v>8753969045</v>
      </c>
      <c r="N73" s="174"/>
      <c r="O73" s="174"/>
      <c r="P73" s="181">
        <v>43732</v>
      </c>
      <c r="Q73" s="174" t="s">
        <v>334</v>
      </c>
      <c r="R73" s="174">
        <v>30</v>
      </c>
      <c r="S73" s="174" t="s">
        <v>77</v>
      </c>
      <c r="T73" s="18"/>
    </row>
    <row r="74" spans="1:20">
      <c r="A74" s="4">
        <v>70</v>
      </c>
      <c r="B74" s="173" t="s">
        <v>63</v>
      </c>
      <c r="C74" s="174" t="s">
        <v>255</v>
      </c>
      <c r="D74" s="175" t="s">
        <v>25</v>
      </c>
      <c r="E74" s="176" t="s">
        <v>297</v>
      </c>
      <c r="F74" s="174"/>
      <c r="G74" s="19">
        <v>46</v>
      </c>
      <c r="H74" s="19">
        <v>43</v>
      </c>
      <c r="I74" s="58">
        <f t="shared" si="1"/>
        <v>89</v>
      </c>
      <c r="J74" s="180"/>
      <c r="K74" s="174" t="s">
        <v>307</v>
      </c>
      <c r="L74" s="174" t="s">
        <v>320</v>
      </c>
      <c r="M74" s="174">
        <v>9435955894</v>
      </c>
      <c r="N74" s="177" t="s">
        <v>360</v>
      </c>
      <c r="O74" s="174">
        <v>9401504953</v>
      </c>
      <c r="P74" s="181">
        <v>43732</v>
      </c>
      <c r="Q74" s="174" t="s">
        <v>334</v>
      </c>
      <c r="R74" s="174">
        <v>20</v>
      </c>
      <c r="S74" s="174" t="s">
        <v>77</v>
      </c>
      <c r="T74" s="18"/>
    </row>
    <row r="75" spans="1:20">
      <c r="A75" s="4">
        <v>71</v>
      </c>
      <c r="B75" s="173" t="s">
        <v>63</v>
      </c>
      <c r="C75" s="174" t="s">
        <v>256</v>
      </c>
      <c r="D75" s="175" t="s">
        <v>25</v>
      </c>
      <c r="E75" s="176" t="s">
        <v>298</v>
      </c>
      <c r="F75" s="174"/>
      <c r="G75" s="19">
        <v>32</v>
      </c>
      <c r="H75" s="19">
        <v>39</v>
      </c>
      <c r="I75" s="58">
        <f t="shared" si="1"/>
        <v>71</v>
      </c>
      <c r="J75" s="180">
        <v>9401702436</v>
      </c>
      <c r="K75" s="174" t="s">
        <v>307</v>
      </c>
      <c r="L75" s="174" t="s">
        <v>320</v>
      </c>
      <c r="M75" s="174">
        <v>9435955894</v>
      </c>
      <c r="N75" s="177" t="s">
        <v>361</v>
      </c>
      <c r="O75" s="174">
        <v>9401693748</v>
      </c>
      <c r="P75" s="181">
        <v>43732</v>
      </c>
      <c r="Q75" s="174" t="s">
        <v>334</v>
      </c>
      <c r="R75" s="174">
        <v>20</v>
      </c>
      <c r="S75" s="174" t="s">
        <v>77</v>
      </c>
      <c r="T75" s="18"/>
    </row>
    <row r="76" spans="1:20" ht="33">
      <c r="A76" s="4">
        <v>72</v>
      </c>
      <c r="B76" s="173" t="s">
        <v>62</v>
      </c>
      <c r="C76" s="187" t="s">
        <v>257</v>
      </c>
      <c r="D76" s="188" t="s">
        <v>23</v>
      </c>
      <c r="E76" s="188"/>
      <c r="F76" s="188" t="s">
        <v>73</v>
      </c>
      <c r="G76" s="19">
        <v>10</v>
      </c>
      <c r="H76" s="19">
        <v>10</v>
      </c>
      <c r="I76" s="58">
        <f t="shared" si="1"/>
        <v>20</v>
      </c>
      <c r="J76" s="192">
        <v>9401875383</v>
      </c>
      <c r="K76" s="177" t="s">
        <v>362</v>
      </c>
      <c r="L76" s="177" t="s">
        <v>363</v>
      </c>
      <c r="M76" s="177">
        <v>9401692792</v>
      </c>
      <c r="N76" s="177" t="s">
        <v>364</v>
      </c>
      <c r="O76" s="174">
        <v>8761866402</v>
      </c>
      <c r="P76" s="181">
        <v>43733</v>
      </c>
      <c r="Q76" s="174" t="s">
        <v>315</v>
      </c>
      <c r="R76" s="177">
        <v>10</v>
      </c>
      <c r="S76" s="174" t="s">
        <v>77</v>
      </c>
      <c r="T76" s="18"/>
    </row>
    <row r="77" spans="1:20" ht="33">
      <c r="A77" s="4">
        <v>73</v>
      </c>
      <c r="B77" s="173" t="s">
        <v>62</v>
      </c>
      <c r="C77" s="187" t="s">
        <v>258</v>
      </c>
      <c r="D77" s="188" t="s">
        <v>23</v>
      </c>
      <c r="E77" s="188"/>
      <c r="F77" s="188" t="s">
        <v>73</v>
      </c>
      <c r="G77" s="19">
        <v>8</v>
      </c>
      <c r="H77" s="19">
        <v>7</v>
      </c>
      <c r="I77" s="58">
        <f t="shared" si="1"/>
        <v>15</v>
      </c>
      <c r="J77" s="192">
        <v>9401440735</v>
      </c>
      <c r="K77" s="177" t="s">
        <v>362</v>
      </c>
      <c r="L77" s="177" t="s">
        <v>363</v>
      </c>
      <c r="M77" s="177">
        <v>9401692792</v>
      </c>
      <c r="N77" s="177" t="s">
        <v>364</v>
      </c>
      <c r="O77" s="174">
        <v>8761866402</v>
      </c>
      <c r="P77" s="181">
        <v>43733</v>
      </c>
      <c r="Q77" s="174" t="s">
        <v>315</v>
      </c>
      <c r="R77" s="177">
        <v>10</v>
      </c>
      <c r="S77" s="174" t="s">
        <v>77</v>
      </c>
      <c r="T77" s="18"/>
    </row>
    <row r="78" spans="1:20">
      <c r="A78" s="4">
        <v>74</v>
      </c>
      <c r="B78" s="173" t="s">
        <v>63</v>
      </c>
      <c r="C78" s="188" t="s">
        <v>259</v>
      </c>
      <c r="D78" s="188" t="s">
        <v>25</v>
      </c>
      <c r="E78" s="188">
        <v>18</v>
      </c>
      <c r="F78" s="188"/>
      <c r="G78" s="19">
        <v>20</v>
      </c>
      <c r="H78" s="19">
        <v>25</v>
      </c>
      <c r="I78" s="58">
        <f t="shared" si="1"/>
        <v>45</v>
      </c>
      <c r="J78" s="192">
        <v>9401769832</v>
      </c>
      <c r="K78" s="177" t="s">
        <v>362</v>
      </c>
      <c r="L78" s="177" t="s">
        <v>363</v>
      </c>
      <c r="M78" s="177">
        <v>9401692792</v>
      </c>
      <c r="N78" s="177" t="s">
        <v>365</v>
      </c>
      <c r="O78" s="174">
        <v>9401383947</v>
      </c>
      <c r="P78" s="181">
        <v>43733</v>
      </c>
      <c r="Q78" s="174" t="s">
        <v>315</v>
      </c>
      <c r="R78" s="177">
        <v>10</v>
      </c>
      <c r="S78" s="174" t="s">
        <v>77</v>
      </c>
      <c r="T78" s="18"/>
    </row>
    <row r="79" spans="1:20">
      <c r="A79" s="4">
        <v>75</v>
      </c>
      <c r="B79" s="173" t="s">
        <v>63</v>
      </c>
      <c r="C79" s="188" t="s">
        <v>260</v>
      </c>
      <c r="D79" s="188" t="s">
        <v>25</v>
      </c>
      <c r="E79" s="188">
        <v>18</v>
      </c>
      <c r="F79" s="188"/>
      <c r="G79" s="19">
        <v>34</v>
      </c>
      <c r="H79" s="19">
        <v>21</v>
      </c>
      <c r="I79" s="58">
        <f t="shared" si="1"/>
        <v>55</v>
      </c>
      <c r="J79" s="192">
        <v>9401306443</v>
      </c>
      <c r="K79" s="177" t="s">
        <v>362</v>
      </c>
      <c r="L79" s="177" t="s">
        <v>363</v>
      </c>
      <c r="M79" s="177">
        <v>9401692792</v>
      </c>
      <c r="N79" s="177" t="s">
        <v>365</v>
      </c>
      <c r="O79" s="174">
        <v>9401383947</v>
      </c>
      <c r="P79" s="181">
        <v>43733</v>
      </c>
      <c r="Q79" s="174" t="s">
        <v>315</v>
      </c>
      <c r="R79" s="177">
        <v>10</v>
      </c>
      <c r="S79" s="174" t="s">
        <v>77</v>
      </c>
      <c r="T79" s="18"/>
    </row>
    <row r="80" spans="1:20">
      <c r="A80" s="4">
        <v>76</v>
      </c>
      <c r="B80" s="173" t="s">
        <v>62</v>
      </c>
      <c r="C80" s="189" t="s">
        <v>261</v>
      </c>
      <c r="D80" s="189" t="s">
        <v>23</v>
      </c>
      <c r="E80" s="174" t="s">
        <v>273</v>
      </c>
      <c r="F80" s="189" t="s">
        <v>305</v>
      </c>
      <c r="G80" s="19">
        <v>190</v>
      </c>
      <c r="H80" s="19">
        <v>185</v>
      </c>
      <c r="I80" s="58">
        <f t="shared" si="1"/>
        <v>375</v>
      </c>
      <c r="J80" s="180">
        <v>9577206169</v>
      </c>
      <c r="K80" s="189" t="s">
        <v>366</v>
      </c>
      <c r="L80" s="177" t="s">
        <v>367</v>
      </c>
      <c r="M80" s="177">
        <v>7399913228</v>
      </c>
      <c r="N80" s="177" t="s">
        <v>368</v>
      </c>
      <c r="O80" s="177"/>
      <c r="P80" s="193">
        <v>43734</v>
      </c>
      <c r="Q80" s="177" t="s">
        <v>321</v>
      </c>
      <c r="R80" s="177">
        <v>30</v>
      </c>
      <c r="S80" s="174" t="s">
        <v>77</v>
      </c>
      <c r="T80" s="18"/>
    </row>
    <row r="81" spans="1:20">
      <c r="A81" s="4">
        <v>77</v>
      </c>
      <c r="B81" s="173" t="s">
        <v>62</v>
      </c>
      <c r="C81" s="189" t="s">
        <v>262</v>
      </c>
      <c r="D81" s="177" t="s">
        <v>23</v>
      </c>
      <c r="E81" s="174" t="s">
        <v>273</v>
      </c>
      <c r="F81" s="177" t="s">
        <v>79</v>
      </c>
      <c r="G81" s="19">
        <v>190</v>
      </c>
      <c r="H81" s="19">
        <v>185</v>
      </c>
      <c r="I81" s="58">
        <f t="shared" si="1"/>
        <v>375</v>
      </c>
      <c r="J81" s="180">
        <v>9577206169</v>
      </c>
      <c r="K81" s="189" t="s">
        <v>366</v>
      </c>
      <c r="L81" s="177" t="s">
        <v>367</v>
      </c>
      <c r="M81" s="177">
        <v>7399913228</v>
      </c>
      <c r="N81" s="177" t="s">
        <v>368</v>
      </c>
      <c r="O81" s="177"/>
      <c r="P81" s="193">
        <v>43734</v>
      </c>
      <c r="Q81" s="177" t="s">
        <v>321</v>
      </c>
      <c r="R81" s="177">
        <v>30</v>
      </c>
      <c r="S81" s="174" t="s">
        <v>77</v>
      </c>
      <c r="T81" s="18"/>
    </row>
    <row r="82" spans="1:20">
      <c r="A82" s="4">
        <v>78</v>
      </c>
      <c r="B82" s="173" t="s">
        <v>63</v>
      </c>
      <c r="C82" s="178" t="s">
        <v>202</v>
      </c>
      <c r="D82" s="177" t="s">
        <v>25</v>
      </c>
      <c r="E82" s="178">
        <v>18314010204</v>
      </c>
      <c r="F82" s="177"/>
      <c r="G82" s="19">
        <v>13</v>
      </c>
      <c r="H82" s="19">
        <v>16</v>
      </c>
      <c r="I82" s="58">
        <f t="shared" si="1"/>
        <v>29</v>
      </c>
      <c r="J82" s="180">
        <v>9613251172</v>
      </c>
      <c r="K82" s="189" t="s">
        <v>366</v>
      </c>
      <c r="L82" s="177" t="s">
        <v>367</v>
      </c>
      <c r="M82" s="177">
        <v>7399913228</v>
      </c>
      <c r="N82" s="177" t="s">
        <v>317</v>
      </c>
      <c r="O82" s="174">
        <v>9854538091</v>
      </c>
      <c r="P82" s="193">
        <v>43734</v>
      </c>
      <c r="Q82" s="177" t="s">
        <v>321</v>
      </c>
      <c r="R82" s="177">
        <v>30</v>
      </c>
      <c r="S82" s="174" t="s">
        <v>77</v>
      </c>
      <c r="T82" s="18"/>
    </row>
    <row r="83" spans="1:20">
      <c r="A83" s="4">
        <v>79</v>
      </c>
      <c r="B83" s="173" t="s">
        <v>63</v>
      </c>
      <c r="C83" s="178" t="s">
        <v>204</v>
      </c>
      <c r="D83" s="177" t="s">
        <v>25</v>
      </c>
      <c r="E83" s="178">
        <v>18314010205</v>
      </c>
      <c r="F83" s="177"/>
      <c r="G83" s="19">
        <v>35</v>
      </c>
      <c r="H83" s="19">
        <v>25</v>
      </c>
      <c r="I83" s="58">
        <f t="shared" si="1"/>
        <v>60</v>
      </c>
      <c r="J83" s="180">
        <v>9854638384</v>
      </c>
      <c r="K83" s="189" t="s">
        <v>366</v>
      </c>
      <c r="L83" s="177" t="s">
        <v>367</v>
      </c>
      <c r="M83" s="177">
        <v>7399913228</v>
      </c>
      <c r="N83" s="177" t="s">
        <v>317</v>
      </c>
      <c r="O83" s="174">
        <v>9854538091</v>
      </c>
      <c r="P83" s="193">
        <v>43734</v>
      </c>
      <c r="Q83" s="177" t="s">
        <v>321</v>
      </c>
      <c r="R83" s="177">
        <v>30</v>
      </c>
      <c r="S83" s="174" t="s">
        <v>77</v>
      </c>
      <c r="T83" s="18"/>
    </row>
    <row r="84" spans="1:20">
      <c r="A84" s="4">
        <v>80</v>
      </c>
      <c r="B84" s="173" t="s">
        <v>62</v>
      </c>
      <c r="C84" s="189" t="s">
        <v>263</v>
      </c>
      <c r="D84" s="177" t="s">
        <v>23</v>
      </c>
      <c r="E84" s="174" t="s">
        <v>299</v>
      </c>
      <c r="F84" s="177" t="s">
        <v>304</v>
      </c>
      <c r="G84" s="19">
        <v>210</v>
      </c>
      <c r="H84" s="19">
        <v>211</v>
      </c>
      <c r="I84" s="58">
        <f t="shared" si="1"/>
        <v>421</v>
      </c>
      <c r="J84" s="180" t="s">
        <v>369</v>
      </c>
      <c r="K84" s="177" t="s">
        <v>370</v>
      </c>
      <c r="L84" s="177" t="s">
        <v>371</v>
      </c>
      <c r="M84" s="177">
        <v>9401777939</v>
      </c>
      <c r="N84" s="177" t="s">
        <v>372</v>
      </c>
      <c r="O84" s="174">
        <v>9678538593</v>
      </c>
      <c r="P84" s="193">
        <v>43735</v>
      </c>
      <c r="Q84" s="177" t="s">
        <v>326</v>
      </c>
      <c r="R84" s="177">
        <v>5</v>
      </c>
      <c r="S84" s="174" t="s">
        <v>77</v>
      </c>
      <c r="T84" s="18"/>
    </row>
    <row r="85" spans="1:20">
      <c r="A85" s="4">
        <v>81</v>
      </c>
      <c r="B85" s="173" t="s">
        <v>63</v>
      </c>
      <c r="C85" s="174" t="s">
        <v>264</v>
      </c>
      <c r="D85" s="177" t="s">
        <v>25</v>
      </c>
      <c r="E85" s="173">
        <v>25</v>
      </c>
      <c r="F85" s="177"/>
      <c r="G85" s="19">
        <v>23</v>
      </c>
      <c r="H85" s="19">
        <v>27</v>
      </c>
      <c r="I85" s="58">
        <f t="shared" si="1"/>
        <v>50</v>
      </c>
      <c r="J85" s="180">
        <v>9435693805</v>
      </c>
      <c r="K85" s="177" t="s">
        <v>370</v>
      </c>
      <c r="L85" s="177" t="s">
        <v>371</v>
      </c>
      <c r="M85" s="177">
        <v>9401777939</v>
      </c>
      <c r="N85" s="177" t="s">
        <v>372</v>
      </c>
      <c r="O85" s="174">
        <v>9678538593</v>
      </c>
      <c r="P85" s="193">
        <v>43735</v>
      </c>
      <c r="Q85" s="177" t="s">
        <v>326</v>
      </c>
      <c r="R85" s="177">
        <v>5</v>
      </c>
      <c r="S85" s="174" t="s">
        <v>77</v>
      </c>
      <c r="T85" s="18"/>
    </row>
    <row r="86" spans="1:20">
      <c r="A86" s="4">
        <v>82</v>
      </c>
      <c r="B86" s="173" t="s">
        <v>62</v>
      </c>
      <c r="C86" s="174" t="s">
        <v>762</v>
      </c>
      <c r="D86" s="175" t="s">
        <v>23</v>
      </c>
      <c r="E86" s="174" t="s">
        <v>763</v>
      </c>
      <c r="F86" s="174" t="s">
        <v>300</v>
      </c>
      <c r="G86" s="19">
        <v>12</v>
      </c>
      <c r="H86" s="19">
        <v>10</v>
      </c>
      <c r="I86" s="58">
        <f t="shared" si="1"/>
        <v>22</v>
      </c>
      <c r="J86" s="180" t="s">
        <v>776</v>
      </c>
      <c r="K86" s="174" t="s">
        <v>328</v>
      </c>
      <c r="L86" s="174" t="s">
        <v>137</v>
      </c>
      <c r="M86" s="174">
        <v>8753969045</v>
      </c>
      <c r="N86" s="174"/>
      <c r="O86" s="174"/>
      <c r="P86" s="181">
        <v>43738</v>
      </c>
      <c r="Q86" s="174" t="s">
        <v>308</v>
      </c>
      <c r="R86" s="174">
        <v>30</v>
      </c>
      <c r="S86" s="174" t="s">
        <v>77</v>
      </c>
      <c r="T86" s="18"/>
    </row>
    <row r="87" spans="1:20">
      <c r="A87" s="4">
        <v>83</v>
      </c>
      <c r="B87" s="173" t="s">
        <v>62</v>
      </c>
      <c r="C87" s="174" t="s">
        <v>764</v>
      </c>
      <c r="D87" s="175" t="s">
        <v>23</v>
      </c>
      <c r="E87" s="174" t="s">
        <v>765</v>
      </c>
      <c r="F87" s="174" t="s">
        <v>300</v>
      </c>
      <c r="G87" s="19">
        <v>53</v>
      </c>
      <c r="H87" s="19">
        <v>45</v>
      </c>
      <c r="I87" s="58">
        <f t="shared" si="1"/>
        <v>98</v>
      </c>
      <c r="J87" s="180" t="s">
        <v>777</v>
      </c>
      <c r="K87" s="174" t="s">
        <v>328</v>
      </c>
      <c r="L87" s="174" t="s">
        <v>137</v>
      </c>
      <c r="M87" s="174">
        <v>8753969045</v>
      </c>
      <c r="N87" s="174"/>
      <c r="O87" s="174"/>
      <c r="P87" s="181">
        <v>43738</v>
      </c>
      <c r="Q87" s="174" t="s">
        <v>308</v>
      </c>
      <c r="R87" s="174">
        <v>30</v>
      </c>
      <c r="S87" s="174" t="s">
        <v>77</v>
      </c>
      <c r="T87" s="18"/>
    </row>
    <row r="88" spans="1:20">
      <c r="A88" s="4">
        <v>84</v>
      </c>
      <c r="B88" s="173" t="s">
        <v>63</v>
      </c>
      <c r="C88" s="174" t="s">
        <v>319</v>
      </c>
      <c r="D88" s="175" t="s">
        <v>25</v>
      </c>
      <c r="E88" s="176" t="s">
        <v>463</v>
      </c>
      <c r="F88" s="174"/>
      <c r="G88" s="19">
        <v>39</v>
      </c>
      <c r="H88" s="19">
        <v>23</v>
      </c>
      <c r="I88" s="58">
        <f t="shared" si="1"/>
        <v>62</v>
      </c>
      <c r="J88" s="180">
        <v>9706577460</v>
      </c>
      <c r="K88" s="174" t="s">
        <v>307</v>
      </c>
      <c r="L88" s="174" t="s">
        <v>320</v>
      </c>
      <c r="M88" s="174">
        <v>9435955894</v>
      </c>
      <c r="N88" s="177" t="s">
        <v>524</v>
      </c>
      <c r="O88" s="174">
        <v>8812818682</v>
      </c>
      <c r="P88" s="181">
        <v>43738</v>
      </c>
      <c r="Q88" s="174" t="s">
        <v>308</v>
      </c>
      <c r="R88" s="174">
        <v>20</v>
      </c>
      <c r="S88" s="174" t="s">
        <v>77</v>
      </c>
      <c r="T88" s="18"/>
    </row>
    <row r="89" spans="1:20">
      <c r="A89" s="4">
        <v>85</v>
      </c>
      <c r="B89" s="173" t="s">
        <v>63</v>
      </c>
      <c r="C89" s="174" t="s">
        <v>464</v>
      </c>
      <c r="D89" s="175" t="s">
        <v>25</v>
      </c>
      <c r="E89" s="176" t="s">
        <v>465</v>
      </c>
      <c r="F89" s="174"/>
      <c r="G89" s="19">
        <v>38</v>
      </c>
      <c r="H89" s="19">
        <v>31</v>
      </c>
      <c r="I89" s="58">
        <f t="shared" si="1"/>
        <v>69</v>
      </c>
      <c r="J89" s="180"/>
      <c r="K89" s="174" t="s">
        <v>307</v>
      </c>
      <c r="L89" s="174" t="s">
        <v>320</v>
      </c>
      <c r="M89" s="174">
        <v>9435955894</v>
      </c>
      <c r="N89" s="177" t="s">
        <v>524</v>
      </c>
      <c r="O89" s="174">
        <v>8812818682</v>
      </c>
      <c r="P89" s="181">
        <v>43738</v>
      </c>
      <c r="Q89" s="174" t="s">
        <v>308</v>
      </c>
      <c r="R89" s="174">
        <v>20</v>
      </c>
      <c r="S89" s="174" t="s">
        <v>77</v>
      </c>
      <c r="T89" s="18"/>
    </row>
    <row r="90" spans="1:20">
      <c r="A90" s="4">
        <v>86</v>
      </c>
      <c r="B90" s="17"/>
      <c r="C90" s="18"/>
      <c r="D90" s="18"/>
      <c r="E90" s="19"/>
      <c r="F90" s="18"/>
      <c r="G90" s="19"/>
      <c r="H90" s="19"/>
      <c r="I90" s="58">
        <f t="shared" si="1"/>
        <v>0</v>
      </c>
      <c r="J90" s="18"/>
      <c r="K90" s="18"/>
      <c r="L90" s="18"/>
      <c r="M90" s="18"/>
      <c r="N90" s="18"/>
      <c r="O90" s="18"/>
      <c r="P90" s="24"/>
      <c r="Q90" s="18"/>
      <c r="R90" s="18"/>
      <c r="S90" s="18"/>
      <c r="T90" s="18"/>
    </row>
    <row r="91" spans="1:20">
      <c r="A91" s="4">
        <v>87</v>
      </c>
      <c r="B91" s="17"/>
      <c r="C91" s="18"/>
      <c r="D91" s="18"/>
      <c r="E91" s="19"/>
      <c r="F91" s="18"/>
      <c r="G91" s="19"/>
      <c r="H91" s="19"/>
      <c r="I91" s="58">
        <f t="shared" si="1"/>
        <v>0</v>
      </c>
      <c r="J91" s="18"/>
      <c r="K91" s="18"/>
      <c r="L91" s="18"/>
      <c r="M91" s="18"/>
      <c r="N91" s="18"/>
      <c r="O91" s="18"/>
      <c r="P91" s="24"/>
      <c r="Q91" s="18"/>
      <c r="R91" s="18"/>
      <c r="S91" s="18"/>
      <c r="T91" s="18"/>
    </row>
    <row r="92" spans="1:20">
      <c r="A92" s="4">
        <v>88</v>
      </c>
      <c r="B92" s="17"/>
      <c r="C92" s="18"/>
      <c r="D92" s="18"/>
      <c r="E92" s="19"/>
      <c r="F92" s="18"/>
      <c r="G92" s="19"/>
      <c r="H92" s="19"/>
      <c r="I92" s="58">
        <f t="shared" si="1"/>
        <v>0</v>
      </c>
      <c r="J92" s="18"/>
      <c r="K92" s="18"/>
      <c r="L92" s="18"/>
      <c r="M92" s="18"/>
      <c r="N92" s="18"/>
      <c r="O92" s="18"/>
      <c r="P92" s="24"/>
      <c r="Q92" s="18"/>
      <c r="R92" s="18"/>
      <c r="S92" s="18"/>
      <c r="T92" s="18"/>
    </row>
    <row r="93" spans="1:20">
      <c r="A93" s="4">
        <v>89</v>
      </c>
      <c r="B93" s="17"/>
      <c r="C93" s="18"/>
      <c r="D93" s="18"/>
      <c r="E93" s="19"/>
      <c r="F93" s="18"/>
      <c r="G93" s="19"/>
      <c r="H93" s="19"/>
      <c r="I93" s="58">
        <f t="shared" si="1"/>
        <v>0</v>
      </c>
      <c r="J93" s="18"/>
      <c r="K93" s="18"/>
      <c r="L93" s="18"/>
      <c r="M93" s="18"/>
      <c r="N93" s="18"/>
      <c r="O93" s="18"/>
      <c r="P93" s="24"/>
      <c r="Q93" s="18"/>
      <c r="R93" s="18"/>
      <c r="S93" s="18"/>
      <c r="T93" s="18"/>
    </row>
    <row r="94" spans="1:20">
      <c r="A94" s="4">
        <v>90</v>
      </c>
      <c r="B94" s="17"/>
      <c r="C94" s="18"/>
      <c r="D94" s="18"/>
      <c r="E94" s="19"/>
      <c r="F94" s="18"/>
      <c r="G94" s="19"/>
      <c r="H94" s="19"/>
      <c r="I94" s="58">
        <f t="shared" si="1"/>
        <v>0</v>
      </c>
      <c r="J94" s="18"/>
      <c r="K94" s="18"/>
      <c r="L94" s="18"/>
      <c r="M94" s="18"/>
      <c r="N94" s="18"/>
      <c r="O94" s="18"/>
      <c r="P94" s="24"/>
      <c r="Q94" s="18"/>
      <c r="R94" s="18"/>
      <c r="S94" s="18"/>
      <c r="T94" s="18"/>
    </row>
    <row r="95" spans="1:20">
      <c r="A95" s="4">
        <v>91</v>
      </c>
      <c r="B95" s="17"/>
      <c r="C95" s="18"/>
      <c r="D95" s="18"/>
      <c r="E95" s="19"/>
      <c r="F95" s="18"/>
      <c r="G95" s="19"/>
      <c r="H95" s="19"/>
      <c r="I95" s="58">
        <f t="shared" si="1"/>
        <v>0</v>
      </c>
      <c r="J95" s="18"/>
      <c r="K95" s="18"/>
      <c r="L95" s="18"/>
      <c r="M95" s="18"/>
      <c r="N95" s="18"/>
      <c r="O95" s="18"/>
      <c r="P95" s="24"/>
      <c r="Q95" s="18"/>
      <c r="R95" s="18"/>
      <c r="S95" s="18"/>
      <c r="T95" s="18"/>
    </row>
    <row r="96" spans="1:20">
      <c r="A96" s="4">
        <v>92</v>
      </c>
      <c r="B96" s="17"/>
      <c r="C96" s="18"/>
      <c r="D96" s="18"/>
      <c r="E96" s="19"/>
      <c r="F96" s="18"/>
      <c r="G96" s="19"/>
      <c r="H96" s="19"/>
      <c r="I96" s="58">
        <f t="shared" si="1"/>
        <v>0</v>
      </c>
      <c r="J96" s="18"/>
      <c r="K96" s="18"/>
      <c r="L96" s="18"/>
      <c r="M96" s="18"/>
      <c r="N96" s="18"/>
      <c r="O96" s="18"/>
      <c r="P96" s="24"/>
      <c r="Q96" s="18"/>
      <c r="R96" s="18"/>
      <c r="S96" s="18"/>
      <c r="T96" s="18"/>
    </row>
    <row r="97" spans="1:20">
      <c r="A97" s="4">
        <v>93</v>
      </c>
      <c r="B97" s="17"/>
      <c r="C97" s="18"/>
      <c r="D97" s="18"/>
      <c r="E97" s="19"/>
      <c r="F97" s="18"/>
      <c r="G97" s="19"/>
      <c r="H97" s="19"/>
      <c r="I97" s="58">
        <f t="shared" si="1"/>
        <v>0</v>
      </c>
      <c r="J97" s="18"/>
      <c r="K97" s="18"/>
      <c r="L97" s="18"/>
      <c r="M97" s="18"/>
      <c r="N97" s="18"/>
      <c r="O97" s="18"/>
      <c r="P97" s="24"/>
      <c r="Q97" s="18"/>
      <c r="R97" s="18"/>
      <c r="S97" s="18"/>
      <c r="T97" s="18"/>
    </row>
    <row r="98" spans="1:20">
      <c r="A98" s="4">
        <v>94</v>
      </c>
      <c r="B98" s="17"/>
      <c r="C98" s="48"/>
      <c r="D98" s="48"/>
      <c r="E98" s="19"/>
      <c r="F98" s="48"/>
      <c r="G98" s="19"/>
      <c r="H98" s="19"/>
      <c r="I98" s="58">
        <f t="shared" si="1"/>
        <v>0</v>
      </c>
      <c r="J98" s="48"/>
      <c r="K98" s="48"/>
      <c r="L98" s="48"/>
      <c r="M98" s="48"/>
      <c r="N98" s="48"/>
      <c r="O98" s="48"/>
      <c r="P98" s="24"/>
      <c r="Q98" s="18"/>
      <c r="R98" s="18"/>
      <c r="S98" s="18"/>
      <c r="T98" s="18"/>
    </row>
    <row r="99" spans="1:20">
      <c r="A99" s="4">
        <v>95</v>
      </c>
      <c r="B99" s="17"/>
      <c r="C99" s="18"/>
      <c r="D99" s="18"/>
      <c r="E99" s="19"/>
      <c r="F99" s="18"/>
      <c r="G99" s="19"/>
      <c r="H99" s="19"/>
      <c r="I99" s="58">
        <f t="shared" si="1"/>
        <v>0</v>
      </c>
      <c r="J99" s="18"/>
      <c r="K99" s="18"/>
      <c r="L99" s="18"/>
      <c r="M99" s="18"/>
      <c r="N99" s="18"/>
      <c r="O99" s="18"/>
      <c r="P99" s="24"/>
      <c r="Q99" s="18"/>
      <c r="R99" s="18"/>
      <c r="S99" s="18"/>
      <c r="T99" s="18"/>
    </row>
    <row r="100" spans="1:20">
      <c r="A100" s="4">
        <v>96</v>
      </c>
      <c r="B100" s="17"/>
      <c r="C100" s="18"/>
      <c r="D100" s="18"/>
      <c r="E100" s="19"/>
      <c r="F100" s="18"/>
      <c r="G100" s="19"/>
      <c r="H100" s="19"/>
      <c r="I100" s="58">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8">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8">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8">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8">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8">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8">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8">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8">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8">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8">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8">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8">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8">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8">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8">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8">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8">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8">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8">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8">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8">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8">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8">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8">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8">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8">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8">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8">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8">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8">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8">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8">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8">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8">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8">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8">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8">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8">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8">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8">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8">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8">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8">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8">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8">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8">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8">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8">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8">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8">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8">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8">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8">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8">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8">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8">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8">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8">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8">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8">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8">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8">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8">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8">
        <f t="shared" si="2"/>
        <v>0</v>
      </c>
      <c r="J164" s="18"/>
      <c r="K164" s="18"/>
      <c r="L164" s="18"/>
      <c r="M164" s="18"/>
      <c r="N164" s="18"/>
      <c r="O164" s="18"/>
      <c r="P164" s="24"/>
      <c r="Q164" s="18"/>
      <c r="R164" s="18"/>
      <c r="S164" s="18"/>
      <c r="T164" s="18"/>
    </row>
    <row r="165" spans="1:20">
      <c r="A165" s="21" t="s">
        <v>11</v>
      </c>
      <c r="B165" s="39"/>
      <c r="C165" s="21">
        <f>COUNTIFS(C6:C164,"*")</f>
        <v>84</v>
      </c>
      <c r="D165" s="21"/>
      <c r="E165" s="13"/>
      <c r="F165" s="21"/>
      <c r="G165" s="57">
        <f>SUM(G6:G164)</f>
        <v>3220</v>
      </c>
      <c r="H165" s="57">
        <f>SUM(H6:H164)</f>
        <v>3035</v>
      </c>
      <c r="I165" s="57">
        <f>SUM(I6:I164)</f>
        <v>6255</v>
      </c>
      <c r="J165" s="21"/>
      <c r="K165" s="21"/>
      <c r="L165" s="21"/>
      <c r="M165" s="21"/>
      <c r="N165" s="21"/>
      <c r="O165" s="21"/>
      <c r="P165" s="14"/>
      <c r="Q165" s="21"/>
      <c r="R165" s="21"/>
      <c r="S165" s="21"/>
      <c r="T165" s="12"/>
    </row>
    <row r="166" spans="1:20">
      <c r="A166" s="44" t="s">
        <v>62</v>
      </c>
      <c r="B166" s="10">
        <f>COUNTIF(B$5:B$164,"Team 1")</f>
        <v>46</v>
      </c>
      <c r="C166" s="44" t="s">
        <v>25</v>
      </c>
      <c r="D166" s="10">
        <f>COUNTIF(D6:D164,"Anganwadi")</f>
        <v>31</v>
      </c>
    </row>
    <row r="167" spans="1:20">
      <c r="A167" s="44" t="s">
        <v>63</v>
      </c>
      <c r="B167" s="10">
        <f>COUNTIF(B$6:B$164,"Team 2")</f>
        <v>39</v>
      </c>
      <c r="C167" s="44" t="s">
        <v>23</v>
      </c>
      <c r="D167" s="10">
        <f>COUNTIF(D6:D164,"School")</f>
        <v>53</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activeCell="K8" sqref="K8"/>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30" t="s">
        <v>71</v>
      </c>
      <c r="B1" s="130"/>
      <c r="C1" s="130"/>
      <c r="D1" s="130"/>
      <c r="E1" s="130"/>
      <c r="F1" s="131"/>
      <c r="G1" s="131"/>
      <c r="H1" s="131"/>
      <c r="I1" s="131"/>
      <c r="J1" s="131"/>
    </row>
    <row r="2" spans="1:11" ht="25.5">
      <c r="A2" s="132" t="s">
        <v>0</v>
      </c>
      <c r="B2" s="133"/>
      <c r="C2" s="134" t="str">
        <f>'Block at a Glance'!C2:D2</f>
        <v>ASSAM</v>
      </c>
      <c r="D2" s="135"/>
      <c r="E2" s="27" t="s">
        <v>1</v>
      </c>
      <c r="F2" s="136" t="s">
        <v>780</v>
      </c>
      <c r="G2" s="137"/>
      <c r="H2" s="28" t="s">
        <v>24</v>
      </c>
      <c r="I2" s="136" t="s">
        <v>74</v>
      </c>
      <c r="J2" s="137"/>
    </row>
    <row r="3" spans="1:11" ht="28.5" customHeight="1">
      <c r="A3" s="141" t="s">
        <v>66</v>
      </c>
      <c r="B3" s="141"/>
      <c r="C3" s="141"/>
      <c r="D3" s="141"/>
      <c r="E3" s="141"/>
      <c r="F3" s="141"/>
      <c r="G3" s="141"/>
      <c r="H3" s="141"/>
      <c r="I3" s="141"/>
      <c r="J3" s="141"/>
    </row>
    <row r="4" spans="1:11">
      <c r="A4" s="140" t="s">
        <v>27</v>
      </c>
      <c r="B4" s="139" t="s">
        <v>28</v>
      </c>
      <c r="C4" s="138" t="s">
        <v>29</v>
      </c>
      <c r="D4" s="138" t="s">
        <v>36</v>
      </c>
      <c r="E4" s="138"/>
      <c r="F4" s="138"/>
      <c r="G4" s="138" t="s">
        <v>30</v>
      </c>
      <c r="H4" s="138" t="s">
        <v>37</v>
      </c>
      <c r="I4" s="138"/>
      <c r="J4" s="138"/>
    </row>
    <row r="5" spans="1:11" ht="22.5" customHeight="1">
      <c r="A5" s="140"/>
      <c r="B5" s="139"/>
      <c r="C5" s="138"/>
      <c r="D5" s="29" t="s">
        <v>9</v>
      </c>
      <c r="E5" s="29" t="s">
        <v>10</v>
      </c>
      <c r="F5" s="29" t="s">
        <v>11</v>
      </c>
      <c r="G5" s="138"/>
      <c r="H5" s="29" t="s">
        <v>9</v>
      </c>
      <c r="I5" s="29" t="s">
        <v>10</v>
      </c>
      <c r="J5" s="29" t="s">
        <v>11</v>
      </c>
    </row>
    <row r="6" spans="1:11" ht="22.5" customHeight="1">
      <c r="A6" s="45">
        <v>1</v>
      </c>
      <c r="B6" s="59">
        <v>43556</v>
      </c>
      <c r="C6" s="31">
        <f>COUNTIFS('April-19'!D$5:D$164,"Anganwadi")</f>
        <v>40</v>
      </c>
      <c r="D6" s="32">
        <f>SUMIF('April-19'!$D$5:$D$164,"Anganwadi",'April-19'!$G$5:$G$164)</f>
        <v>1359</v>
      </c>
      <c r="E6" s="32">
        <f>SUMIF('April-19'!$D$5:$D$164,"Anganwadi",'April-19'!$H$5:$H$164)</f>
        <v>1346</v>
      </c>
      <c r="F6" s="32">
        <f>+D6+E6</f>
        <v>2705</v>
      </c>
      <c r="G6" s="31">
        <f>COUNTIF('April-19'!D5:D164,"School")</f>
        <v>31</v>
      </c>
      <c r="H6" s="32">
        <f>SUMIF('April-19'!$D$5:$D$164,"School",'April-19'!$G$5:$G$164)</f>
        <v>1582</v>
      </c>
      <c r="I6" s="32">
        <f>SUMIF('April-19'!$D$5:$D$164,"School",'April-19'!$H$5:$H$164)</f>
        <v>1656</v>
      </c>
      <c r="J6" s="32">
        <f>+H6+I6</f>
        <v>3238</v>
      </c>
      <c r="K6" s="33"/>
    </row>
    <row r="7" spans="1:11" ht="22.5" customHeight="1">
      <c r="A7" s="30">
        <v>2</v>
      </c>
      <c r="B7" s="60">
        <v>43601</v>
      </c>
      <c r="C7" s="31">
        <f>COUNTIF('May-19'!D5:D164,"Anganwadi")</f>
        <v>46</v>
      </c>
      <c r="D7" s="32">
        <f>SUMIF('May-19'!$D$5:$D$164,"Anganwadi",'May-19'!$G$5:$G$164)</f>
        <v>1358</v>
      </c>
      <c r="E7" s="32">
        <f>SUMIF('May-19'!$D$5:$D$164,"Anganwadi",'May-19'!$H$5:$H$164)</f>
        <v>1216</v>
      </c>
      <c r="F7" s="32">
        <f t="shared" ref="F7:F11" si="0">+D7+E7</f>
        <v>2574</v>
      </c>
      <c r="G7" s="31">
        <f>COUNTIF('May-19'!D5:D164,"School")</f>
        <v>41</v>
      </c>
      <c r="H7" s="32">
        <f>SUMIF('May-19'!$D$5:$D$164,"School",'May-19'!$G$5:$G$164)</f>
        <v>1853</v>
      </c>
      <c r="I7" s="32">
        <f>SUMIF('May-19'!$D$5:$D$164,"School",'May-19'!$H$5:$H$164)</f>
        <v>1717</v>
      </c>
      <c r="J7" s="32">
        <f t="shared" ref="J7:J11" si="1">+H7+I7</f>
        <v>3570</v>
      </c>
    </row>
    <row r="8" spans="1:11" ht="22.5" customHeight="1">
      <c r="A8" s="30">
        <v>3</v>
      </c>
      <c r="B8" s="60">
        <v>43632</v>
      </c>
      <c r="C8" s="31">
        <f>COUNTIF('Jun-19'!D5:D164,"Anganwadi")</f>
        <v>39</v>
      </c>
      <c r="D8" s="32">
        <f>SUMIF('Jun-19'!$D$5:$D$164,"Anganwadi",'Jun-19'!$G$5:$G$164)</f>
        <v>1119</v>
      </c>
      <c r="E8" s="32">
        <f>SUMIF('Jun-19'!$D$5:$D$164,"Anganwadi",'Jun-19'!$H$5:$H$164)</f>
        <v>1055</v>
      </c>
      <c r="F8" s="32">
        <f t="shared" si="0"/>
        <v>2174</v>
      </c>
      <c r="G8" s="31">
        <f>COUNTIF('Jun-19'!D5:D164,"School")</f>
        <v>41</v>
      </c>
      <c r="H8" s="32">
        <f>SUMIF('Jun-19'!$D$5:$D$164,"School",'Jun-19'!$G$5:$G$164)</f>
        <v>885</v>
      </c>
      <c r="I8" s="32">
        <f>SUMIF('Jun-19'!$D$5:$D$164,"School",'Jun-19'!$H$5:$H$164)</f>
        <v>872</v>
      </c>
      <c r="J8" s="32">
        <f t="shared" si="1"/>
        <v>1757</v>
      </c>
    </row>
    <row r="9" spans="1:11" ht="22.5" customHeight="1">
      <c r="A9" s="30">
        <v>4</v>
      </c>
      <c r="B9" s="60">
        <v>43662</v>
      </c>
      <c r="C9" s="31">
        <f>COUNTIF('Jul-19'!D5:D164,"Anganwadi")</f>
        <v>50</v>
      </c>
      <c r="D9" s="32">
        <f>SUMIF('Jul-19'!$D$5:$D$164,"Anganwadi",'Jul-19'!$G$5:$G$164)</f>
        <v>1546</v>
      </c>
      <c r="E9" s="32">
        <f>SUMIF('Jul-19'!$D$5:$D$164,"Anganwadi",'Jul-19'!$H$5:$H$164)</f>
        <v>1505</v>
      </c>
      <c r="F9" s="32">
        <f t="shared" si="0"/>
        <v>3051</v>
      </c>
      <c r="G9" s="31">
        <f>COUNTIF('Jul-19'!D5:D164,"School")</f>
        <v>0</v>
      </c>
      <c r="H9" s="32">
        <f>SUMIF('Jul-19'!$D$5:$D$164,"School",'Jul-19'!$G$5:$G$164)</f>
        <v>0</v>
      </c>
      <c r="I9" s="32">
        <f>SUMIF('Jul-19'!$D$5:$D$164,"School",'Jul-19'!$H$5:$H$164)</f>
        <v>0</v>
      </c>
      <c r="J9" s="32">
        <f t="shared" si="1"/>
        <v>0</v>
      </c>
    </row>
    <row r="10" spans="1:11" ht="22.5" customHeight="1">
      <c r="A10" s="30">
        <v>5</v>
      </c>
      <c r="B10" s="60">
        <v>43693</v>
      </c>
      <c r="C10" s="31">
        <f>COUNTIF('Aug-19'!D5:D164,"Anganwadi")</f>
        <v>16</v>
      </c>
      <c r="D10" s="32">
        <f>SUMIF('Aug-19'!$D$5:$D$164,"Anganwadi",'Aug-19'!$G$5:$G$164)</f>
        <v>425</v>
      </c>
      <c r="E10" s="32">
        <f>SUMIF('Aug-19'!$D$5:$D$164,"Anganwadi",'Aug-19'!$H$5:$H$164)</f>
        <v>436</v>
      </c>
      <c r="F10" s="32">
        <f t="shared" si="0"/>
        <v>861</v>
      </c>
      <c r="G10" s="31">
        <f>COUNTIF('Aug-19'!D5:D164,"School")</f>
        <v>47</v>
      </c>
      <c r="H10" s="32">
        <f>SUMIF('Aug-19'!$D$5:$D$164,"School",'Aug-19'!$G$5:$G$164)</f>
        <v>2979</v>
      </c>
      <c r="I10" s="32">
        <f>SUMIF('Aug-19'!$D$5:$D$164,"School",'Aug-19'!$H$5:$H$164)</f>
        <v>2848</v>
      </c>
      <c r="J10" s="32">
        <f t="shared" si="1"/>
        <v>5827</v>
      </c>
    </row>
    <row r="11" spans="1:11" ht="22.5" customHeight="1">
      <c r="A11" s="30">
        <v>6</v>
      </c>
      <c r="B11" s="60">
        <v>43724</v>
      </c>
      <c r="C11" s="31">
        <f>COUNTIF('Sep-19'!D6:D164,"Anganwadi")</f>
        <v>31</v>
      </c>
      <c r="D11" s="32">
        <f>SUMIF('Sep-19'!$D$6:$D$164,"Anganwadi",'Sep-19'!$G$6:$G$164)</f>
        <v>969</v>
      </c>
      <c r="E11" s="32">
        <f>SUMIF('Sep-19'!$D$6:$D$164,"Anganwadi",'Sep-19'!$H$6:$H$164)</f>
        <v>845</v>
      </c>
      <c r="F11" s="32">
        <f t="shared" si="0"/>
        <v>1814</v>
      </c>
      <c r="G11" s="31">
        <f>COUNTIF('Sep-19'!D6:D164,"School")</f>
        <v>53</v>
      </c>
      <c r="H11" s="32">
        <f>SUMIF('Sep-19'!$D$6:$D$164,"School",'Sep-19'!$G$6:$G$164)</f>
        <v>2251</v>
      </c>
      <c r="I11" s="32">
        <f>SUMIF('Sep-19'!$D$6:$D$164,"School",'Sep-19'!$H$6:$H$164)</f>
        <v>2190</v>
      </c>
      <c r="J11" s="32">
        <f t="shared" si="1"/>
        <v>4441</v>
      </c>
    </row>
    <row r="12" spans="1:11" ht="19.5" customHeight="1">
      <c r="A12" s="129" t="s">
        <v>38</v>
      </c>
      <c r="B12" s="129"/>
      <c r="C12" s="34">
        <f>SUM(C6:C11)</f>
        <v>222</v>
      </c>
      <c r="D12" s="34">
        <f t="shared" ref="D12:J12" si="2">SUM(D6:D11)</f>
        <v>6776</v>
      </c>
      <c r="E12" s="34">
        <f t="shared" si="2"/>
        <v>6403</v>
      </c>
      <c r="F12" s="34">
        <f t="shared" si="2"/>
        <v>13179</v>
      </c>
      <c r="G12" s="34">
        <f t="shared" si="2"/>
        <v>213</v>
      </c>
      <c r="H12" s="34">
        <f t="shared" si="2"/>
        <v>9550</v>
      </c>
      <c r="I12" s="34">
        <f t="shared" si="2"/>
        <v>9283</v>
      </c>
      <c r="J12" s="34">
        <f t="shared" si="2"/>
        <v>18833</v>
      </c>
    </row>
    <row r="14" spans="1:11">
      <c r="A14" s="124" t="s">
        <v>67</v>
      </c>
      <c r="B14" s="124"/>
      <c r="C14" s="124"/>
      <c r="D14" s="124"/>
      <c r="E14" s="124"/>
      <c r="F14" s="124"/>
    </row>
    <row r="15" spans="1:11" ht="82.5">
      <c r="A15" s="43" t="s">
        <v>27</v>
      </c>
      <c r="B15" s="42" t="s">
        <v>28</v>
      </c>
      <c r="C15" s="46" t="s">
        <v>64</v>
      </c>
      <c r="D15" s="41" t="s">
        <v>29</v>
      </c>
      <c r="E15" s="41" t="s">
        <v>30</v>
      </c>
      <c r="F15" s="41" t="s">
        <v>65</v>
      </c>
    </row>
    <row r="16" spans="1:11">
      <c r="A16" s="127">
        <v>1</v>
      </c>
      <c r="B16" s="125">
        <v>43571</v>
      </c>
      <c r="C16" s="47" t="s">
        <v>62</v>
      </c>
      <c r="D16" s="31">
        <f>COUNTIFS('April-19'!B$5:B$164,"Team 1",'April-19'!D$5:D$164,"Anganwadi")</f>
        <v>20</v>
      </c>
      <c r="E16" s="31">
        <f>COUNTIFS('April-19'!B$5:B$164,"Team 1",'April-19'!D$5:D$164,"School")</f>
        <v>16</v>
      </c>
      <c r="F16" s="32">
        <f>SUMIF('April-19'!$B$5:$B$164,"Team 1",'April-19'!$I$5:$I$164)</f>
        <v>2772</v>
      </c>
    </row>
    <row r="17" spans="1:6">
      <c r="A17" s="128"/>
      <c r="B17" s="126"/>
      <c r="C17" s="47" t="s">
        <v>63</v>
      </c>
      <c r="D17" s="31">
        <f>COUNTIFS('April-19'!B$5:B$164,"Team 2",'April-19'!D$5:D$164,"Anganwadi")</f>
        <v>20</v>
      </c>
      <c r="E17" s="31">
        <f>COUNTIFS('April-19'!B$5:B$164,"Team 2",'April-19'!D$5:D$164,"School")</f>
        <v>15</v>
      </c>
      <c r="F17" s="32">
        <f>SUMIF('April-19'!$B$5:$B$164,"Team 2",'April-19'!$I$5:$I$164)</f>
        <v>3141</v>
      </c>
    </row>
    <row r="18" spans="1:6">
      <c r="A18" s="127">
        <v>2</v>
      </c>
      <c r="B18" s="125">
        <v>43601</v>
      </c>
      <c r="C18" s="47" t="s">
        <v>62</v>
      </c>
      <c r="D18" s="31">
        <f>COUNTIFS('May-19'!B$5:B$164,"Team 1",'May-19'!D$5:D$164,"Anganwadi")</f>
        <v>16</v>
      </c>
      <c r="E18" s="31">
        <f>COUNTIFS('May-19'!B$5:B$164,"Team 1",'May-19'!D$5:D$164,"School")</f>
        <v>26</v>
      </c>
      <c r="F18" s="32">
        <f>SUMIF('May-19'!$B$5:$B$164,"Team 1",'May-19'!$I$5:$I$164)</f>
        <v>3258</v>
      </c>
    </row>
    <row r="19" spans="1:6">
      <c r="A19" s="128"/>
      <c r="B19" s="126"/>
      <c r="C19" s="47" t="s">
        <v>63</v>
      </c>
      <c r="D19" s="31">
        <f>COUNTIFS('May-19'!B$5:B$164,"Team 2",'May-19'!D$5:D$164,"Anganwadi")</f>
        <v>30</v>
      </c>
      <c r="E19" s="31">
        <f>COUNTIFS('May-19'!B$5:B$164,"Team 2",'May-19'!D$5:D$164,"School")</f>
        <v>15</v>
      </c>
      <c r="F19" s="32">
        <f>SUMIF('May-19'!$B$5:$B$164,"Team 2",'May-19'!$I$5:$I$164)</f>
        <v>2886</v>
      </c>
    </row>
    <row r="20" spans="1:6">
      <c r="A20" s="127">
        <v>3</v>
      </c>
      <c r="B20" s="125">
        <v>43632</v>
      </c>
      <c r="C20" s="47" t="s">
        <v>62</v>
      </c>
      <c r="D20" s="31">
        <f>COUNTIFS('Jun-19'!B$5:B$164,"Team 1",'Jun-19'!D$5:D$164,"Anganwadi")</f>
        <v>17</v>
      </c>
      <c r="E20" s="31">
        <f>COUNTIFS('Jun-19'!B$5:B$164,"Team 1",'Jun-19'!D$5:D$164,"School")</f>
        <v>23</v>
      </c>
      <c r="F20" s="32">
        <f>SUMIF('Jun-19'!$B$5:$B$164,"Team 1",'Jun-19'!$I$5:$I$164)</f>
        <v>1861</v>
      </c>
    </row>
    <row r="21" spans="1:6">
      <c r="A21" s="128"/>
      <c r="B21" s="126"/>
      <c r="C21" s="47" t="s">
        <v>63</v>
      </c>
      <c r="D21" s="31">
        <f>COUNTIFS('Jun-19'!B$5:B$164,"Team 2",'Jun-19'!D$5:D$164,"Anganwadi")</f>
        <v>22</v>
      </c>
      <c r="E21" s="31">
        <f>COUNTIFS('Jun-19'!B$5:B$164,"Team 2",'Jun-19'!D$5:D$164,"School")</f>
        <v>18</v>
      </c>
      <c r="F21" s="32">
        <f>SUMIF('Jun-19'!$B$5:$B$164,"Team 2",'Jun-19'!$I$5:$I$164)</f>
        <v>2172</v>
      </c>
    </row>
    <row r="22" spans="1:6">
      <c r="A22" s="127">
        <v>4</v>
      </c>
      <c r="B22" s="125">
        <v>43662</v>
      </c>
      <c r="C22" s="47" t="s">
        <v>62</v>
      </c>
      <c r="D22" s="31">
        <f>COUNTIFS('Jul-19'!B$5:B$164,"Team 1",'Jul-19'!D$5:D$164,"Anganwadi")</f>
        <v>25</v>
      </c>
      <c r="E22" s="31">
        <f>COUNTIFS('Jul-19'!B$5:B$164,"Team 1",'Jul-19'!D$5:D$164,"School")</f>
        <v>0</v>
      </c>
      <c r="F22" s="32">
        <f>SUMIF('Jul-19'!$B$5:$B$164,"Team 1",'Jul-19'!$I$5:$I$164)</f>
        <v>1528</v>
      </c>
    </row>
    <row r="23" spans="1:6">
      <c r="A23" s="128"/>
      <c r="B23" s="126"/>
      <c r="C23" s="47" t="s">
        <v>63</v>
      </c>
      <c r="D23" s="31">
        <f>COUNTIFS('Jul-19'!B$5:B$164,"Team 2",'Jul-19'!D$5:D$164,"Anganwadi")</f>
        <v>25</v>
      </c>
      <c r="E23" s="31">
        <f>COUNTIFS('Jul-19'!B$5:B$164,"Team 2",'Jul-19'!D$5:D$164,"School")</f>
        <v>0</v>
      </c>
      <c r="F23" s="32">
        <f>SUMIF('Jul-19'!$B$5:$B$164,"Team 2",'Jul-19'!$I$5:$I$164)</f>
        <v>1523</v>
      </c>
    </row>
    <row r="24" spans="1:6">
      <c r="A24" s="127">
        <v>5</v>
      </c>
      <c r="B24" s="125">
        <v>43693</v>
      </c>
      <c r="C24" s="47" t="s">
        <v>62</v>
      </c>
      <c r="D24" s="31">
        <f>COUNTIFS('Aug-19'!B$5:B$164,"Team 1",'Aug-19'!D$5:D$164,"Anganwadi")</f>
        <v>3</v>
      </c>
      <c r="E24" s="31">
        <f>COUNTIFS('Aug-19'!B$5:B$164,"Team 1",'Aug-19'!D$5:D$164,"School")</f>
        <v>28</v>
      </c>
      <c r="F24" s="32">
        <f>SUMIF('Aug-19'!$B$5:$B$164,"Team 1",'Aug-19'!$I$5:$I$164)</f>
        <v>3921</v>
      </c>
    </row>
    <row r="25" spans="1:6">
      <c r="A25" s="128"/>
      <c r="B25" s="126"/>
      <c r="C25" s="47" t="s">
        <v>63</v>
      </c>
      <c r="D25" s="31">
        <f>COUNTIFS('Aug-19'!B$5:B$164,"Team 2",'Aug-19'!D$5:D$164,"Anganwadi")</f>
        <v>13</v>
      </c>
      <c r="E25" s="31">
        <f>COUNTIFS('Aug-19'!B$5:B$164,"Team 2",'Aug-19'!D$5:D$164,"School")</f>
        <v>19</v>
      </c>
      <c r="F25" s="32">
        <f>SUMIF('Aug-19'!$B$5:$B$164,"Team 2",'Aug-19'!$I$5:$I$164)</f>
        <v>2767</v>
      </c>
    </row>
    <row r="26" spans="1:6">
      <c r="A26" s="127">
        <v>6</v>
      </c>
      <c r="B26" s="125">
        <v>43724</v>
      </c>
      <c r="C26" s="47" t="s">
        <v>62</v>
      </c>
      <c r="D26" s="31">
        <f>COUNTIFS('Sep-19'!B$5:B$164,"Team 1",'Sep-19'!D$5:D$164,"Anganwadi")</f>
        <v>0</v>
      </c>
      <c r="E26" s="31">
        <f>COUNTIFS('Sep-19'!B$5:B$164,"Team 1",'Sep-19'!D$5:D$164,"School")</f>
        <v>46</v>
      </c>
      <c r="F26" s="32">
        <f>SUMIF('Sep-19'!$B$5:$B$164,"Team 1",'Sep-19'!$I$5:$I$164)</f>
        <v>3847</v>
      </c>
    </row>
    <row r="27" spans="1:6">
      <c r="A27" s="128"/>
      <c r="B27" s="126"/>
      <c r="C27" s="47" t="s">
        <v>63</v>
      </c>
      <c r="D27" s="31">
        <f>COUNTIFS('Sep-19'!B$5:B$164,"Team 2",'Sep-19'!D$5:D$164,"Anganwadi")</f>
        <v>31</v>
      </c>
      <c r="E27" s="31">
        <f>COUNTIFS('Sep-19'!B$5:B$164,"Team 2",'Sep-19'!D$5:D$164,"School")</f>
        <v>8</v>
      </c>
      <c r="F27" s="32">
        <f>SUMIF('Sep-19'!$B$5:$B$164,"Team 2",'Sep-19'!$I$5:$I$164)</f>
        <v>2898</v>
      </c>
    </row>
    <row r="28" spans="1:6">
      <c r="A28" s="121" t="s">
        <v>38</v>
      </c>
      <c r="B28" s="122"/>
      <c r="C28" s="123"/>
      <c r="D28" s="40">
        <f>SUM(D16:D27)</f>
        <v>222</v>
      </c>
      <c r="E28" s="40">
        <f>SUM(E16:E27)</f>
        <v>214</v>
      </c>
      <c r="F28" s="40">
        <f>SUM(F16:F27)</f>
        <v>32574</v>
      </c>
    </row>
  </sheetData>
  <sheetProtection password="8527" sheet="1" objects="1" scenarios="1"/>
  <mergeCells count="27">
    <mergeCell ref="A12:B12"/>
    <mergeCell ref="A1:J1"/>
    <mergeCell ref="A2:B2"/>
    <mergeCell ref="C2:D2"/>
    <mergeCell ref="F2:G2"/>
    <mergeCell ref="I2:J2"/>
    <mergeCell ref="D4:F4"/>
    <mergeCell ref="B4:B5"/>
    <mergeCell ref="C4:C5"/>
    <mergeCell ref="A4:A5"/>
    <mergeCell ref="H4:J4"/>
    <mergeCell ref="G4:G5"/>
    <mergeCell ref="A3:J3"/>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2019-06-19T07:51:22Z</dcterms:modified>
</cp:coreProperties>
</file>