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 activeTab="2"/>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<sst xmlns="http://schemas.openxmlformats.org/spreadsheetml/2006/main" count="4030" uniqueCount="1089">
  <si>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</si>
  <si>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</si>
  <si>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</si>
  <si>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</si>
  <si>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</si>
  <si>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</si>
  <si>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</si>
  <si>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</si>
  <si>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</si>
  <si>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</si>
  <si>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</si>
  <si>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</si>
  <si>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</si>
  <si>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</si>
  <si>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</si>
  <si>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</si>
  <si>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</si>
  <si>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</si>
  <si>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</si>
  <si>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</si>
  <si>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</si>
  <si>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</si>
  <si>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</si>
  <si>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</si>
  <si>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</si>
  <si>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</si>
  <si>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</si>
  <si>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</si>
  <si>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</si>
  <si>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</si>
  <si>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</si>
  <si>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</si>
  <si>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</si>
  <si>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</si>
  <si>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</si>
  <si>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</si>
  <si>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</si>
  <si>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</si>
  <si>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</si>
  <si>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</si>
  <si>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</si>
  <si>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</si>
  <si>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</si>
  <si>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</si>
  <si>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</si>
  <si>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</si>
  <si>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</si>
  <si>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</si>
  <si>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</si>
  <si>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</si>
  <si>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</si>
  <si>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</si>
  <si>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</si>
  <si>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</si>
  <si>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</si>
  <si>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</si>
  <si>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</si>
  <si>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</si>
  <si>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</si>
  <si>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</si>
  <si>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</si>
  <si>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</si>
  <si>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</si>
  <si>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</si>
  <si>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</si>
  <si>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</si>
  <si>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</si>
  <si>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</si>
  <si>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</si>
  <si>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</si>
  <si>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</si>
  <si>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</si>
  <si>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WARD No. 24</t>
  </si>
  <si>
    <t>K.R.G.HINDI HIGH SCHOOL</t>
  </si>
  <si>
    <t>HIGH</t>
  </si>
  <si>
    <t>WARD No. 23</t>
  </si>
  <si>
    <t>NEW BONGAIGAON HIGH SCHOOL</t>
  </si>
  <si>
    <t xml:space="preserve">SOUTH BONGAIGAON ME SCHOOL </t>
  </si>
  <si>
    <t>ME</t>
  </si>
  <si>
    <t xml:space="preserve">HINDI VIDYALAYA ME SCHOOL </t>
  </si>
  <si>
    <t>BIDYAPUR</t>
  </si>
  <si>
    <t>NOLDOBA NATHPARA</t>
  </si>
  <si>
    <t>BHITOR CHENGMARI</t>
  </si>
  <si>
    <t>BHITOR CHENGMARI Pt 2</t>
  </si>
  <si>
    <t>KALIBARI VIDYANIKETAN LP SCHOOL</t>
  </si>
  <si>
    <t>18040208201</t>
  </si>
  <si>
    <t xml:space="preserve">LP </t>
  </si>
  <si>
    <t>KALIBARI BIDYANIKETAN ME SCHOO</t>
  </si>
  <si>
    <t>18040208203</t>
  </si>
  <si>
    <t>GHAKPARA</t>
  </si>
  <si>
    <t>GIRIGAON</t>
  </si>
  <si>
    <t>NOLDOBA</t>
  </si>
  <si>
    <t>NOLDOBA Pt 2</t>
  </si>
  <si>
    <t>214No. SAWNAGAON LP SCHOOL</t>
  </si>
  <si>
    <t>LP</t>
  </si>
  <si>
    <t>SAWNAGAON NATUNPARA LP SCHOOL</t>
  </si>
  <si>
    <t>227No. NOWAGAON LP SCHOOL</t>
  </si>
  <si>
    <t>18040210802</t>
  </si>
  <si>
    <t>NOWAGAON LP SCHOOL</t>
  </si>
  <si>
    <t>18040210801</t>
  </si>
  <si>
    <t>254No. BHAWRIAKATA LP SCHOOL</t>
  </si>
  <si>
    <t>281No. DOULGURI RAVAPARA LP SCHOOL</t>
  </si>
  <si>
    <t>283 BHAWRIAKATA GAROPARA LP SCHOOL</t>
  </si>
  <si>
    <t>18040205202</t>
  </si>
  <si>
    <t xml:space="preserve">7No. POPRAGAON LP SCHOOL </t>
  </si>
  <si>
    <t xml:space="preserve">686No. POPRAGAON LP SCHOOL </t>
  </si>
  <si>
    <t>1 NO. POPRAGAON LP SCHOOL</t>
  </si>
  <si>
    <t>18040220102</t>
  </si>
  <si>
    <t>BHATIPARA</t>
  </si>
  <si>
    <t>BHATIPARA Pt 2</t>
  </si>
  <si>
    <t>DEWANGAON SUTRADHARPARA</t>
  </si>
  <si>
    <t>DEWANGAON SUTRADHARPARA 2</t>
  </si>
  <si>
    <t>KHOLABANDHA BORPATHAR LP SCHOOL</t>
  </si>
  <si>
    <t>18040205605</t>
  </si>
  <si>
    <t>BARPATHAR BORTALOWA ME SCHOOL</t>
  </si>
  <si>
    <t>18040205608</t>
  </si>
  <si>
    <t xml:space="preserve">48No. CHITKAGAON LP SCHOOL </t>
  </si>
  <si>
    <t>52No. MAJGAON LP SCHOOL</t>
  </si>
  <si>
    <t>BAKHARAPARA Pt2</t>
  </si>
  <si>
    <t>BAKHARAPARA MECHPARA</t>
  </si>
  <si>
    <t>BAKHARAPARA</t>
  </si>
  <si>
    <t xml:space="preserve">BAKHARAPARA Pt1 </t>
  </si>
  <si>
    <t>JOGIPARA</t>
  </si>
  <si>
    <t>DEWRIPARA PAHARTALI</t>
  </si>
  <si>
    <t>ULUBARI</t>
  </si>
  <si>
    <t>BETBARI</t>
  </si>
  <si>
    <t>BHADRAGAON MILANBAZAR</t>
  </si>
  <si>
    <t>GHILAGURI Pt 1</t>
  </si>
  <si>
    <t>WARD No. 13</t>
  </si>
  <si>
    <t>WARD No. 11</t>
  </si>
  <si>
    <t>AMGURI NAYABASTI</t>
  </si>
  <si>
    <t>GHILAGURI</t>
  </si>
  <si>
    <t>PACHIM BHADRAGAON</t>
  </si>
  <si>
    <t>BHADRAGAON SIBIR</t>
  </si>
  <si>
    <t>BELTOLI KAKRAGAON</t>
  </si>
  <si>
    <t>KAKRAGAON UZANPARA</t>
  </si>
  <si>
    <t>WARD No. 6</t>
  </si>
  <si>
    <t>WARD No. 16</t>
  </si>
  <si>
    <t>WARD No. 21</t>
  </si>
  <si>
    <t>WARD No. 19</t>
  </si>
  <si>
    <t>WARD No. 22</t>
  </si>
  <si>
    <t>WARD No. 20</t>
  </si>
  <si>
    <t>WARD No. 4</t>
  </si>
  <si>
    <t>WARD No. 7</t>
  </si>
  <si>
    <t>NANKARGAON</t>
  </si>
  <si>
    <t>UTTAR NANKARGAON</t>
  </si>
  <si>
    <t>CHENGMARI</t>
  </si>
  <si>
    <t>BAHIRA CHENGMARI</t>
  </si>
  <si>
    <t>KATHALGURI</t>
  </si>
  <si>
    <t>GHANDAL</t>
  </si>
  <si>
    <t>UTTAR MAJGAON</t>
  </si>
  <si>
    <t>MAJGAON Pt 2</t>
  </si>
  <si>
    <t>NAYAGAON MUSLIMPARA</t>
  </si>
  <si>
    <t>NAYAGAON Pt 3</t>
  </si>
  <si>
    <t>GHILAGURI Pt 5</t>
  </si>
  <si>
    <t>BARIPUKHURI BARHIAI-MANDIR</t>
  </si>
  <si>
    <t>NORTH BIDYAPUR Pt2</t>
  </si>
  <si>
    <t>NORTH BIDYAPUR</t>
  </si>
  <si>
    <t>DABLI</t>
  </si>
  <si>
    <t>DIGDARI</t>
  </si>
  <si>
    <t>RASHIGAON</t>
  </si>
  <si>
    <t xml:space="preserve">FULKUMARI SIBIR </t>
  </si>
  <si>
    <t>BONGAIGAON PHC</t>
  </si>
  <si>
    <t>BANTIRUPA RAMCHARY/ BASANTI RAY</t>
  </si>
  <si>
    <t>9401134130/8486619346</t>
  </si>
  <si>
    <t>NIL</t>
  </si>
  <si>
    <t>SATURDAY</t>
  </si>
  <si>
    <t>12KM</t>
  </si>
  <si>
    <t>6KM</t>
  </si>
  <si>
    <t>MESPARA SC</t>
  </si>
  <si>
    <t>DIPALI KHATANIAR</t>
  </si>
  <si>
    <t>ARATI SARKAR</t>
  </si>
  <si>
    <t>9678438090</t>
  </si>
  <si>
    <t>11KM</t>
  </si>
  <si>
    <t>7KM</t>
  </si>
  <si>
    <t>MONDAY</t>
  </si>
  <si>
    <t>13KM</t>
  </si>
  <si>
    <t>3KM</t>
  </si>
  <si>
    <t>9954541633</t>
  </si>
  <si>
    <t>BIDYAPUR SC</t>
  </si>
  <si>
    <t>PARBOTI BRAHMA</t>
  </si>
  <si>
    <t>MIRABATI BARMAN</t>
  </si>
  <si>
    <t>9854163268</t>
  </si>
  <si>
    <t>TUESDAY</t>
  </si>
  <si>
    <t>32KM</t>
  </si>
  <si>
    <t>SUMANI BARMAN</t>
  </si>
  <si>
    <t>8822706400</t>
  </si>
  <si>
    <t>35KM</t>
  </si>
  <si>
    <t>9678299436</t>
  </si>
  <si>
    <t>CHENGMARI RCH</t>
  </si>
  <si>
    <t>TAPASHI GHOSH</t>
  </si>
  <si>
    <t xml:space="preserve">BAILA KHATUN </t>
  </si>
  <si>
    <t>9508493639</t>
  </si>
  <si>
    <t>34KM</t>
  </si>
  <si>
    <t>33KM</t>
  </si>
  <si>
    <t>9435122908</t>
  </si>
  <si>
    <t>THRUSDAY</t>
  </si>
  <si>
    <t>9KM</t>
  </si>
  <si>
    <t>HASINA KHATUN</t>
  </si>
  <si>
    <t>SAHERA BEGUM</t>
  </si>
  <si>
    <t>9854511791</t>
  </si>
  <si>
    <t>FRIDAY</t>
  </si>
  <si>
    <t>SARBHABATI SARKAR</t>
  </si>
  <si>
    <t>9854163353</t>
  </si>
  <si>
    <t>36KM</t>
  </si>
  <si>
    <t>9678784405</t>
  </si>
  <si>
    <t>9707486977</t>
  </si>
  <si>
    <t>15KM</t>
  </si>
  <si>
    <t>9207143252/9854453120</t>
  </si>
  <si>
    <t>20KM</t>
  </si>
  <si>
    <t>9859090464/97577932791</t>
  </si>
  <si>
    <t>SOUTH BONGAIGAON SC</t>
  </si>
  <si>
    <t>PURNIMA SUTRADHAR</t>
  </si>
  <si>
    <t>BHARATI RAY</t>
  </si>
  <si>
    <t>7399506413</t>
  </si>
  <si>
    <t>GITA RAY</t>
  </si>
  <si>
    <t>9508731320</t>
  </si>
  <si>
    <t>9678220925/8486620190</t>
  </si>
  <si>
    <t>NORTH BOITAMARI</t>
  </si>
  <si>
    <t>MRIDULA NATH</t>
  </si>
  <si>
    <t>LAIMATI DEVI</t>
  </si>
  <si>
    <t>9954810076</t>
  </si>
  <si>
    <t>30KM</t>
  </si>
  <si>
    <t>31KM</t>
  </si>
  <si>
    <t>9957983638/9577545464</t>
  </si>
  <si>
    <t>WEDNESDAY</t>
  </si>
  <si>
    <t>17KM</t>
  </si>
  <si>
    <t>9957314611/8135940112</t>
  </si>
  <si>
    <t>21KM</t>
  </si>
  <si>
    <t>AROTI SARKAR</t>
  </si>
  <si>
    <t>9678738090</t>
  </si>
  <si>
    <t>18KM</t>
  </si>
  <si>
    <t>MINA BASUMATARY</t>
  </si>
  <si>
    <t>9954391610</t>
  </si>
  <si>
    <t>19KM</t>
  </si>
  <si>
    <t>NIRUPOMA RAY</t>
  </si>
  <si>
    <t>9954194980</t>
  </si>
  <si>
    <t>BELI SUTRADHAR</t>
  </si>
  <si>
    <t>9706270421</t>
  </si>
  <si>
    <t>ARADHANI BARMAN</t>
  </si>
  <si>
    <t>9707923101</t>
  </si>
  <si>
    <t>RAMBHABOTI RAY</t>
  </si>
  <si>
    <t>9707289531</t>
  </si>
  <si>
    <t>JUNU RAY</t>
  </si>
  <si>
    <t>8011560136</t>
  </si>
  <si>
    <t>SANDHYA RANI RAY</t>
  </si>
  <si>
    <t>9508649380</t>
  </si>
  <si>
    <t>TARULATA DEVI</t>
  </si>
  <si>
    <t>MANSURA BIBI</t>
  </si>
  <si>
    <t>9707122106</t>
  </si>
  <si>
    <t>SAIHBYA DEY SARKAR</t>
  </si>
  <si>
    <t>9707770226</t>
  </si>
  <si>
    <t>DHALIGAON RCH</t>
  </si>
  <si>
    <t>JAMINI DAS</t>
  </si>
  <si>
    <t>ANJU DEVI</t>
  </si>
  <si>
    <t>8011247972</t>
  </si>
  <si>
    <t>Bongaigaon BPHC NSC</t>
  </si>
  <si>
    <t>SANGHAMITRA DAIMARY</t>
  </si>
  <si>
    <t>JOYSTNA MONDAL</t>
  </si>
  <si>
    <t>8401121841</t>
  </si>
  <si>
    <t>MOMTAZ BEGUM</t>
  </si>
  <si>
    <t>8486778592</t>
  </si>
  <si>
    <t>39KM</t>
  </si>
  <si>
    <t>BIDYAPUR CHC</t>
  </si>
  <si>
    <t>ANISHA BIBI</t>
  </si>
  <si>
    <t>8822647856</t>
  </si>
  <si>
    <t>ANILA SINGHA</t>
  </si>
  <si>
    <t>8753098596</t>
  </si>
  <si>
    <t>22KM</t>
  </si>
  <si>
    <t>SONALI DEY</t>
  </si>
  <si>
    <t>9957232329</t>
  </si>
  <si>
    <t>1KM</t>
  </si>
  <si>
    <t>R.K.MISSION</t>
  </si>
  <si>
    <t>SUCHITRA ACHARJEE</t>
  </si>
  <si>
    <t>SIKHYA BADYA</t>
  </si>
  <si>
    <t>9707134282</t>
  </si>
  <si>
    <t>10KM</t>
  </si>
  <si>
    <t>9678849264</t>
  </si>
  <si>
    <t>BHAKARIVITA SC</t>
  </si>
  <si>
    <t>HOYMOBOTI RAY/ KAUSHALLYA NTH</t>
  </si>
  <si>
    <t>9706290414/9707789457</t>
  </si>
  <si>
    <t>9854764452/7399733698</t>
  </si>
  <si>
    <t>2KM</t>
  </si>
  <si>
    <t>PRABASHI SINGHA</t>
  </si>
  <si>
    <t>7896425692</t>
  </si>
  <si>
    <t>JOYMOTI SARKAR</t>
  </si>
  <si>
    <t>9859612999</t>
  </si>
  <si>
    <t>MAMUGAON SC</t>
  </si>
  <si>
    <t>KANAKLOTA RAY</t>
  </si>
  <si>
    <t>SAROJINI BARMAN</t>
  </si>
  <si>
    <t>9577768471</t>
  </si>
  <si>
    <t>CHIPONSILA SC</t>
  </si>
  <si>
    <t>SISTI PATHAK</t>
  </si>
  <si>
    <t>NARMADA BALA DAS</t>
  </si>
  <si>
    <t>9954681864</t>
  </si>
  <si>
    <t>16KM</t>
  </si>
  <si>
    <t>GHANDOL SC</t>
  </si>
  <si>
    <t>RUNUMONI RAY</t>
  </si>
  <si>
    <t>SATYABATI DAS</t>
  </si>
  <si>
    <t>8486437388</t>
  </si>
  <si>
    <t>MAJGAON SC</t>
  </si>
  <si>
    <t>JAMUNA PAUL</t>
  </si>
  <si>
    <t>SUMITRA RAY/ CHARU RAY</t>
  </si>
  <si>
    <t>9678358469/9957406483</t>
  </si>
  <si>
    <t>PODMINI RAY</t>
  </si>
  <si>
    <t>8473838757</t>
  </si>
  <si>
    <t>NAYAGAON SC</t>
  </si>
  <si>
    <t>RAHILA ROY</t>
  </si>
  <si>
    <t xml:space="preserve">HIMA RANI SANGMA </t>
  </si>
  <si>
    <t>9859461665</t>
  </si>
  <si>
    <t>48KM</t>
  </si>
  <si>
    <t>MOHILA RAY</t>
  </si>
  <si>
    <t>8486270959</t>
  </si>
  <si>
    <t>EKRABARI SC</t>
  </si>
  <si>
    <t>SRIPONA SARKAR</t>
  </si>
  <si>
    <t>SULEKHA BARMAN</t>
  </si>
  <si>
    <t>49KM</t>
  </si>
  <si>
    <t>SARALA BASUMATARY</t>
  </si>
  <si>
    <t>CHITRA BALA DAS</t>
  </si>
  <si>
    <t>SUMITRA SUTRADHAR</t>
  </si>
  <si>
    <t>8822623706</t>
  </si>
  <si>
    <t>KINAPURGAON MPHC</t>
  </si>
  <si>
    <t>SANKUNTOLA MUSAHARY</t>
  </si>
  <si>
    <t>RIHULA BASUMATARY</t>
  </si>
  <si>
    <t>KANAKLATA RAY</t>
  </si>
  <si>
    <t>ROMISA SIDDIKA</t>
  </si>
  <si>
    <t>9577889694</t>
  </si>
  <si>
    <t>KASHIBARI</t>
  </si>
  <si>
    <t>SHARAPARA</t>
  </si>
  <si>
    <t>CHIPONSILA</t>
  </si>
  <si>
    <t>CHIPONSILA 1</t>
  </si>
  <si>
    <t>MULAGAON RAVAPARA</t>
  </si>
  <si>
    <t>MULAGAON</t>
  </si>
  <si>
    <t>MULAGAON BAKHARAPARA</t>
  </si>
  <si>
    <t>MULAGAON CHENNAPARA</t>
  </si>
  <si>
    <t>WARD No. 1</t>
  </si>
  <si>
    <t>WARD No.2</t>
  </si>
  <si>
    <t>TENGAIGAON</t>
  </si>
  <si>
    <t>TENGAIGAON KUMARPARA</t>
  </si>
  <si>
    <t>WARD No. 3</t>
  </si>
  <si>
    <t>WARD No. 5</t>
  </si>
  <si>
    <t>ATUGAON</t>
  </si>
  <si>
    <t>ATUGAON Pt 1</t>
  </si>
  <si>
    <t>WARD No. 10(A)</t>
  </si>
  <si>
    <t>WARD No. 9(A)</t>
  </si>
  <si>
    <t>KHARIJA DOLAIGAON PART I</t>
  </si>
  <si>
    <t>KHARIJA DOLAIGAON PART II</t>
  </si>
  <si>
    <t>JELKAJHAR</t>
  </si>
  <si>
    <t>JELKAJHAR PATGIRIPARA</t>
  </si>
  <si>
    <t>DEWANGAON NATHPARA</t>
  </si>
  <si>
    <t>DEKLIMARI</t>
  </si>
  <si>
    <t>BASHBARI</t>
  </si>
  <si>
    <t>BASHBARI ULUBARIPARA</t>
  </si>
  <si>
    <t>BASHBARI GUWABARIPARA</t>
  </si>
  <si>
    <t>NAYAPARA SUKBASPARA</t>
  </si>
  <si>
    <t>DHOLAGAON MAJPARA</t>
  </si>
  <si>
    <t>DHALAGAON UJANPARA</t>
  </si>
  <si>
    <t>DHOLAGAON BHATIPARA</t>
  </si>
  <si>
    <t>SAWNAGAON</t>
  </si>
  <si>
    <t>NAYAPARA RAILGATE</t>
  </si>
  <si>
    <t>KATRIPARA</t>
  </si>
  <si>
    <t>NAYAPARA Pt 1</t>
  </si>
  <si>
    <t>NAYAPARA Pt 2</t>
  </si>
  <si>
    <t>BIRJHORA TEA ESTATE</t>
  </si>
  <si>
    <t>SALBARI</t>
  </si>
  <si>
    <t xml:space="preserve">PRATIMA BRAHMA </t>
  </si>
  <si>
    <t>9954466846</t>
  </si>
  <si>
    <t>MANJU PATHAK</t>
  </si>
  <si>
    <t>ROIMALI BORO</t>
  </si>
  <si>
    <t>9954593069</t>
  </si>
  <si>
    <t>DHUKU RAY</t>
  </si>
  <si>
    <t>8402048338</t>
  </si>
  <si>
    <t>NORMODA RAY</t>
  </si>
  <si>
    <t>8876242826</t>
  </si>
  <si>
    <t>MULAGAON SC</t>
  </si>
  <si>
    <t>ANJANA BHARALI</t>
  </si>
  <si>
    <t>BARALA SUTRADHAR</t>
  </si>
  <si>
    <t>9957470629</t>
  </si>
  <si>
    <t>24KM</t>
  </si>
  <si>
    <t>MINA DAS</t>
  </si>
  <si>
    <t>AMBIKA BALA SINGHA</t>
  </si>
  <si>
    <t>9678621826</t>
  </si>
  <si>
    <t>BINITA CHOUDHURY</t>
  </si>
  <si>
    <t>8812021153</t>
  </si>
  <si>
    <t>HARIMAYA SINGHA</t>
  </si>
  <si>
    <t>7399561115</t>
  </si>
  <si>
    <t>BTE RCH</t>
  </si>
  <si>
    <t>ZAHANARA BEGUM</t>
  </si>
  <si>
    <t>PANCHAPUR SC</t>
  </si>
  <si>
    <t>SOMESWARI BASUMATARY</t>
  </si>
  <si>
    <t>BINA SINGHA</t>
  </si>
  <si>
    <t>8486079381</t>
  </si>
  <si>
    <t>28KM</t>
  </si>
  <si>
    <t>29KM</t>
  </si>
  <si>
    <t>BASANTI RAY</t>
  </si>
  <si>
    <t>9957953617</t>
  </si>
  <si>
    <t>BINDESWARI CHOUDHURY</t>
  </si>
  <si>
    <t>9859072716</t>
  </si>
  <si>
    <t>JAYANTI BALA BARMAN</t>
  </si>
  <si>
    <t>9957295513</t>
  </si>
  <si>
    <t>9864528410/9613368572</t>
  </si>
  <si>
    <t>KHARIJA DOLAIGAON RCH</t>
  </si>
  <si>
    <t>DAMAYANTI RAY</t>
  </si>
  <si>
    <t>9864636667</t>
  </si>
  <si>
    <t>9706295259/9706807020</t>
  </si>
  <si>
    <t>NANDA RANI DAS</t>
  </si>
  <si>
    <t>9678362584</t>
  </si>
  <si>
    <t>ARUNA SINGHA</t>
  </si>
  <si>
    <t>9954607463</t>
  </si>
  <si>
    <t>SONATI SINGHA</t>
  </si>
  <si>
    <t>8011727806</t>
  </si>
  <si>
    <t>LEELABATI NATH</t>
  </si>
  <si>
    <t>9613719316</t>
  </si>
  <si>
    <t>PROTIVA BARUAH</t>
  </si>
  <si>
    <t>HIMANI BARUAH</t>
  </si>
  <si>
    <t>8876965621</t>
  </si>
  <si>
    <t>KALPANA NATH</t>
  </si>
  <si>
    <t>9859771813</t>
  </si>
  <si>
    <t>GOLAPI NATH</t>
  </si>
  <si>
    <t>8876267345</t>
  </si>
  <si>
    <t>NILIMA NATH</t>
  </si>
  <si>
    <t>9613559438</t>
  </si>
  <si>
    <t>PARUL NATH</t>
  </si>
  <si>
    <t>LAXMI BARMAN</t>
  </si>
  <si>
    <t>9854829486</t>
  </si>
  <si>
    <t>RAVAPARA SC</t>
  </si>
  <si>
    <t>RINA RANI DAS</t>
  </si>
  <si>
    <t>PRONATI RAY</t>
  </si>
  <si>
    <t>9854463344</t>
  </si>
  <si>
    <t>KANAKI RAY</t>
  </si>
  <si>
    <t>9957353847</t>
  </si>
  <si>
    <t>SANDHYA MANDAL</t>
  </si>
  <si>
    <t>9678656522</t>
  </si>
  <si>
    <t>MIRA SAHA</t>
  </si>
  <si>
    <t>9706446833</t>
  </si>
  <si>
    <t>BIMALA SARKAR</t>
  </si>
  <si>
    <t>9957146625</t>
  </si>
  <si>
    <t>Dr. JAHANGIR ALOM</t>
  </si>
  <si>
    <t>Dr. SEEMA SARMA</t>
  </si>
  <si>
    <t>MIRJUFA BEGUM</t>
  </si>
  <si>
    <t>KARABI DAS</t>
  </si>
  <si>
    <t>MO</t>
  </si>
  <si>
    <t>Pharmacist</t>
  </si>
  <si>
    <t>ANM</t>
  </si>
  <si>
    <t>Dr. HEMEN KR. SARMA</t>
  </si>
  <si>
    <t>Dr. SWASHATI DEKA</t>
  </si>
  <si>
    <t>Dental Surgeon</t>
  </si>
  <si>
    <t>AMINUR RAHMAN</t>
  </si>
  <si>
    <t>MADHUMITA DEVI</t>
  </si>
  <si>
    <t>BONGAIGAON</t>
  </si>
  <si>
    <t>PRAFULLA RAM DAS</t>
  </si>
  <si>
    <t>SUBHAGA BHUYAN</t>
  </si>
  <si>
    <t>CHIPONSILA SUTRADHARPARA</t>
  </si>
  <si>
    <t>BARSHANGAON</t>
  </si>
  <si>
    <t>MALATI SUTRADHAR</t>
  </si>
  <si>
    <t>9957714308</t>
  </si>
  <si>
    <t>URMILA SARKAR</t>
  </si>
  <si>
    <t>9577448014</t>
  </si>
  <si>
    <t>WARD No. 8</t>
  </si>
  <si>
    <t>WARD No. 9</t>
  </si>
  <si>
    <t>DIPTI DUTTA</t>
  </si>
  <si>
    <t>9957232217</t>
  </si>
  <si>
    <t>WARD No. 10</t>
  </si>
  <si>
    <t>WARD No. 12</t>
  </si>
  <si>
    <t>MAJIGAON</t>
  </si>
  <si>
    <t>MAMUGAON</t>
  </si>
  <si>
    <t>NOWAGAON Pt 2</t>
  </si>
  <si>
    <t>NOWAGAON Pt 1</t>
  </si>
  <si>
    <t>SOMBARI RAY BARUAH</t>
  </si>
  <si>
    <t>9854558464</t>
  </si>
  <si>
    <t>CHITRA CHOUDHURY</t>
  </si>
  <si>
    <t>9613832975</t>
  </si>
  <si>
    <t>WARD No. 17</t>
  </si>
  <si>
    <t>WARD No. 18</t>
  </si>
  <si>
    <t>JINU RAY/ ARCHANA RAHA</t>
  </si>
  <si>
    <t>9859786607/8822592603</t>
  </si>
  <si>
    <t>4KM</t>
  </si>
  <si>
    <t>WARD No. 14</t>
  </si>
  <si>
    <t>WARD NO. 15</t>
  </si>
  <si>
    <t>DOLAIGAON RCH</t>
  </si>
  <si>
    <t>BARNALI KALITA</t>
  </si>
  <si>
    <t>RUPA RAY</t>
  </si>
  <si>
    <t>9859607678</t>
  </si>
  <si>
    <t>BHAKARIVITA</t>
  </si>
  <si>
    <t>BHAKARIVITA CHOUDHARIPARA</t>
  </si>
  <si>
    <t>FIRODA RAY</t>
  </si>
  <si>
    <t>9706446607</t>
  </si>
  <si>
    <t>DOLAIGAON</t>
  </si>
  <si>
    <t>DOLAIGAON UZANPARA</t>
  </si>
  <si>
    <t>JIME RAY</t>
  </si>
  <si>
    <t>8876667736</t>
  </si>
  <si>
    <t>TILOTTOMA RAY</t>
  </si>
  <si>
    <t>9706211369</t>
  </si>
  <si>
    <t>MAJARPARA(MINI)</t>
  </si>
  <si>
    <t>NORTH SIVA MANDIR(MINI)</t>
  </si>
  <si>
    <t>KAMERPARA(MINI)</t>
  </si>
  <si>
    <t>DURAMARI PURANIPARA(MINI)</t>
  </si>
  <si>
    <t>CHAMPA NATH</t>
  </si>
  <si>
    <t>7399285379</t>
  </si>
  <si>
    <t>47KM</t>
  </si>
  <si>
    <t>GIRI BALA RAVA</t>
  </si>
  <si>
    <t>9707023472</t>
  </si>
  <si>
    <t>BORBAKHARA</t>
  </si>
  <si>
    <t xml:space="preserve">BHATAPARA </t>
  </si>
  <si>
    <t>BORMONPARA GHARNATHPARA(MINI)</t>
  </si>
  <si>
    <t>KOCHPARA MAJARPARA(MINI)</t>
  </si>
  <si>
    <t>KHAGARPUR SC</t>
  </si>
  <si>
    <t>MINU PATHAK</t>
  </si>
  <si>
    <t>FULPAHI RABHA</t>
  </si>
  <si>
    <t>45KM</t>
  </si>
  <si>
    <t>NATUN BALA GOYARI</t>
  </si>
  <si>
    <t>9577408801</t>
  </si>
  <si>
    <t>46KM</t>
  </si>
  <si>
    <t>KATASHBARI SC</t>
  </si>
  <si>
    <t>JEUTI PATHAK</t>
  </si>
  <si>
    <t>ARPANA DAS</t>
  </si>
  <si>
    <t>9854901219</t>
  </si>
  <si>
    <t>NIVA DAS</t>
  </si>
  <si>
    <t>DURGAPUR BETBARI</t>
  </si>
  <si>
    <t>SUBHADRA SARKAR</t>
  </si>
  <si>
    <t>9854578166</t>
  </si>
  <si>
    <t>42KM</t>
  </si>
  <si>
    <t>43KM</t>
  </si>
  <si>
    <t>KHAGARPUR DASPARA JHARPARA</t>
  </si>
  <si>
    <t>BALABARI</t>
  </si>
  <si>
    <t>MINU BRAHMA</t>
  </si>
  <si>
    <t>44KM</t>
  </si>
  <si>
    <t>PACHIM DOLAIGAON BH. TU. LP SCHOOL</t>
  </si>
  <si>
    <t>18040216803</t>
  </si>
  <si>
    <t>BORPATHAR ME SCHOOL</t>
  </si>
  <si>
    <t>18040205606</t>
  </si>
  <si>
    <t>9954693574</t>
  </si>
  <si>
    <t>847No. CHIPONSILA SUTARPARA LP SCHOOL</t>
  </si>
  <si>
    <t>CHIPONSILA DHANTOLA LP SCHOOL</t>
  </si>
  <si>
    <t>36No. CHORAPARA LP SCHOOL</t>
  </si>
  <si>
    <t>2No. JOGDOBA LP SCHOOL</t>
  </si>
  <si>
    <t>25KM</t>
  </si>
  <si>
    <t>26KM</t>
  </si>
  <si>
    <t>KHARBOZA</t>
  </si>
  <si>
    <t>10 NO. KSHARBOZA LP SCHOOL</t>
  </si>
  <si>
    <t>18040101501</t>
  </si>
  <si>
    <t>KHAGARPUR BARAIKAMARA</t>
  </si>
  <si>
    <t>BARAI KAMARA RABHAPARA LP SCHOOL</t>
  </si>
  <si>
    <t>18040101502</t>
  </si>
  <si>
    <t>9854532076/8749946465</t>
  </si>
  <si>
    <t>RENUKA RABHA</t>
  </si>
  <si>
    <t>7399362539</t>
  </si>
  <si>
    <t>DOLAIGAON UZANPARA LP SCHOOL</t>
  </si>
  <si>
    <t>1004NO.DOLAIGAON BHAWLAGURI LP SCHOOL</t>
  </si>
  <si>
    <t>18040207603</t>
  </si>
  <si>
    <t>18040200101</t>
  </si>
  <si>
    <t>9435512647</t>
  </si>
  <si>
    <t>9954159773</t>
  </si>
  <si>
    <t>GARO BAPTIST UNION ME SCHOOL</t>
  </si>
  <si>
    <t>KHAGARPUR SALBARI ME SCHOOL</t>
  </si>
  <si>
    <t>NANKARGAON ME SCHOOL</t>
  </si>
  <si>
    <t>18040220804</t>
  </si>
  <si>
    <t>NANKARGAON HIGH SCHOOL</t>
  </si>
  <si>
    <t>18040220805</t>
  </si>
  <si>
    <t>9577066103</t>
  </si>
  <si>
    <t>9435914253</t>
  </si>
  <si>
    <t>MULAGAON ME SCHOOL</t>
  </si>
  <si>
    <t>TENGAIGAON ME SCHOOL</t>
  </si>
  <si>
    <t>GOSAIPARA LP SCHOOL</t>
  </si>
  <si>
    <t>18040220301</t>
  </si>
  <si>
    <t xml:space="preserve">NAGARIAGAON LP SCHOOL. </t>
  </si>
  <si>
    <t>18040223201</t>
  </si>
  <si>
    <t>39 JELKAJHAR PATGIRIPARA LP SCHOOL</t>
  </si>
  <si>
    <t>18040212302</t>
  </si>
  <si>
    <t>46 NO. JELKAJHAR LP SCHOOL</t>
  </si>
  <si>
    <t>18040213501</t>
  </si>
  <si>
    <t>9435023625</t>
  </si>
  <si>
    <t>9954954579</t>
  </si>
  <si>
    <t>9957296625</t>
  </si>
  <si>
    <t>9954774045</t>
  </si>
  <si>
    <t>SORU NIGOMGHOLA</t>
  </si>
  <si>
    <t>59No. NIGOMGHOLA LP SCHOOL</t>
  </si>
  <si>
    <t>BAGHPARA</t>
  </si>
  <si>
    <t>17</t>
  </si>
  <si>
    <t>985No. BAGHPARA LP SCHOOL</t>
  </si>
  <si>
    <t>18040102906</t>
  </si>
  <si>
    <t>URMILA BRAHMA</t>
  </si>
  <si>
    <t>9577536261</t>
  </si>
  <si>
    <t>38KM</t>
  </si>
  <si>
    <t>SRIMANTA SANKARDEV LP SCHOOL 1ST VISIT</t>
  </si>
  <si>
    <t>18040218704</t>
  </si>
  <si>
    <t>BONGAIGAON RLY. LP SCHOOL 1ST VISIT</t>
  </si>
  <si>
    <t>18040211201</t>
  </si>
  <si>
    <t>9435512762</t>
  </si>
  <si>
    <t>9435560044</t>
  </si>
  <si>
    <t>HINDI HIGH SCHOOL 1ST VISIT</t>
  </si>
  <si>
    <t>BIRJHORA GIRLS HIGH SCHOOL 1ST VISIT</t>
  </si>
  <si>
    <t>9613718987/9435329721</t>
  </si>
  <si>
    <t>9859930410/9435329861</t>
  </si>
  <si>
    <t>MADHYA BORPATHAR LP SCHOOL</t>
  </si>
  <si>
    <t>18040205609</t>
  </si>
  <si>
    <t>KHOLABONDHA LP SCHOOL</t>
  </si>
  <si>
    <t>18040205610</t>
  </si>
  <si>
    <t>58 NO. DOLAIGAON LP SCHOOL</t>
  </si>
  <si>
    <t>18040211001</t>
  </si>
  <si>
    <t>42 NO. BAKHARAPARA LP SCHOOL</t>
  </si>
  <si>
    <t>18040213201</t>
  </si>
  <si>
    <t>9957314611</t>
  </si>
  <si>
    <t>9854908288</t>
  </si>
  <si>
    <t>9435830054</t>
  </si>
  <si>
    <t>9531065294</t>
  </si>
  <si>
    <t>KHAGARPUR QUWARIPARA</t>
  </si>
  <si>
    <t>984No. KHAGARPUR LP SCHOOL</t>
  </si>
  <si>
    <t>18040111602</t>
  </si>
  <si>
    <t>KHAGARPUR SALABHANDRA</t>
  </si>
  <si>
    <t>KHAGARPUR TILAPARA LP SCHOOL</t>
  </si>
  <si>
    <t>18040111502</t>
  </si>
  <si>
    <t>9854131227</t>
  </si>
  <si>
    <t>GHILAGURI KATASHBARI HIGH SCHOOL</t>
  </si>
  <si>
    <t>NANKARGAON ME MADRASA SCHOOL</t>
  </si>
  <si>
    <t>MEM</t>
  </si>
  <si>
    <t>9435913143</t>
  </si>
  <si>
    <t>1050 BONGAIGAON BIDYAPITH LP SCHOOL</t>
  </si>
  <si>
    <t>18040222802</t>
  </si>
  <si>
    <t>BONGAIGAON BIDYAPITH ME SCHOOL</t>
  </si>
  <si>
    <t>18040222804</t>
  </si>
  <si>
    <t xml:space="preserve">BONGAIGAON BIDYAMANDIR LP SCHOOL </t>
  </si>
  <si>
    <t>18040223301</t>
  </si>
  <si>
    <t>BONGAIGAON BIDYAMANDIR ME SCHOOL</t>
  </si>
  <si>
    <t>18040223303</t>
  </si>
  <si>
    <t>9435312406</t>
  </si>
  <si>
    <t>9435714472</t>
  </si>
  <si>
    <t>9957206884</t>
  </si>
  <si>
    <t>9435021284</t>
  </si>
  <si>
    <t>KHAGARPUR NAYAPARA</t>
  </si>
  <si>
    <t>KHAGARPUR TILAPARA BANGLAPARA</t>
  </si>
  <si>
    <t>KHAGARPUR SOUPARA</t>
  </si>
  <si>
    <t>SALBARI GARODUKAN</t>
  </si>
  <si>
    <t>CHAMELI SUTRADHAR</t>
  </si>
  <si>
    <t>SUSHILA BALA ROY/SUBHADRA SARKAR</t>
  </si>
  <si>
    <t>8486326021/9854578166</t>
  </si>
  <si>
    <t>BARSHANGAON MV SCHOOL</t>
  </si>
  <si>
    <t>MV</t>
  </si>
  <si>
    <t>ATUGAON MV SCHOOL</t>
  </si>
  <si>
    <t>23KM</t>
  </si>
  <si>
    <t>DHULAURA</t>
  </si>
  <si>
    <t>9No. C DHULAURA LP SCHOOL</t>
  </si>
  <si>
    <t>18040111701</t>
  </si>
  <si>
    <t>NIGOMGHOLA</t>
  </si>
  <si>
    <t>NIGOMGHOLA LP SCHOOL</t>
  </si>
  <si>
    <t>NAMITA ROY</t>
  </si>
  <si>
    <t>BINAPANI ME SCHOOL</t>
  </si>
  <si>
    <t>BINAPANI HIGH SCHOOL</t>
  </si>
  <si>
    <t>272 NO.(C) BONGAIGAON TOWN LP SCHOOL</t>
  </si>
  <si>
    <t>18040222801</t>
  </si>
  <si>
    <t>MA SANTOSHI S. VIDYAMANDIR LP SCHOOL</t>
  </si>
  <si>
    <t>18040211203</t>
  </si>
  <si>
    <t>9435121405</t>
  </si>
  <si>
    <t>9085393496</t>
  </si>
  <si>
    <t>KHAGARPUR SALBARI HIGH SCHOOL</t>
  </si>
  <si>
    <t>18040111804</t>
  </si>
  <si>
    <t>KHAGARPUR BAGHPARA HIGH SCHOOL</t>
  </si>
  <si>
    <t>18040102912</t>
  </si>
  <si>
    <t>9435312634</t>
  </si>
  <si>
    <t>63 NO. ATUGAON LP SCHOOL</t>
  </si>
  <si>
    <t>18040210501</t>
  </si>
  <si>
    <t xml:space="preserve">ATUGAON UZANPARA LP SCHOOL </t>
  </si>
  <si>
    <t>18040210503</t>
  </si>
  <si>
    <t>ADARSHA ME SCHOOL</t>
  </si>
  <si>
    <t>JAGANNATH LP SCHOOL</t>
  </si>
  <si>
    <t>9401379091/9435853184</t>
  </si>
  <si>
    <t>9954213147/9859462911</t>
  </si>
  <si>
    <t>9859404829/8486247628</t>
  </si>
  <si>
    <t xml:space="preserve">KHUTAMARI </t>
  </si>
  <si>
    <t>KHUTAMARI LP SCHOOL</t>
  </si>
  <si>
    <t>18040101503</t>
  </si>
  <si>
    <t>KHAGARPUR BAGHMAMDA</t>
  </si>
  <si>
    <t>SALAVANDRA RAVAPARA LP SCHOOL</t>
  </si>
  <si>
    <t>18040111501</t>
  </si>
  <si>
    <t>NETAJEE HINDI VIDYAPITH HIGH SCHOOL</t>
  </si>
  <si>
    <t>18040202506</t>
  </si>
  <si>
    <t>CHIPONSILA ME SCHOOL</t>
  </si>
  <si>
    <t>18040218402</t>
  </si>
  <si>
    <t>9864478388</t>
  </si>
  <si>
    <t>5KM</t>
  </si>
  <si>
    <t>9435725647</t>
  </si>
  <si>
    <t>CHAPRAKATA Pt 1</t>
  </si>
  <si>
    <t>CHAPRAKATA Pt 2</t>
  </si>
  <si>
    <t>CHAPRAKATA SC</t>
  </si>
  <si>
    <t>SWAPNA RABHA</t>
  </si>
  <si>
    <t>ANJALI BARMAN</t>
  </si>
  <si>
    <t>9613157754</t>
  </si>
  <si>
    <t>GHILAGURI DURAMARI LP SCHOOL</t>
  </si>
  <si>
    <t>18040101903</t>
  </si>
  <si>
    <t>817 GHILAGURI KSHATRIYAPARA LP SCHOOL</t>
  </si>
  <si>
    <t>18040101801</t>
  </si>
  <si>
    <t>9435973633</t>
  </si>
  <si>
    <t>27KM</t>
  </si>
  <si>
    <t>RAJENDRA VIDYAPITH ME SCHOOL</t>
  </si>
  <si>
    <t>SANTIDHAM KALIBARI ME SCHOOL</t>
  </si>
  <si>
    <t>BARIPUKHURI Pt 3</t>
  </si>
  <si>
    <t>BARI PUKHURI PT-II LP SCHOOL</t>
  </si>
  <si>
    <t>18040106901</t>
  </si>
  <si>
    <t>52No. RAVAPARA</t>
  </si>
  <si>
    <t>364NO. GHILAGURI RAVAPARA LP SCHOOL</t>
  </si>
  <si>
    <t>18040100301</t>
  </si>
  <si>
    <t>SRIPORNA SARKAR</t>
  </si>
  <si>
    <t>LATIKA DAS</t>
  </si>
  <si>
    <t>9613763752</t>
  </si>
  <si>
    <t>PRIYOBALA SARKAR/ GIRIBALA RABHA</t>
  </si>
  <si>
    <t>9678009336/9707023472</t>
  </si>
  <si>
    <t>SRIMANTA SANKARDEV LP SCHOOL 2ND VISIT</t>
  </si>
  <si>
    <t>BONGAIGAON RLY. LP SCHOOL 2ND VISIT</t>
  </si>
  <si>
    <t>50 NO. UTTAR BONGAIGAON LP SCHOOL</t>
  </si>
  <si>
    <t>18040223001</t>
  </si>
  <si>
    <t>BALAJI HINDI LP SCHOOL</t>
  </si>
  <si>
    <t>CHAPRAKATA MV SCHOOL</t>
  </si>
  <si>
    <t>18040207501</t>
  </si>
  <si>
    <t>9435021148</t>
  </si>
  <si>
    <t>9435725988/9854960155</t>
  </si>
  <si>
    <t>VIVEKANANDA BIDYAPITH ME SCHOOL</t>
  </si>
  <si>
    <t xml:space="preserve">VIVEKANANDA BIDYAPITH LP SCHOOL </t>
  </si>
  <si>
    <t>8KM</t>
  </si>
  <si>
    <t>BONGAIGAON TOWN HIGH SCHOOL</t>
  </si>
  <si>
    <t>18040222813</t>
  </si>
  <si>
    <t>BONGAIGAON VIDYAPITH HIGH SCHOOL</t>
  </si>
  <si>
    <t>18040222814</t>
  </si>
  <si>
    <t>9435720559</t>
  </si>
  <si>
    <t>9435513664/9854511138</t>
  </si>
  <si>
    <t>487No. DHALAPUKHURI LP SCHOOL</t>
  </si>
  <si>
    <t>591No. TILPUKHURI LP SCHOOL</t>
  </si>
  <si>
    <t>1No. TENGAIGAON LP SCHOOL</t>
  </si>
  <si>
    <t>177No. TENGAIGAON LP SCHOOL</t>
  </si>
  <si>
    <t>KHAGARPUR MAZPARA</t>
  </si>
  <si>
    <t>KHAGARPUR</t>
  </si>
  <si>
    <t>BARIPUKHURI Pt 1</t>
  </si>
  <si>
    <t>BARIPUKHURI Pt 2</t>
  </si>
  <si>
    <t>291 RASTRABHASHA VIDYAMANDIR LP SCHOOL</t>
  </si>
  <si>
    <t>UJJALA LP SCHOOL</t>
  </si>
  <si>
    <t>CHAMELI MEDHI</t>
  </si>
  <si>
    <t>SUROBALA RAY</t>
  </si>
  <si>
    <t>8011910457</t>
  </si>
  <si>
    <t>744 NO. BETBARI LP SCHOOL</t>
  </si>
  <si>
    <t>18040111802</t>
  </si>
  <si>
    <t>983NO.GHILAGURI IKARABARI LPS</t>
  </si>
  <si>
    <t>18040101901</t>
  </si>
  <si>
    <t>18040211002</t>
  </si>
  <si>
    <t>CHAPRAKATA POPRAGAON HIGH SCHOOL 1ST VISIT</t>
  </si>
  <si>
    <t>9678495498/9854551269</t>
  </si>
  <si>
    <t>NORTH BONGAIGAON HIGH SCHOOL 1ST VISIT</t>
  </si>
  <si>
    <t>BONGAIGAON ME SCHOOL</t>
  </si>
  <si>
    <t>9706174887</t>
  </si>
  <si>
    <t>OKHRABARI LP SCHOOL</t>
  </si>
  <si>
    <t>18040220602</t>
  </si>
  <si>
    <t xml:space="preserve">618 NO. LINGDOBA LP SCHOOL </t>
  </si>
  <si>
    <t>18040221001</t>
  </si>
  <si>
    <t>8723036690</t>
  </si>
  <si>
    <t>9613191808/9613191808</t>
  </si>
  <si>
    <t>55No MULAGAON NIMNA BUNIADI VIDYALAYA</t>
  </si>
  <si>
    <t>MULAGAON RAVAPARA LP SCHOOL</t>
  </si>
  <si>
    <t>CHENNAPARA LP SCHOOL</t>
  </si>
  <si>
    <t>BARSHANGAON LP SCHOOL</t>
  </si>
  <si>
    <t>BIDYABHAWAN LP SCHOOL</t>
  </si>
  <si>
    <t>KINDERGARTEN LP SCHOOL</t>
  </si>
  <si>
    <t>18040218802</t>
  </si>
  <si>
    <t>9678576142/9864197276</t>
  </si>
  <si>
    <t>JB HIGH SCHOOL</t>
  </si>
  <si>
    <t>18040212305</t>
  </si>
  <si>
    <t>NORTH BOITAMARI GIRLS HIGH SCHOOL</t>
  </si>
  <si>
    <t>18040107203</t>
  </si>
  <si>
    <t>672 NO. GHILAGURI LP SCHOOL</t>
  </si>
  <si>
    <t>18040221201</t>
  </si>
  <si>
    <t>9864317883</t>
  </si>
  <si>
    <t>BARPATHAR HIGH SCHOOL</t>
  </si>
  <si>
    <t>NAYAGAON ME SCHOOL</t>
  </si>
  <si>
    <t>203No. BARIPUKHURI LP SCHOOL</t>
  </si>
  <si>
    <t>SALBARI LP SCHOOL</t>
  </si>
  <si>
    <t>18040221901</t>
  </si>
  <si>
    <t>BIRJHORA TEA ESTATE LP SCHOOL</t>
  </si>
  <si>
    <t>18040216301</t>
  </si>
  <si>
    <t>9706347377</t>
  </si>
  <si>
    <t>8720957248</t>
  </si>
  <si>
    <t>DOSIMAPARA</t>
  </si>
  <si>
    <t>47No. DOSIMAPARA LP SCHOOL</t>
  </si>
  <si>
    <t>KASHIDOBA</t>
  </si>
  <si>
    <t>57No. KASHIDOBA LP SCHOOL</t>
  </si>
  <si>
    <t>GEETA BARUAH</t>
  </si>
  <si>
    <t>9706806697</t>
  </si>
  <si>
    <t>9957809353/9435055031</t>
  </si>
  <si>
    <t>KURKE RAY</t>
  </si>
  <si>
    <t>7896585280</t>
  </si>
  <si>
    <t>9864931742/9435512492</t>
  </si>
  <si>
    <t>CAR</t>
  </si>
  <si>
    <t>1084 NO. NILIGARH LP SCHOOL</t>
  </si>
  <si>
    <t>18040204201</t>
  </si>
  <si>
    <t xml:space="preserve">384 NO. DURGAMARI LP SCHOOL. </t>
  </si>
  <si>
    <t>18040220501</t>
  </si>
  <si>
    <t>CHIKIBIKI DAKHINPARA</t>
  </si>
  <si>
    <t xml:space="preserve">CHIKIBIKI </t>
  </si>
  <si>
    <t>BAGULAMARI</t>
  </si>
  <si>
    <t>NORTH BAGULAMARI</t>
  </si>
  <si>
    <t>HOLLAGURI</t>
  </si>
  <si>
    <t>678No. HOLLAGURI LP SCHOOL</t>
  </si>
  <si>
    <t>18040214701</t>
  </si>
  <si>
    <t>TAKUAMARI</t>
  </si>
  <si>
    <t>DAKHIN TAKUAMARI LP SCHOOL</t>
  </si>
  <si>
    <t>18040214202</t>
  </si>
  <si>
    <t>BILASPUR HIGH SCHOOL</t>
  </si>
  <si>
    <t>18040207907</t>
  </si>
  <si>
    <t>CHAMPABOTI BALIKA ME SCHOOL</t>
  </si>
  <si>
    <t>18040207906</t>
  </si>
  <si>
    <t>BARCHARA ME SCHOOL</t>
  </si>
  <si>
    <t>18040203402</t>
  </si>
  <si>
    <t>BORCHARA LP SCHHOL</t>
  </si>
  <si>
    <t>18040203403</t>
  </si>
  <si>
    <t>471 CHIKIBIKI LP SCHOOL</t>
  </si>
  <si>
    <t>18040213101</t>
  </si>
  <si>
    <t>CHIKIBIKI LP SCHOOL</t>
  </si>
  <si>
    <t>18040213103</t>
  </si>
  <si>
    <t>NAYTAMARA LP SCHOOL</t>
  </si>
  <si>
    <t>18040215201</t>
  </si>
  <si>
    <t>579No. TAKUAMARI LP SCHOOL</t>
  </si>
  <si>
    <t>18040214201</t>
  </si>
  <si>
    <t>BHANDARANI</t>
  </si>
  <si>
    <t>DURGAMARI NAMAPARA</t>
  </si>
  <si>
    <t>BIR CHILARAY LP SCHOOL</t>
  </si>
  <si>
    <t>18040213106</t>
  </si>
  <si>
    <t>BIR CHILARAY ME SCHOOL</t>
  </si>
  <si>
    <t>18040214703</t>
  </si>
  <si>
    <t>CHIKIBIKI UTTAR PARA LP SCHOOL</t>
  </si>
  <si>
    <t>18040213104</t>
  </si>
  <si>
    <t>CHIKIBIKI GHONAPARA LP SCHOOL</t>
  </si>
  <si>
    <t>18040213105</t>
  </si>
  <si>
    <t>BARCHARA</t>
  </si>
  <si>
    <t>NAITAMARA</t>
  </si>
  <si>
    <t>BILASHPUR LP SCHOOL</t>
  </si>
  <si>
    <t>18040207902</t>
  </si>
  <si>
    <t>75No. BAGULAMARI LP SCHOOL</t>
  </si>
  <si>
    <t>18040207903</t>
  </si>
  <si>
    <t>59 NO. BIJOYGAON JB SCHOOL</t>
  </si>
  <si>
    <t>18040203401</t>
  </si>
  <si>
    <t>JB</t>
  </si>
  <si>
    <t>NABAJYOTI PRATHAMIK VIDYALAYA</t>
  </si>
  <si>
    <t>18040220506</t>
  </si>
  <si>
    <t>BISWANABI HIGH MADRASSA</t>
  </si>
  <si>
    <t>18040220503</t>
  </si>
  <si>
    <t>BISWANABI ME MADRASA</t>
  </si>
  <si>
    <t>18040220502</t>
  </si>
  <si>
    <t>DURGAMARI Pt 2</t>
  </si>
  <si>
    <t>DURGAMARI Pt 1</t>
  </si>
  <si>
    <t>DURGAMARI (NAMAPARA) BISWAJYOTI LP SCHOOL</t>
  </si>
  <si>
    <t>18040220504</t>
  </si>
  <si>
    <t>UTTAR PUB DURGAMARI LP SCHOOL</t>
  </si>
  <si>
    <t>18040220505</t>
  </si>
  <si>
    <t>2 NO. CHIKIBIKI LP SCHOOL</t>
  </si>
  <si>
    <t>18040213107</t>
  </si>
  <si>
    <t>CHIKIBIKI ANCHALIK ME MADRASSA</t>
  </si>
  <si>
    <t>18040213109</t>
  </si>
  <si>
    <t>NACHANKUTI Pt 2</t>
  </si>
  <si>
    <t>768No. NACHANKUTI LP SCHOOL</t>
  </si>
  <si>
    <t>18040215001</t>
  </si>
  <si>
    <t>NACHANKUTI</t>
  </si>
  <si>
    <t>DAKHIN NACHANKUTI LP SCHOOL</t>
  </si>
  <si>
    <t>18040215002</t>
  </si>
  <si>
    <t>ASHRAFUL ULUM ME MADRASSA</t>
  </si>
  <si>
    <t>18040207905</t>
  </si>
  <si>
    <t>BILASHPUR UTTUM ME SCHOOL</t>
  </si>
  <si>
    <t>18040207904</t>
  </si>
  <si>
    <t>NAYAGAON Pt 2</t>
  </si>
  <si>
    <t>2No. NAYAGAON LP SCHOOL</t>
  </si>
  <si>
    <t>18040108103</t>
  </si>
  <si>
    <t>NAYAGAON Pt 1</t>
  </si>
  <si>
    <t>1 NO. NAYAGAON LP SCHOOL</t>
  </si>
  <si>
    <t>18040101001</t>
  </si>
  <si>
    <t>SIMLAGURI</t>
  </si>
  <si>
    <t>63</t>
  </si>
  <si>
    <t>SIMLAGURI BARMANPARA LP SCHOOL</t>
  </si>
  <si>
    <t>18040116701</t>
  </si>
  <si>
    <t>GHILAGURI HIRAPARA</t>
  </si>
  <si>
    <t>585 No. GHILAGURI HIRAPARA LP SCHOOL</t>
  </si>
  <si>
    <t>18040103801</t>
  </si>
  <si>
    <t>IKRABARI</t>
  </si>
  <si>
    <t>JHARPARA</t>
  </si>
  <si>
    <t>KULLAYAPARA</t>
  </si>
  <si>
    <t>KHARKHOWATHURI</t>
  </si>
  <si>
    <t>GHILAGURI Pt 3</t>
  </si>
  <si>
    <t>GHILAGURI Pt 4</t>
  </si>
  <si>
    <t>GHILAGURI Pt 2</t>
  </si>
  <si>
    <t>IKRABARI PUB</t>
  </si>
  <si>
    <t>KAMPARA</t>
  </si>
  <si>
    <t>AMBARI</t>
  </si>
  <si>
    <t>NODIAPARA MEDHIPARA</t>
  </si>
  <si>
    <t>9435675523</t>
  </si>
  <si>
    <t>9706458841</t>
  </si>
  <si>
    <t>37KM</t>
  </si>
  <si>
    <t>BILASHPUR RCH</t>
  </si>
  <si>
    <t>DAIBAKI RAY</t>
  </si>
  <si>
    <t>SALEHA BIBI</t>
  </si>
  <si>
    <t>9707045889</t>
  </si>
  <si>
    <t>SALEHA BIBI/JOSHNARA BIBI</t>
  </si>
  <si>
    <t>9707045889/9864698569</t>
  </si>
  <si>
    <t>SUNITI BARMAN</t>
  </si>
  <si>
    <t>9707922052</t>
  </si>
  <si>
    <t>JYOTSNA BARMAN</t>
  </si>
  <si>
    <t>9508966170</t>
  </si>
  <si>
    <t>ASMA KHATUN</t>
  </si>
  <si>
    <t>9707146680</t>
  </si>
  <si>
    <t>40KM</t>
  </si>
  <si>
    <t>9707596263</t>
  </si>
  <si>
    <t>9864382553/9613546476</t>
  </si>
  <si>
    <t>9864794092</t>
  </si>
  <si>
    <t>9864397565</t>
  </si>
  <si>
    <t>9707145038</t>
  </si>
  <si>
    <t>7399959816</t>
  </si>
  <si>
    <t>RANJU RAY</t>
  </si>
  <si>
    <t>NUR SAHIDA BEGUM</t>
  </si>
  <si>
    <t>SAHER BANU BIBI</t>
  </si>
  <si>
    <t>9859953348/9864508758</t>
  </si>
  <si>
    <t>9435934620/9401419680</t>
  </si>
  <si>
    <t>9707596442</t>
  </si>
  <si>
    <t>41KM</t>
  </si>
  <si>
    <t>9854980420/9864381782</t>
  </si>
  <si>
    <t>9859230750/8876155768</t>
  </si>
  <si>
    <t>MAFIDA BIBI</t>
  </si>
  <si>
    <t>9508849970</t>
  </si>
  <si>
    <t>GITA SHILL</t>
  </si>
  <si>
    <t>9706946081/9706484889</t>
  </si>
  <si>
    <t>9707563732</t>
  </si>
  <si>
    <t>9678190393/8472871106</t>
  </si>
  <si>
    <t>9435914493/9854833752</t>
  </si>
  <si>
    <t>9707789912/9707789912</t>
  </si>
  <si>
    <t>9707348994</t>
  </si>
  <si>
    <t>MONJULA KHATUN</t>
  </si>
  <si>
    <t>9508748760</t>
  </si>
  <si>
    <t>9864816505/9577765661</t>
  </si>
  <si>
    <t>9954287761/9954158589</t>
  </si>
  <si>
    <t>8822492153/9864461131</t>
  </si>
  <si>
    <t>8486162507/8402958342/6001683861</t>
  </si>
  <si>
    <t>RADHIKA BARMAN</t>
  </si>
  <si>
    <t>9707469081</t>
  </si>
  <si>
    <t>ALPONA ADHIKARY</t>
  </si>
  <si>
    <t>9707084881/9678163033</t>
  </si>
  <si>
    <t>PURNIMA BARMAN</t>
  </si>
  <si>
    <t>9577564357</t>
  </si>
  <si>
    <t>9954664317/9707616501/9127357387</t>
  </si>
  <si>
    <t>MALINA KALITA</t>
  </si>
  <si>
    <t>9613506570</t>
  </si>
  <si>
    <t>9854551391/6900129371</t>
  </si>
  <si>
    <t>PRIYOBALA SARKAR</t>
  </si>
  <si>
    <t>8011225901</t>
  </si>
  <si>
    <t>BILMONI BARMAN</t>
  </si>
  <si>
    <t>8876192362</t>
  </si>
  <si>
    <t>9859795621</t>
  </si>
  <si>
    <t>PRIYO BALA SARKAR</t>
  </si>
  <si>
    <t>PRIOBALA SARKAR</t>
  </si>
  <si>
    <t xml:space="preserve">PRIYOBALA SARKAR </t>
  </si>
  <si>
    <t>9859710831/7896013429</t>
  </si>
  <si>
    <t>MOLINA KALITA</t>
  </si>
  <si>
    <t>MINATI KALITA</t>
  </si>
  <si>
    <t>14No. NANKARGAON JB SCHOOL</t>
  </si>
  <si>
    <t>18040220801</t>
  </si>
  <si>
    <t>767No. GHAKPARA LP SCHOOL</t>
  </si>
  <si>
    <t>FULKUMARI SIBIR 3No.</t>
  </si>
  <si>
    <t>3No. PACHIM FULKUMARI SARANARTHI SIBIR LP SCHOOL</t>
  </si>
  <si>
    <t>FULKUMARI</t>
  </si>
  <si>
    <t>PACHIM FULKUMARI GASSERGAON LP SCHOOL</t>
  </si>
  <si>
    <t>278NO. HARIRAM MAHESWARI LP SCHOOL</t>
  </si>
  <si>
    <t>SHRI BABA RAMGIRI HINDI VIDYAP</t>
  </si>
  <si>
    <t>18040213502</t>
  </si>
  <si>
    <t>MONAKOCHA</t>
  </si>
  <si>
    <t>KAHIPARA MONAKOSHA LP SCHOOL</t>
  </si>
  <si>
    <t xml:space="preserve">DAKUAPARA </t>
  </si>
  <si>
    <t>5No. DAKUAPARA LP SCHOOL</t>
  </si>
  <si>
    <t>NO. 473 BHADRAGAON LP SCHOOL</t>
  </si>
  <si>
    <t>498 NO. BHADRAGAON LP SCHOOL</t>
  </si>
  <si>
    <t>18040219901</t>
  </si>
  <si>
    <t>NO. 36 DHALIGAON LP SCHOOL</t>
  </si>
  <si>
    <t>18040214601</t>
  </si>
  <si>
    <t>BINAPANI LP SCHOOL</t>
  </si>
  <si>
    <t>18040215601</t>
  </si>
  <si>
    <t>CHITKAGAON HIRAPARA</t>
  </si>
  <si>
    <t>CHITKAGAON MES</t>
  </si>
  <si>
    <t>CHITKAGAON</t>
  </si>
  <si>
    <t>2no.NAYAPARA LP SCHOOL</t>
  </si>
  <si>
    <t>18040213001</t>
  </si>
  <si>
    <t>765No. KACHUAGAON LP SCHOOL</t>
  </si>
  <si>
    <t>18040210701</t>
  </si>
  <si>
    <t>KACHUAGAON MAZPARA LP SCHOOL</t>
  </si>
  <si>
    <t>180400210702</t>
  </si>
  <si>
    <t>150 NO. MAJHIGAON LP SCHOOL</t>
  </si>
  <si>
    <t>MAMUGAON LP SCHOOL</t>
  </si>
  <si>
    <t>6No. RASHIGAON BAHIR CHENGMARI LP SCHOOL</t>
  </si>
  <si>
    <t>BAHIR CHENGMARI LP SCHOOL</t>
  </si>
  <si>
    <t>18040204402</t>
  </si>
  <si>
    <t>S.P.D.D. HINDI ME SCHOOL</t>
  </si>
  <si>
    <t>BALAJI HINDI BALIKA ME SCHOOL</t>
  </si>
  <si>
    <t>BHAWLAGURI LP SCHOOL</t>
  </si>
  <si>
    <t>18040216802</t>
  </si>
  <si>
    <t>18040218803</t>
  </si>
  <si>
    <t>No.22 BIDYAPUR JB SCHOOL</t>
  </si>
  <si>
    <t>18040213801</t>
  </si>
  <si>
    <t>827No. BIDYAPUR RAGHUNATH LP SCHOOL</t>
  </si>
  <si>
    <t>18040213703</t>
  </si>
  <si>
    <t>619 NO PACHIM BHADRAGAON LP SCHOOL</t>
  </si>
  <si>
    <t>18040214001</t>
  </si>
  <si>
    <t>BIDYAPUR ANCHALIK ME MADRASSA</t>
  </si>
  <si>
    <t>18040214105</t>
  </si>
  <si>
    <t>PANCHAPUR ME SCHOOL</t>
  </si>
  <si>
    <t>18040222402</t>
  </si>
  <si>
    <t>DHALAGAON MV SCHOOL</t>
  </si>
  <si>
    <t>18040201004</t>
  </si>
  <si>
    <t>PUB BHADRAGAON LP SCHOOL</t>
  </si>
  <si>
    <t>18040219902</t>
  </si>
  <si>
    <t>BHITOR CHENGMARI ME MADRASSA</t>
  </si>
  <si>
    <t>18040213903</t>
  </si>
  <si>
    <t>NEW BONGAIGAON LP SCHOOL</t>
  </si>
  <si>
    <t>18040202501</t>
  </si>
  <si>
    <t>RAJENDRA VIDYAPITH LP SCHOOL</t>
  </si>
  <si>
    <t>18040222203</t>
  </si>
  <si>
    <t>240 BIDYAPUR BONOLOTA GIRLS JB SCHOOL</t>
  </si>
  <si>
    <t>18040214101</t>
  </si>
  <si>
    <t>RASHIGAON LP SCHOOL</t>
  </si>
  <si>
    <t>18040219101</t>
  </si>
  <si>
    <t>NALDOBA LP SCHOOL</t>
  </si>
  <si>
    <t>RATNAPITH PRATHAMIK BIDYALAYA</t>
  </si>
  <si>
    <t>SACHINDRA PRATHAMIC VIDYALAYA</t>
  </si>
  <si>
    <t>MILANPUR LP SCHOOL</t>
  </si>
  <si>
    <t>CHAKAPARA Pt2</t>
  </si>
  <si>
    <t>CHAKAPARA BIDYAPITH LP SCHOOL</t>
  </si>
  <si>
    <t>KAMARPARA</t>
  </si>
  <si>
    <t>7No. KAMARPARA LP SCHOOL</t>
  </si>
  <si>
    <t>DEWRIPARA</t>
  </si>
  <si>
    <t>DEWRIPARA LP SCHOOL</t>
  </si>
  <si>
    <t>CHAKAPARA Pt1</t>
  </si>
  <si>
    <t>3No. CHAKAPARA LP SCHOOL</t>
  </si>
  <si>
    <t>GANDHI GIRLS MV SCHOOL</t>
  </si>
  <si>
    <t>KATHALGURI LP SCHOOL</t>
  </si>
  <si>
    <t>NABA KR. MEMORIAL ME SCHOOL</t>
  </si>
  <si>
    <t>GHANDAL LP SCHOOL</t>
  </si>
  <si>
    <t>BAPUJI PRATHAMIK VIDYALAYA</t>
  </si>
  <si>
    <t>18040221602</t>
  </si>
  <si>
    <t>BHADRAGAON SIBJI LP SCHOOL</t>
  </si>
  <si>
    <t>18040221601</t>
  </si>
  <si>
    <t>UTTAR KAKRAGAON LP SCHOOL</t>
  </si>
  <si>
    <t>18040207104</t>
  </si>
  <si>
    <t>2No. KAKRAGAON JB SCHOOL</t>
  </si>
  <si>
    <t>18040207105</t>
  </si>
  <si>
    <t>NARAYANPUR LP SCHOOL</t>
  </si>
  <si>
    <t>18040221202</t>
  </si>
  <si>
    <t>BISHNUJYOTI LP SCHOOL</t>
  </si>
  <si>
    <t>18040221604</t>
  </si>
  <si>
    <t>KAKRAGAON ME SCHOOL</t>
  </si>
  <si>
    <t>18040221603</t>
  </si>
  <si>
    <t>KANAKLATA  LP SCHOOL</t>
  </si>
  <si>
    <t>18040217401</t>
  </si>
  <si>
    <t xml:space="preserve">POPRAGAON ME SCHOOL </t>
  </si>
  <si>
    <t xml:space="preserve">839No. BORPATHAR LP SCHOOL </t>
  </si>
  <si>
    <t>JAKUAPARA Pt2</t>
  </si>
  <si>
    <t>2No. JHAKUAPARA LP SCHOOL</t>
  </si>
  <si>
    <t>18040214901</t>
  </si>
  <si>
    <t>JAKUAPARA</t>
  </si>
  <si>
    <t>JANATA LP SCHOOL</t>
  </si>
  <si>
    <t>18040212001</t>
  </si>
  <si>
    <t>1 NO. CHIPONSILA LP SCHOOL</t>
  </si>
  <si>
    <t>MOCHIDA BEGUM</t>
  </si>
  <si>
    <t>9954541692</t>
  </si>
  <si>
    <t>9854570958/8638768380</t>
  </si>
  <si>
    <t>9435023023</t>
  </si>
  <si>
    <t>9707563714</t>
  </si>
  <si>
    <t>8011434776/8486439043</t>
  </si>
  <si>
    <t>9435312683</t>
  </si>
  <si>
    <t>REKHA RAY</t>
  </si>
  <si>
    <t>9613616788</t>
  </si>
  <si>
    <t>14KM</t>
  </si>
  <si>
    <t>8011314306/9365530151</t>
  </si>
  <si>
    <t>9957493135/9127121481</t>
  </si>
  <si>
    <t>9577437108/9706488593</t>
  </si>
  <si>
    <t>9401164857/9435889719</t>
  </si>
  <si>
    <t>9864196780</t>
  </si>
  <si>
    <t>9707873411/0995451221</t>
  </si>
  <si>
    <t>8254806994</t>
  </si>
  <si>
    <t>7577897053/9707563807</t>
  </si>
  <si>
    <t>MAJGAON SD</t>
  </si>
  <si>
    <t>SAROJINI DAS</t>
  </si>
  <si>
    <t>9577783432</t>
  </si>
  <si>
    <t>CHANU RAY</t>
  </si>
  <si>
    <t>9854341702</t>
  </si>
  <si>
    <t>9401348133/9864818279</t>
  </si>
  <si>
    <t>9957446537/9706945298</t>
  </si>
  <si>
    <t>9707778943/9954206579</t>
  </si>
  <si>
    <t>9707249682/9864766657</t>
  </si>
  <si>
    <t>KUSUM RAY</t>
  </si>
  <si>
    <t>9401229220</t>
  </si>
  <si>
    <t>9508752323/8876265312</t>
  </si>
</sst>
</file>

<file path=xl/styles.xml><?xml version="1.0" encoding="utf-8"?>
<styleSheet xmlns="http://schemas.openxmlformats.org/spreadsheetml/2006/main">
  <numFmts count="1">
    <numFmt numFmtId="164" formatCode="[$-409]d/mmm/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9"/>
      <name val="Arial Narrow"/>
      <family val="2"/>
    </font>
    <font>
      <sz val="11"/>
      <name val="Arial Narrow"/>
      <family val="2"/>
    </font>
    <font>
      <sz val="10"/>
      <color indexed="8"/>
      <name val="Arial"/>
      <family val="2"/>
    </font>
    <font>
      <sz val="11"/>
      <color indexed="8"/>
      <name val="Arial Narrow"/>
      <family val="2"/>
    </font>
    <font>
      <sz val="8"/>
      <color indexed="8"/>
      <name val="Arial Narrow"/>
      <family val="2"/>
    </font>
    <font>
      <sz val="11"/>
      <color rgb="FF000000"/>
      <name val="Arial Narrow"/>
      <family val="2"/>
    </font>
    <font>
      <sz val="12"/>
      <color theme="1"/>
      <name val="Arial Narrow"/>
      <family val="2"/>
    </font>
    <font>
      <sz val="11"/>
      <color rgb="FFFF0000"/>
      <name val="Arial Narrow"/>
      <family val="2"/>
    </font>
    <font>
      <sz val="9"/>
      <color indexed="8"/>
      <name val="Calibri"/>
      <family val="2"/>
      <scheme val="minor"/>
    </font>
    <font>
      <sz val="9"/>
      <color theme="1"/>
      <name val="Calibri"/>
      <family val="2"/>
      <scheme val="minor"/>
    </font>
    <font>
      <sz val="10"/>
      <color theme="1"/>
      <name val="Arial Narrow"/>
      <family val="2"/>
    </font>
    <font>
      <sz val="9"/>
      <color indexed="8"/>
      <name val="Arial Narrow"/>
      <family val="2"/>
    </font>
    <font>
      <sz val="8"/>
      <name val="Arial Narrow"/>
      <family val="2"/>
    </font>
    <font>
      <sz val="10"/>
      <name val="Arial"/>
      <family val="2"/>
    </font>
    <font>
      <sz val="12"/>
      <color indexed="8"/>
      <name val="Arial Narrow"/>
      <family val="2"/>
    </font>
    <font>
      <sz val="12"/>
      <name val="Arial Narrow"/>
      <family val="2"/>
    </font>
    <font>
      <sz val="9"/>
      <color rgb="FF000000"/>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8"/>
      </left>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bottom style="thin">
        <color indexed="64"/>
      </bottom>
      <diagonal/>
    </border>
  </borders>
  <cellStyleXfs count="5">
    <xf numFmtId="0" fontId="0" fillId="0" borderId="0"/>
    <xf numFmtId="0" fontId="20" fillId="0" borderId="0"/>
    <xf numFmtId="0" fontId="31" fillId="0" borderId="0"/>
    <xf numFmtId="0" fontId="31" fillId="0" borderId="0"/>
    <xf numFmtId="0" fontId="31" fillId="0" borderId="0"/>
  </cellStyleXfs>
  <cellXfs count="27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10"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18" fillId="10" borderId="1" xfId="0" applyFont="1" applyFill="1" applyBorder="1" applyAlignment="1" applyProtection="1">
      <alignment vertical="center" wrapText="1"/>
      <protection locked="0"/>
    </xf>
    <xf numFmtId="0" fontId="3" fillId="0" borderId="0" xfId="0" applyFont="1" applyAlignment="1" applyProtection="1">
      <alignment horizontal="center"/>
      <protection locked="0"/>
    </xf>
    <xf numFmtId="0" fontId="10" fillId="10" borderId="1" xfId="0" applyFont="1" applyFill="1" applyBorder="1" applyAlignment="1" applyProtection="1">
      <alignment horizontal="center"/>
      <protection locked="0"/>
    </xf>
    <xf numFmtId="0" fontId="3"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protection locked="0"/>
    </xf>
    <xf numFmtId="0" fontId="3" fillId="10" borderId="1" xfId="0" applyFont="1" applyFill="1" applyBorder="1" applyAlignment="1" applyProtection="1">
      <alignment horizontal="center"/>
      <protection locked="0"/>
    </xf>
    <xf numFmtId="0" fontId="19" fillId="10" borderId="1" xfId="0" applyFont="1" applyFill="1" applyBorder="1" applyAlignment="1" applyProtection="1">
      <alignment horizontal="center" vertical="center"/>
      <protection locked="0"/>
    </xf>
    <xf numFmtId="49" fontId="21" fillId="0" borderId="1" xfId="1" applyNumberFormat="1" applyFont="1" applyFill="1" applyBorder="1" applyAlignment="1" applyProtection="1">
      <alignment horizontal="center" wrapText="1"/>
      <protection locked="0"/>
    </xf>
    <xf numFmtId="0" fontId="18" fillId="0" borderId="1" xfId="0" applyFont="1" applyBorder="1" applyAlignment="1" applyProtection="1">
      <alignment horizontal="center"/>
      <protection locked="0"/>
    </xf>
    <xf numFmtId="0" fontId="22" fillId="0" borderId="1" xfId="1"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3" fillId="0" borderId="0" xfId="0" applyFont="1" applyProtection="1">
      <protection locked="0"/>
    </xf>
    <xf numFmtId="1"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23" fillId="0" borderId="1" xfId="0" applyFont="1" applyFill="1" applyBorder="1" applyAlignment="1" applyProtection="1">
      <alignment horizontal="center" wrapText="1"/>
      <protection locked="0"/>
    </xf>
    <xf numFmtId="0" fontId="24" fillId="0" borderId="1"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right" wrapText="1"/>
      <protection locked="0"/>
    </xf>
    <xf numFmtId="49" fontId="3" fillId="10" borderId="1" xfId="0" applyNumberFormat="1" applyFont="1" applyFill="1" applyBorder="1" applyAlignment="1" applyProtection="1">
      <alignment horizontal="center"/>
      <protection locked="0"/>
    </xf>
    <xf numFmtId="0" fontId="21" fillId="10" borderId="11" xfId="0" applyFont="1" applyFill="1" applyBorder="1" applyAlignment="1" applyProtection="1">
      <alignment horizontal="center" vertical="top" wrapText="1"/>
      <protection locked="0"/>
    </xf>
    <xf numFmtId="0" fontId="19" fillId="10" borderId="1" xfId="0" applyFont="1" applyFill="1" applyBorder="1" applyAlignment="1" applyProtection="1">
      <alignment horizontal="center" vertical="center" wrapText="1"/>
      <protection locked="0"/>
    </xf>
    <xf numFmtId="0" fontId="21" fillId="0" borderId="1" xfId="1" applyFont="1" applyFill="1" applyBorder="1" applyAlignment="1" applyProtection="1">
      <alignment horizontal="right" vertical="center" wrapText="1"/>
      <protection locked="0"/>
    </xf>
    <xf numFmtId="0" fontId="3" fillId="0" borderId="4" xfId="0" applyFont="1" applyBorder="1" applyAlignment="1" applyProtection="1">
      <alignment horizontal="center"/>
      <protection locked="0"/>
    </xf>
    <xf numFmtId="14" fontId="3" fillId="0" borderId="1" xfId="0" applyNumberFormat="1" applyFont="1" applyBorder="1" applyAlignment="1" applyProtection="1">
      <alignment horizontal="center"/>
      <protection locked="0"/>
    </xf>
    <xf numFmtId="0" fontId="25" fillId="10" borderId="1"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wrapText="1"/>
      <protection locked="0"/>
    </xf>
    <xf numFmtId="0" fontId="21" fillId="0" borderId="1" xfId="1" applyFont="1" applyFill="1" applyBorder="1" applyAlignment="1" applyProtection="1">
      <alignment horizontal="center" vertical="center" wrapText="1"/>
      <protection locked="0"/>
    </xf>
    <xf numFmtId="0" fontId="26" fillId="0" borderId="1" xfId="1" applyFont="1" applyFill="1" applyBorder="1" applyAlignment="1" applyProtection="1">
      <alignment horizontal="center" vertical="center" wrapText="1"/>
      <protection locked="0"/>
    </xf>
    <xf numFmtId="0" fontId="27" fillId="0" borderId="0" xfId="0" applyFont="1" applyAlignment="1" applyProtection="1">
      <alignment vertical="center" wrapText="1"/>
      <protection locked="0"/>
    </xf>
    <xf numFmtId="1" fontId="3" fillId="0" borderId="1" xfId="0" applyNumberFormat="1" applyFont="1" applyFill="1" applyBorder="1" applyAlignment="1" applyProtection="1">
      <alignment horizontal="center" wrapText="1"/>
      <protection locked="0"/>
    </xf>
    <xf numFmtId="0" fontId="19" fillId="0" borderId="1" xfId="0" applyFont="1" applyFill="1" applyBorder="1" applyAlignment="1" applyProtection="1">
      <alignment horizontal="center" wrapText="1"/>
      <protection locked="0"/>
    </xf>
    <xf numFmtId="0" fontId="19" fillId="0" borderId="1" xfId="0" applyFont="1" applyBorder="1" applyAlignment="1" applyProtection="1">
      <alignment horizontal="center"/>
      <protection locked="0"/>
    </xf>
    <xf numFmtId="0" fontId="3" fillId="10" borderId="1" xfId="0" applyFont="1" applyFill="1" applyBorder="1" applyAlignment="1" applyProtection="1">
      <alignment horizontal="center" wrapText="1"/>
      <protection locked="0"/>
    </xf>
    <xf numFmtId="1" fontId="24" fillId="0" borderId="1" xfId="0" applyNumberFormat="1" applyFont="1" applyFill="1" applyBorder="1" applyAlignment="1" applyProtection="1">
      <alignment horizontal="center" wrapText="1"/>
      <protection locked="0"/>
    </xf>
    <xf numFmtId="0" fontId="21" fillId="0" borderId="11" xfId="0" applyFont="1" applyFill="1"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wrapText="1"/>
      <protection locked="0"/>
    </xf>
    <xf numFmtId="0" fontId="21" fillId="10" borderId="11" xfId="0" applyFont="1" applyFill="1" applyBorder="1" applyAlignment="1" applyProtection="1">
      <alignment horizontal="center" wrapText="1"/>
      <protection locked="0"/>
    </xf>
    <xf numFmtId="0" fontId="19" fillId="10" borderId="1" xfId="0" applyFont="1" applyFill="1" applyBorder="1" applyAlignment="1" applyProtection="1">
      <alignment horizontal="center" vertical="top" wrapText="1"/>
      <protection locked="0"/>
    </xf>
    <xf numFmtId="0" fontId="19" fillId="10" borderId="1" xfId="0" applyFont="1" applyFill="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28" fillId="0" borderId="1" xfId="0" applyFont="1" applyBorder="1" applyAlignment="1" applyProtection="1">
      <alignment horizontal="center"/>
      <protection locked="0"/>
    </xf>
    <xf numFmtId="164" fontId="19" fillId="0" borderId="1" xfId="0" applyNumberFormat="1"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wrapText="1"/>
      <protection locked="0"/>
    </xf>
    <xf numFmtId="0" fontId="3" fillId="0" borderId="0" xfId="0" applyFont="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18"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8" fillId="0" borderId="1" xfId="0" applyNumberFormat="1" applyFont="1" applyBorder="1" applyAlignment="1" applyProtection="1">
      <alignment horizontal="center" vertical="center"/>
      <protection locked="0"/>
    </xf>
    <xf numFmtId="1" fontId="19" fillId="0" borderId="1" xfId="0" applyNumberFormat="1" applyFont="1" applyBorder="1" applyAlignment="1" applyProtection="1">
      <alignment horizontal="center"/>
      <protection locked="0"/>
    </xf>
    <xf numFmtId="0" fontId="29" fillId="0" borderId="1" xfId="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wrapText="1"/>
      <protection locked="0"/>
    </xf>
    <xf numFmtId="0" fontId="3" fillId="0" borderId="1" xfId="0" quotePrefix="1" applyFont="1" applyBorder="1" applyAlignment="1" applyProtection="1">
      <alignment horizontal="center" vertical="center" wrapText="1"/>
      <protection locked="0"/>
    </xf>
    <xf numFmtId="14" fontId="3" fillId="10" borderId="1" xfId="0" applyNumberFormat="1" applyFont="1" applyFill="1" applyBorder="1" applyAlignment="1" applyProtection="1">
      <alignment horizontal="center"/>
      <protection locked="0"/>
    </xf>
    <xf numFmtId="0" fontId="10" fillId="0" borderId="0" xfId="0" applyFont="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1" fontId="30" fillId="0" borderId="1" xfId="0" applyNumberFormat="1" applyFont="1" applyBorder="1" applyProtection="1">
      <protection locked="0"/>
    </xf>
    <xf numFmtId="14" fontId="3" fillId="0" borderId="1" xfId="0" applyNumberFormat="1" applyFont="1" applyBorder="1" applyAlignment="1" applyProtection="1">
      <alignment horizontal="left" vertical="center" wrapText="1"/>
      <protection locked="0"/>
    </xf>
    <xf numFmtId="1" fontId="24" fillId="0" borderId="1" xfId="0" applyNumberFormat="1"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18" fillId="0" borderId="1" xfId="0" applyNumberFormat="1" applyFont="1" applyBorder="1" applyAlignment="1" applyProtection="1">
      <alignment horizontal="center"/>
      <protection locked="0"/>
    </xf>
    <xf numFmtId="0" fontId="18" fillId="0" borderId="1" xfId="0" applyFont="1" applyFill="1" applyBorder="1" applyAlignment="1" applyProtection="1">
      <alignment horizontal="center" wrapText="1"/>
      <protection locked="0"/>
    </xf>
    <xf numFmtId="0" fontId="18" fillId="10" borderId="1" xfId="0" applyFont="1" applyFill="1" applyBorder="1" applyAlignment="1" applyProtection="1">
      <alignment horizontal="center" vertical="center" wrapText="1"/>
      <protection locked="0"/>
    </xf>
    <xf numFmtId="0" fontId="18" fillId="0" borderId="1" xfId="2" applyFont="1" applyBorder="1" applyAlignment="1" applyProtection="1">
      <alignment horizontal="center"/>
      <protection locked="0"/>
    </xf>
    <xf numFmtId="0" fontId="10" fillId="0" borderId="1" xfId="3" applyFont="1" applyBorder="1" applyAlignment="1" applyProtection="1">
      <alignment horizontal="center"/>
      <protection locked="0"/>
    </xf>
    <xf numFmtId="0" fontId="19" fillId="0" borderId="1" xfId="0" applyFont="1" applyFill="1" applyBorder="1" applyAlignment="1" applyProtection="1">
      <alignment horizontal="center" vertical="center" wrapText="1"/>
      <protection locked="0"/>
    </xf>
    <xf numFmtId="0" fontId="3" fillId="10" borderId="6" xfId="0" applyFont="1" applyFill="1" applyBorder="1" applyAlignment="1" applyProtection="1">
      <alignment horizontal="center" vertical="center"/>
      <protection locked="0"/>
    </xf>
    <xf numFmtId="0" fontId="32" fillId="10" borderId="11" xfId="0" applyFont="1" applyFill="1" applyBorder="1" applyAlignment="1" applyProtection="1">
      <alignment horizontal="center" vertical="top" wrapText="1"/>
      <protection locked="0"/>
    </xf>
    <xf numFmtId="0" fontId="25" fillId="10" borderId="1" xfId="0" applyFont="1" applyFill="1" applyBorder="1" applyAlignment="1" applyProtection="1">
      <alignment horizontal="center"/>
      <protection locked="0"/>
    </xf>
    <xf numFmtId="0" fontId="25" fillId="0" borderId="11" xfId="0" applyFont="1" applyFill="1" applyBorder="1" applyAlignment="1" applyProtection="1">
      <alignment horizontal="center" vertical="top" wrapText="1"/>
      <protection locked="0"/>
    </xf>
    <xf numFmtId="0" fontId="3" fillId="0" borderId="2" xfId="0" applyFont="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18" fillId="0" borderId="1" xfId="4" applyFont="1" applyBorder="1" applyAlignment="1" applyProtection="1">
      <alignment horizontal="center"/>
      <protection locked="0"/>
    </xf>
    <xf numFmtId="0" fontId="26" fillId="0" borderId="1" xfId="1" applyFont="1" applyFill="1" applyBorder="1" applyAlignment="1" applyProtection="1">
      <alignment vertical="center" wrapText="1"/>
      <protection locked="0"/>
    </xf>
    <xf numFmtId="0" fontId="19" fillId="0" borderId="1" xfId="0" quotePrefix="1" applyFont="1" applyBorder="1" applyAlignment="1" applyProtection="1">
      <alignment horizontal="center" vertical="center" wrapText="1"/>
      <protection locked="0"/>
    </xf>
    <xf numFmtId="0" fontId="18" fillId="0" borderId="1" xfId="0" applyFont="1" applyBorder="1" applyAlignment="1" applyProtection="1">
      <protection locked="0"/>
    </xf>
    <xf numFmtId="0" fontId="10" fillId="0" borderId="1" xfId="0" applyFont="1" applyBorder="1" applyAlignment="1" applyProtection="1">
      <protection locked="0"/>
    </xf>
    <xf numFmtId="0" fontId="10" fillId="10" borderId="1" xfId="0" applyFont="1" applyFill="1" applyBorder="1" applyAlignment="1" applyProtection="1">
      <alignment vertical="center" wrapText="1"/>
      <protection locked="0"/>
    </xf>
    <xf numFmtId="0" fontId="19" fillId="0" borderId="1" xfId="0" applyFont="1" applyBorder="1" applyAlignment="1" applyProtection="1">
      <alignment horizontal="right"/>
      <protection locked="0"/>
    </xf>
    <xf numFmtId="1" fontId="33" fillId="0" borderId="1" xfId="0" applyNumberFormat="1" applyFont="1" applyFill="1" applyBorder="1" applyAlignment="1" applyProtection="1">
      <alignment horizontal="center" wrapText="1"/>
      <protection locked="0"/>
    </xf>
    <xf numFmtId="1" fontId="19" fillId="0" borderId="1" xfId="0" applyNumberFormat="1" applyFont="1" applyFill="1" applyBorder="1" applyAlignment="1" applyProtection="1">
      <alignment horizontal="center" wrapText="1"/>
      <protection locked="0"/>
    </xf>
    <xf numFmtId="0" fontId="19" fillId="0" borderId="11" xfId="0" applyFont="1" applyFill="1" applyBorder="1" applyAlignment="1" applyProtection="1">
      <alignment horizontal="center" vertical="top" wrapText="1"/>
      <protection locked="0"/>
    </xf>
    <xf numFmtId="0" fontId="23" fillId="0" borderId="1" xfId="0" applyFont="1" applyFill="1" applyBorder="1" applyAlignment="1" applyProtection="1">
      <alignment horizontal="right"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29" fillId="10" borderId="1" xfId="1" applyFont="1" applyFill="1" applyBorder="1" applyAlignment="1" applyProtection="1">
      <alignment horizontal="center" vertical="center" wrapText="1"/>
      <protection locked="0"/>
    </xf>
    <xf numFmtId="0" fontId="21" fillId="10" borderId="1" xfId="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wrapText="1"/>
      <protection locked="0"/>
    </xf>
    <xf numFmtId="0" fontId="10" fillId="0" borderId="1"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4" fillId="0" borderId="1" xfId="0" applyFont="1" applyFill="1" applyBorder="1" applyAlignment="1" applyProtection="1">
      <alignment horizontal="center" wrapText="1"/>
      <protection locked="0"/>
    </xf>
    <xf numFmtId="0" fontId="21" fillId="0" borderId="2"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protection locked="0"/>
    </xf>
    <xf numFmtId="14" fontId="3" fillId="10" borderId="1"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49" fontId="21" fillId="10" borderId="1" xfId="1" applyNumberFormat="1" applyFont="1" applyFill="1" applyBorder="1" applyAlignment="1" applyProtection="1">
      <alignment horizontal="center" wrapText="1"/>
      <protection locked="0"/>
    </xf>
    <xf numFmtId="0" fontId="29"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32" fillId="0" borderId="1" xfId="1" applyNumberFormat="1"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4" fillId="0" borderId="1" xfId="0" quotePrefix="1" applyFont="1" applyBorder="1" applyAlignment="1" applyProtection="1">
      <alignment horizontal="center" vertical="center" wrapText="1"/>
      <protection locked="0"/>
    </xf>
    <xf numFmtId="0" fontId="3" fillId="0" borderId="6" xfId="0" applyFont="1" applyBorder="1" applyAlignment="1" applyProtection="1">
      <alignment horizontal="center"/>
      <protection locked="0"/>
    </xf>
    <xf numFmtId="0" fontId="3" fillId="10" borderId="1" xfId="0" quotePrefix="1" applyFont="1" applyFill="1" applyBorder="1" applyAlignment="1" applyProtection="1">
      <alignment horizontal="center" vertical="center" wrapText="1"/>
      <protection locked="0"/>
    </xf>
    <xf numFmtId="49" fontId="21" fillId="0" borderId="1" xfId="1" applyNumberFormat="1"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wrapText="1"/>
      <protection locked="0"/>
    </xf>
    <xf numFmtId="1" fontId="25" fillId="0" borderId="1" xfId="0" applyNumberFormat="1" applyFont="1" applyFill="1" applyBorder="1" applyAlignment="1" applyProtection="1">
      <alignment horizontal="center" wrapText="1"/>
      <protection locked="0"/>
    </xf>
    <xf numFmtId="0" fontId="25" fillId="0" borderId="11" xfId="0" applyFont="1" applyFill="1" applyBorder="1" applyAlignment="1" applyProtection="1">
      <alignment horizontal="center" wrapText="1"/>
      <protection locked="0"/>
    </xf>
    <xf numFmtId="0" fontId="25" fillId="0" borderId="2"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wrapText="1"/>
      <protection locked="0"/>
    </xf>
    <xf numFmtId="0" fontId="25" fillId="0" borderId="1" xfId="0" applyFont="1" applyFill="1" applyBorder="1" applyAlignment="1" applyProtection="1">
      <alignment horizontal="center" vertical="top" wrapText="1"/>
      <protection locked="0"/>
    </xf>
    <xf numFmtId="0" fontId="23" fillId="10" borderId="1" xfId="0" applyFont="1" applyFill="1" applyBorder="1" applyAlignment="1" applyProtection="1">
      <alignment horizontal="center" vertical="center" wrapText="1"/>
      <protection locked="0"/>
    </xf>
  </cellXfs>
  <cellStyles count="5">
    <cellStyle name="Normal" xfId="0" builtinId="0"/>
    <cellStyle name="Normal 4" xfId="4"/>
    <cellStyle name="Normal 5" xfId="2"/>
    <cellStyle name="Normal 7" xfId="3"/>
    <cellStyle name="Normal_Sheet1" xfId="1"/>
  </cellStyles>
  <dxfs count="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69" t="s">
        <v>69</v>
      </c>
      <c r="B1" s="169"/>
      <c r="C1" s="169"/>
      <c r="D1" s="169"/>
      <c r="E1" s="169"/>
      <c r="F1" s="169"/>
      <c r="G1" s="169"/>
      <c r="H1" s="169"/>
      <c r="I1" s="169"/>
      <c r="J1" s="169"/>
      <c r="K1" s="169"/>
      <c r="L1" s="169"/>
      <c r="M1" s="169"/>
    </row>
    <row r="2" spans="1:14">
      <c r="A2" s="170" t="s">
        <v>0</v>
      </c>
      <c r="B2" s="170"/>
      <c r="C2" s="172" t="s">
        <v>68</v>
      </c>
      <c r="D2" s="173"/>
      <c r="E2" s="2" t="s">
        <v>1</v>
      </c>
      <c r="F2" s="160" t="s">
        <v>449</v>
      </c>
      <c r="G2" s="160"/>
      <c r="H2" s="160"/>
      <c r="I2" s="160"/>
      <c r="J2" s="160"/>
      <c r="K2" s="187" t="s">
        <v>24</v>
      </c>
      <c r="L2" s="187"/>
      <c r="M2" s="35" t="s">
        <v>449</v>
      </c>
    </row>
    <row r="3" spans="1:14" ht="7.5" customHeight="1">
      <c r="A3" s="207"/>
      <c r="B3" s="207"/>
      <c r="C3" s="207"/>
      <c r="D3" s="207"/>
      <c r="E3" s="207"/>
      <c r="F3" s="206"/>
      <c r="G3" s="206"/>
      <c r="H3" s="206"/>
      <c r="I3" s="206"/>
      <c r="J3" s="206"/>
      <c r="K3" s="208"/>
      <c r="L3" s="208"/>
      <c r="M3" s="208"/>
    </row>
    <row r="4" spans="1:14">
      <c r="A4" s="181" t="s">
        <v>2</v>
      </c>
      <c r="B4" s="182"/>
      <c r="C4" s="182"/>
      <c r="D4" s="182"/>
      <c r="E4" s="183"/>
      <c r="F4" s="206"/>
      <c r="G4" s="206"/>
      <c r="H4" s="206"/>
      <c r="I4" s="209" t="s">
        <v>60</v>
      </c>
      <c r="J4" s="209"/>
      <c r="K4" s="209"/>
      <c r="L4" s="209"/>
      <c r="M4" s="209"/>
    </row>
    <row r="5" spans="1:14" ht="18.75" customHeight="1">
      <c r="A5" s="205" t="s">
        <v>4</v>
      </c>
      <c r="B5" s="205"/>
      <c r="C5" s="184" t="s">
        <v>450</v>
      </c>
      <c r="D5" s="185"/>
      <c r="E5" s="186"/>
      <c r="F5" s="206"/>
      <c r="G5" s="206"/>
      <c r="H5" s="206"/>
      <c r="I5" s="174" t="s">
        <v>5</v>
      </c>
      <c r="J5" s="174"/>
      <c r="K5" s="178" t="s">
        <v>451</v>
      </c>
      <c r="L5" s="179"/>
      <c r="M5" s="180"/>
    </row>
    <row r="6" spans="1:14" ht="18.75" customHeight="1">
      <c r="A6" s="175" t="s">
        <v>18</v>
      </c>
      <c r="B6" s="175"/>
      <c r="C6" s="36"/>
      <c r="D6" s="171">
        <v>9435117429</v>
      </c>
      <c r="E6" s="171"/>
      <c r="F6" s="206"/>
      <c r="G6" s="206"/>
      <c r="H6" s="206"/>
      <c r="I6" s="175" t="s">
        <v>18</v>
      </c>
      <c r="J6" s="175"/>
      <c r="K6" s="176">
        <v>9859127112</v>
      </c>
      <c r="L6" s="177"/>
      <c r="M6" s="188"/>
      <c r="N6" s="180"/>
    </row>
    <row r="7" spans="1:14">
      <c r="A7" s="204" t="s">
        <v>3</v>
      </c>
      <c r="B7" s="204"/>
      <c r="C7" s="204"/>
      <c r="D7" s="204"/>
      <c r="E7" s="204"/>
      <c r="F7" s="204"/>
      <c r="G7" s="204"/>
      <c r="H7" s="204"/>
      <c r="I7" s="204"/>
      <c r="J7" s="204"/>
      <c r="K7" s="204"/>
      <c r="L7" s="204"/>
      <c r="M7" s="204"/>
    </row>
    <row r="8" spans="1:14">
      <c r="A8" s="166" t="s">
        <v>21</v>
      </c>
      <c r="B8" s="167"/>
      <c r="C8" s="168"/>
      <c r="D8" s="3" t="s">
        <v>20</v>
      </c>
      <c r="E8" s="53"/>
      <c r="F8" s="191"/>
      <c r="G8" s="192"/>
      <c r="H8" s="192"/>
      <c r="I8" s="166" t="s">
        <v>22</v>
      </c>
      <c r="J8" s="167"/>
      <c r="K8" s="168"/>
      <c r="L8" s="3" t="s">
        <v>20</v>
      </c>
      <c r="M8" s="53"/>
    </row>
    <row r="9" spans="1:14">
      <c r="A9" s="196" t="s">
        <v>26</v>
      </c>
      <c r="B9" s="197"/>
      <c r="C9" s="6" t="s">
        <v>6</v>
      </c>
      <c r="D9" s="9" t="s">
        <v>12</v>
      </c>
      <c r="E9" s="5" t="s">
        <v>15</v>
      </c>
      <c r="F9" s="193"/>
      <c r="G9" s="194"/>
      <c r="H9" s="194"/>
      <c r="I9" s="196" t="s">
        <v>26</v>
      </c>
      <c r="J9" s="197"/>
      <c r="K9" s="6" t="s">
        <v>6</v>
      </c>
      <c r="L9" s="9" t="s">
        <v>12</v>
      </c>
      <c r="M9" s="5" t="s">
        <v>15</v>
      </c>
    </row>
    <row r="10" spans="1:14">
      <c r="A10" s="203" t="s">
        <v>437</v>
      </c>
      <c r="B10" s="203"/>
      <c r="C10" s="17" t="s">
        <v>441</v>
      </c>
      <c r="D10" s="36">
        <v>7896519259</v>
      </c>
      <c r="E10" s="37"/>
      <c r="F10" s="193"/>
      <c r="G10" s="194"/>
      <c r="H10" s="194"/>
      <c r="I10" s="198" t="s">
        <v>444</v>
      </c>
      <c r="J10" s="199"/>
      <c r="K10" s="17" t="s">
        <v>441</v>
      </c>
      <c r="L10" s="36">
        <v>7002755671</v>
      </c>
      <c r="M10" s="37"/>
    </row>
    <row r="11" spans="1:14">
      <c r="A11" s="203" t="s">
        <v>438</v>
      </c>
      <c r="B11" s="203"/>
      <c r="C11" s="17" t="s">
        <v>441</v>
      </c>
      <c r="D11" s="36">
        <v>9435113854</v>
      </c>
      <c r="E11" s="37"/>
      <c r="F11" s="193"/>
      <c r="G11" s="194"/>
      <c r="H11" s="194"/>
      <c r="I11" s="184" t="s">
        <v>445</v>
      </c>
      <c r="J11" s="186"/>
      <c r="K11" s="17" t="s">
        <v>446</v>
      </c>
      <c r="L11" s="79">
        <v>8638703812</v>
      </c>
      <c r="M11" s="37"/>
    </row>
    <row r="12" spans="1:14">
      <c r="A12" s="203" t="s">
        <v>439</v>
      </c>
      <c r="B12" s="203"/>
      <c r="C12" s="17" t="s">
        <v>442</v>
      </c>
      <c r="D12" s="36">
        <v>9365145247</v>
      </c>
      <c r="E12" s="37"/>
      <c r="F12" s="193"/>
      <c r="G12" s="194"/>
      <c r="H12" s="194"/>
      <c r="I12" s="198" t="s">
        <v>447</v>
      </c>
      <c r="J12" s="199"/>
      <c r="K12" s="17" t="s">
        <v>442</v>
      </c>
      <c r="L12" s="36">
        <v>6001949122</v>
      </c>
      <c r="M12" s="37"/>
    </row>
    <row r="13" spans="1:14">
      <c r="A13" s="203" t="s">
        <v>440</v>
      </c>
      <c r="B13" s="203"/>
      <c r="C13" s="17" t="s">
        <v>443</v>
      </c>
      <c r="D13" s="36">
        <v>8638281161</v>
      </c>
      <c r="E13" s="37"/>
      <c r="F13" s="193"/>
      <c r="G13" s="194"/>
      <c r="H13" s="194"/>
      <c r="I13" s="198" t="s">
        <v>448</v>
      </c>
      <c r="J13" s="199"/>
      <c r="K13" s="17" t="s">
        <v>443</v>
      </c>
      <c r="L13" s="36">
        <v>8011596206</v>
      </c>
      <c r="M13" s="37"/>
    </row>
    <row r="14" spans="1:14">
      <c r="A14" s="200" t="s">
        <v>19</v>
      </c>
      <c r="B14" s="201"/>
      <c r="C14" s="202"/>
      <c r="D14" s="165"/>
      <c r="E14" s="165"/>
      <c r="F14" s="193"/>
      <c r="G14" s="194"/>
      <c r="H14" s="194"/>
      <c r="I14" s="195"/>
      <c r="J14" s="195"/>
      <c r="K14" s="195"/>
      <c r="L14" s="195"/>
      <c r="M14" s="195"/>
      <c r="N14" s="8"/>
    </row>
    <row r="15" spans="1:14">
      <c r="A15" s="190"/>
      <c r="B15" s="190"/>
      <c r="C15" s="190"/>
      <c r="D15" s="190"/>
      <c r="E15" s="190"/>
      <c r="F15" s="190"/>
      <c r="G15" s="190"/>
      <c r="H15" s="190"/>
      <c r="I15" s="190"/>
      <c r="J15" s="190"/>
      <c r="K15" s="190"/>
      <c r="L15" s="190"/>
      <c r="M15" s="190"/>
    </row>
    <row r="16" spans="1:14">
      <c r="A16" s="189" t="s">
        <v>44</v>
      </c>
      <c r="B16" s="189"/>
      <c r="C16" s="189"/>
      <c r="D16" s="189"/>
      <c r="E16" s="189"/>
      <c r="F16" s="189"/>
      <c r="G16" s="189"/>
      <c r="H16" s="189"/>
      <c r="I16" s="189"/>
      <c r="J16" s="189"/>
      <c r="K16" s="189"/>
      <c r="L16" s="189"/>
      <c r="M16" s="189"/>
    </row>
    <row r="17" spans="1:13" ht="32.25" customHeight="1">
      <c r="A17" s="163" t="s">
        <v>56</v>
      </c>
      <c r="B17" s="163"/>
      <c r="C17" s="163"/>
      <c r="D17" s="163"/>
      <c r="E17" s="163"/>
      <c r="F17" s="163"/>
      <c r="G17" s="163"/>
      <c r="H17" s="163"/>
      <c r="I17" s="163"/>
      <c r="J17" s="163"/>
      <c r="K17" s="163"/>
      <c r="L17" s="163"/>
      <c r="M17" s="163"/>
    </row>
    <row r="18" spans="1:13">
      <c r="A18" s="162" t="s">
        <v>57</v>
      </c>
      <c r="B18" s="162"/>
      <c r="C18" s="162"/>
      <c r="D18" s="162"/>
      <c r="E18" s="162"/>
      <c r="F18" s="162"/>
      <c r="G18" s="162"/>
      <c r="H18" s="162"/>
      <c r="I18" s="162"/>
      <c r="J18" s="162"/>
      <c r="K18" s="162"/>
      <c r="L18" s="162"/>
      <c r="M18" s="162"/>
    </row>
    <row r="19" spans="1:13">
      <c r="A19" s="162" t="s">
        <v>45</v>
      </c>
      <c r="B19" s="162"/>
      <c r="C19" s="162"/>
      <c r="D19" s="162"/>
      <c r="E19" s="162"/>
      <c r="F19" s="162"/>
      <c r="G19" s="162"/>
      <c r="H19" s="162"/>
      <c r="I19" s="162"/>
      <c r="J19" s="162"/>
      <c r="K19" s="162"/>
      <c r="L19" s="162"/>
      <c r="M19" s="162"/>
    </row>
    <row r="20" spans="1:13">
      <c r="A20" s="162" t="s">
        <v>39</v>
      </c>
      <c r="B20" s="162"/>
      <c r="C20" s="162"/>
      <c r="D20" s="162"/>
      <c r="E20" s="162"/>
      <c r="F20" s="162"/>
      <c r="G20" s="162"/>
      <c r="H20" s="162"/>
      <c r="I20" s="162"/>
      <c r="J20" s="162"/>
      <c r="K20" s="162"/>
      <c r="L20" s="162"/>
      <c r="M20" s="162"/>
    </row>
    <row r="21" spans="1:13">
      <c r="A21" s="162" t="s">
        <v>46</v>
      </c>
      <c r="B21" s="162"/>
      <c r="C21" s="162"/>
      <c r="D21" s="162"/>
      <c r="E21" s="162"/>
      <c r="F21" s="162"/>
      <c r="G21" s="162"/>
      <c r="H21" s="162"/>
      <c r="I21" s="162"/>
      <c r="J21" s="162"/>
      <c r="K21" s="162"/>
      <c r="L21" s="162"/>
      <c r="M21" s="162"/>
    </row>
    <row r="22" spans="1:13">
      <c r="A22" s="162" t="s">
        <v>40</v>
      </c>
      <c r="B22" s="162"/>
      <c r="C22" s="162"/>
      <c r="D22" s="162"/>
      <c r="E22" s="162"/>
      <c r="F22" s="162"/>
      <c r="G22" s="162"/>
      <c r="H22" s="162"/>
      <c r="I22" s="162"/>
      <c r="J22" s="162"/>
      <c r="K22" s="162"/>
      <c r="L22" s="162"/>
      <c r="M22" s="162"/>
    </row>
    <row r="23" spans="1:13">
      <c r="A23" s="164" t="s">
        <v>49</v>
      </c>
      <c r="B23" s="164"/>
      <c r="C23" s="164"/>
      <c r="D23" s="164"/>
      <c r="E23" s="164"/>
      <c r="F23" s="164"/>
      <c r="G23" s="164"/>
      <c r="H23" s="164"/>
      <c r="I23" s="164"/>
      <c r="J23" s="164"/>
      <c r="K23" s="164"/>
      <c r="L23" s="164"/>
      <c r="M23" s="164"/>
    </row>
    <row r="24" spans="1:13">
      <c r="A24" s="162" t="s">
        <v>41</v>
      </c>
      <c r="B24" s="162"/>
      <c r="C24" s="162"/>
      <c r="D24" s="162"/>
      <c r="E24" s="162"/>
      <c r="F24" s="162"/>
      <c r="G24" s="162"/>
      <c r="H24" s="162"/>
      <c r="I24" s="162"/>
      <c r="J24" s="162"/>
      <c r="K24" s="162"/>
      <c r="L24" s="162"/>
      <c r="M24" s="162"/>
    </row>
    <row r="25" spans="1:13">
      <c r="A25" s="162" t="s">
        <v>42</v>
      </c>
      <c r="B25" s="162"/>
      <c r="C25" s="162"/>
      <c r="D25" s="162"/>
      <c r="E25" s="162"/>
      <c r="F25" s="162"/>
      <c r="G25" s="162"/>
      <c r="H25" s="162"/>
      <c r="I25" s="162"/>
      <c r="J25" s="162"/>
      <c r="K25" s="162"/>
      <c r="L25" s="162"/>
      <c r="M25" s="162"/>
    </row>
    <row r="26" spans="1:13">
      <c r="A26" s="162" t="s">
        <v>43</v>
      </c>
      <c r="B26" s="162"/>
      <c r="C26" s="162"/>
      <c r="D26" s="162"/>
      <c r="E26" s="162"/>
      <c r="F26" s="162"/>
      <c r="G26" s="162"/>
      <c r="H26" s="162"/>
      <c r="I26" s="162"/>
      <c r="J26" s="162"/>
      <c r="K26" s="162"/>
      <c r="L26" s="162"/>
      <c r="M26" s="162"/>
    </row>
    <row r="27" spans="1:13">
      <c r="A27" s="161" t="s">
        <v>47</v>
      </c>
      <c r="B27" s="161"/>
      <c r="C27" s="161"/>
      <c r="D27" s="161"/>
      <c r="E27" s="161"/>
      <c r="F27" s="161"/>
      <c r="G27" s="161"/>
      <c r="H27" s="161"/>
      <c r="I27" s="161"/>
      <c r="J27" s="161"/>
      <c r="K27" s="161"/>
      <c r="L27" s="161"/>
      <c r="M27" s="161"/>
    </row>
    <row r="28" spans="1:13">
      <c r="A28" s="162" t="s">
        <v>48</v>
      </c>
      <c r="B28" s="162"/>
      <c r="C28" s="162"/>
      <c r="D28" s="162"/>
      <c r="E28" s="162"/>
      <c r="F28" s="162"/>
      <c r="G28" s="162"/>
      <c r="H28" s="162"/>
      <c r="I28" s="162"/>
      <c r="J28" s="162"/>
      <c r="K28" s="162"/>
      <c r="L28" s="162"/>
      <c r="M28" s="162"/>
    </row>
    <row r="29" spans="1:13" ht="44.25" customHeight="1">
      <c r="A29" s="159" t="s">
        <v>58</v>
      </c>
      <c r="B29" s="159"/>
      <c r="C29" s="159"/>
      <c r="D29" s="159"/>
      <c r="E29" s="159"/>
      <c r="F29" s="159"/>
      <c r="G29" s="159"/>
      <c r="H29" s="159"/>
      <c r="I29" s="159"/>
      <c r="J29" s="159"/>
      <c r="K29" s="159"/>
      <c r="L29" s="159"/>
      <c r="M29" s="159"/>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R77" sqref="R77"/>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10" t="s">
        <v>70</v>
      </c>
      <c r="B1" s="210"/>
      <c r="C1" s="210"/>
      <c r="D1" s="210"/>
      <c r="E1" s="210"/>
      <c r="F1" s="210"/>
      <c r="G1" s="210"/>
      <c r="H1" s="210"/>
      <c r="I1" s="210"/>
      <c r="J1" s="210"/>
      <c r="K1" s="210"/>
      <c r="L1" s="210"/>
      <c r="M1" s="210"/>
      <c r="N1" s="210"/>
      <c r="O1" s="210"/>
      <c r="P1" s="210"/>
      <c r="Q1" s="210"/>
      <c r="R1" s="210"/>
      <c r="S1" s="210"/>
    </row>
    <row r="2" spans="1:20" ht="16.5" customHeight="1">
      <c r="A2" s="213" t="s">
        <v>59</v>
      </c>
      <c r="B2" s="214"/>
      <c r="C2" s="214"/>
      <c r="D2" s="24">
        <v>43556</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c r="A4" s="215"/>
      <c r="B4" s="218"/>
      <c r="C4" s="216"/>
      <c r="D4" s="216"/>
      <c r="E4" s="216"/>
      <c r="F4" s="217"/>
      <c r="G4" s="15" t="s">
        <v>9</v>
      </c>
      <c r="H4" s="15" t="s">
        <v>10</v>
      </c>
      <c r="I4" s="11" t="s">
        <v>11</v>
      </c>
      <c r="J4" s="216"/>
      <c r="K4" s="212"/>
      <c r="L4" s="212"/>
      <c r="M4" s="212"/>
      <c r="N4" s="212"/>
      <c r="O4" s="212"/>
      <c r="P4" s="215"/>
      <c r="Q4" s="215"/>
      <c r="R4" s="216"/>
      <c r="S4" s="216"/>
      <c r="T4" s="216"/>
    </row>
    <row r="5" spans="1:20" ht="17.25" thickBot="1">
      <c r="A5" s="4">
        <v>1</v>
      </c>
      <c r="B5" s="17" t="s">
        <v>62</v>
      </c>
      <c r="C5" s="70" t="s">
        <v>788</v>
      </c>
      <c r="D5" s="47" t="s">
        <v>23</v>
      </c>
      <c r="E5" s="73" t="s">
        <v>789</v>
      </c>
      <c r="F5" s="67" t="s">
        <v>94</v>
      </c>
      <c r="G5" s="67">
        <v>60</v>
      </c>
      <c r="H5" s="67">
        <v>61</v>
      </c>
      <c r="I5" s="55">
        <f>SUM(G5:H5)</f>
        <v>121</v>
      </c>
      <c r="J5" s="98" t="s">
        <v>887</v>
      </c>
      <c r="K5" s="66"/>
      <c r="L5" s="66"/>
      <c r="M5" s="66"/>
      <c r="N5" s="66"/>
      <c r="O5" s="66"/>
      <c r="P5" s="48">
        <v>43557</v>
      </c>
      <c r="Q5" s="47" t="s">
        <v>183</v>
      </c>
      <c r="R5" s="47" t="s">
        <v>262</v>
      </c>
      <c r="S5" s="47" t="s">
        <v>787</v>
      </c>
      <c r="T5" s="18"/>
    </row>
    <row r="6" spans="1:20" ht="17.25" thickBot="1">
      <c r="A6" s="4">
        <v>2</v>
      </c>
      <c r="B6" s="17" t="s">
        <v>63</v>
      </c>
      <c r="C6" s="70" t="s">
        <v>790</v>
      </c>
      <c r="D6" s="47" t="s">
        <v>23</v>
      </c>
      <c r="E6" s="73" t="s">
        <v>791</v>
      </c>
      <c r="F6" s="47" t="s">
        <v>94</v>
      </c>
      <c r="G6" s="19">
        <v>74</v>
      </c>
      <c r="H6" s="19">
        <v>53</v>
      </c>
      <c r="I6" s="55">
        <f t="shared" ref="I6:I69" si="0">SUM(G6:H6)</f>
        <v>127</v>
      </c>
      <c r="J6" s="98" t="s">
        <v>888</v>
      </c>
      <c r="K6" s="73"/>
      <c r="L6" s="51"/>
      <c r="M6" s="73"/>
      <c r="N6" s="101"/>
      <c r="O6" s="87"/>
      <c r="P6" s="48">
        <v>43557</v>
      </c>
      <c r="Q6" s="47" t="s">
        <v>183</v>
      </c>
      <c r="R6" s="47" t="s">
        <v>889</v>
      </c>
      <c r="S6" s="47" t="s">
        <v>787</v>
      </c>
      <c r="T6" s="18"/>
    </row>
    <row r="7" spans="1:20" ht="33.75" thickBot="1">
      <c r="A7" s="4">
        <v>3</v>
      </c>
      <c r="B7" s="17" t="s">
        <v>62</v>
      </c>
      <c r="C7" s="66" t="s">
        <v>792</v>
      </c>
      <c r="D7" s="47" t="s">
        <v>25</v>
      </c>
      <c r="E7" s="47">
        <v>29</v>
      </c>
      <c r="F7" s="47"/>
      <c r="G7" s="19">
        <v>44</v>
      </c>
      <c r="H7" s="19">
        <v>34</v>
      </c>
      <c r="I7" s="55">
        <f t="shared" si="0"/>
        <v>78</v>
      </c>
      <c r="J7" s="69">
        <v>9508685619</v>
      </c>
      <c r="K7" s="73" t="s">
        <v>890</v>
      </c>
      <c r="L7" s="47" t="s">
        <v>891</v>
      </c>
      <c r="M7" s="73">
        <v>8876547920</v>
      </c>
      <c r="N7" s="87" t="s">
        <v>892</v>
      </c>
      <c r="O7" s="87" t="s">
        <v>893</v>
      </c>
      <c r="P7" s="48">
        <v>43558</v>
      </c>
      <c r="Q7" s="47" t="s">
        <v>225</v>
      </c>
      <c r="R7" s="47" t="s">
        <v>522</v>
      </c>
      <c r="S7" s="47" t="s">
        <v>787</v>
      </c>
      <c r="T7" s="18"/>
    </row>
    <row r="8" spans="1:20" ht="33.75" thickBot="1">
      <c r="A8" s="4">
        <v>4</v>
      </c>
      <c r="B8" s="17" t="s">
        <v>62</v>
      </c>
      <c r="C8" s="66" t="s">
        <v>793</v>
      </c>
      <c r="D8" s="47" t="s">
        <v>25</v>
      </c>
      <c r="E8" s="47">
        <v>30</v>
      </c>
      <c r="F8" s="69"/>
      <c r="G8" s="19">
        <v>53</v>
      </c>
      <c r="H8" s="19">
        <v>42</v>
      </c>
      <c r="I8" s="55">
        <f t="shared" si="0"/>
        <v>95</v>
      </c>
      <c r="J8" s="65">
        <v>9854832320</v>
      </c>
      <c r="K8" s="73" t="s">
        <v>890</v>
      </c>
      <c r="L8" s="47" t="s">
        <v>891</v>
      </c>
      <c r="M8" s="73">
        <v>8876547920</v>
      </c>
      <c r="N8" s="87" t="s">
        <v>894</v>
      </c>
      <c r="O8" s="87" t="s">
        <v>895</v>
      </c>
      <c r="P8" s="48">
        <v>43558</v>
      </c>
      <c r="Q8" s="47" t="s">
        <v>225</v>
      </c>
      <c r="R8" s="47" t="s">
        <v>526</v>
      </c>
      <c r="S8" s="47" t="s">
        <v>787</v>
      </c>
      <c r="T8" s="18"/>
    </row>
    <row r="9" spans="1:20" ht="33">
      <c r="A9" s="4">
        <v>5</v>
      </c>
      <c r="B9" s="17" t="s">
        <v>63</v>
      </c>
      <c r="C9" s="66" t="s">
        <v>794</v>
      </c>
      <c r="D9" s="47" t="s">
        <v>25</v>
      </c>
      <c r="E9" s="47">
        <v>25</v>
      </c>
      <c r="F9" s="47"/>
      <c r="G9" s="19">
        <v>62</v>
      </c>
      <c r="H9" s="19">
        <v>71</v>
      </c>
      <c r="I9" s="55">
        <f t="shared" si="0"/>
        <v>133</v>
      </c>
      <c r="J9" s="94">
        <v>9707124418</v>
      </c>
      <c r="K9" s="73" t="s">
        <v>890</v>
      </c>
      <c r="L9" s="47" t="s">
        <v>891</v>
      </c>
      <c r="M9" s="73">
        <v>8876547920</v>
      </c>
      <c r="N9" s="88" t="s">
        <v>896</v>
      </c>
      <c r="O9" s="88" t="s">
        <v>897</v>
      </c>
      <c r="P9" s="48">
        <v>43558</v>
      </c>
      <c r="Q9" s="47" t="s">
        <v>225</v>
      </c>
      <c r="R9" s="47" t="s">
        <v>509</v>
      </c>
      <c r="S9" s="47" t="s">
        <v>787</v>
      </c>
      <c r="T9" s="18"/>
    </row>
    <row r="10" spans="1:20" ht="33.75" thickBot="1">
      <c r="A10" s="4">
        <v>6</v>
      </c>
      <c r="B10" s="17" t="s">
        <v>63</v>
      </c>
      <c r="C10" s="66" t="s">
        <v>795</v>
      </c>
      <c r="D10" s="47" t="s">
        <v>25</v>
      </c>
      <c r="E10" s="47">
        <v>23</v>
      </c>
      <c r="F10" s="47"/>
      <c r="G10" s="19">
        <v>50</v>
      </c>
      <c r="H10" s="19">
        <v>38</v>
      </c>
      <c r="I10" s="55">
        <f t="shared" si="0"/>
        <v>88</v>
      </c>
      <c r="J10" s="147">
        <v>9707070005</v>
      </c>
      <c r="K10" s="73" t="s">
        <v>890</v>
      </c>
      <c r="L10" s="47" t="s">
        <v>891</v>
      </c>
      <c r="M10" s="73">
        <v>8876547920</v>
      </c>
      <c r="N10" s="88" t="s">
        <v>896</v>
      </c>
      <c r="O10" s="88" t="s">
        <v>897</v>
      </c>
      <c r="P10" s="48">
        <v>43558</v>
      </c>
      <c r="Q10" s="47" t="s">
        <v>225</v>
      </c>
      <c r="R10" s="47" t="s">
        <v>509</v>
      </c>
      <c r="S10" s="47" t="s">
        <v>787</v>
      </c>
      <c r="T10" s="18"/>
    </row>
    <row r="11" spans="1:20" ht="17.25" thickBot="1">
      <c r="A11" s="4">
        <v>7</v>
      </c>
      <c r="B11" s="17" t="s">
        <v>62</v>
      </c>
      <c r="C11" s="66" t="s">
        <v>796</v>
      </c>
      <c r="D11" s="47" t="s">
        <v>25</v>
      </c>
      <c r="E11" s="47">
        <v>28</v>
      </c>
      <c r="F11" s="69"/>
      <c r="G11" s="19">
        <v>34</v>
      </c>
      <c r="H11" s="19">
        <v>24</v>
      </c>
      <c r="I11" s="55">
        <f t="shared" si="0"/>
        <v>58</v>
      </c>
      <c r="J11" s="69">
        <v>9854667790</v>
      </c>
      <c r="K11" s="73" t="s">
        <v>179</v>
      </c>
      <c r="L11" s="47" t="s">
        <v>247</v>
      </c>
      <c r="M11" s="73">
        <v>9401302479</v>
      </c>
      <c r="N11" s="88" t="s">
        <v>898</v>
      </c>
      <c r="O11" s="87" t="s">
        <v>899</v>
      </c>
      <c r="P11" s="48">
        <v>43559</v>
      </c>
      <c r="Q11" s="47" t="s">
        <v>196</v>
      </c>
      <c r="R11" s="47" t="s">
        <v>521</v>
      </c>
      <c r="S11" s="47" t="s">
        <v>787</v>
      </c>
      <c r="T11" s="18"/>
    </row>
    <row r="12" spans="1:20" s="52" customFormat="1" ht="17.25" thickBot="1">
      <c r="A12" s="49">
        <v>8</v>
      </c>
      <c r="B12" s="17" t="s">
        <v>62</v>
      </c>
      <c r="C12" s="64" t="s">
        <v>797</v>
      </c>
      <c r="D12" s="47" t="s">
        <v>23</v>
      </c>
      <c r="E12" s="126" t="s">
        <v>798</v>
      </c>
      <c r="F12" s="47" t="s">
        <v>94</v>
      </c>
      <c r="G12" s="19">
        <v>33</v>
      </c>
      <c r="H12" s="19">
        <v>30</v>
      </c>
      <c r="I12" s="55">
        <f t="shared" si="0"/>
        <v>63</v>
      </c>
      <c r="J12" s="116">
        <v>9435676794</v>
      </c>
      <c r="K12" s="250"/>
      <c r="L12" s="47"/>
      <c r="M12" s="73"/>
      <c r="N12" s="88"/>
      <c r="O12" s="87"/>
      <c r="P12" s="48">
        <v>43559</v>
      </c>
      <c r="Q12" s="47" t="s">
        <v>196</v>
      </c>
      <c r="R12" s="47" t="s">
        <v>521</v>
      </c>
      <c r="S12" s="47" t="s">
        <v>787</v>
      </c>
      <c r="T12" s="50"/>
    </row>
    <row r="13" spans="1:20" ht="17.25" thickBot="1">
      <c r="A13" s="4">
        <v>9</v>
      </c>
      <c r="B13" s="17" t="s">
        <v>63</v>
      </c>
      <c r="C13" s="66" t="s">
        <v>799</v>
      </c>
      <c r="D13" s="47" t="s">
        <v>25</v>
      </c>
      <c r="E13" s="47">
        <v>24</v>
      </c>
      <c r="F13" s="47"/>
      <c r="G13" s="19">
        <v>43</v>
      </c>
      <c r="H13" s="19">
        <v>32</v>
      </c>
      <c r="I13" s="55">
        <f t="shared" si="0"/>
        <v>75</v>
      </c>
      <c r="J13" s="116">
        <v>9957238044</v>
      </c>
      <c r="K13" s="65" t="s">
        <v>179</v>
      </c>
      <c r="L13" s="47" t="s">
        <v>198</v>
      </c>
      <c r="M13" s="65">
        <v>9707163712</v>
      </c>
      <c r="N13" s="88" t="s">
        <v>900</v>
      </c>
      <c r="O13" s="88" t="s">
        <v>901</v>
      </c>
      <c r="P13" s="48">
        <v>43559</v>
      </c>
      <c r="Q13" s="47" t="s">
        <v>196</v>
      </c>
      <c r="R13" s="47" t="s">
        <v>902</v>
      </c>
      <c r="S13" s="47" t="s">
        <v>787</v>
      </c>
      <c r="T13" s="18"/>
    </row>
    <row r="14" spans="1:20" ht="17.25" thickBot="1">
      <c r="A14" s="4">
        <v>10</v>
      </c>
      <c r="B14" s="17" t="s">
        <v>63</v>
      </c>
      <c r="C14" s="70" t="s">
        <v>800</v>
      </c>
      <c r="D14" s="47" t="s">
        <v>23</v>
      </c>
      <c r="E14" s="150" t="s">
        <v>801</v>
      </c>
      <c r="F14" s="47" t="s">
        <v>86</v>
      </c>
      <c r="G14" s="19">
        <v>21</v>
      </c>
      <c r="H14" s="19">
        <v>27</v>
      </c>
      <c r="I14" s="55">
        <f t="shared" si="0"/>
        <v>48</v>
      </c>
      <c r="J14" s="73">
        <v>9707582525</v>
      </c>
      <c r="K14" s="65"/>
      <c r="L14" s="47"/>
      <c r="M14" s="65"/>
      <c r="N14" s="87"/>
      <c r="O14" s="87"/>
      <c r="P14" s="48">
        <v>43559</v>
      </c>
      <c r="Q14" s="47" t="s">
        <v>196</v>
      </c>
      <c r="R14" s="47" t="s">
        <v>902</v>
      </c>
      <c r="S14" s="47" t="s">
        <v>787</v>
      </c>
      <c r="T14" s="18"/>
    </row>
    <row r="15" spans="1:20">
      <c r="A15" s="4">
        <v>11</v>
      </c>
      <c r="B15" s="17" t="s">
        <v>62</v>
      </c>
      <c r="C15" s="124" t="s">
        <v>802</v>
      </c>
      <c r="D15" s="47" t="s">
        <v>23</v>
      </c>
      <c r="E15" s="98" t="s">
        <v>803</v>
      </c>
      <c r="F15" s="71" t="s">
        <v>74</v>
      </c>
      <c r="G15" s="83">
        <v>94</v>
      </c>
      <c r="H15" s="83">
        <v>92</v>
      </c>
      <c r="I15" s="55">
        <f t="shared" si="0"/>
        <v>186</v>
      </c>
      <c r="J15" s="98" t="s">
        <v>903</v>
      </c>
      <c r="K15" s="73"/>
      <c r="L15" s="70"/>
      <c r="M15" s="70"/>
      <c r="N15" s="70"/>
      <c r="O15" s="70"/>
      <c r="P15" s="48">
        <v>43560</v>
      </c>
      <c r="Q15" s="71" t="s">
        <v>201</v>
      </c>
      <c r="R15" s="47" t="s">
        <v>187</v>
      </c>
      <c r="S15" s="47" t="s">
        <v>787</v>
      </c>
      <c r="T15" s="18"/>
    </row>
    <row r="16" spans="1:20" ht="33">
      <c r="A16" s="4">
        <v>12</v>
      </c>
      <c r="B16" s="17" t="s">
        <v>63</v>
      </c>
      <c r="C16" s="243" t="s">
        <v>804</v>
      </c>
      <c r="D16" s="47" t="s">
        <v>23</v>
      </c>
      <c r="E16" s="244" t="s">
        <v>805</v>
      </c>
      <c r="F16" s="71" t="s">
        <v>78</v>
      </c>
      <c r="G16" s="65">
        <v>83</v>
      </c>
      <c r="H16" s="65">
        <v>72</v>
      </c>
      <c r="I16" s="55">
        <f t="shared" si="0"/>
        <v>155</v>
      </c>
      <c r="J16" s="244" t="s">
        <v>904</v>
      </c>
      <c r="K16" s="243"/>
      <c r="L16" s="71"/>
      <c r="M16" s="244"/>
      <c r="N16" s="71"/>
      <c r="O16" s="65"/>
      <c r="P16" s="48">
        <v>43560</v>
      </c>
      <c r="Q16" s="71" t="s">
        <v>201</v>
      </c>
      <c r="R16" s="244" t="s">
        <v>184</v>
      </c>
      <c r="S16" s="47" t="s">
        <v>787</v>
      </c>
      <c r="T16" s="18"/>
    </row>
    <row r="17" spans="1:20">
      <c r="A17" s="4">
        <v>13</v>
      </c>
      <c r="B17" s="17" t="s">
        <v>62</v>
      </c>
      <c r="C17" s="70" t="s">
        <v>806</v>
      </c>
      <c r="D17" s="47" t="s">
        <v>23</v>
      </c>
      <c r="E17" s="73" t="s">
        <v>807</v>
      </c>
      <c r="F17" s="47" t="s">
        <v>78</v>
      </c>
      <c r="G17" s="65">
        <v>44</v>
      </c>
      <c r="H17" s="65">
        <v>32</v>
      </c>
      <c r="I17" s="55">
        <f t="shared" si="0"/>
        <v>76</v>
      </c>
      <c r="J17" s="98" t="s">
        <v>905</v>
      </c>
      <c r="K17" s="47"/>
      <c r="L17" s="47"/>
      <c r="M17" s="47"/>
      <c r="N17" s="47"/>
      <c r="O17" s="47"/>
      <c r="P17" s="48">
        <v>43561</v>
      </c>
      <c r="Q17" s="47" t="s">
        <v>166</v>
      </c>
      <c r="R17" s="47" t="s">
        <v>187</v>
      </c>
      <c r="S17" s="47" t="s">
        <v>787</v>
      </c>
      <c r="T17" s="18"/>
    </row>
    <row r="18" spans="1:20">
      <c r="A18" s="4">
        <v>14</v>
      </c>
      <c r="B18" s="17" t="s">
        <v>62</v>
      </c>
      <c r="C18" s="70" t="s">
        <v>808</v>
      </c>
      <c r="D18" s="47" t="s">
        <v>23</v>
      </c>
      <c r="E18" s="73" t="s">
        <v>809</v>
      </c>
      <c r="F18" s="47" t="s">
        <v>94</v>
      </c>
      <c r="G18" s="65">
        <v>54</v>
      </c>
      <c r="H18" s="65">
        <v>40</v>
      </c>
      <c r="I18" s="55">
        <f t="shared" si="0"/>
        <v>94</v>
      </c>
      <c r="J18" s="98" t="s">
        <v>906</v>
      </c>
      <c r="K18" s="47"/>
      <c r="L18" s="47"/>
      <c r="M18" s="47"/>
      <c r="N18" s="47"/>
      <c r="O18" s="47"/>
      <c r="P18" s="48">
        <v>43561</v>
      </c>
      <c r="Q18" s="47" t="s">
        <v>166</v>
      </c>
      <c r="R18" s="47" t="s">
        <v>193</v>
      </c>
      <c r="S18" s="47" t="s">
        <v>787</v>
      </c>
      <c r="T18" s="18"/>
    </row>
    <row r="19" spans="1:20">
      <c r="A19" s="4">
        <v>15</v>
      </c>
      <c r="B19" s="17" t="s">
        <v>63</v>
      </c>
      <c r="C19" s="70" t="s">
        <v>810</v>
      </c>
      <c r="D19" s="47" t="s">
        <v>23</v>
      </c>
      <c r="E19" s="73" t="s">
        <v>811</v>
      </c>
      <c r="F19" s="47" t="s">
        <v>94</v>
      </c>
      <c r="G19" s="65">
        <v>53</v>
      </c>
      <c r="H19" s="65">
        <v>30</v>
      </c>
      <c r="I19" s="55">
        <f t="shared" si="0"/>
        <v>83</v>
      </c>
      <c r="J19" s="98" t="s">
        <v>907</v>
      </c>
      <c r="K19" s="47"/>
      <c r="L19" s="47"/>
      <c r="M19" s="47"/>
      <c r="N19" s="47"/>
      <c r="O19" s="47"/>
      <c r="P19" s="48">
        <v>43561</v>
      </c>
      <c r="Q19" s="47" t="s">
        <v>166</v>
      </c>
      <c r="R19" s="47" t="s">
        <v>187</v>
      </c>
      <c r="S19" s="47" t="s">
        <v>787</v>
      </c>
      <c r="T19" s="18"/>
    </row>
    <row r="20" spans="1:20">
      <c r="A20" s="4">
        <v>16</v>
      </c>
      <c r="B20" s="17" t="s">
        <v>63</v>
      </c>
      <c r="C20" s="70" t="s">
        <v>812</v>
      </c>
      <c r="D20" s="47" t="s">
        <v>23</v>
      </c>
      <c r="E20" s="73" t="s">
        <v>813</v>
      </c>
      <c r="F20" s="47" t="s">
        <v>94</v>
      </c>
      <c r="G20" s="65">
        <v>26</v>
      </c>
      <c r="H20" s="65">
        <v>20</v>
      </c>
      <c r="I20" s="55">
        <f t="shared" si="0"/>
        <v>46</v>
      </c>
      <c r="J20" s="98" t="s">
        <v>908</v>
      </c>
      <c r="K20" s="47">
        <v>6000617627</v>
      </c>
      <c r="L20" s="47"/>
      <c r="M20" s="47"/>
      <c r="N20" s="47"/>
      <c r="O20" s="47"/>
      <c r="P20" s="48">
        <v>43561</v>
      </c>
      <c r="Q20" s="47" t="s">
        <v>166</v>
      </c>
      <c r="R20" s="47" t="s">
        <v>204</v>
      </c>
      <c r="S20" s="47" t="s">
        <v>787</v>
      </c>
      <c r="T20" s="18"/>
    </row>
    <row r="21" spans="1:20">
      <c r="A21" s="4">
        <v>17</v>
      </c>
      <c r="B21" s="17" t="s">
        <v>62</v>
      </c>
      <c r="C21" s="125" t="s">
        <v>814</v>
      </c>
      <c r="D21" s="47" t="s">
        <v>23</v>
      </c>
      <c r="E21" s="126" t="s">
        <v>815</v>
      </c>
      <c r="F21" s="47" t="s">
        <v>94</v>
      </c>
      <c r="G21" s="19">
        <v>67</v>
      </c>
      <c r="H21" s="19">
        <v>49</v>
      </c>
      <c r="I21" s="55">
        <f t="shared" si="0"/>
        <v>116</v>
      </c>
      <c r="J21" s="147">
        <v>8822973867</v>
      </c>
      <c r="K21" s="47"/>
      <c r="L21" s="47"/>
      <c r="M21" s="47"/>
      <c r="N21" s="47"/>
      <c r="O21" s="47"/>
      <c r="P21" s="48">
        <v>43563</v>
      </c>
      <c r="Q21" s="47" t="s">
        <v>175</v>
      </c>
      <c r="R21" s="47" t="s">
        <v>509</v>
      </c>
      <c r="S21" s="47" t="s">
        <v>787</v>
      </c>
      <c r="T21" s="18"/>
    </row>
    <row r="22" spans="1:20" ht="17.25" thickBot="1">
      <c r="A22" s="4">
        <v>18</v>
      </c>
      <c r="B22" s="17" t="s">
        <v>63</v>
      </c>
      <c r="C22" s="125" t="s">
        <v>816</v>
      </c>
      <c r="D22" s="47" t="s">
        <v>23</v>
      </c>
      <c r="E22" s="126" t="s">
        <v>817</v>
      </c>
      <c r="F22" s="47" t="s">
        <v>94</v>
      </c>
      <c r="G22" s="19">
        <v>50</v>
      </c>
      <c r="H22" s="19">
        <v>70</v>
      </c>
      <c r="I22" s="55">
        <f t="shared" si="0"/>
        <v>120</v>
      </c>
      <c r="J22" s="147">
        <v>9864385518</v>
      </c>
      <c r="K22" s="251">
        <v>7002079306</v>
      </c>
      <c r="L22" s="47">
        <v>8638682316</v>
      </c>
      <c r="M22" s="47"/>
      <c r="N22" s="47"/>
      <c r="O22" s="47"/>
      <c r="P22" s="48">
        <v>43563</v>
      </c>
      <c r="Q22" s="47" t="s">
        <v>175</v>
      </c>
      <c r="R22" s="47" t="s">
        <v>522</v>
      </c>
      <c r="S22" s="47" t="s">
        <v>787</v>
      </c>
      <c r="T22" s="18"/>
    </row>
    <row r="23" spans="1:20" ht="17.25" thickBot="1">
      <c r="A23" s="4">
        <v>19</v>
      </c>
      <c r="B23" s="17" t="s">
        <v>62</v>
      </c>
      <c r="C23" s="66" t="s">
        <v>818</v>
      </c>
      <c r="D23" s="71" t="s">
        <v>25</v>
      </c>
      <c r="E23" s="71">
        <v>13</v>
      </c>
      <c r="F23" s="71"/>
      <c r="G23" s="83">
        <v>71</v>
      </c>
      <c r="H23" s="83">
        <v>41</v>
      </c>
      <c r="I23" s="55">
        <f t="shared" si="0"/>
        <v>112</v>
      </c>
      <c r="J23" s="73"/>
      <c r="K23" s="73" t="s">
        <v>189</v>
      </c>
      <c r="L23" s="71" t="s">
        <v>909</v>
      </c>
      <c r="M23" s="73">
        <v>9954215803</v>
      </c>
      <c r="N23" s="91" t="s">
        <v>910</v>
      </c>
      <c r="O23" s="91">
        <v>9954541629</v>
      </c>
      <c r="P23" s="48">
        <v>43564</v>
      </c>
      <c r="Q23" s="47" t="s">
        <v>183</v>
      </c>
      <c r="R23" s="81" t="s">
        <v>583</v>
      </c>
      <c r="S23" s="47" t="s">
        <v>787</v>
      </c>
      <c r="T23" s="18"/>
    </row>
    <row r="24" spans="1:20" ht="17.25" thickBot="1">
      <c r="A24" s="4">
        <v>20</v>
      </c>
      <c r="B24" s="17" t="s">
        <v>63</v>
      </c>
      <c r="C24" s="66" t="s">
        <v>819</v>
      </c>
      <c r="D24" s="71" t="s">
        <v>25</v>
      </c>
      <c r="E24" s="71">
        <v>21</v>
      </c>
      <c r="F24" s="71"/>
      <c r="G24" s="83">
        <v>65</v>
      </c>
      <c r="H24" s="83">
        <v>53</v>
      </c>
      <c r="I24" s="55">
        <f t="shared" si="0"/>
        <v>118</v>
      </c>
      <c r="J24" s="73">
        <v>9957819411</v>
      </c>
      <c r="K24" s="73" t="s">
        <v>179</v>
      </c>
      <c r="L24" s="73" t="s">
        <v>247</v>
      </c>
      <c r="M24" s="73">
        <v>9401302479</v>
      </c>
      <c r="N24" s="107" t="s">
        <v>911</v>
      </c>
      <c r="O24" s="108">
        <v>9707348994</v>
      </c>
      <c r="P24" s="48">
        <v>43564</v>
      </c>
      <c r="Q24" s="47" t="s">
        <v>183</v>
      </c>
      <c r="R24" s="81" t="s">
        <v>184</v>
      </c>
      <c r="S24" s="47" t="s">
        <v>787</v>
      </c>
      <c r="T24" s="18"/>
    </row>
    <row r="25" spans="1:20" ht="33">
      <c r="A25" s="4">
        <v>21</v>
      </c>
      <c r="B25" s="17" t="s">
        <v>62</v>
      </c>
      <c r="C25" s="124" t="s">
        <v>820</v>
      </c>
      <c r="D25" s="47" t="s">
        <v>23</v>
      </c>
      <c r="E25" s="98" t="s">
        <v>821</v>
      </c>
      <c r="F25" s="17" t="s">
        <v>94</v>
      </c>
      <c r="G25" s="17">
        <v>21</v>
      </c>
      <c r="H25" s="17">
        <v>13</v>
      </c>
      <c r="I25" s="55">
        <f t="shared" si="0"/>
        <v>34</v>
      </c>
      <c r="J25" s="98" t="s">
        <v>912</v>
      </c>
      <c r="K25" s="99"/>
      <c r="L25" s="17"/>
      <c r="M25" s="17"/>
      <c r="N25" s="17"/>
      <c r="O25" s="17"/>
      <c r="P25" s="119">
        <v>43565</v>
      </c>
      <c r="Q25" s="17" t="s">
        <v>225</v>
      </c>
      <c r="R25" s="17" t="s">
        <v>522</v>
      </c>
      <c r="S25" s="47" t="s">
        <v>787</v>
      </c>
      <c r="T25" s="18"/>
    </row>
    <row r="26" spans="1:20" ht="33.75" thickBot="1">
      <c r="A26" s="4">
        <v>22</v>
      </c>
      <c r="B26" s="17" t="s">
        <v>62</v>
      </c>
      <c r="C26" s="124" t="s">
        <v>822</v>
      </c>
      <c r="D26" s="47" t="s">
        <v>23</v>
      </c>
      <c r="E26" s="98" t="s">
        <v>823</v>
      </c>
      <c r="F26" s="47" t="s">
        <v>78</v>
      </c>
      <c r="G26" s="142">
        <v>41</v>
      </c>
      <c r="H26" s="142">
        <v>31</v>
      </c>
      <c r="I26" s="55">
        <f t="shared" si="0"/>
        <v>72</v>
      </c>
      <c r="J26" s="98" t="s">
        <v>913</v>
      </c>
      <c r="K26" s="99"/>
      <c r="L26" s="73"/>
      <c r="M26" s="73"/>
      <c r="N26" s="73"/>
      <c r="O26" s="73"/>
      <c r="P26" s="119">
        <v>43565</v>
      </c>
      <c r="Q26" s="17" t="s">
        <v>225</v>
      </c>
      <c r="R26" s="47" t="s">
        <v>522</v>
      </c>
      <c r="S26" s="47" t="s">
        <v>787</v>
      </c>
      <c r="T26" s="18"/>
    </row>
    <row r="27" spans="1:20" ht="27.75" thickBot="1">
      <c r="A27" s="4">
        <v>23</v>
      </c>
      <c r="B27" s="17" t="s">
        <v>63</v>
      </c>
      <c r="C27" s="124" t="s">
        <v>824</v>
      </c>
      <c r="D27" s="47" t="s">
        <v>23</v>
      </c>
      <c r="E27" s="98" t="s">
        <v>825</v>
      </c>
      <c r="F27" s="71" t="s">
        <v>94</v>
      </c>
      <c r="G27" s="83">
        <v>21</v>
      </c>
      <c r="H27" s="83">
        <v>22</v>
      </c>
      <c r="I27" s="55">
        <f t="shared" si="0"/>
        <v>43</v>
      </c>
      <c r="J27" s="98" t="s">
        <v>914</v>
      </c>
      <c r="K27" s="73"/>
      <c r="L27" s="73"/>
      <c r="M27" s="73"/>
      <c r="N27" s="107"/>
      <c r="O27" s="91"/>
      <c r="P27" s="119">
        <v>43565</v>
      </c>
      <c r="Q27" s="17" t="s">
        <v>225</v>
      </c>
      <c r="R27" s="47" t="s">
        <v>915</v>
      </c>
      <c r="S27" s="47" t="s">
        <v>787</v>
      </c>
      <c r="T27" s="18"/>
    </row>
    <row r="28" spans="1:20" ht="33">
      <c r="A28" s="4">
        <v>24</v>
      </c>
      <c r="B28" s="17" t="s">
        <v>63</v>
      </c>
      <c r="C28" s="124" t="s">
        <v>826</v>
      </c>
      <c r="D28" s="47" t="s">
        <v>23</v>
      </c>
      <c r="E28" s="98" t="s">
        <v>827</v>
      </c>
      <c r="F28" s="71" t="s">
        <v>94</v>
      </c>
      <c r="G28" s="65">
        <v>34</v>
      </c>
      <c r="H28" s="65">
        <v>25</v>
      </c>
      <c r="I28" s="55">
        <f t="shared" si="0"/>
        <v>59</v>
      </c>
      <c r="J28" s="98" t="s">
        <v>916</v>
      </c>
      <c r="K28" s="73"/>
      <c r="L28" s="73"/>
      <c r="M28" s="73"/>
      <c r="N28" s="88"/>
      <c r="O28" s="88"/>
      <c r="P28" s="119">
        <v>43565</v>
      </c>
      <c r="Q28" s="17" t="s">
        <v>225</v>
      </c>
      <c r="R28" s="47" t="s">
        <v>915</v>
      </c>
      <c r="S28" s="47" t="s">
        <v>787</v>
      </c>
      <c r="T28" s="18"/>
    </row>
    <row r="29" spans="1:20" ht="33">
      <c r="A29" s="4">
        <v>25</v>
      </c>
      <c r="B29" s="17" t="s">
        <v>62</v>
      </c>
      <c r="C29" s="66" t="s">
        <v>828</v>
      </c>
      <c r="D29" s="47" t="s">
        <v>25</v>
      </c>
      <c r="E29" s="47">
        <v>22</v>
      </c>
      <c r="F29" s="47"/>
      <c r="G29" s="19">
        <v>63</v>
      </c>
      <c r="H29" s="19">
        <v>52</v>
      </c>
      <c r="I29" s="55">
        <f t="shared" si="0"/>
        <v>115</v>
      </c>
      <c r="J29" s="116" t="s">
        <v>917</v>
      </c>
      <c r="K29" s="73" t="s">
        <v>179</v>
      </c>
      <c r="L29" s="47" t="s">
        <v>891</v>
      </c>
      <c r="M29" s="73">
        <v>8876547920</v>
      </c>
      <c r="N29" s="47" t="s">
        <v>918</v>
      </c>
      <c r="O29" s="252" t="s">
        <v>919</v>
      </c>
      <c r="P29" s="119">
        <v>43566</v>
      </c>
      <c r="Q29" s="47" t="s">
        <v>196</v>
      </c>
      <c r="R29" s="47" t="s">
        <v>583</v>
      </c>
      <c r="S29" s="47" t="s">
        <v>787</v>
      </c>
      <c r="T29" s="18"/>
    </row>
    <row r="30" spans="1:20">
      <c r="A30" s="4">
        <v>26</v>
      </c>
      <c r="B30" s="17" t="s">
        <v>63</v>
      </c>
      <c r="C30" s="66" t="s">
        <v>829</v>
      </c>
      <c r="D30" s="47" t="s">
        <v>25</v>
      </c>
      <c r="E30" s="47">
        <v>21</v>
      </c>
      <c r="F30" s="47"/>
      <c r="G30" s="19">
        <v>66</v>
      </c>
      <c r="H30" s="19">
        <v>43</v>
      </c>
      <c r="I30" s="55">
        <f t="shared" si="0"/>
        <v>109</v>
      </c>
      <c r="J30" s="94">
        <v>9957992462</v>
      </c>
      <c r="K30" s="73" t="s">
        <v>189</v>
      </c>
      <c r="L30" s="71" t="s">
        <v>190</v>
      </c>
      <c r="M30" s="73">
        <v>9854127357</v>
      </c>
      <c r="N30" s="48" t="s">
        <v>920</v>
      </c>
      <c r="O30" s="88">
        <v>8011769448</v>
      </c>
      <c r="P30" s="119">
        <v>43566</v>
      </c>
      <c r="Q30" s="47" t="s">
        <v>196</v>
      </c>
      <c r="R30" s="47" t="s">
        <v>187</v>
      </c>
      <c r="S30" s="47" t="s">
        <v>787</v>
      </c>
      <c r="T30" s="18"/>
    </row>
    <row r="31" spans="1:20" ht="33.75" thickBot="1">
      <c r="A31" s="4">
        <v>27</v>
      </c>
      <c r="B31" s="17" t="s">
        <v>62</v>
      </c>
      <c r="C31" s="245" t="s">
        <v>830</v>
      </c>
      <c r="D31" s="47" t="s">
        <v>23</v>
      </c>
      <c r="E31" s="65" t="s">
        <v>831</v>
      </c>
      <c r="F31" s="47" t="s">
        <v>94</v>
      </c>
      <c r="G31" s="65">
        <v>54</v>
      </c>
      <c r="H31" s="65">
        <v>52</v>
      </c>
      <c r="I31" s="55">
        <f t="shared" si="0"/>
        <v>106</v>
      </c>
      <c r="J31" s="98" t="s">
        <v>921</v>
      </c>
      <c r="K31" s="99"/>
      <c r="L31" s="47"/>
      <c r="M31" s="47"/>
      <c r="N31" s="47"/>
      <c r="O31" s="47"/>
      <c r="P31" s="48">
        <v>43567</v>
      </c>
      <c r="Q31" s="47" t="s">
        <v>201</v>
      </c>
      <c r="R31" s="47" t="s">
        <v>499</v>
      </c>
      <c r="S31" s="47" t="s">
        <v>787</v>
      </c>
      <c r="T31" s="18"/>
    </row>
    <row r="32" spans="1:20" ht="17.25" thickBot="1">
      <c r="A32" s="4">
        <v>28</v>
      </c>
      <c r="B32" s="17" t="s">
        <v>63</v>
      </c>
      <c r="C32" s="64" t="s">
        <v>832</v>
      </c>
      <c r="D32" s="47" t="s">
        <v>23</v>
      </c>
      <c r="E32" s="126" t="s">
        <v>833</v>
      </c>
      <c r="F32" s="47" t="s">
        <v>94</v>
      </c>
      <c r="G32" s="65">
        <v>60</v>
      </c>
      <c r="H32" s="65">
        <v>43</v>
      </c>
      <c r="I32" s="55">
        <f t="shared" si="0"/>
        <v>103</v>
      </c>
      <c r="J32" s="116">
        <v>9508181277</v>
      </c>
      <c r="K32" s="73"/>
      <c r="L32" s="51"/>
      <c r="M32" s="73"/>
      <c r="N32" s="101"/>
      <c r="O32" s="87"/>
      <c r="P32" s="48">
        <v>43567</v>
      </c>
      <c r="Q32" s="47" t="s">
        <v>201</v>
      </c>
      <c r="R32" s="47" t="s">
        <v>316</v>
      </c>
      <c r="S32" s="47" t="s">
        <v>787</v>
      </c>
      <c r="T32" s="18"/>
    </row>
    <row r="33" spans="1:20" ht="17.25" thickBot="1">
      <c r="A33" s="4">
        <v>29</v>
      </c>
      <c r="B33" s="17" t="s">
        <v>62</v>
      </c>
      <c r="C33" s="70" t="s">
        <v>834</v>
      </c>
      <c r="D33" s="71" t="s">
        <v>23</v>
      </c>
      <c r="E33" s="73" t="s">
        <v>835</v>
      </c>
      <c r="F33" s="17" t="s">
        <v>836</v>
      </c>
      <c r="G33" s="17">
        <v>50</v>
      </c>
      <c r="H33" s="17">
        <v>53</v>
      </c>
      <c r="I33" s="55">
        <f t="shared" si="0"/>
        <v>103</v>
      </c>
      <c r="J33" s="96">
        <v>6000671800</v>
      </c>
      <c r="K33" s="69"/>
      <c r="L33" s="253"/>
      <c r="M33" s="96"/>
      <c r="N33" s="145"/>
      <c r="O33" s="145"/>
      <c r="P33" s="48">
        <v>43568</v>
      </c>
      <c r="Q33" s="47" t="s">
        <v>166</v>
      </c>
      <c r="R33" s="81" t="s">
        <v>393</v>
      </c>
      <c r="S33" s="47" t="s">
        <v>787</v>
      </c>
      <c r="T33" s="18"/>
    </row>
    <row r="34" spans="1:20" ht="17.25" thickBot="1">
      <c r="A34" s="4">
        <v>30</v>
      </c>
      <c r="B34" s="17" t="s">
        <v>63</v>
      </c>
      <c r="C34" s="70" t="s">
        <v>837</v>
      </c>
      <c r="D34" s="71" t="s">
        <v>23</v>
      </c>
      <c r="E34" s="73" t="s">
        <v>838</v>
      </c>
      <c r="F34" s="246" t="s">
        <v>94</v>
      </c>
      <c r="G34" s="65">
        <v>64</v>
      </c>
      <c r="H34" s="65">
        <v>43</v>
      </c>
      <c r="I34" s="55">
        <f t="shared" si="0"/>
        <v>107</v>
      </c>
      <c r="J34" s="98" t="s">
        <v>922</v>
      </c>
      <c r="K34" s="17"/>
      <c r="L34" s="17"/>
      <c r="M34" s="17"/>
      <c r="N34" s="17"/>
      <c r="O34" s="17"/>
      <c r="P34" s="48">
        <v>43568</v>
      </c>
      <c r="Q34" s="47" t="s">
        <v>166</v>
      </c>
      <c r="R34" s="81" t="s">
        <v>537</v>
      </c>
      <c r="S34" s="47" t="s">
        <v>787</v>
      </c>
      <c r="T34" s="18"/>
    </row>
    <row r="35" spans="1:20" ht="33.75" thickBot="1">
      <c r="A35" s="4">
        <v>31</v>
      </c>
      <c r="B35" s="17" t="s">
        <v>62</v>
      </c>
      <c r="C35" s="124" t="s">
        <v>839</v>
      </c>
      <c r="D35" s="47" t="s">
        <v>23</v>
      </c>
      <c r="E35" s="98" t="s">
        <v>840</v>
      </c>
      <c r="F35" s="247" t="s">
        <v>74</v>
      </c>
      <c r="G35" s="247">
        <v>90</v>
      </c>
      <c r="H35" s="247">
        <v>80</v>
      </c>
      <c r="I35" s="55">
        <f t="shared" si="0"/>
        <v>170</v>
      </c>
      <c r="J35" s="98" t="s">
        <v>923</v>
      </c>
      <c r="K35" s="99"/>
      <c r="L35" s="144"/>
      <c r="M35" s="144"/>
      <c r="N35" s="145"/>
      <c r="O35" s="145"/>
      <c r="P35" s="115">
        <v>43572</v>
      </c>
      <c r="Q35" s="47" t="s">
        <v>225</v>
      </c>
      <c r="R35" s="47" t="s">
        <v>392</v>
      </c>
      <c r="S35" s="47" t="s">
        <v>787</v>
      </c>
      <c r="T35" s="18"/>
    </row>
    <row r="36" spans="1:20" ht="33.75" thickBot="1">
      <c r="A36" s="4">
        <v>32</v>
      </c>
      <c r="B36" s="17" t="s">
        <v>63</v>
      </c>
      <c r="C36" s="124" t="s">
        <v>841</v>
      </c>
      <c r="D36" s="47" t="s">
        <v>23</v>
      </c>
      <c r="E36" s="98" t="s">
        <v>842</v>
      </c>
      <c r="F36" s="17" t="s">
        <v>615</v>
      </c>
      <c r="G36" s="65">
        <v>164</v>
      </c>
      <c r="H36" s="65">
        <v>74</v>
      </c>
      <c r="I36" s="55">
        <f t="shared" si="0"/>
        <v>238</v>
      </c>
      <c r="J36" s="98" t="s">
        <v>924</v>
      </c>
      <c r="K36" s="99"/>
      <c r="L36" s="67"/>
      <c r="M36" s="67"/>
      <c r="N36" s="69"/>
      <c r="O36" s="254"/>
      <c r="P36" s="115">
        <v>43572</v>
      </c>
      <c r="Q36" s="47" t="s">
        <v>225</v>
      </c>
      <c r="R36" s="47" t="s">
        <v>392</v>
      </c>
      <c r="S36" s="47" t="s">
        <v>787</v>
      </c>
      <c r="T36" s="18"/>
    </row>
    <row r="37" spans="1:20" ht="33.75" thickBot="1">
      <c r="A37" s="4">
        <v>33</v>
      </c>
      <c r="B37" s="17" t="s">
        <v>62</v>
      </c>
      <c r="C37" s="245" t="s">
        <v>830</v>
      </c>
      <c r="D37" s="47" t="s">
        <v>23</v>
      </c>
      <c r="E37" s="65" t="s">
        <v>831</v>
      </c>
      <c r="F37" s="47" t="s">
        <v>94</v>
      </c>
      <c r="G37" s="65">
        <v>54</v>
      </c>
      <c r="H37" s="65">
        <v>52</v>
      </c>
      <c r="I37" s="55">
        <f t="shared" si="0"/>
        <v>106</v>
      </c>
      <c r="J37" s="98" t="s">
        <v>921</v>
      </c>
      <c r="K37" s="99"/>
      <c r="L37" s="47"/>
      <c r="M37" s="47"/>
      <c r="N37" s="47"/>
      <c r="O37" s="47"/>
      <c r="P37" s="48">
        <v>43573</v>
      </c>
      <c r="Q37" s="47" t="s">
        <v>196</v>
      </c>
      <c r="R37" s="47" t="s">
        <v>499</v>
      </c>
      <c r="S37" s="47" t="s">
        <v>787</v>
      </c>
      <c r="T37" s="18"/>
    </row>
    <row r="38" spans="1:20" ht="17.25" thickBot="1">
      <c r="A38" s="4">
        <v>34</v>
      </c>
      <c r="B38" s="17" t="s">
        <v>63</v>
      </c>
      <c r="C38" s="64" t="s">
        <v>832</v>
      </c>
      <c r="D38" s="47" t="s">
        <v>23</v>
      </c>
      <c r="E38" s="126" t="s">
        <v>833</v>
      </c>
      <c r="F38" s="47" t="s">
        <v>94</v>
      </c>
      <c r="G38" s="65">
        <v>60</v>
      </c>
      <c r="H38" s="65">
        <v>43</v>
      </c>
      <c r="I38" s="55">
        <f t="shared" si="0"/>
        <v>103</v>
      </c>
      <c r="J38" s="116">
        <v>9508181277</v>
      </c>
      <c r="K38" s="73"/>
      <c r="L38" s="51"/>
      <c r="M38" s="73"/>
      <c r="N38" s="101"/>
      <c r="O38" s="87"/>
      <c r="P38" s="48">
        <v>43573</v>
      </c>
      <c r="Q38" s="47" t="s">
        <v>196</v>
      </c>
      <c r="R38" s="47" t="s">
        <v>316</v>
      </c>
      <c r="S38" s="47" t="s">
        <v>787</v>
      </c>
      <c r="T38" s="18"/>
    </row>
    <row r="39" spans="1:20" ht="17.25" thickBot="1">
      <c r="A39" s="4">
        <v>35</v>
      </c>
      <c r="B39" s="17" t="s">
        <v>62</v>
      </c>
      <c r="C39" s="66" t="s">
        <v>843</v>
      </c>
      <c r="D39" s="47" t="s">
        <v>25</v>
      </c>
      <c r="E39" s="47">
        <v>16</v>
      </c>
      <c r="F39" s="47"/>
      <c r="G39" s="19">
        <v>63</v>
      </c>
      <c r="H39" s="19">
        <v>78</v>
      </c>
      <c r="I39" s="55">
        <f t="shared" si="0"/>
        <v>141</v>
      </c>
      <c r="J39" s="103" t="s">
        <v>925</v>
      </c>
      <c r="K39" s="73" t="s">
        <v>179</v>
      </c>
      <c r="L39" s="47" t="s">
        <v>247</v>
      </c>
      <c r="M39" s="73">
        <v>9401302479</v>
      </c>
      <c r="N39" s="87" t="s">
        <v>911</v>
      </c>
      <c r="O39" s="87" t="s">
        <v>926</v>
      </c>
      <c r="P39" s="255">
        <v>43575</v>
      </c>
      <c r="Q39" s="71" t="s">
        <v>166</v>
      </c>
      <c r="R39" s="47" t="s">
        <v>522</v>
      </c>
      <c r="S39" s="47" t="s">
        <v>787</v>
      </c>
      <c r="T39" s="18"/>
    </row>
    <row r="40" spans="1:20">
      <c r="A40" s="4">
        <v>36</v>
      </c>
      <c r="B40" s="17" t="s">
        <v>63</v>
      </c>
      <c r="C40" s="66" t="s">
        <v>844</v>
      </c>
      <c r="D40" s="47" t="s">
        <v>25</v>
      </c>
      <c r="E40" s="47">
        <v>14</v>
      </c>
      <c r="F40" s="47"/>
      <c r="G40" s="19">
        <v>70</v>
      </c>
      <c r="H40" s="19">
        <v>90</v>
      </c>
      <c r="I40" s="55">
        <f t="shared" si="0"/>
        <v>160</v>
      </c>
      <c r="J40" s="67">
        <v>8822549931</v>
      </c>
      <c r="K40" s="73" t="s">
        <v>179</v>
      </c>
      <c r="L40" s="47" t="s">
        <v>247</v>
      </c>
      <c r="M40" s="65">
        <v>9401302479</v>
      </c>
      <c r="N40" s="141" t="s">
        <v>927</v>
      </c>
      <c r="O40" s="141" t="s">
        <v>928</v>
      </c>
      <c r="P40" s="255">
        <v>43575</v>
      </c>
      <c r="Q40" s="71" t="s">
        <v>166</v>
      </c>
      <c r="R40" s="47" t="s">
        <v>522</v>
      </c>
      <c r="S40" s="47" t="s">
        <v>787</v>
      </c>
      <c r="T40" s="18"/>
    </row>
    <row r="41" spans="1:20" ht="33">
      <c r="A41" s="4">
        <v>37</v>
      </c>
      <c r="B41" s="17" t="s">
        <v>62</v>
      </c>
      <c r="C41" s="124" t="s">
        <v>845</v>
      </c>
      <c r="D41" s="47" t="s">
        <v>23</v>
      </c>
      <c r="E41" s="98" t="s">
        <v>846</v>
      </c>
      <c r="F41" s="71" t="s">
        <v>94</v>
      </c>
      <c r="G41" s="71">
        <v>53</v>
      </c>
      <c r="H41" s="71">
        <v>42</v>
      </c>
      <c r="I41" s="55">
        <f t="shared" si="0"/>
        <v>95</v>
      </c>
      <c r="J41" s="98" t="s">
        <v>929</v>
      </c>
      <c r="K41" s="99"/>
      <c r="L41" s="64"/>
      <c r="M41" s="64"/>
      <c r="N41" s="64"/>
      <c r="O41" s="64"/>
      <c r="P41" s="84">
        <v>43577</v>
      </c>
      <c r="Q41" s="47" t="s">
        <v>175</v>
      </c>
      <c r="R41" s="47" t="s">
        <v>521</v>
      </c>
      <c r="S41" s="47" t="s">
        <v>787</v>
      </c>
      <c r="T41" s="18"/>
    </row>
    <row r="42" spans="1:20" ht="33">
      <c r="A42" s="4">
        <v>38</v>
      </c>
      <c r="B42" s="17" t="s">
        <v>62</v>
      </c>
      <c r="C42" s="124" t="s">
        <v>847</v>
      </c>
      <c r="D42" s="47" t="s">
        <v>23</v>
      </c>
      <c r="E42" s="98" t="s">
        <v>848</v>
      </c>
      <c r="F42" s="47" t="s">
        <v>94</v>
      </c>
      <c r="G42" s="65">
        <v>20</v>
      </c>
      <c r="H42" s="65">
        <v>11</v>
      </c>
      <c r="I42" s="55">
        <f t="shared" si="0"/>
        <v>31</v>
      </c>
      <c r="J42" s="98" t="s">
        <v>930</v>
      </c>
      <c r="K42" s="99"/>
      <c r="L42" s="47"/>
      <c r="M42" s="47"/>
      <c r="N42" s="47"/>
      <c r="O42" s="47"/>
      <c r="P42" s="84">
        <v>43577</v>
      </c>
      <c r="Q42" s="47" t="s">
        <v>175</v>
      </c>
      <c r="R42" s="47" t="s">
        <v>902</v>
      </c>
      <c r="S42" s="47" t="s">
        <v>787</v>
      </c>
      <c r="T42" s="18"/>
    </row>
    <row r="43" spans="1:20" ht="33">
      <c r="A43" s="4">
        <v>39</v>
      </c>
      <c r="B43" s="17" t="s">
        <v>63</v>
      </c>
      <c r="C43" s="124" t="s">
        <v>849</v>
      </c>
      <c r="D43" s="47" t="s">
        <v>23</v>
      </c>
      <c r="E43" s="98" t="s">
        <v>850</v>
      </c>
      <c r="F43" s="47" t="s">
        <v>94</v>
      </c>
      <c r="G43" s="19">
        <v>32</v>
      </c>
      <c r="H43" s="19">
        <v>21</v>
      </c>
      <c r="I43" s="55">
        <f t="shared" si="0"/>
        <v>53</v>
      </c>
      <c r="J43" s="98" t="s">
        <v>931</v>
      </c>
      <c r="K43" s="99"/>
      <c r="L43" s="47"/>
      <c r="M43" s="73"/>
      <c r="N43" s="88"/>
      <c r="O43" s="88"/>
      <c r="P43" s="84">
        <v>43577</v>
      </c>
      <c r="Q43" s="47" t="s">
        <v>175</v>
      </c>
      <c r="R43" s="47" t="s">
        <v>521</v>
      </c>
      <c r="S43" s="47" t="s">
        <v>787</v>
      </c>
      <c r="T43" s="18"/>
    </row>
    <row r="44" spans="1:20" ht="33">
      <c r="A44" s="4">
        <v>40</v>
      </c>
      <c r="B44" s="17" t="s">
        <v>63</v>
      </c>
      <c r="C44" s="124" t="s">
        <v>851</v>
      </c>
      <c r="D44" s="47" t="s">
        <v>23</v>
      </c>
      <c r="E44" s="98" t="s">
        <v>852</v>
      </c>
      <c r="F44" s="47" t="s">
        <v>615</v>
      </c>
      <c r="G44" s="19">
        <v>43</v>
      </c>
      <c r="H44" s="19">
        <v>33</v>
      </c>
      <c r="I44" s="55">
        <f t="shared" si="0"/>
        <v>76</v>
      </c>
      <c r="J44" s="98" t="s">
        <v>932</v>
      </c>
      <c r="K44" s="99"/>
      <c r="L44" s="47"/>
      <c r="M44" s="73"/>
      <c r="N44" s="88"/>
      <c r="O44" s="88"/>
      <c r="P44" s="84">
        <v>43577</v>
      </c>
      <c r="Q44" s="47" t="s">
        <v>175</v>
      </c>
      <c r="R44" s="47" t="s">
        <v>522</v>
      </c>
      <c r="S44" s="47" t="s">
        <v>787</v>
      </c>
      <c r="T44" s="18"/>
    </row>
    <row r="45" spans="1:20">
      <c r="A45" s="4">
        <v>41</v>
      </c>
      <c r="B45" s="17" t="s">
        <v>62</v>
      </c>
      <c r="C45" s="70" t="s">
        <v>853</v>
      </c>
      <c r="D45" s="47" t="s">
        <v>25</v>
      </c>
      <c r="E45" s="248">
        <v>26</v>
      </c>
      <c r="F45" s="47"/>
      <c r="G45" s="19">
        <v>15</v>
      </c>
      <c r="H45" s="19">
        <v>24</v>
      </c>
      <c r="I45" s="55">
        <f t="shared" si="0"/>
        <v>39</v>
      </c>
      <c r="J45" s="47">
        <v>9531032184</v>
      </c>
      <c r="K45" s="73" t="s">
        <v>890</v>
      </c>
      <c r="L45" s="47" t="s">
        <v>891</v>
      </c>
      <c r="M45" s="73">
        <v>8876547920</v>
      </c>
      <c r="N45" s="47" t="s">
        <v>933</v>
      </c>
      <c r="O45" s="256" t="s">
        <v>934</v>
      </c>
      <c r="P45" s="48">
        <v>43578</v>
      </c>
      <c r="Q45" s="47" t="s">
        <v>183</v>
      </c>
      <c r="R45" s="47" t="s">
        <v>915</v>
      </c>
      <c r="S45" s="47" t="s">
        <v>787</v>
      </c>
      <c r="T45" s="18"/>
    </row>
    <row r="46" spans="1:20">
      <c r="A46" s="4">
        <v>42</v>
      </c>
      <c r="B46" s="17" t="s">
        <v>62</v>
      </c>
      <c r="C46" s="64" t="s">
        <v>854</v>
      </c>
      <c r="D46" s="47" t="s">
        <v>23</v>
      </c>
      <c r="E46" s="126" t="s">
        <v>855</v>
      </c>
      <c r="F46" s="47" t="s">
        <v>94</v>
      </c>
      <c r="G46" s="65">
        <v>33</v>
      </c>
      <c r="H46" s="65">
        <v>40</v>
      </c>
      <c r="I46" s="55">
        <f t="shared" si="0"/>
        <v>73</v>
      </c>
      <c r="J46" s="116">
        <v>9854575235</v>
      </c>
      <c r="K46" s="47"/>
      <c r="L46" s="47"/>
      <c r="M46" s="47"/>
      <c r="N46" s="47"/>
      <c r="O46" s="47"/>
      <c r="P46" s="48">
        <v>43578</v>
      </c>
      <c r="Q46" s="47" t="s">
        <v>183</v>
      </c>
      <c r="R46" s="47" t="s">
        <v>522</v>
      </c>
      <c r="S46" s="47" t="s">
        <v>787</v>
      </c>
      <c r="T46" s="18"/>
    </row>
    <row r="47" spans="1:20">
      <c r="A47" s="4">
        <v>43</v>
      </c>
      <c r="B47" s="17" t="s">
        <v>63</v>
      </c>
      <c r="C47" s="70" t="s">
        <v>856</v>
      </c>
      <c r="D47" s="47" t="s">
        <v>25</v>
      </c>
      <c r="E47" s="248">
        <v>27</v>
      </c>
      <c r="F47" s="47"/>
      <c r="G47" s="19">
        <v>30</v>
      </c>
      <c r="H47" s="19">
        <v>20</v>
      </c>
      <c r="I47" s="55">
        <f t="shared" si="0"/>
        <v>50</v>
      </c>
      <c r="J47" s="47">
        <v>9954213944</v>
      </c>
      <c r="K47" s="73" t="s">
        <v>890</v>
      </c>
      <c r="L47" s="47" t="s">
        <v>891</v>
      </c>
      <c r="M47" s="73">
        <v>8876547920</v>
      </c>
      <c r="N47" s="47" t="s">
        <v>935</v>
      </c>
      <c r="O47" s="47">
        <v>9707126994</v>
      </c>
      <c r="P47" s="48">
        <v>43578</v>
      </c>
      <c r="Q47" s="47" t="s">
        <v>183</v>
      </c>
      <c r="R47" s="47" t="s">
        <v>902</v>
      </c>
      <c r="S47" s="47" t="s">
        <v>787</v>
      </c>
      <c r="T47" s="18"/>
    </row>
    <row r="48" spans="1:20" ht="27.75" thickBot="1">
      <c r="A48" s="4">
        <v>44</v>
      </c>
      <c r="B48" s="17" t="s">
        <v>63</v>
      </c>
      <c r="C48" s="64" t="s">
        <v>857</v>
      </c>
      <c r="D48" s="47" t="s">
        <v>23</v>
      </c>
      <c r="E48" s="126" t="s">
        <v>858</v>
      </c>
      <c r="F48" s="47" t="s">
        <v>94</v>
      </c>
      <c r="G48" s="19">
        <v>42</v>
      </c>
      <c r="H48" s="19">
        <v>40</v>
      </c>
      <c r="I48" s="55">
        <f t="shared" si="0"/>
        <v>82</v>
      </c>
      <c r="J48" s="116">
        <v>9864785043</v>
      </c>
      <c r="K48" s="73"/>
      <c r="L48" s="47"/>
      <c r="M48" s="73"/>
      <c r="N48" s="47"/>
      <c r="O48" s="47"/>
      <c r="P48" s="48">
        <v>43578</v>
      </c>
      <c r="Q48" s="47" t="s">
        <v>183</v>
      </c>
      <c r="R48" s="47" t="s">
        <v>521</v>
      </c>
      <c r="S48" s="47" t="s">
        <v>787</v>
      </c>
      <c r="T48" s="18"/>
    </row>
    <row r="49" spans="1:20" ht="33.75" thickBot="1">
      <c r="A49" s="4">
        <v>45</v>
      </c>
      <c r="B49" s="17" t="s">
        <v>62</v>
      </c>
      <c r="C49" s="64" t="s">
        <v>859</v>
      </c>
      <c r="D49" s="47" t="s">
        <v>23</v>
      </c>
      <c r="E49" s="126" t="s">
        <v>860</v>
      </c>
      <c r="F49" s="47" t="s">
        <v>615</v>
      </c>
      <c r="G49" s="65">
        <v>84</v>
      </c>
      <c r="H49" s="65">
        <v>63</v>
      </c>
      <c r="I49" s="55">
        <f t="shared" si="0"/>
        <v>147</v>
      </c>
      <c r="J49" s="116">
        <v>9707596411</v>
      </c>
      <c r="K49" s="73"/>
      <c r="L49" s="86"/>
      <c r="M49" s="73"/>
      <c r="N49" s="105"/>
      <c r="O49" s="87"/>
      <c r="P49" s="48">
        <v>43579</v>
      </c>
      <c r="Q49" s="47" t="s">
        <v>225</v>
      </c>
      <c r="R49" s="47" t="s">
        <v>316</v>
      </c>
      <c r="S49" s="47" t="s">
        <v>787</v>
      </c>
      <c r="T49" s="18"/>
    </row>
    <row r="50" spans="1:20" ht="33.75" thickBot="1">
      <c r="A50" s="4">
        <v>46</v>
      </c>
      <c r="B50" s="17" t="s">
        <v>63</v>
      </c>
      <c r="C50" s="64" t="s">
        <v>861</v>
      </c>
      <c r="D50" s="47" t="s">
        <v>23</v>
      </c>
      <c r="E50" s="126" t="s">
        <v>862</v>
      </c>
      <c r="F50" s="47" t="s">
        <v>78</v>
      </c>
      <c r="G50" s="65">
        <v>143</v>
      </c>
      <c r="H50" s="65">
        <v>92</v>
      </c>
      <c r="I50" s="55">
        <f t="shared" si="0"/>
        <v>235</v>
      </c>
      <c r="J50" s="116" t="s">
        <v>936</v>
      </c>
      <c r="K50" s="51"/>
      <c r="L50" s="51"/>
      <c r="M50" s="73"/>
      <c r="N50" s="48"/>
      <c r="O50" s="87"/>
      <c r="P50" s="48">
        <v>43579</v>
      </c>
      <c r="Q50" s="47" t="s">
        <v>225</v>
      </c>
      <c r="R50" s="47" t="s">
        <v>310</v>
      </c>
      <c r="S50" s="47" t="s">
        <v>787</v>
      </c>
      <c r="T50" s="18"/>
    </row>
    <row r="51" spans="1:20" ht="17.25" thickBot="1">
      <c r="A51" s="4">
        <v>47</v>
      </c>
      <c r="B51" s="17" t="s">
        <v>62</v>
      </c>
      <c r="C51" s="66" t="s">
        <v>863</v>
      </c>
      <c r="D51" s="47" t="s">
        <v>25</v>
      </c>
      <c r="E51" s="47">
        <v>42</v>
      </c>
      <c r="F51" s="47"/>
      <c r="G51" s="19">
        <v>41</v>
      </c>
      <c r="H51" s="19">
        <v>30</v>
      </c>
      <c r="I51" s="55">
        <f t="shared" si="0"/>
        <v>71</v>
      </c>
      <c r="J51" s="67">
        <v>9508535047</v>
      </c>
      <c r="K51" s="86" t="s">
        <v>306</v>
      </c>
      <c r="L51" s="51" t="s">
        <v>307</v>
      </c>
      <c r="M51" s="73">
        <v>9954385002</v>
      </c>
      <c r="N51" s="88" t="s">
        <v>497</v>
      </c>
      <c r="O51" s="87" t="s">
        <v>498</v>
      </c>
      <c r="P51" s="48">
        <v>43580</v>
      </c>
      <c r="Q51" s="47" t="s">
        <v>196</v>
      </c>
      <c r="R51" s="47" t="s">
        <v>316</v>
      </c>
      <c r="S51" s="47" t="s">
        <v>787</v>
      </c>
      <c r="T51" s="18"/>
    </row>
    <row r="52" spans="1:20" ht="17.25" thickBot="1">
      <c r="A52" s="4">
        <v>48</v>
      </c>
      <c r="B52" s="17" t="s">
        <v>62</v>
      </c>
      <c r="C52" s="128" t="s">
        <v>864</v>
      </c>
      <c r="D52" s="47" t="s">
        <v>23</v>
      </c>
      <c r="E52" s="118" t="s">
        <v>865</v>
      </c>
      <c r="F52" s="103" t="s">
        <v>94</v>
      </c>
      <c r="G52" s="65">
        <v>30</v>
      </c>
      <c r="H52" s="65">
        <v>25</v>
      </c>
      <c r="I52" s="55">
        <f t="shared" si="0"/>
        <v>55</v>
      </c>
      <c r="J52" s="67">
        <v>9613114996</v>
      </c>
      <c r="K52" s="86">
        <v>8011510157</v>
      </c>
      <c r="L52" s="51"/>
      <c r="M52" s="73"/>
      <c r="N52" s="88"/>
      <c r="O52" s="87"/>
      <c r="P52" s="48">
        <v>43580</v>
      </c>
      <c r="Q52" s="47" t="s">
        <v>196</v>
      </c>
      <c r="R52" s="47" t="s">
        <v>316</v>
      </c>
      <c r="S52" s="47" t="s">
        <v>787</v>
      </c>
      <c r="T52" s="18"/>
    </row>
    <row r="53" spans="1:20" ht="17.25" thickBot="1">
      <c r="A53" s="4">
        <v>49</v>
      </c>
      <c r="B53" s="17" t="s">
        <v>63</v>
      </c>
      <c r="C53" s="66" t="s">
        <v>866</v>
      </c>
      <c r="D53" s="47" t="s">
        <v>25</v>
      </c>
      <c r="E53" s="47">
        <v>41</v>
      </c>
      <c r="F53" s="47"/>
      <c r="G53" s="19">
        <v>14</v>
      </c>
      <c r="H53" s="19">
        <v>24</v>
      </c>
      <c r="I53" s="55">
        <f t="shared" si="0"/>
        <v>38</v>
      </c>
      <c r="J53" s="67">
        <v>9706265187</v>
      </c>
      <c r="K53" s="86" t="s">
        <v>306</v>
      </c>
      <c r="L53" s="51" t="s">
        <v>307</v>
      </c>
      <c r="M53" s="73">
        <v>9954385002</v>
      </c>
      <c r="N53" s="88" t="s">
        <v>311</v>
      </c>
      <c r="O53" s="87" t="s">
        <v>312</v>
      </c>
      <c r="P53" s="48">
        <v>43580</v>
      </c>
      <c r="Q53" s="47" t="s">
        <v>196</v>
      </c>
      <c r="R53" s="47" t="s">
        <v>310</v>
      </c>
      <c r="S53" s="47" t="s">
        <v>787</v>
      </c>
      <c r="T53" s="18"/>
    </row>
    <row r="54" spans="1:20" ht="17.25" thickBot="1">
      <c r="A54" s="4">
        <v>50</v>
      </c>
      <c r="B54" s="17" t="s">
        <v>63</v>
      </c>
      <c r="C54" s="120" t="s">
        <v>867</v>
      </c>
      <c r="D54" s="47" t="s">
        <v>23</v>
      </c>
      <c r="E54" s="121" t="s">
        <v>868</v>
      </c>
      <c r="F54" s="67" t="s">
        <v>94</v>
      </c>
      <c r="G54" s="65">
        <v>61</v>
      </c>
      <c r="H54" s="65">
        <v>60</v>
      </c>
      <c r="I54" s="55">
        <f t="shared" si="0"/>
        <v>121</v>
      </c>
      <c r="J54" s="67">
        <v>9954052166</v>
      </c>
      <c r="K54" s="86"/>
      <c r="L54" s="51"/>
      <c r="M54" s="73"/>
      <c r="N54" s="88"/>
      <c r="O54" s="87"/>
      <c r="P54" s="48">
        <v>43580</v>
      </c>
      <c r="Q54" s="47" t="s">
        <v>196</v>
      </c>
      <c r="R54" s="47" t="s">
        <v>310</v>
      </c>
      <c r="S54" s="47" t="s">
        <v>787</v>
      </c>
      <c r="T54" s="18"/>
    </row>
    <row r="55" spans="1:20" ht="17.25" thickBot="1">
      <c r="A55" s="4">
        <v>51</v>
      </c>
      <c r="B55" s="17" t="s">
        <v>62</v>
      </c>
      <c r="C55" s="64" t="s">
        <v>869</v>
      </c>
      <c r="D55" s="47" t="s">
        <v>25</v>
      </c>
      <c r="E55" s="75" t="s">
        <v>870</v>
      </c>
      <c r="F55" s="47"/>
      <c r="G55" s="65">
        <v>70</v>
      </c>
      <c r="H55" s="65">
        <v>50</v>
      </c>
      <c r="I55" s="55">
        <f t="shared" si="0"/>
        <v>120</v>
      </c>
      <c r="J55" s="85">
        <v>9854764456</v>
      </c>
      <c r="K55" s="73" t="s">
        <v>513</v>
      </c>
      <c r="L55" s="51" t="s">
        <v>514</v>
      </c>
      <c r="M55" s="73">
        <v>9435325217</v>
      </c>
      <c r="N55" s="105" t="s">
        <v>937</v>
      </c>
      <c r="O55" s="87" t="s">
        <v>938</v>
      </c>
      <c r="P55" s="48">
        <v>43581</v>
      </c>
      <c r="Q55" s="47" t="s">
        <v>201</v>
      </c>
      <c r="R55" s="47" t="s">
        <v>316</v>
      </c>
      <c r="S55" s="47" t="s">
        <v>787</v>
      </c>
      <c r="T55" s="18"/>
    </row>
    <row r="56" spans="1:20" ht="27.75" thickBot="1">
      <c r="A56" s="4">
        <v>52</v>
      </c>
      <c r="B56" s="17" t="s">
        <v>62</v>
      </c>
      <c r="C56" s="249" t="s">
        <v>871</v>
      </c>
      <c r="D56" s="47" t="s">
        <v>23</v>
      </c>
      <c r="E56" s="47" t="s">
        <v>872</v>
      </c>
      <c r="F56" s="47" t="s">
        <v>94</v>
      </c>
      <c r="G56" s="19">
        <v>52</v>
      </c>
      <c r="H56" s="19">
        <v>32</v>
      </c>
      <c r="I56" s="55">
        <f t="shared" si="0"/>
        <v>84</v>
      </c>
      <c r="J56" s="67" t="s">
        <v>939</v>
      </c>
      <c r="K56" s="73"/>
      <c r="L56" s="51"/>
      <c r="M56" s="73"/>
      <c r="N56" s="105"/>
      <c r="O56" s="87"/>
      <c r="P56" s="48">
        <v>43581</v>
      </c>
      <c r="Q56" s="47" t="s">
        <v>201</v>
      </c>
      <c r="R56" s="47" t="s">
        <v>316</v>
      </c>
      <c r="S56" s="47" t="s">
        <v>787</v>
      </c>
      <c r="T56" s="18"/>
    </row>
    <row r="57" spans="1:20" ht="17.25" thickBot="1">
      <c r="A57" s="4">
        <v>53</v>
      </c>
      <c r="B57" s="17" t="s">
        <v>63</v>
      </c>
      <c r="C57" s="66" t="s">
        <v>873</v>
      </c>
      <c r="D57" s="47" t="s">
        <v>25</v>
      </c>
      <c r="E57" s="47">
        <v>50</v>
      </c>
      <c r="F57" s="47"/>
      <c r="G57" s="19">
        <v>44</v>
      </c>
      <c r="H57" s="19">
        <v>24</v>
      </c>
      <c r="I57" s="55">
        <f t="shared" si="0"/>
        <v>68</v>
      </c>
      <c r="J57" s="67">
        <v>7399446624</v>
      </c>
      <c r="K57" s="73" t="s">
        <v>513</v>
      </c>
      <c r="L57" s="51" t="s">
        <v>514</v>
      </c>
      <c r="M57" s="73">
        <v>9435325217</v>
      </c>
      <c r="N57" s="105" t="s">
        <v>940</v>
      </c>
      <c r="O57" s="87" t="s">
        <v>941</v>
      </c>
      <c r="P57" s="48">
        <v>43581</v>
      </c>
      <c r="Q57" s="47" t="s">
        <v>201</v>
      </c>
      <c r="R57" s="47" t="s">
        <v>509</v>
      </c>
      <c r="S57" s="47" t="s">
        <v>787</v>
      </c>
      <c r="T57" s="18"/>
    </row>
    <row r="58" spans="1:20" ht="27.75">
      <c r="A58" s="4">
        <v>54</v>
      </c>
      <c r="B58" s="17" t="s">
        <v>63</v>
      </c>
      <c r="C58" s="125" t="s">
        <v>874</v>
      </c>
      <c r="D58" s="47" t="s">
        <v>23</v>
      </c>
      <c r="E58" s="67" t="s">
        <v>875</v>
      </c>
      <c r="F58" s="47" t="s">
        <v>94</v>
      </c>
      <c r="G58" s="65">
        <v>60</v>
      </c>
      <c r="H58" s="65">
        <v>39</v>
      </c>
      <c r="I58" s="55">
        <f t="shared" si="0"/>
        <v>99</v>
      </c>
      <c r="J58" s="67" t="s">
        <v>942</v>
      </c>
      <c r="K58" s="47"/>
      <c r="L58" s="47"/>
      <c r="M58" s="47"/>
      <c r="N58" s="47"/>
      <c r="O58" s="47"/>
      <c r="P58" s="48">
        <v>43581</v>
      </c>
      <c r="Q58" s="47" t="s">
        <v>201</v>
      </c>
      <c r="R58" s="47" t="s">
        <v>512</v>
      </c>
      <c r="S58" s="47" t="s">
        <v>787</v>
      </c>
      <c r="T58" s="18"/>
    </row>
    <row r="59" spans="1:20" ht="33" thickBot="1">
      <c r="A59" s="4">
        <v>55</v>
      </c>
      <c r="B59" s="17" t="s">
        <v>62</v>
      </c>
      <c r="C59" s="245" t="s">
        <v>876</v>
      </c>
      <c r="D59" s="47" t="s">
        <v>25</v>
      </c>
      <c r="E59" s="126">
        <v>61</v>
      </c>
      <c r="F59" s="47"/>
      <c r="G59" s="142">
        <v>24</v>
      </c>
      <c r="H59" s="142">
        <v>25</v>
      </c>
      <c r="I59" s="55">
        <f t="shared" si="0"/>
        <v>49</v>
      </c>
      <c r="J59" s="65">
        <v>9859268199</v>
      </c>
      <c r="K59" s="73" t="s">
        <v>313</v>
      </c>
      <c r="L59" s="51" t="s">
        <v>701</v>
      </c>
      <c r="M59" s="73">
        <v>9401453423</v>
      </c>
      <c r="N59" s="105" t="s">
        <v>943</v>
      </c>
      <c r="O59" s="47">
        <v>9678009336</v>
      </c>
      <c r="P59" s="48">
        <v>43582</v>
      </c>
      <c r="Q59" s="47" t="s">
        <v>166</v>
      </c>
      <c r="R59" s="47" t="s">
        <v>509</v>
      </c>
      <c r="S59" s="47" t="s">
        <v>787</v>
      </c>
      <c r="T59" s="18"/>
    </row>
    <row r="60" spans="1:20" ht="33.75" thickBot="1">
      <c r="A60" s="4">
        <v>56</v>
      </c>
      <c r="B60" s="17" t="s">
        <v>62</v>
      </c>
      <c r="C60" s="66" t="s">
        <v>877</v>
      </c>
      <c r="D60" s="47" t="s">
        <v>25</v>
      </c>
      <c r="E60" s="47">
        <v>233</v>
      </c>
      <c r="F60" s="47"/>
      <c r="G60" s="19">
        <v>20</v>
      </c>
      <c r="H60" s="19">
        <v>47</v>
      </c>
      <c r="I60" s="55">
        <f t="shared" si="0"/>
        <v>67</v>
      </c>
      <c r="J60" s="67">
        <v>8486810160</v>
      </c>
      <c r="K60" s="73" t="s">
        <v>313</v>
      </c>
      <c r="L60" s="47" t="s">
        <v>317</v>
      </c>
      <c r="M60" s="73">
        <v>9859278614</v>
      </c>
      <c r="N60" s="47" t="s">
        <v>315</v>
      </c>
      <c r="O60" s="87" t="s">
        <v>944</v>
      </c>
      <c r="P60" s="48">
        <v>43582</v>
      </c>
      <c r="Q60" s="47" t="s">
        <v>166</v>
      </c>
      <c r="R60" s="47" t="s">
        <v>310</v>
      </c>
      <c r="S60" s="47" t="s">
        <v>787</v>
      </c>
      <c r="T60" s="18"/>
    </row>
    <row r="61" spans="1:20" ht="17.25" thickBot="1">
      <c r="A61" s="4">
        <v>57</v>
      </c>
      <c r="B61" s="17" t="s">
        <v>63</v>
      </c>
      <c r="C61" s="64" t="s">
        <v>878</v>
      </c>
      <c r="D61" s="47" t="s">
        <v>25</v>
      </c>
      <c r="E61" s="126">
        <v>62</v>
      </c>
      <c r="F61" s="47"/>
      <c r="G61" s="17">
        <v>43</v>
      </c>
      <c r="H61" s="17">
        <v>42</v>
      </c>
      <c r="I61" s="55">
        <f t="shared" si="0"/>
        <v>85</v>
      </c>
      <c r="J61" s="116">
        <v>7399704475</v>
      </c>
      <c r="K61" s="73" t="s">
        <v>313</v>
      </c>
      <c r="L61" s="47" t="s">
        <v>314</v>
      </c>
      <c r="M61" s="73">
        <v>9401453423</v>
      </c>
      <c r="N61" s="48" t="s">
        <v>702</v>
      </c>
      <c r="O61" s="87" t="s">
        <v>703</v>
      </c>
      <c r="P61" s="48">
        <v>43582</v>
      </c>
      <c r="Q61" s="47" t="s">
        <v>166</v>
      </c>
      <c r="R61" s="47" t="s">
        <v>509</v>
      </c>
      <c r="S61" s="47" t="s">
        <v>787</v>
      </c>
      <c r="T61" s="18"/>
    </row>
    <row r="62" spans="1:20" ht="33.75" thickBot="1">
      <c r="A62" s="4">
        <v>58</v>
      </c>
      <c r="B62" s="17" t="s">
        <v>63</v>
      </c>
      <c r="C62" s="249" t="s">
        <v>879</v>
      </c>
      <c r="D62" s="47" t="s">
        <v>25</v>
      </c>
      <c r="E62" s="19">
        <v>64</v>
      </c>
      <c r="F62" s="47"/>
      <c r="G62" s="19">
        <v>31</v>
      </c>
      <c r="H62" s="19">
        <v>42</v>
      </c>
      <c r="I62" s="55">
        <f t="shared" si="0"/>
        <v>73</v>
      </c>
      <c r="J62" s="47">
        <v>9613271973</v>
      </c>
      <c r="K62" s="73" t="s">
        <v>313</v>
      </c>
      <c r="L62" s="47" t="s">
        <v>317</v>
      </c>
      <c r="M62" s="73">
        <v>9859278614</v>
      </c>
      <c r="N62" s="87" t="s">
        <v>945</v>
      </c>
      <c r="O62" s="87" t="s">
        <v>946</v>
      </c>
      <c r="P62" s="48">
        <v>43582</v>
      </c>
      <c r="Q62" s="47" t="s">
        <v>166</v>
      </c>
      <c r="R62" s="47" t="s">
        <v>499</v>
      </c>
      <c r="S62" s="47" t="s">
        <v>787</v>
      </c>
      <c r="T62" s="18"/>
    </row>
    <row r="63" spans="1:20" ht="17.25" thickBot="1">
      <c r="A63" s="4">
        <v>59</v>
      </c>
      <c r="B63" s="17" t="s">
        <v>62</v>
      </c>
      <c r="C63" s="66" t="s">
        <v>880</v>
      </c>
      <c r="D63" s="47" t="s">
        <v>25</v>
      </c>
      <c r="E63" s="47">
        <v>47</v>
      </c>
      <c r="F63" s="47"/>
      <c r="G63" s="19">
        <v>34</v>
      </c>
      <c r="H63" s="19">
        <v>41</v>
      </c>
      <c r="I63" s="55">
        <f t="shared" si="0"/>
        <v>75</v>
      </c>
      <c r="J63" s="113" t="s">
        <v>947</v>
      </c>
      <c r="K63" s="73" t="s">
        <v>513</v>
      </c>
      <c r="L63" s="51" t="s">
        <v>514</v>
      </c>
      <c r="M63" s="73">
        <v>9435325217</v>
      </c>
      <c r="N63" s="105" t="s">
        <v>940</v>
      </c>
      <c r="O63" s="87" t="s">
        <v>941</v>
      </c>
      <c r="P63" s="48">
        <v>43584</v>
      </c>
      <c r="Q63" s="47" t="s">
        <v>175</v>
      </c>
      <c r="R63" s="47" t="s">
        <v>310</v>
      </c>
      <c r="S63" s="47" t="s">
        <v>787</v>
      </c>
      <c r="T63" s="18"/>
    </row>
    <row r="64" spans="1:20" ht="17.25" thickBot="1">
      <c r="A64" s="4">
        <v>60</v>
      </c>
      <c r="B64" s="17" t="s">
        <v>62</v>
      </c>
      <c r="C64" s="66" t="s">
        <v>881</v>
      </c>
      <c r="D64" s="47" t="s">
        <v>25</v>
      </c>
      <c r="E64" s="47">
        <v>48</v>
      </c>
      <c r="F64" s="47"/>
      <c r="G64" s="19">
        <v>21</v>
      </c>
      <c r="H64" s="19">
        <v>16</v>
      </c>
      <c r="I64" s="55">
        <f t="shared" si="0"/>
        <v>37</v>
      </c>
      <c r="J64" s="81">
        <v>9854560824</v>
      </c>
      <c r="K64" s="73" t="s">
        <v>313</v>
      </c>
      <c r="L64" s="47" t="s">
        <v>314</v>
      </c>
      <c r="M64" s="73">
        <v>9859278614</v>
      </c>
      <c r="N64" s="48" t="s">
        <v>948</v>
      </c>
      <c r="O64" s="87" t="s">
        <v>946</v>
      </c>
      <c r="P64" s="48">
        <v>43584</v>
      </c>
      <c r="Q64" s="47" t="s">
        <v>175</v>
      </c>
      <c r="R64" s="47" t="s">
        <v>499</v>
      </c>
      <c r="S64" s="47" t="s">
        <v>787</v>
      </c>
      <c r="T64" s="18"/>
    </row>
    <row r="65" spans="1:20" ht="17.25" thickBot="1">
      <c r="A65" s="4">
        <v>61</v>
      </c>
      <c r="B65" s="17" t="s">
        <v>63</v>
      </c>
      <c r="C65" s="66" t="s">
        <v>127</v>
      </c>
      <c r="D65" s="47" t="s">
        <v>25</v>
      </c>
      <c r="E65" s="47">
        <v>45</v>
      </c>
      <c r="F65" s="47"/>
      <c r="G65" s="19">
        <v>32</v>
      </c>
      <c r="H65" s="19">
        <v>26</v>
      </c>
      <c r="I65" s="55">
        <f t="shared" si="0"/>
        <v>58</v>
      </c>
      <c r="J65" s="67">
        <v>9577780963</v>
      </c>
      <c r="K65" s="73" t="s">
        <v>313</v>
      </c>
      <c r="L65" s="51" t="s">
        <v>701</v>
      </c>
      <c r="M65" s="73">
        <v>9401453423</v>
      </c>
      <c r="N65" s="105" t="s">
        <v>315</v>
      </c>
      <c r="O65" s="73">
        <v>9859278614</v>
      </c>
      <c r="P65" s="48">
        <v>43584</v>
      </c>
      <c r="Q65" s="47" t="s">
        <v>175</v>
      </c>
      <c r="R65" s="47" t="s">
        <v>310</v>
      </c>
      <c r="S65" s="47" t="s">
        <v>787</v>
      </c>
      <c r="T65" s="18"/>
    </row>
    <row r="66" spans="1:20" ht="17.25" thickBot="1">
      <c r="A66" s="4">
        <v>62</v>
      </c>
      <c r="B66" s="17" t="s">
        <v>63</v>
      </c>
      <c r="C66" s="66" t="s">
        <v>882</v>
      </c>
      <c r="D66" s="47" t="s">
        <v>25</v>
      </c>
      <c r="E66" s="47">
        <v>46</v>
      </c>
      <c r="F66" s="47"/>
      <c r="G66" s="19">
        <v>23</v>
      </c>
      <c r="H66" s="19">
        <v>21</v>
      </c>
      <c r="I66" s="55">
        <f t="shared" si="0"/>
        <v>44</v>
      </c>
      <c r="J66" s="67">
        <v>9859126976</v>
      </c>
      <c r="K66" s="73" t="s">
        <v>313</v>
      </c>
      <c r="L66" s="67" t="s">
        <v>701</v>
      </c>
      <c r="M66" s="73">
        <v>9859278614</v>
      </c>
      <c r="N66" s="105" t="s">
        <v>949</v>
      </c>
      <c r="O66" s="87" t="s">
        <v>946</v>
      </c>
      <c r="P66" s="48">
        <v>43584</v>
      </c>
      <c r="Q66" s="47" t="s">
        <v>175</v>
      </c>
      <c r="R66" s="47" t="s">
        <v>316</v>
      </c>
      <c r="S66" s="47" t="s">
        <v>787</v>
      </c>
      <c r="T66" s="18"/>
    </row>
    <row r="67" spans="1:20" ht="17.25" thickBot="1">
      <c r="A67" s="4">
        <v>63</v>
      </c>
      <c r="B67" s="17" t="s">
        <v>62</v>
      </c>
      <c r="C67" s="66" t="s">
        <v>883</v>
      </c>
      <c r="D67" s="47" t="s">
        <v>25</v>
      </c>
      <c r="E67" s="47">
        <v>234</v>
      </c>
      <c r="F67" s="47"/>
      <c r="G67" s="19">
        <v>52</v>
      </c>
      <c r="H67" s="19">
        <v>42</v>
      </c>
      <c r="I67" s="55">
        <f t="shared" si="0"/>
        <v>94</v>
      </c>
      <c r="J67" s="67">
        <v>7896751897</v>
      </c>
      <c r="K67" s="73" t="s">
        <v>313</v>
      </c>
      <c r="L67" s="47" t="s">
        <v>314</v>
      </c>
      <c r="M67" s="73">
        <v>9401453423</v>
      </c>
      <c r="N67" s="47" t="s">
        <v>950</v>
      </c>
      <c r="O67" s="47">
        <v>9678009336</v>
      </c>
      <c r="P67" s="48">
        <v>43585</v>
      </c>
      <c r="Q67" s="47" t="s">
        <v>183</v>
      </c>
      <c r="R67" s="47" t="s">
        <v>310</v>
      </c>
      <c r="S67" s="47" t="s">
        <v>787</v>
      </c>
      <c r="T67" s="18"/>
    </row>
    <row r="68" spans="1:20" ht="17.25" thickBot="1">
      <c r="A68" s="4">
        <v>64</v>
      </c>
      <c r="B68" s="17" t="s">
        <v>62</v>
      </c>
      <c r="C68" s="66" t="s">
        <v>884</v>
      </c>
      <c r="D68" s="47" t="s">
        <v>25</v>
      </c>
      <c r="E68" s="47">
        <v>238</v>
      </c>
      <c r="F68" s="47"/>
      <c r="G68" s="19">
        <v>13</v>
      </c>
      <c r="H68" s="19">
        <v>12</v>
      </c>
      <c r="I68" s="55">
        <f t="shared" si="0"/>
        <v>25</v>
      </c>
      <c r="J68" s="67" t="s">
        <v>951</v>
      </c>
      <c r="K68" s="73" t="s">
        <v>313</v>
      </c>
      <c r="L68" s="47" t="s">
        <v>314</v>
      </c>
      <c r="M68" s="73">
        <v>9401453423</v>
      </c>
      <c r="N68" s="47" t="s">
        <v>500</v>
      </c>
      <c r="O68" s="87" t="s">
        <v>501</v>
      </c>
      <c r="P68" s="48">
        <v>43585</v>
      </c>
      <c r="Q68" s="47" t="s">
        <v>183</v>
      </c>
      <c r="R68" s="47" t="s">
        <v>499</v>
      </c>
      <c r="S68" s="47" t="s">
        <v>787</v>
      </c>
      <c r="T68" s="18"/>
    </row>
    <row r="69" spans="1:20" ht="17.25" thickBot="1">
      <c r="A69" s="4">
        <v>65</v>
      </c>
      <c r="B69" s="17" t="s">
        <v>63</v>
      </c>
      <c r="C69" s="64" t="s">
        <v>885</v>
      </c>
      <c r="D69" s="47" t="s">
        <v>25</v>
      </c>
      <c r="E69" s="47">
        <v>235</v>
      </c>
      <c r="F69" s="47"/>
      <c r="G69" s="65">
        <v>64</v>
      </c>
      <c r="H69" s="65">
        <v>54</v>
      </c>
      <c r="I69" s="55">
        <f t="shared" si="0"/>
        <v>118</v>
      </c>
      <c r="J69" s="85">
        <v>9577448080</v>
      </c>
      <c r="K69" s="73" t="s">
        <v>513</v>
      </c>
      <c r="L69" s="47" t="s">
        <v>514</v>
      </c>
      <c r="M69" s="73">
        <v>9435325217</v>
      </c>
      <c r="N69" s="47" t="s">
        <v>952</v>
      </c>
      <c r="O69" s="87" t="s">
        <v>941</v>
      </c>
      <c r="P69" s="48">
        <v>43585</v>
      </c>
      <c r="Q69" s="47" t="s">
        <v>183</v>
      </c>
      <c r="R69" s="47" t="s">
        <v>310</v>
      </c>
      <c r="S69" s="47" t="s">
        <v>787</v>
      </c>
      <c r="T69" s="18"/>
    </row>
    <row r="70" spans="1:20" ht="17.25" thickBot="1">
      <c r="A70" s="4">
        <v>66</v>
      </c>
      <c r="B70" s="17" t="s">
        <v>63</v>
      </c>
      <c r="C70" s="66" t="s">
        <v>886</v>
      </c>
      <c r="D70" s="47" t="s">
        <v>25</v>
      </c>
      <c r="E70" s="47">
        <v>236</v>
      </c>
      <c r="F70" s="47"/>
      <c r="G70" s="19">
        <v>20</v>
      </c>
      <c r="H70" s="19">
        <v>11</v>
      </c>
      <c r="I70" s="55">
        <f t="shared" ref="I70:I133" si="1">SUM(G70:H70)</f>
        <v>31</v>
      </c>
      <c r="J70" s="103">
        <v>8876709195</v>
      </c>
      <c r="K70" s="73" t="s">
        <v>513</v>
      </c>
      <c r="L70" s="47" t="s">
        <v>514</v>
      </c>
      <c r="M70" s="73">
        <v>9435325217</v>
      </c>
      <c r="N70" s="47" t="s">
        <v>953</v>
      </c>
      <c r="O70" s="87">
        <v>9854811964</v>
      </c>
      <c r="P70" s="48">
        <v>43585</v>
      </c>
      <c r="Q70" s="47" t="s">
        <v>183</v>
      </c>
      <c r="R70" s="47" t="s">
        <v>316</v>
      </c>
      <c r="S70" s="47" t="s">
        <v>787</v>
      </c>
      <c r="T70" s="18"/>
    </row>
    <row r="71" spans="1:20">
      <c r="A71" s="4">
        <v>67</v>
      </c>
      <c r="B71" s="17"/>
      <c r="C71" s="18"/>
      <c r="D71" s="18"/>
      <c r="E71" s="19"/>
      <c r="F71" s="18"/>
      <c r="G71" s="19"/>
      <c r="H71" s="19"/>
      <c r="I71" s="55">
        <f t="shared" si="1"/>
        <v>0</v>
      </c>
      <c r="J71" s="18"/>
      <c r="K71" s="18"/>
      <c r="L71" s="18"/>
      <c r="M71" s="18"/>
      <c r="N71" s="18"/>
      <c r="O71" s="18"/>
      <c r="P71" s="23"/>
      <c r="Q71" s="18"/>
      <c r="R71" s="18"/>
      <c r="S71" s="18"/>
      <c r="T71" s="18"/>
    </row>
    <row r="72" spans="1:20">
      <c r="A72" s="4">
        <v>68</v>
      </c>
      <c r="B72" s="17"/>
      <c r="C72" s="18"/>
      <c r="D72" s="18"/>
      <c r="E72" s="19"/>
      <c r="F72" s="18"/>
      <c r="G72" s="19"/>
      <c r="H72" s="19"/>
      <c r="I72" s="55">
        <f t="shared" si="1"/>
        <v>0</v>
      </c>
      <c r="J72" s="18"/>
      <c r="K72" s="18"/>
      <c r="L72" s="18"/>
      <c r="M72" s="18"/>
      <c r="N72" s="18"/>
      <c r="O72" s="18"/>
      <c r="P72" s="23"/>
      <c r="Q72" s="18"/>
      <c r="R72" s="18"/>
      <c r="S72" s="18"/>
      <c r="T72" s="18"/>
    </row>
    <row r="73" spans="1:20">
      <c r="A73" s="4">
        <v>69</v>
      </c>
      <c r="B73" s="17"/>
      <c r="C73" s="18"/>
      <c r="D73" s="18"/>
      <c r="E73" s="19"/>
      <c r="F73" s="18"/>
      <c r="G73" s="19"/>
      <c r="H73" s="19"/>
      <c r="I73" s="55">
        <f t="shared" si="1"/>
        <v>0</v>
      </c>
      <c r="J73" s="18"/>
      <c r="K73" s="18"/>
      <c r="L73" s="18"/>
      <c r="M73" s="18"/>
      <c r="N73" s="18"/>
      <c r="O73" s="18"/>
      <c r="P73" s="23"/>
      <c r="Q73" s="18"/>
      <c r="R73" s="18"/>
      <c r="S73" s="18"/>
      <c r="T73" s="18"/>
    </row>
    <row r="74" spans="1:20">
      <c r="A74" s="4">
        <v>70</v>
      </c>
      <c r="B74" s="17"/>
      <c r="C74" s="56"/>
      <c r="D74" s="56"/>
      <c r="E74" s="17"/>
      <c r="F74" s="56"/>
      <c r="G74" s="17"/>
      <c r="H74" s="17"/>
      <c r="I74" s="55">
        <f t="shared" si="1"/>
        <v>0</v>
      </c>
      <c r="J74" s="56"/>
      <c r="K74" s="56"/>
      <c r="L74" s="56"/>
      <c r="M74" s="56"/>
      <c r="N74" s="56"/>
      <c r="O74" s="56"/>
      <c r="P74" s="23"/>
      <c r="Q74" s="18"/>
      <c r="R74" s="18"/>
      <c r="S74" s="18"/>
      <c r="T74" s="18"/>
    </row>
    <row r="75" spans="1:20">
      <c r="A75" s="4">
        <v>71</v>
      </c>
      <c r="B75" s="17"/>
      <c r="C75" s="18"/>
      <c r="D75" s="18"/>
      <c r="E75" s="19"/>
      <c r="F75" s="18"/>
      <c r="G75" s="19"/>
      <c r="H75" s="19"/>
      <c r="I75" s="55">
        <f t="shared" si="1"/>
        <v>0</v>
      </c>
      <c r="J75" s="18"/>
      <c r="K75" s="18"/>
      <c r="L75" s="18"/>
      <c r="M75" s="18"/>
      <c r="N75" s="18"/>
      <c r="O75" s="18"/>
      <c r="P75" s="23"/>
      <c r="Q75" s="18"/>
      <c r="R75" s="18"/>
      <c r="S75" s="18"/>
      <c r="T75" s="18"/>
    </row>
    <row r="76" spans="1:20">
      <c r="A76" s="4">
        <v>72</v>
      </c>
      <c r="B76" s="17"/>
      <c r="C76" s="18"/>
      <c r="D76" s="18"/>
      <c r="E76" s="19"/>
      <c r="F76" s="18"/>
      <c r="G76" s="19"/>
      <c r="H76" s="19"/>
      <c r="I76" s="55">
        <f t="shared" si="1"/>
        <v>0</v>
      </c>
      <c r="J76" s="18"/>
      <c r="K76" s="18"/>
      <c r="L76" s="18"/>
      <c r="M76" s="18"/>
      <c r="N76" s="18"/>
      <c r="O76" s="18"/>
      <c r="P76" s="23"/>
      <c r="Q76" s="18"/>
      <c r="R76" s="18"/>
      <c r="S76" s="18"/>
      <c r="T76" s="18"/>
    </row>
    <row r="77" spans="1:20">
      <c r="A77" s="4">
        <v>73</v>
      </c>
      <c r="B77" s="17"/>
      <c r="C77" s="18"/>
      <c r="D77" s="18"/>
      <c r="E77" s="19"/>
      <c r="F77" s="18"/>
      <c r="G77" s="19"/>
      <c r="H77" s="19"/>
      <c r="I77" s="55">
        <f t="shared" si="1"/>
        <v>0</v>
      </c>
      <c r="J77" s="18"/>
      <c r="K77" s="18"/>
      <c r="L77" s="18"/>
      <c r="M77" s="18"/>
      <c r="N77" s="18"/>
      <c r="O77" s="18"/>
      <c r="P77" s="23"/>
      <c r="Q77" s="18"/>
      <c r="R77" s="18"/>
      <c r="S77" s="18"/>
      <c r="T77" s="18"/>
    </row>
    <row r="78" spans="1:20">
      <c r="A78" s="4">
        <v>74</v>
      </c>
      <c r="B78" s="17"/>
      <c r="C78" s="18"/>
      <c r="D78" s="18"/>
      <c r="E78" s="19"/>
      <c r="F78" s="18"/>
      <c r="G78" s="19"/>
      <c r="H78" s="19"/>
      <c r="I78" s="55">
        <f t="shared" si="1"/>
        <v>0</v>
      </c>
      <c r="J78" s="18"/>
      <c r="K78" s="18"/>
      <c r="L78" s="18"/>
      <c r="M78" s="18"/>
      <c r="N78" s="18"/>
      <c r="O78" s="18"/>
      <c r="P78" s="23"/>
      <c r="Q78" s="18"/>
      <c r="R78" s="18"/>
      <c r="S78" s="18"/>
      <c r="T78" s="18"/>
    </row>
    <row r="79" spans="1:20">
      <c r="A79" s="4">
        <v>75</v>
      </c>
      <c r="B79" s="17"/>
      <c r="C79" s="18"/>
      <c r="D79" s="18"/>
      <c r="E79" s="19"/>
      <c r="F79" s="18"/>
      <c r="G79" s="19"/>
      <c r="H79" s="19"/>
      <c r="I79" s="55">
        <f t="shared" si="1"/>
        <v>0</v>
      </c>
      <c r="J79" s="18"/>
      <c r="K79" s="18"/>
      <c r="L79" s="18"/>
      <c r="M79" s="18"/>
      <c r="N79" s="18"/>
      <c r="O79" s="18"/>
      <c r="P79" s="23"/>
      <c r="Q79" s="18"/>
      <c r="R79" s="18"/>
      <c r="S79" s="18"/>
      <c r="T79" s="18"/>
    </row>
    <row r="80" spans="1:20">
      <c r="A80" s="4">
        <v>76</v>
      </c>
      <c r="B80" s="17"/>
      <c r="C80" s="18"/>
      <c r="D80" s="18"/>
      <c r="E80" s="19"/>
      <c r="F80" s="18"/>
      <c r="G80" s="19"/>
      <c r="H80" s="19"/>
      <c r="I80" s="55">
        <f t="shared" si="1"/>
        <v>0</v>
      </c>
      <c r="J80" s="18"/>
      <c r="K80" s="18"/>
      <c r="L80" s="18"/>
      <c r="M80" s="18"/>
      <c r="N80" s="18"/>
      <c r="O80" s="18"/>
      <c r="P80" s="23"/>
      <c r="Q80" s="18"/>
      <c r="R80" s="18"/>
      <c r="S80" s="18"/>
      <c r="T80" s="18"/>
    </row>
    <row r="81" spans="1:20">
      <c r="A81" s="4">
        <v>77</v>
      </c>
      <c r="B81" s="17"/>
      <c r="C81" s="18"/>
      <c r="D81" s="18"/>
      <c r="E81" s="19"/>
      <c r="F81" s="18"/>
      <c r="G81" s="19"/>
      <c r="H81" s="19"/>
      <c r="I81" s="55">
        <f t="shared" si="1"/>
        <v>0</v>
      </c>
      <c r="J81" s="18"/>
      <c r="K81" s="18"/>
      <c r="L81" s="18"/>
      <c r="M81" s="18"/>
      <c r="N81" s="18"/>
      <c r="O81" s="18"/>
      <c r="P81" s="23"/>
      <c r="Q81" s="18"/>
      <c r="R81" s="18"/>
      <c r="S81" s="18"/>
      <c r="T81" s="18"/>
    </row>
    <row r="82" spans="1:20">
      <c r="A82" s="4">
        <v>78</v>
      </c>
      <c r="B82" s="17"/>
      <c r="C82" s="18"/>
      <c r="D82" s="18"/>
      <c r="E82" s="19"/>
      <c r="F82" s="18"/>
      <c r="G82" s="19"/>
      <c r="H82" s="19"/>
      <c r="I82" s="55">
        <f t="shared" si="1"/>
        <v>0</v>
      </c>
      <c r="J82" s="18"/>
      <c r="K82" s="18"/>
      <c r="L82" s="18"/>
      <c r="M82" s="18"/>
      <c r="N82" s="18"/>
      <c r="O82" s="18"/>
      <c r="P82" s="23"/>
      <c r="Q82" s="18"/>
      <c r="R82" s="18"/>
      <c r="S82" s="18"/>
      <c r="T82" s="18"/>
    </row>
    <row r="83" spans="1:20">
      <c r="A83" s="4">
        <v>79</v>
      </c>
      <c r="B83" s="17"/>
      <c r="C83" s="18"/>
      <c r="D83" s="18"/>
      <c r="E83" s="19"/>
      <c r="F83" s="18"/>
      <c r="G83" s="19"/>
      <c r="H83" s="19"/>
      <c r="I83" s="55">
        <f t="shared" si="1"/>
        <v>0</v>
      </c>
      <c r="J83" s="18"/>
      <c r="K83" s="18"/>
      <c r="L83" s="18"/>
      <c r="M83" s="18"/>
      <c r="N83" s="18"/>
      <c r="O83" s="18"/>
      <c r="P83" s="23"/>
      <c r="Q83" s="18"/>
      <c r="R83" s="18"/>
      <c r="S83" s="18"/>
      <c r="T83" s="18"/>
    </row>
    <row r="84" spans="1:20">
      <c r="A84" s="4">
        <v>80</v>
      </c>
      <c r="B84" s="17"/>
      <c r="C84" s="18"/>
      <c r="D84" s="18"/>
      <c r="E84" s="19"/>
      <c r="F84" s="18"/>
      <c r="G84" s="19"/>
      <c r="H84" s="19"/>
      <c r="I84" s="55">
        <f t="shared" si="1"/>
        <v>0</v>
      </c>
      <c r="J84" s="18"/>
      <c r="K84" s="18"/>
      <c r="L84" s="18"/>
      <c r="M84" s="18"/>
      <c r="N84" s="18"/>
      <c r="O84" s="18"/>
      <c r="P84" s="23"/>
      <c r="Q84" s="18"/>
      <c r="R84" s="18"/>
      <c r="S84" s="18"/>
      <c r="T84" s="18"/>
    </row>
    <row r="85" spans="1:20">
      <c r="A85" s="4">
        <v>81</v>
      </c>
      <c r="B85" s="17"/>
      <c r="C85" s="18"/>
      <c r="D85" s="18"/>
      <c r="E85" s="19"/>
      <c r="F85" s="18"/>
      <c r="G85" s="19"/>
      <c r="H85" s="19"/>
      <c r="I85" s="55">
        <f t="shared" si="1"/>
        <v>0</v>
      </c>
      <c r="J85" s="18"/>
      <c r="K85" s="18"/>
      <c r="L85" s="18"/>
      <c r="M85" s="18"/>
      <c r="N85" s="18"/>
      <c r="O85" s="18"/>
      <c r="P85" s="23"/>
      <c r="Q85" s="18"/>
      <c r="R85" s="18"/>
      <c r="S85" s="18"/>
      <c r="T85" s="18"/>
    </row>
    <row r="86" spans="1:20">
      <c r="A86" s="4">
        <v>82</v>
      </c>
      <c r="B86" s="17"/>
      <c r="C86" s="18"/>
      <c r="D86" s="18"/>
      <c r="E86" s="19"/>
      <c r="F86" s="18"/>
      <c r="G86" s="19"/>
      <c r="H86" s="19"/>
      <c r="I86" s="55">
        <f t="shared" si="1"/>
        <v>0</v>
      </c>
      <c r="J86" s="18"/>
      <c r="K86" s="18"/>
      <c r="L86" s="18"/>
      <c r="M86" s="18"/>
      <c r="N86" s="18"/>
      <c r="O86" s="18"/>
      <c r="P86" s="23"/>
      <c r="Q86" s="18"/>
      <c r="R86" s="18"/>
      <c r="S86" s="18"/>
      <c r="T86" s="18"/>
    </row>
    <row r="87" spans="1:20">
      <c r="A87" s="4">
        <v>83</v>
      </c>
      <c r="B87" s="17"/>
      <c r="C87" s="18"/>
      <c r="D87" s="18"/>
      <c r="E87" s="19"/>
      <c r="F87" s="18"/>
      <c r="G87" s="19"/>
      <c r="H87" s="19"/>
      <c r="I87" s="55">
        <f t="shared" si="1"/>
        <v>0</v>
      </c>
      <c r="J87" s="18"/>
      <c r="K87" s="18"/>
      <c r="L87" s="18"/>
      <c r="M87" s="18"/>
      <c r="N87" s="18"/>
      <c r="O87" s="18"/>
      <c r="P87" s="23"/>
      <c r="Q87" s="18"/>
      <c r="R87" s="18"/>
      <c r="S87" s="18"/>
      <c r="T87" s="18"/>
    </row>
    <row r="88" spans="1:20">
      <c r="A88" s="4">
        <v>84</v>
      </c>
      <c r="B88" s="17"/>
      <c r="C88" s="18"/>
      <c r="D88" s="18"/>
      <c r="E88" s="19"/>
      <c r="F88" s="18"/>
      <c r="G88" s="19"/>
      <c r="H88" s="19"/>
      <c r="I88" s="55">
        <f t="shared" si="1"/>
        <v>0</v>
      </c>
      <c r="J88" s="18"/>
      <c r="K88" s="18"/>
      <c r="L88" s="18"/>
      <c r="M88" s="18"/>
      <c r="N88" s="18"/>
      <c r="O88" s="18"/>
      <c r="P88" s="23"/>
      <c r="Q88" s="18"/>
      <c r="R88" s="18"/>
      <c r="S88" s="18"/>
      <c r="T88" s="18"/>
    </row>
    <row r="89" spans="1:20">
      <c r="A89" s="4">
        <v>85</v>
      </c>
      <c r="B89" s="17"/>
      <c r="C89" s="18"/>
      <c r="D89" s="18"/>
      <c r="E89" s="19"/>
      <c r="F89" s="18"/>
      <c r="G89" s="19"/>
      <c r="H89" s="19"/>
      <c r="I89" s="55">
        <f t="shared" si="1"/>
        <v>0</v>
      </c>
      <c r="J89" s="18"/>
      <c r="K89" s="18"/>
      <c r="L89" s="18"/>
      <c r="M89" s="18"/>
      <c r="N89" s="18"/>
      <c r="O89" s="18"/>
      <c r="P89" s="23"/>
      <c r="Q89" s="18"/>
      <c r="R89" s="18"/>
      <c r="S89" s="18"/>
      <c r="T89" s="18"/>
    </row>
    <row r="90" spans="1:20">
      <c r="A90" s="4">
        <v>86</v>
      </c>
      <c r="B90" s="17"/>
      <c r="C90" s="18"/>
      <c r="D90" s="18"/>
      <c r="E90" s="19"/>
      <c r="F90" s="18"/>
      <c r="G90" s="19"/>
      <c r="H90" s="19"/>
      <c r="I90" s="55">
        <f t="shared" si="1"/>
        <v>0</v>
      </c>
      <c r="J90" s="18"/>
      <c r="K90" s="18"/>
      <c r="L90" s="18"/>
      <c r="M90" s="18"/>
      <c r="N90" s="18"/>
      <c r="O90" s="18"/>
      <c r="P90" s="23"/>
      <c r="Q90" s="18"/>
      <c r="R90" s="18"/>
      <c r="S90" s="18"/>
      <c r="T90" s="18"/>
    </row>
    <row r="91" spans="1:20">
      <c r="A91" s="4">
        <v>87</v>
      </c>
      <c r="B91" s="17"/>
      <c r="C91" s="18"/>
      <c r="D91" s="18"/>
      <c r="E91" s="19"/>
      <c r="F91" s="18"/>
      <c r="G91" s="19"/>
      <c r="H91" s="19"/>
      <c r="I91" s="55">
        <f t="shared" si="1"/>
        <v>0</v>
      </c>
      <c r="J91" s="18"/>
      <c r="K91" s="18"/>
      <c r="L91" s="18"/>
      <c r="M91" s="18"/>
      <c r="N91" s="18"/>
      <c r="O91" s="18"/>
      <c r="P91" s="23"/>
      <c r="Q91" s="18"/>
      <c r="R91" s="18"/>
      <c r="S91" s="18"/>
      <c r="T91" s="18"/>
    </row>
    <row r="92" spans="1:20">
      <c r="A92" s="4">
        <v>88</v>
      </c>
      <c r="B92" s="17"/>
      <c r="C92" s="18"/>
      <c r="D92" s="18"/>
      <c r="E92" s="19"/>
      <c r="F92" s="18"/>
      <c r="G92" s="19"/>
      <c r="H92" s="19"/>
      <c r="I92" s="55">
        <f t="shared" si="1"/>
        <v>0</v>
      </c>
      <c r="J92" s="18"/>
      <c r="K92" s="18"/>
      <c r="L92" s="18"/>
      <c r="M92" s="18"/>
      <c r="N92" s="18"/>
      <c r="O92" s="18"/>
      <c r="P92" s="23"/>
      <c r="Q92" s="18"/>
      <c r="R92" s="18"/>
      <c r="S92" s="18"/>
      <c r="T92" s="18"/>
    </row>
    <row r="93" spans="1:20">
      <c r="A93" s="4">
        <v>89</v>
      </c>
      <c r="B93" s="17"/>
      <c r="C93" s="18"/>
      <c r="D93" s="18"/>
      <c r="E93" s="19"/>
      <c r="F93" s="18"/>
      <c r="G93" s="19"/>
      <c r="H93" s="19"/>
      <c r="I93" s="55">
        <f t="shared" si="1"/>
        <v>0</v>
      </c>
      <c r="J93" s="18"/>
      <c r="K93" s="18"/>
      <c r="L93" s="18"/>
      <c r="M93" s="18"/>
      <c r="N93" s="18"/>
      <c r="O93" s="18"/>
      <c r="P93" s="23"/>
      <c r="Q93" s="18"/>
      <c r="R93" s="18"/>
      <c r="S93" s="18"/>
      <c r="T93" s="18"/>
    </row>
    <row r="94" spans="1:20">
      <c r="A94" s="4">
        <v>90</v>
      </c>
      <c r="B94" s="17"/>
      <c r="C94" s="18"/>
      <c r="D94" s="18"/>
      <c r="E94" s="19"/>
      <c r="F94" s="18"/>
      <c r="G94" s="19"/>
      <c r="H94" s="19"/>
      <c r="I94" s="55">
        <f t="shared" si="1"/>
        <v>0</v>
      </c>
      <c r="J94" s="18"/>
      <c r="K94" s="18"/>
      <c r="L94" s="18"/>
      <c r="M94" s="18"/>
      <c r="N94" s="18"/>
      <c r="O94" s="18"/>
      <c r="P94" s="23"/>
      <c r="Q94" s="18"/>
      <c r="R94" s="18"/>
      <c r="S94" s="18"/>
      <c r="T94" s="18"/>
    </row>
    <row r="95" spans="1:20">
      <c r="A95" s="4">
        <v>91</v>
      </c>
      <c r="B95" s="17"/>
      <c r="C95" s="18"/>
      <c r="D95" s="18"/>
      <c r="E95" s="19"/>
      <c r="F95" s="18"/>
      <c r="G95" s="19"/>
      <c r="H95" s="19"/>
      <c r="I95" s="55">
        <f t="shared" si="1"/>
        <v>0</v>
      </c>
      <c r="J95" s="18"/>
      <c r="K95" s="18"/>
      <c r="L95" s="18"/>
      <c r="M95" s="18"/>
      <c r="N95" s="18"/>
      <c r="O95" s="18"/>
      <c r="P95" s="23"/>
      <c r="Q95" s="18"/>
      <c r="R95" s="18"/>
      <c r="S95" s="18"/>
      <c r="T95" s="18"/>
    </row>
    <row r="96" spans="1:20">
      <c r="A96" s="4">
        <v>92</v>
      </c>
      <c r="B96" s="17"/>
      <c r="C96" s="18"/>
      <c r="D96" s="18"/>
      <c r="E96" s="19"/>
      <c r="F96" s="18"/>
      <c r="G96" s="19"/>
      <c r="H96" s="19"/>
      <c r="I96" s="55">
        <f t="shared" si="1"/>
        <v>0</v>
      </c>
      <c r="J96" s="18"/>
      <c r="K96" s="18"/>
      <c r="L96" s="18"/>
      <c r="M96" s="18"/>
      <c r="N96" s="18"/>
      <c r="O96" s="18"/>
      <c r="P96" s="23"/>
      <c r="Q96" s="18"/>
      <c r="R96" s="18"/>
      <c r="S96" s="18"/>
      <c r="T96" s="18"/>
    </row>
    <row r="97" spans="1:20">
      <c r="A97" s="4">
        <v>93</v>
      </c>
      <c r="B97" s="17"/>
      <c r="C97" s="18"/>
      <c r="D97" s="18"/>
      <c r="E97" s="19"/>
      <c r="F97" s="18"/>
      <c r="G97" s="19"/>
      <c r="H97" s="19"/>
      <c r="I97" s="55">
        <f t="shared" si="1"/>
        <v>0</v>
      </c>
      <c r="J97" s="18"/>
      <c r="K97" s="18"/>
      <c r="L97" s="18"/>
      <c r="M97" s="18"/>
      <c r="N97" s="18"/>
      <c r="O97" s="18"/>
      <c r="P97" s="23"/>
      <c r="Q97" s="18"/>
      <c r="R97" s="18"/>
      <c r="S97" s="18"/>
      <c r="T97" s="18"/>
    </row>
    <row r="98" spans="1:20">
      <c r="A98" s="4">
        <v>94</v>
      </c>
      <c r="B98" s="17"/>
      <c r="C98" s="18"/>
      <c r="D98" s="18"/>
      <c r="E98" s="19"/>
      <c r="F98" s="18"/>
      <c r="G98" s="19"/>
      <c r="H98" s="19"/>
      <c r="I98" s="55">
        <f t="shared" si="1"/>
        <v>0</v>
      </c>
      <c r="J98" s="18"/>
      <c r="K98" s="18"/>
      <c r="L98" s="18"/>
      <c r="M98" s="18"/>
      <c r="N98" s="18"/>
      <c r="O98" s="18"/>
      <c r="P98" s="23"/>
      <c r="Q98" s="18"/>
      <c r="R98" s="18"/>
      <c r="S98" s="18"/>
      <c r="T98" s="18"/>
    </row>
    <row r="99" spans="1:20">
      <c r="A99" s="4">
        <v>95</v>
      </c>
      <c r="B99" s="17"/>
      <c r="C99" s="18"/>
      <c r="D99" s="18"/>
      <c r="E99" s="19"/>
      <c r="F99" s="18"/>
      <c r="G99" s="19"/>
      <c r="H99" s="19"/>
      <c r="I99" s="55">
        <f t="shared" si="1"/>
        <v>0</v>
      </c>
      <c r="J99" s="18"/>
      <c r="K99" s="18"/>
      <c r="L99" s="18"/>
      <c r="M99" s="18"/>
      <c r="N99" s="18"/>
      <c r="O99" s="18"/>
      <c r="P99" s="23"/>
      <c r="Q99" s="18"/>
      <c r="R99" s="18"/>
      <c r="S99" s="18"/>
      <c r="T99" s="18"/>
    </row>
    <row r="100" spans="1:20">
      <c r="A100" s="4">
        <v>96</v>
      </c>
      <c r="B100" s="17"/>
      <c r="C100" s="18"/>
      <c r="D100" s="18"/>
      <c r="E100" s="19"/>
      <c r="F100" s="18"/>
      <c r="G100" s="19"/>
      <c r="H100" s="19"/>
      <c r="I100" s="55">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5">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5">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5">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5">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5">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5">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5">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5">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5">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5">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5">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5">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5">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5">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5">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5">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5">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5">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5">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5">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5">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5">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5">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5">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5">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5">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3"/>
      <c r="Q164" s="18"/>
      <c r="R164" s="18"/>
      <c r="S164" s="18"/>
      <c r="T164" s="18"/>
    </row>
    <row r="165" spans="1:20">
      <c r="A165" s="3" t="s">
        <v>11</v>
      </c>
      <c r="B165" s="38"/>
      <c r="C165" s="3">
        <f>COUNTIFS(C5:C164,"*")</f>
        <v>66</v>
      </c>
      <c r="D165" s="3"/>
      <c r="E165" s="13"/>
      <c r="F165" s="3"/>
      <c r="G165" s="57">
        <f>SUM(G5:G164)</f>
        <v>3300</v>
      </c>
      <c r="H165" s="57">
        <f>SUM(H5:H164)</f>
        <v>2754</v>
      </c>
      <c r="I165" s="57">
        <f>SUM(I5:I164)</f>
        <v>6054</v>
      </c>
      <c r="J165" s="3"/>
      <c r="K165" s="7"/>
      <c r="L165" s="20"/>
      <c r="M165" s="20"/>
      <c r="N165" s="7"/>
      <c r="O165" s="7"/>
      <c r="P165" s="14"/>
      <c r="Q165" s="3"/>
      <c r="R165" s="3"/>
      <c r="S165" s="3"/>
      <c r="T165" s="12"/>
    </row>
    <row r="166" spans="1:20">
      <c r="A166" s="43" t="s">
        <v>62</v>
      </c>
      <c r="B166" s="10">
        <f>COUNTIF(B$5:B$164,"Team 1")</f>
        <v>33</v>
      </c>
      <c r="C166" s="43" t="s">
        <v>25</v>
      </c>
      <c r="D166" s="10">
        <f>COUNTIF(D5:D164,"Anganwadi")</f>
        <v>30</v>
      </c>
    </row>
    <row r="167" spans="1:20">
      <c r="A167" s="43" t="s">
        <v>63</v>
      </c>
      <c r="B167" s="10">
        <f>COUNTIF(B$6:B$164,"Team 2")</f>
        <v>33</v>
      </c>
      <c r="C167" s="43" t="s">
        <v>23</v>
      </c>
      <c r="D167" s="10">
        <f>COUNTIF(D5:D164,"School")</f>
        <v>36</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conditionalFormatting sqref="C5:C6">
    <cfRule type="duplicateValues" dxfId="81" priority="20"/>
  </conditionalFormatting>
  <conditionalFormatting sqref="E5:E6">
    <cfRule type="duplicateValues" dxfId="79" priority="19"/>
  </conditionalFormatting>
  <conditionalFormatting sqref="C16 E15:H16">
    <cfRule type="duplicateValues" dxfId="77" priority="18"/>
  </conditionalFormatting>
  <conditionalFormatting sqref="C17:C20">
    <cfRule type="duplicateValues" dxfId="75" priority="17"/>
  </conditionalFormatting>
  <conditionalFormatting sqref="E17:E20">
    <cfRule type="duplicateValues" dxfId="73" priority="16"/>
  </conditionalFormatting>
  <conditionalFormatting sqref="C17:C18">
    <cfRule type="duplicateValues" dxfId="71" priority="15"/>
  </conditionalFormatting>
  <conditionalFormatting sqref="E17:E18">
    <cfRule type="duplicateValues" dxfId="69" priority="14"/>
  </conditionalFormatting>
  <conditionalFormatting sqref="C31">
    <cfRule type="duplicateValues" dxfId="67" priority="13"/>
  </conditionalFormatting>
  <conditionalFormatting sqref="E31">
    <cfRule type="duplicateValues" dxfId="65" priority="12"/>
  </conditionalFormatting>
  <conditionalFormatting sqref="C31">
    <cfRule type="duplicateValues" dxfId="63" priority="11"/>
  </conditionalFormatting>
  <conditionalFormatting sqref="C31">
    <cfRule type="duplicateValues" dxfId="61" priority="10" stopIfTrue="1"/>
  </conditionalFormatting>
  <conditionalFormatting sqref="E31">
    <cfRule type="duplicateValues" dxfId="59" priority="9"/>
  </conditionalFormatting>
  <conditionalFormatting sqref="C33:C34">
    <cfRule type="duplicateValues" dxfId="57" priority="8"/>
  </conditionalFormatting>
  <conditionalFormatting sqref="E33:E34">
    <cfRule type="duplicateValues" dxfId="55" priority="7"/>
  </conditionalFormatting>
  <conditionalFormatting sqref="C37">
    <cfRule type="duplicateValues" dxfId="53" priority="6"/>
  </conditionalFormatting>
  <conditionalFormatting sqref="E37">
    <cfRule type="duplicateValues" dxfId="51" priority="5"/>
  </conditionalFormatting>
  <conditionalFormatting sqref="C37">
    <cfRule type="duplicateValues" dxfId="49" priority="4"/>
  </conditionalFormatting>
  <conditionalFormatting sqref="C37">
    <cfRule type="duplicateValues" dxfId="47" priority="3" stopIfTrue="1"/>
  </conditionalFormatting>
  <conditionalFormatting sqref="E37">
    <cfRule type="duplicateValues" dxfId="45" priority="2"/>
  </conditionalFormatting>
  <conditionalFormatting sqref="J15:O16">
    <cfRule type="duplicateValues" dxfId="43"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K10" sqref="K10"/>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19" t="s">
        <v>70</v>
      </c>
      <c r="B1" s="219"/>
      <c r="C1" s="219"/>
      <c r="D1" s="54"/>
      <c r="E1" s="54"/>
      <c r="F1" s="54"/>
      <c r="G1" s="54"/>
      <c r="H1" s="54"/>
      <c r="I1" s="54"/>
      <c r="J1" s="54"/>
      <c r="K1" s="54"/>
      <c r="L1" s="54"/>
      <c r="M1" s="220"/>
      <c r="N1" s="220"/>
      <c r="O1" s="220"/>
      <c r="P1" s="220"/>
      <c r="Q1" s="220"/>
      <c r="R1" s="220"/>
      <c r="S1" s="220"/>
      <c r="T1" s="220"/>
    </row>
    <row r="2" spans="1:20">
      <c r="A2" s="213" t="s">
        <v>59</v>
      </c>
      <c r="B2" s="214"/>
      <c r="C2" s="214"/>
      <c r="D2" s="24">
        <v>43586</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thickBot="1">
      <c r="A4" s="215"/>
      <c r="B4" s="218"/>
      <c r="C4" s="216"/>
      <c r="D4" s="216"/>
      <c r="E4" s="216"/>
      <c r="F4" s="217"/>
      <c r="G4" s="22" t="s">
        <v>9</v>
      </c>
      <c r="H4" s="22" t="s">
        <v>10</v>
      </c>
      <c r="I4" s="22" t="s">
        <v>11</v>
      </c>
      <c r="J4" s="216"/>
      <c r="K4" s="212"/>
      <c r="L4" s="212"/>
      <c r="M4" s="212"/>
      <c r="N4" s="212"/>
      <c r="O4" s="212"/>
      <c r="P4" s="215"/>
      <c r="Q4" s="215"/>
      <c r="R4" s="216"/>
      <c r="S4" s="216"/>
      <c r="T4" s="216"/>
    </row>
    <row r="5" spans="1:20" ht="17.25" thickBot="1">
      <c r="A5" s="4">
        <v>1</v>
      </c>
      <c r="B5" s="17" t="s">
        <v>62</v>
      </c>
      <c r="C5" s="64" t="s">
        <v>954</v>
      </c>
      <c r="D5" s="71" t="s">
        <v>23</v>
      </c>
      <c r="E5" s="257" t="s">
        <v>955</v>
      </c>
      <c r="F5" s="71" t="s">
        <v>836</v>
      </c>
      <c r="G5" s="65">
        <v>77</v>
      </c>
      <c r="H5" s="65">
        <v>67</v>
      </c>
      <c r="I5" s="58">
        <f>SUM(G5:H5)</f>
        <v>144</v>
      </c>
      <c r="J5" s="271">
        <v>9435801071</v>
      </c>
      <c r="K5" s="144"/>
      <c r="L5" s="144"/>
      <c r="M5" s="144"/>
      <c r="N5" s="145"/>
      <c r="O5" s="145"/>
      <c r="P5" s="115">
        <v>43587</v>
      </c>
      <c r="Q5" s="47" t="s">
        <v>196</v>
      </c>
      <c r="R5" s="47" t="s">
        <v>193</v>
      </c>
      <c r="S5" s="81" t="s">
        <v>787</v>
      </c>
      <c r="T5" s="47"/>
    </row>
    <row r="6" spans="1:20" ht="17.25" thickBot="1">
      <c r="A6" s="4">
        <v>2</v>
      </c>
      <c r="B6" s="17" t="s">
        <v>63</v>
      </c>
      <c r="C6" s="64" t="s">
        <v>956</v>
      </c>
      <c r="D6" s="71" t="s">
        <v>23</v>
      </c>
      <c r="E6" s="73">
        <v>18040220901</v>
      </c>
      <c r="F6" s="71" t="s">
        <v>94</v>
      </c>
      <c r="G6" s="65">
        <v>41</v>
      </c>
      <c r="H6" s="65">
        <v>63</v>
      </c>
      <c r="I6" s="58">
        <f t="shared" ref="I6:I69" si="0">SUM(G6:H6)</f>
        <v>104</v>
      </c>
      <c r="J6" s="271">
        <v>9577785131</v>
      </c>
      <c r="K6" s="144"/>
      <c r="L6" s="144"/>
      <c r="M6" s="144"/>
      <c r="N6" s="272"/>
      <c r="O6" s="273"/>
      <c r="P6" s="115">
        <v>43587</v>
      </c>
      <c r="Q6" s="47" t="s">
        <v>196</v>
      </c>
      <c r="R6" s="47" t="s">
        <v>194</v>
      </c>
      <c r="S6" s="81" t="s">
        <v>787</v>
      </c>
      <c r="T6" s="47"/>
    </row>
    <row r="7" spans="1:20" ht="17.25" thickBot="1">
      <c r="A7" s="4">
        <v>3</v>
      </c>
      <c r="B7" s="17" t="s">
        <v>62</v>
      </c>
      <c r="C7" s="70" t="s">
        <v>957</v>
      </c>
      <c r="D7" s="71" t="s">
        <v>25</v>
      </c>
      <c r="E7" s="71">
        <v>12</v>
      </c>
      <c r="F7" s="71"/>
      <c r="G7" s="83">
        <v>22</v>
      </c>
      <c r="H7" s="83">
        <v>21</v>
      </c>
      <c r="I7" s="58">
        <f t="shared" si="0"/>
        <v>43</v>
      </c>
      <c r="J7" s="73">
        <v>9864994081</v>
      </c>
      <c r="K7" s="73" t="s">
        <v>189</v>
      </c>
      <c r="L7" s="71" t="s">
        <v>190</v>
      </c>
      <c r="M7" s="73">
        <v>9854127357</v>
      </c>
      <c r="N7" s="91" t="s">
        <v>325</v>
      </c>
      <c r="O7" s="91" t="s">
        <v>326</v>
      </c>
      <c r="P7" s="48">
        <v>43588</v>
      </c>
      <c r="Q7" s="47" t="s">
        <v>201</v>
      </c>
      <c r="R7" s="47" t="s">
        <v>392</v>
      </c>
      <c r="S7" s="81" t="s">
        <v>787</v>
      </c>
      <c r="T7" s="47"/>
    </row>
    <row r="8" spans="1:20" ht="27.75" thickBot="1">
      <c r="A8" s="4">
        <v>4</v>
      </c>
      <c r="B8" s="17" t="s">
        <v>62</v>
      </c>
      <c r="C8" s="64" t="s">
        <v>958</v>
      </c>
      <c r="D8" s="71" t="s">
        <v>23</v>
      </c>
      <c r="E8" s="73">
        <v>18040213401</v>
      </c>
      <c r="F8" s="71" t="s">
        <v>94</v>
      </c>
      <c r="G8" s="65">
        <v>40</v>
      </c>
      <c r="H8" s="65">
        <v>34</v>
      </c>
      <c r="I8" s="58">
        <f t="shared" si="0"/>
        <v>74</v>
      </c>
      <c r="J8" s="271">
        <v>9859438621</v>
      </c>
      <c r="K8" s="73"/>
      <c r="L8" s="71"/>
      <c r="M8" s="73"/>
      <c r="N8" s="91"/>
      <c r="O8" s="91"/>
      <c r="P8" s="48">
        <v>43588</v>
      </c>
      <c r="Q8" s="47" t="s">
        <v>201</v>
      </c>
      <c r="R8" s="47" t="s">
        <v>692</v>
      </c>
      <c r="S8" s="81" t="s">
        <v>787</v>
      </c>
      <c r="T8" s="47"/>
    </row>
    <row r="9" spans="1:20" ht="17.25" thickBot="1">
      <c r="A9" s="4">
        <v>5</v>
      </c>
      <c r="B9" s="17" t="s">
        <v>63</v>
      </c>
      <c r="C9" s="70" t="s">
        <v>959</v>
      </c>
      <c r="D9" s="71" t="s">
        <v>25</v>
      </c>
      <c r="E9" s="71">
        <v>10</v>
      </c>
      <c r="F9" s="71"/>
      <c r="G9" s="83">
        <v>43</v>
      </c>
      <c r="H9" s="83">
        <v>40</v>
      </c>
      <c r="I9" s="58">
        <f t="shared" si="0"/>
        <v>83</v>
      </c>
      <c r="J9" s="73">
        <v>9854572246</v>
      </c>
      <c r="K9" s="71" t="s">
        <v>189</v>
      </c>
      <c r="L9" s="71" t="s">
        <v>190</v>
      </c>
      <c r="M9" s="73">
        <v>9854127357</v>
      </c>
      <c r="N9" s="91" t="s">
        <v>1059</v>
      </c>
      <c r="O9" s="91" t="s">
        <v>1060</v>
      </c>
      <c r="P9" s="48">
        <v>43588</v>
      </c>
      <c r="Q9" s="47" t="s">
        <v>201</v>
      </c>
      <c r="R9" s="47" t="s">
        <v>393</v>
      </c>
      <c r="S9" s="81" t="s">
        <v>787</v>
      </c>
      <c r="T9" s="47"/>
    </row>
    <row r="10" spans="1:20" ht="33.75" thickBot="1">
      <c r="A10" s="4">
        <v>6</v>
      </c>
      <c r="B10" s="17" t="s">
        <v>63</v>
      </c>
      <c r="C10" s="64" t="s">
        <v>960</v>
      </c>
      <c r="D10" s="71" t="s">
        <v>23</v>
      </c>
      <c r="E10" s="73">
        <v>18040213402</v>
      </c>
      <c r="F10" s="71" t="s">
        <v>94</v>
      </c>
      <c r="G10" s="65">
        <v>25</v>
      </c>
      <c r="H10" s="65">
        <v>31</v>
      </c>
      <c r="I10" s="58">
        <f t="shared" si="0"/>
        <v>56</v>
      </c>
      <c r="J10" s="271" t="s">
        <v>1061</v>
      </c>
      <c r="K10" s="73"/>
      <c r="L10" s="71"/>
      <c r="M10" s="73"/>
      <c r="N10" s="91"/>
      <c r="O10" s="91"/>
      <c r="P10" s="48">
        <v>43588</v>
      </c>
      <c r="Q10" s="47" t="s">
        <v>201</v>
      </c>
      <c r="R10" s="47" t="s">
        <v>392</v>
      </c>
      <c r="S10" s="81" t="s">
        <v>787</v>
      </c>
      <c r="T10" s="47"/>
    </row>
    <row r="11" spans="1:20" ht="27.75" thickBot="1">
      <c r="A11" s="4">
        <v>7</v>
      </c>
      <c r="B11" s="17" t="s">
        <v>62</v>
      </c>
      <c r="C11" s="138" t="s">
        <v>961</v>
      </c>
      <c r="D11" s="47" t="s">
        <v>23</v>
      </c>
      <c r="E11" s="17">
        <v>18040223302</v>
      </c>
      <c r="F11" s="47" t="s">
        <v>94</v>
      </c>
      <c r="G11" s="74">
        <v>50</v>
      </c>
      <c r="H11" s="74">
        <v>51</v>
      </c>
      <c r="I11" s="58">
        <f t="shared" si="0"/>
        <v>101</v>
      </c>
      <c r="J11" s="102">
        <v>9954869077</v>
      </c>
      <c r="K11" s="47"/>
      <c r="L11" s="47"/>
      <c r="M11" s="47"/>
      <c r="N11" s="48"/>
      <c r="O11" s="88"/>
      <c r="P11" s="48">
        <v>43589</v>
      </c>
      <c r="Q11" s="47" t="s">
        <v>166</v>
      </c>
      <c r="R11" s="47" t="s">
        <v>282</v>
      </c>
      <c r="S11" s="81" t="s">
        <v>787</v>
      </c>
      <c r="T11" s="47"/>
    </row>
    <row r="12" spans="1:20" ht="17.25" thickBot="1">
      <c r="A12" s="4">
        <v>8</v>
      </c>
      <c r="B12" s="17" t="s">
        <v>63</v>
      </c>
      <c r="C12" s="70" t="s">
        <v>962</v>
      </c>
      <c r="D12" s="71" t="s">
        <v>23</v>
      </c>
      <c r="E12" s="73" t="s">
        <v>963</v>
      </c>
      <c r="F12" s="71" t="s">
        <v>94</v>
      </c>
      <c r="G12" s="83">
        <v>62</v>
      </c>
      <c r="H12" s="83">
        <v>40</v>
      </c>
      <c r="I12" s="58">
        <f t="shared" si="0"/>
        <v>102</v>
      </c>
      <c r="J12" s="98" t="s">
        <v>1062</v>
      </c>
      <c r="K12" s="73"/>
      <c r="L12" s="73"/>
      <c r="M12" s="73"/>
      <c r="N12" s="91"/>
      <c r="O12" s="91"/>
      <c r="P12" s="48">
        <v>43589</v>
      </c>
      <c r="Q12" s="47" t="s">
        <v>166</v>
      </c>
      <c r="R12" s="47" t="s">
        <v>476</v>
      </c>
      <c r="S12" s="81" t="s">
        <v>787</v>
      </c>
      <c r="T12" s="47"/>
    </row>
    <row r="13" spans="1:20">
      <c r="A13" s="4">
        <v>9</v>
      </c>
      <c r="B13" s="17" t="s">
        <v>62</v>
      </c>
      <c r="C13" s="70" t="s">
        <v>964</v>
      </c>
      <c r="D13" s="71" t="s">
        <v>25</v>
      </c>
      <c r="E13" s="71">
        <v>23</v>
      </c>
      <c r="F13" s="71"/>
      <c r="G13" s="83">
        <v>14</v>
      </c>
      <c r="H13" s="83">
        <v>13</v>
      </c>
      <c r="I13" s="58">
        <f t="shared" si="0"/>
        <v>27</v>
      </c>
      <c r="J13" s="73">
        <v>9101420979</v>
      </c>
      <c r="K13" s="73" t="s">
        <v>296</v>
      </c>
      <c r="L13" s="73" t="s">
        <v>297</v>
      </c>
      <c r="M13" s="73">
        <v>9954892407</v>
      </c>
      <c r="N13" s="107" t="s">
        <v>429</v>
      </c>
      <c r="O13" s="109" t="s">
        <v>430</v>
      </c>
      <c r="P13" s="48">
        <v>43591</v>
      </c>
      <c r="Q13" s="47" t="s">
        <v>175</v>
      </c>
      <c r="R13" s="81" t="s">
        <v>234</v>
      </c>
      <c r="S13" s="81" t="s">
        <v>787</v>
      </c>
      <c r="T13" s="47"/>
    </row>
    <row r="14" spans="1:20" ht="27">
      <c r="A14" s="4">
        <v>10</v>
      </c>
      <c r="B14" s="17" t="s">
        <v>62</v>
      </c>
      <c r="C14" s="64" t="s">
        <v>965</v>
      </c>
      <c r="D14" s="71" t="s">
        <v>23</v>
      </c>
      <c r="E14" s="71">
        <v>18040221101</v>
      </c>
      <c r="F14" s="71" t="s">
        <v>94</v>
      </c>
      <c r="G14" s="65">
        <v>9</v>
      </c>
      <c r="H14" s="65">
        <v>17</v>
      </c>
      <c r="I14" s="58">
        <f t="shared" si="0"/>
        <v>26</v>
      </c>
      <c r="J14" s="271">
        <v>9435312103</v>
      </c>
      <c r="K14" s="73"/>
      <c r="L14" s="73"/>
      <c r="M14" s="73"/>
      <c r="N14" s="107"/>
      <c r="O14" s="109"/>
      <c r="P14" s="48">
        <v>43591</v>
      </c>
      <c r="Q14" s="47" t="s">
        <v>175</v>
      </c>
      <c r="R14" s="81" t="s">
        <v>234</v>
      </c>
      <c r="S14" s="81" t="s">
        <v>787</v>
      </c>
      <c r="T14" s="47"/>
    </row>
    <row r="15" spans="1:20">
      <c r="A15" s="4">
        <v>11</v>
      </c>
      <c r="B15" s="17" t="s">
        <v>63</v>
      </c>
      <c r="C15" s="70" t="s">
        <v>966</v>
      </c>
      <c r="D15" s="71" t="s">
        <v>25</v>
      </c>
      <c r="E15" s="71">
        <v>25</v>
      </c>
      <c r="F15" s="71"/>
      <c r="G15" s="83">
        <v>12</v>
      </c>
      <c r="H15" s="83">
        <v>15</v>
      </c>
      <c r="I15" s="58">
        <f t="shared" si="0"/>
        <v>27</v>
      </c>
      <c r="J15" s="73">
        <v>7399708487</v>
      </c>
      <c r="K15" s="73" t="s">
        <v>296</v>
      </c>
      <c r="L15" s="73" t="s">
        <v>297</v>
      </c>
      <c r="M15" s="73">
        <v>9954892407</v>
      </c>
      <c r="N15" s="107" t="s">
        <v>429</v>
      </c>
      <c r="O15" s="109" t="s">
        <v>430</v>
      </c>
      <c r="P15" s="48">
        <v>43591</v>
      </c>
      <c r="Q15" s="47" t="s">
        <v>175</v>
      </c>
      <c r="R15" s="47" t="s">
        <v>231</v>
      </c>
      <c r="S15" s="81" t="s">
        <v>787</v>
      </c>
      <c r="T15" s="47"/>
    </row>
    <row r="16" spans="1:20">
      <c r="A16" s="4">
        <v>12</v>
      </c>
      <c r="B16" s="17" t="s">
        <v>63</v>
      </c>
      <c r="C16" s="64" t="s">
        <v>967</v>
      </c>
      <c r="D16" s="71" t="s">
        <v>23</v>
      </c>
      <c r="E16" s="71">
        <v>18040218302</v>
      </c>
      <c r="F16" s="71" t="s">
        <v>94</v>
      </c>
      <c r="G16" s="65">
        <v>12</v>
      </c>
      <c r="H16" s="65">
        <v>10</v>
      </c>
      <c r="I16" s="58">
        <f t="shared" si="0"/>
        <v>22</v>
      </c>
      <c r="J16" s="271">
        <v>9435329508</v>
      </c>
      <c r="K16" s="73"/>
      <c r="L16" s="73"/>
      <c r="M16" s="73"/>
      <c r="N16" s="107"/>
      <c r="O16" s="109"/>
      <c r="P16" s="48">
        <v>43591</v>
      </c>
      <c r="Q16" s="47" t="s">
        <v>175</v>
      </c>
      <c r="R16" s="47" t="s">
        <v>231</v>
      </c>
      <c r="S16" s="81" t="s">
        <v>787</v>
      </c>
      <c r="T16" s="47"/>
    </row>
    <row r="17" spans="1:20" ht="27">
      <c r="A17" s="4">
        <v>13</v>
      </c>
      <c r="B17" s="17" t="s">
        <v>62</v>
      </c>
      <c r="C17" s="258" t="s">
        <v>968</v>
      </c>
      <c r="D17" s="71" t="s">
        <v>23</v>
      </c>
      <c r="E17" s="259">
        <v>18040213701</v>
      </c>
      <c r="F17" s="71" t="s">
        <v>94</v>
      </c>
      <c r="G17" s="260">
        <v>75</v>
      </c>
      <c r="H17" s="261">
        <v>78</v>
      </c>
      <c r="I17" s="58">
        <f t="shared" si="0"/>
        <v>153</v>
      </c>
      <c r="J17" s="116">
        <v>7399280807</v>
      </c>
      <c r="K17" s="64"/>
      <c r="L17" s="64"/>
      <c r="M17" s="64"/>
      <c r="N17" s="64"/>
      <c r="O17" s="64"/>
      <c r="P17" s="255">
        <v>43592</v>
      </c>
      <c r="Q17" s="71" t="s">
        <v>183</v>
      </c>
      <c r="R17" s="47" t="s">
        <v>194</v>
      </c>
      <c r="S17" s="81" t="s">
        <v>787</v>
      </c>
      <c r="T17" s="47"/>
    </row>
    <row r="18" spans="1:20" ht="27">
      <c r="A18" s="4">
        <v>14</v>
      </c>
      <c r="B18" s="17" t="s">
        <v>63</v>
      </c>
      <c r="C18" s="124" t="s">
        <v>969</v>
      </c>
      <c r="D18" s="71" t="s">
        <v>23</v>
      </c>
      <c r="E18" s="98" t="s">
        <v>970</v>
      </c>
      <c r="F18" s="71" t="s">
        <v>94</v>
      </c>
      <c r="G18" s="262">
        <v>86</v>
      </c>
      <c r="H18" s="51">
        <v>82</v>
      </c>
      <c r="I18" s="58">
        <f t="shared" si="0"/>
        <v>168</v>
      </c>
      <c r="J18" s="98" t="s">
        <v>1063</v>
      </c>
      <c r="K18" s="64"/>
      <c r="L18" s="64"/>
      <c r="M18" s="64"/>
      <c r="N18" s="64"/>
      <c r="O18" s="64"/>
      <c r="P18" s="255">
        <v>43592</v>
      </c>
      <c r="Q18" s="71" t="s">
        <v>183</v>
      </c>
      <c r="R18" s="47" t="s">
        <v>193</v>
      </c>
      <c r="S18" s="81" t="s">
        <v>787</v>
      </c>
      <c r="T18" s="47"/>
    </row>
    <row r="19" spans="1:20" ht="33.75" thickBot="1">
      <c r="A19" s="4">
        <v>15</v>
      </c>
      <c r="B19" s="17" t="s">
        <v>62</v>
      </c>
      <c r="C19" s="124" t="s">
        <v>971</v>
      </c>
      <c r="D19" s="47" t="s">
        <v>23</v>
      </c>
      <c r="E19" s="98" t="s">
        <v>972</v>
      </c>
      <c r="F19" s="47" t="s">
        <v>94</v>
      </c>
      <c r="G19" s="65">
        <v>55</v>
      </c>
      <c r="H19" s="65">
        <v>62</v>
      </c>
      <c r="I19" s="58">
        <f t="shared" si="0"/>
        <v>117</v>
      </c>
      <c r="J19" s="98" t="s">
        <v>1064</v>
      </c>
      <c r="K19" s="96"/>
      <c r="L19" s="253"/>
      <c r="M19" s="96"/>
      <c r="N19" s="253"/>
      <c r="O19" s="274"/>
      <c r="P19" s="48">
        <v>43593</v>
      </c>
      <c r="Q19" s="47" t="s">
        <v>225</v>
      </c>
      <c r="R19" s="47" t="s">
        <v>276</v>
      </c>
      <c r="S19" s="81" t="s">
        <v>787</v>
      </c>
      <c r="T19" s="47"/>
    </row>
    <row r="20" spans="1:20" ht="33.75" thickBot="1">
      <c r="A20" s="4">
        <v>16</v>
      </c>
      <c r="B20" s="17" t="s">
        <v>63</v>
      </c>
      <c r="C20" s="70" t="s">
        <v>973</v>
      </c>
      <c r="D20" s="47" t="s">
        <v>23</v>
      </c>
      <c r="E20" s="65" t="s">
        <v>974</v>
      </c>
      <c r="F20" s="47" t="s">
        <v>94</v>
      </c>
      <c r="G20" s="19">
        <v>56</v>
      </c>
      <c r="H20" s="19">
        <v>77</v>
      </c>
      <c r="I20" s="58">
        <f t="shared" si="0"/>
        <v>133</v>
      </c>
      <c r="J20" s="98" t="s">
        <v>1065</v>
      </c>
      <c r="K20" s="73"/>
      <c r="L20" s="73"/>
      <c r="M20" s="73"/>
      <c r="N20" s="87"/>
      <c r="O20" s="87"/>
      <c r="P20" s="48">
        <v>43593</v>
      </c>
      <c r="Q20" s="47" t="s">
        <v>225</v>
      </c>
      <c r="R20" s="81" t="s">
        <v>231</v>
      </c>
      <c r="S20" s="81" t="s">
        <v>787</v>
      </c>
      <c r="T20" s="47"/>
    </row>
    <row r="21" spans="1:20" ht="17.25" thickBot="1">
      <c r="A21" s="4">
        <v>17</v>
      </c>
      <c r="B21" s="17" t="s">
        <v>62</v>
      </c>
      <c r="C21" s="70" t="s">
        <v>975</v>
      </c>
      <c r="D21" s="71" t="s">
        <v>25</v>
      </c>
      <c r="E21" s="83">
        <v>4</v>
      </c>
      <c r="F21" s="71"/>
      <c r="G21" s="83">
        <v>65</v>
      </c>
      <c r="H21" s="83">
        <v>34</v>
      </c>
      <c r="I21" s="58">
        <f t="shared" si="0"/>
        <v>99</v>
      </c>
      <c r="J21" s="73">
        <v>9859512987</v>
      </c>
      <c r="K21" s="73" t="s">
        <v>425</v>
      </c>
      <c r="L21" s="73" t="s">
        <v>426</v>
      </c>
      <c r="M21" s="73">
        <v>9401453425</v>
      </c>
      <c r="N21" s="107" t="s">
        <v>1066</v>
      </c>
      <c r="O21" s="91" t="s">
        <v>1067</v>
      </c>
      <c r="P21" s="48">
        <v>43594</v>
      </c>
      <c r="Q21" s="47" t="s">
        <v>196</v>
      </c>
      <c r="R21" s="47" t="s">
        <v>1068</v>
      </c>
      <c r="S21" s="81" t="s">
        <v>787</v>
      </c>
      <c r="T21" s="47"/>
    </row>
    <row r="22" spans="1:20" ht="17.25" thickBot="1">
      <c r="A22" s="4">
        <v>18</v>
      </c>
      <c r="B22" s="17" t="s">
        <v>62</v>
      </c>
      <c r="C22" s="70" t="s">
        <v>976</v>
      </c>
      <c r="D22" s="71" t="s">
        <v>23</v>
      </c>
      <c r="E22" s="71">
        <v>18040208401</v>
      </c>
      <c r="F22" s="71" t="s">
        <v>78</v>
      </c>
      <c r="G22" s="65">
        <v>24</v>
      </c>
      <c r="H22" s="65">
        <v>10</v>
      </c>
      <c r="I22" s="58">
        <f t="shared" si="0"/>
        <v>34</v>
      </c>
      <c r="J22" s="271">
        <v>9854294715</v>
      </c>
      <c r="K22" s="73"/>
      <c r="L22" s="73"/>
      <c r="M22" s="73"/>
      <c r="N22" s="88"/>
      <c r="O22" s="88"/>
      <c r="P22" s="48">
        <v>43594</v>
      </c>
      <c r="Q22" s="47" t="s">
        <v>196</v>
      </c>
      <c r="R22" s="47" t="s">
        <v>295</v>
      </c>
      <c r="S22" s="81" t="s">
        <v>787</v>
      </c>
      <c r="T22" s="47"/>
    </row>
    <row r="23" spans="1:20" ht="17.25" thickBot="1">
      <c r="A23" s="4">
        <v>19</v>
      </c>
      <c r="B23" s="17" t="s">
        <v>63</v>
      </c>
      <c r="C23" s="70" t="s">
        <v>977</v>
      </c>
      <c r="D23" s="71" t="s">
        <v>25</v>
      </c>
      <c r="E23" s="71">
        <v>3</v>
      </c>
      <c r="F23" s="71"/>
      <c r="G23" s="83">
        <v>32</v>
      </c>
      <c r="H23" s="83">
        <v>37</v>
      </c>
      <c r="I23" s="58">
        <f t="shared" si="0"/>
        <v>69</v>
      </c>
      <c r="J23" s="73">
        <v>9435242792</v>
      </c>
      <c r="K23" s="73" t="s">
        <v>425</v>
      </c>
      <c r="L23" s="73" t="s">
        <v>426</v>
      </c>
      <c r="M23" s="73">
        <v>9401453425</v>
      </c>
      <c r="N23" s="107" t="s">
        <v>1066</v>
      </c>
      <c r="O23" s="91" t="s">
        <v>1067</v>
      </c>
      <c r="P23" s="48">
        <v>43594</v>
      </c>
      <c r="Q23" s="47" t="s">
        <v>196</v>
      </c>
      <c r="R23" s="47" t="s">
        <v>167</v>
      </c>
      <c r="S23" s="81" t="s">
        <v>787</v>
      </c>
      <c r="T23" s="47"/>
    </row>
    <row r="24" spans="1:20">
      <c r="A24" s="4">
        <v>20</v>
      </c>
      <c r="B24" s="17" t="s">
        <v>63</v>
      </c>
      <c r="C24" s="70" t="s">
        <v>978</v>
      </c>
      <c r="D24" s="47" t="s">
        <v>23</v>
      </c>
      <c r="E24" s="150" t="s">
        <v>979</v>
      </c>
      <c r="F24" s="47" t="s">
        <v>94</v>
      </c>
      <c r="G24" s="142">
        <v>23</v>
      </c>
      <c r="H24" s="142">
        <v>25</v>
      </c>
      <c r="I24" s="58">
        <f t="shared" si="0"/>
        <v>48</v>
      </c>
      <c r="J24" s="73">
        <v>9864597332</v>
      </c>
      <c r="K24" s="73"/>
      <c r="L24" s="73"/>
      <c r="M24" s="73"/>
      <c r="N24" s="73"/>
      <c r="O24" s="73"/>
      <c r="P24" s="48">
        <v>43594</v>
      </c>
      <c r="Q24" s="47" t="s">
        <v>196</v>
      </c>
      <c r="R24" s="47" t="s">
        <v>167</v>
      </c>
      <c r="S24" s="81" t="s">
        <v>787</v>
      </c>
      <c r="T24" s="47"/>
    </row>
    <row r="25" spans="1:20" ht="33">
      <c r="A25" s="4">
        <v>21</v>
      </c>
      <c r="B25" s="17" t="s">
        <v>62</v>
      </c>
      <c r="C25" s="64" t="s">
        <v>980</v>
      </c>
      <c r="D25" s="47" t="s">
        <v>23</v>
      </c>
      <c r="E25" s="263" t="s">
        <v>981</v>
      </c>
      <c r="F25" s="47" t="s">
        <v>94</v>
      </c>
      <c r="G25" s="65">
        <v>11</v>
      </c>
      <c r="H25" s="65">
        <v>17</v>
      </c>
      <c r="I25" s="58">
        <f t="shared" si="0"/>
        <v>28</v>
      </c>
      <c r="J25" s="116" t="s">
        <v>1069</v>
      </c>
      <c r="K25" s="47"/>
      <c r="L25" s="47"/>
      <c r="M25" s="47"/>
      <c r="N25" s="47"/>
      <c r="O25" s="47"/>
      <c r="P25" s="48">
        <v>43595</v>
      </c>
      <c r="Q25" s="47" t="s">
        <v>201</v>
      </c>
      <c r="R25" s="47" t="s">
        <v>184</v>
      </c>
      <c r="S25" s="81" t="s">
        <v>787</v>
      </c>
      <c r="T25" s="47"/>
    </row>
    <row r="26" spans="1:20" ht="27">
      <c r="A26" s="4">
        <v>22</v>
      </c>
      <c r="B26" s="17" t="s">
        <v>62</v>
      </c>
      <c r="C26" s="64" t="s">
        <v>982</v>
      </c>
      <c r="D26" s="47" t="s">
        <v>23</v>
      </c>
      <c r="E26" s="263" t="s">
        <v>983</v>
      </c>
      <c r="F26" s="47" t="s">
        <v>94</v>
      </c>
      <c r="G26" s="65">
        <v>5</v>
      </c>
      <c r="H26" s="65">
        <v>13</v>
      </c>
      <c r="I26" s="58">
        <f t="shared" si="0"/>
        <v>18</v>
      </c>
      <c r="J26" s="116">
        <v>9678692423</v>
      </c>
      <c r="K26" s="47"/>
      <c r="L26" s="47"/>
      <c r="M26" s="47"/>
      <c r="N26" s="47"/>
      <c r="O26" s="47"/>
      <c r="P26" s="48">
        <v>43595</v>
      </c>
      <c r="Q26" s="47" t="s">
        <v>201</v>
      </c>
      <c r="R26" s="47" t="s">
        <v>184</v>
      </c>
      <c r="S26" s="81" t="s">
        <v>787</v>
      </c>
      <c r="T26" s="47"/>
    </row>
    <row r="27" spans="1:20" ht="33">
      <c r="A27" s="4">
        <v>23</v>
      </c>
      <c r="B27" s="17" t="s">
        <v>62</v>
      </c>
      <c r="C27" s="258" t="s">
        <v>984</v>
      </c>
      <c r="D27" s="47" t="s">
        <v>23</v>
      </c>
      <c r="E27" s="259">
        <v>18040202101</v>
      </c>
      <c r="F27" s="146" t="s">
        <v>94</v>
      </c>
      <c r="G27" s="247">
        <v>18</v>
      </c>
      <c r="H27" s="17">
        <v>25</v>
      </c>
      <c r="I27" s="58">
        <f t="shared" si="0"/>
        <v>43</v>
      </c>
      <c r="J27" s="98" t="s">
        <v>1070</v>
      </c>
      <c r="K27" s="99"/>
      <c r="L27" s="47"/>
      <c r="M27" s="47"/>
      <c r="N27" s="47"/>
      <c r="O27" s="47"/>
      <c r="P27" s="48">
        <v>43595</v>
      </c>
      <c r="Q27" s="47" t="s">
        <v>201</v>
      </c>
      <c r="R27" s="47" t="s">
        <v>194</v>
      </c>
      <c r="S27" s="81" t="s">
        <v>787</v>
      </c>
      <c r="T27" s="47"/>
    </row>
    <row r="28" spans="1:20" ht="33">
      <c r="A28" s="4">
        <v>24</v>
      </c>
      <c r="B28" s="17" t="s">
        <v>63</v>
      </c>
      <c r="C28" s="258" t="s">
        <v>985</v>
      </c>
      <c r="D28" s="47" t="s">
        <v>23</v>
      </c>
      <c r="E28" s="259">
        <v>18040219301</v>
      </c>
      <c r="F28" s="69" t="s">
        <v>94</v>
      </c>
      <c r="G28" s="264">
        <v>11</v>
      </c>
      <c r="H28" s="265">
        <v>10</v>
      </c>
      <c r="I28" s="58">
        <f t="shared" si="0"/>
        <v>21</v>
      </c>
      <c r="J28" s="98" t="s">
        <v>1071</v>
      </c>
      <c r="K28" s="99"/>
      <c r="L28" s="47"/>
      <c r="M28" s="47"/>
      <c r="N28" s="47"/>
      <c r="O28" s="47"/>
      <c r="P28" s="48">
        <v>43595</v>
      </c>
      <c r="Q28" s="47" t="s">
        <v>201</v>
      </c>
      <c r="R28" s="47" t="s">
        <v>193</v>
      </c>
      <c r="S28" s="81" t="s">
        <v>787</v>
      </c>
      <c r="T28" s="47"/>
    </row>
    <row r="29" spans="1:20" ht="27">
      <c r="A29" s="4">
        <v>25</v>
      </c>
      <c r="B29" s="17" t="s">
        <v>63</v>
      </c>
      <c r="C29" s="64" t="s">
        <v>986</v>
      </c>
      <c r="D29" s="47" t="s">
        <v>23</v>
      </c>
      <c r="E29" s="266">
        <v>18040204401</v>
      </c>
      <c r="F29" s="47" t="s">
        <v>94</v>
      </c>
      <c r="G29" s="65">
        <v>18</v>
      </c>
      <c r="H29" s="65">
        <v>24</v>
      </c>
      <c r="I29" s="58">
        <f t="shared" si="0"/>
        <v>42</v>
      </c>
      <c r="J29" s="116">
        <v>9706806771</v>
      </c>
      <c r="K29" s="70"/>
      <c r="L29" s="70"/>
      <c r="M29" s="70"/>
      <c r="N29" s="70"/>
      <c r="O29" s="70"/>
      <c r="P29" s="48">
        <v>43595</v>
      </c>
      <c r="Q29" s="47" t="s">
        <v>201</v>
      </c>
      <c r="R29" s="47" t="s">
        <v>184</v>
      </c>
      <c r="S29" s="81" t="s">
        <v>787</v>
      </c>
      <c r="T29" s="47"/>
    </row>
    <row r="30" spans="1:20" ht="17.25" thickBot="1">
      <c r="A30" s="4">
        <v>26</v>
      </c>
      <c r="B30" s="17" t="s">
        <v>63</v>
      </c>
      <c r="C30" s="64" t="s">
        <v>987</v>
      </c>
      <c r="D30" s="47" t="s">
        <v>23</v>
      </c>
      <c r="E30" s="267" t="s">
        <v>988</v>
      </c>
      <c r="F30" s="47" t="s">
        <v>94</v>
      </c>
      <c r="G30" s="65">
        <v>7</v>
      </c>
      <c r="H30" s="65">
        <v>5</v>
      </c>
      <c r="I30" s="58">
        <f t="shared" si="0"/>
        <v>12</v>
      </c>
      <c r="J30" s="116">
        <v>9957663178</v>
      </c>
      <c r="K30" s="70"/>
      <c r="L30" s="70"/>
      <c r="M30" s="70"/>
      <c r="N30" s="70"/>
      <c r="O30" s="70"/>
      <c r="P30" s="48">
        <v>43595</v>
      </c>
      <c r="Q30" s="47" t="s">
        <v>201</v>
      </c>
      <c r="R30" s="47" t="s">
        <v>194</v>
      </c>
      <c r="S30" s="81" t="s">
        <v>787</v>
      </c>
      <c r="T30" s="47"/>
    </row>
    <row r="31" spans="1:20" ht="17.25" thickBot="1">
      <c r="A31" s="4">
        <v>27</v>
      </c>
      <c r="B31" s="17" t="s">
        <v>62</v>
      </c>
      <c r="C31" s="64" t="s">
        <v>989</v>
      </c>
      <c r="D31" s="67" t="s">
        <v>23</v>
      </c>
      <c r="E31" s="67">
        <v>18040207706</v>
      </c>
      <c r="F31" s="67" t="s">
        <v>78</v>
      </c>
      <c r="G31" s="65">
        <v>41</v>
      </c>
      <c r="H31" s="65">
        <v>21</v>
      </c>
      <c r="I31" s="58">
        <f t="shared" si="0"/>
        <v>62</v>
      </c>
      <c r="J31" s="116">
        <v>9435725851</v>
      </c>
      <c r="K31" s="73"/>
      <c r="L31" s="71"/>
      <c r="M31" s="73"/>
      <c r="N31" s="91"/>
      <c r="O31" s="91"/>
      <c r="P31" s="48">
        <v>43596</v>
      </c>
      <c r="Q31" s="47" t="s">
        <v>166</v>
      </c>
      <c r="R31" s="81" t="s">
        <v>679</v>
      </c>
      <c r="S31" s="81" t="s">
        <v>787</v>
      </c>
      <c r="T31" s="47"/>
    </row>
    <row r="32" spans="1:20" ht="33.75" thickBot="1">
      <c r="A32" s="4">
        <v>28</v>
      </c>
      <c r="B32" s="17" t="s">
        <v>62</v>
      </c>
      <c r="C32" s="258" t="s">
        <v>990</v>
      </c>
      <c r="D32" s="67" t="s">
        <v>23</v>
      </c>
      <c r="E32" s="259">
        <v>18040207704</v>
      </c>
      <c r="F32" s="268" t="s">
        <v>78</v>
      </c>
      <c r="G32" s="65">
        <v>0</v>
      </c>
      <c r="H32" s="65">
        <v>26</v>
      </c>
      <c r="I32" s="58">
        <f t="shared" si="0"/>
        <v>26</v>
      </c>
      <c r="J32" s="98" t="s">
        <v>1072</v>
      </c>
      <c r="K32" s="99"/>
      <c r="L32" s="73"/>
      <c r="M32" s="73"/>
      <c r="N32" s="107"/>
      <c r="O32" s="108"/>
      <c r="P32" s="48">
        <v>43596</v>
      </c>
      <c r="Q32" s="47" t="s">
        <v>166</v>
      </c>
      <c r="R32" s="81" t="s">
        <v>679</v>
      </c>
      <c r="S32" s="81" t="s">
        <v>787</v>
      </c>
      <c r="T32" s="47"/>
    </row>
    <row r="33" spans="1:20" ht="17.25" thickBot="1">
      <c r="A33" s="4">
        <v>29</v>
      </c>
      <c r="B33" s="17" t="s">
        <v>63</v>
      </c>
      <c r="C33" s="124" t="s">
        <v>991</v>
      </c>
      <c r="D33" s="67" t="s">
        <v>23</v>
      </c>
      <c r="E33" s="98" t="s">
        <v>992</v>
      </c>
      <c r="F33" s="71" t="s">
        <v>94</v>
      </c>
      <c r="G33" s="71">
        <v>32</v>
      </c>
      <c r="H33" s="71">
        <v>37</v>
      </c>
      <c r="I33" s="58">
        <f t="shared" si="0"/>
        <v>69</v>
      </c>
      <c r="J33" s="98" t="s">
        <v>1073</v>
      </c>
      <c r="K33" s="73"/>
      <c r="L33" s="73"/>
      <c r="M33" s="73"/>
      <c r="N33" s="91"/>
      <c r="O33" s="91"/>
      <c r="P33" s="48">
        <v>43596</v>
      </c>
      <c r="Q33" s="47" t="s">
        <v>166</v>
      </c>
      <c r="R33" s="47" t="s">
        <v>177</v>
      </c>
      <c r="S33" s="81" t="s">
        <v>787</v>
      </c>
      <c r="T33" s="47"/>
    </row>
    <row r="34" spans="1:20" ht="27.75" thickBot="1">
      <c r="A34" s="4">
        <v>30</v>
      </c>
      <c r="B34" s="17" t="s">
        <v>63</v>
      </c>
      <c r="C34" s="124" t="s">
        <v>693</v>
      </c>
      <c r="D34" s="67" t="s">
        <v>23</v>
      </c>
      <c r="E34" s="98" t="s">
        <v>993</v>
      </c>
      <c r="F34" s="71" t="s">
        <v>78</v>
      </c>
      <c r="G34" s="65">
        <v>23</v>
      </c>
      <c r="H34" s="65">
        <v>21</v>
      </c>
      <c r="I34" s="58">
        <f t="shared" si="0"/>
        <v>44</v>
      </c>
      <c r="J34" s="116">
        <v>9706272523</v>
      </c>
      <c r="K34" s="73"/>
      <c r="L34" s="73"/>
      <c r="M34" s="73"/>
      <c r="N34" s="91"/>
      <c r="O34" s="91"/>
      <c r="P34" s="48">
        <v>43596</v>
      </c>
      <c r="Q34" s="47" t="s">
        <v>166</v>
      </c>
      <c r="R34" s="47" t="s">
        <v>679</v>
      </c>
      <c r="S34" s="81" t="s">
        <v>787</v>
      </c>
      <c r="T34" s="47"/>
    </row>
    <row r="35" spans="1:20" ht="33.75" thickBot="1">
      <c r="A35" s="4">
        <v>31</v>
      </c>
      <c r="B35" s="17" t="s">
        <v>62</v>
      </c>
      <c r="C35" s="70" t="s">
        <v>156</v>
      </c>
      <c r="D35" s="71" t="s">
        <v>25</v>
      </c>
      <c r="E35" s="71">
        <v>2</v>
      </c>
      <c r="F35" s="71"/>
      <c r="G35" s="83">
        <v>40</v>
      </c>
      <c r="H35" s="83">
        <v>20</v>
      </c>
      <c r="I35" s="58">
        <f t="shared" si="0"/>
        <v>60</v>
      </c>
      <c r="J35" s="73">
        <v>9508139885</v>
      </c>
      <c r="K35" s="73" t="s">
        <v>263</v>
      </c>
      <c r="L35" s="73" t="s">
        <v>180</v>
      </c>
      <c r="M35" s="73">
        <v>9957786833</v>
      </c>
      <c r="N35" s="91" t="s">
        <v>319</v>
      </c>
      <c r="O35" s="91" t="s">
        <v>320</v>
      </c>
      <c r="P35" s="48">
        <v>43598</v>
      </c>
      <c r="Q35" s="47" t="s">
        <v>175</v>
      </c>
      <c r="R35" s="47" t="s">
        <v>223</v>
      </c>
      <c r="S35" s="81" t="s">
        <v>787</v>
      </c>
      <c r="T35" s="47"/>
    </row>
    <row r="36" spans="1:20" ht="17.25" thickBot="1">
      <c r="A36" s="4">
        <v>32</v>
      </c>
      <c r="B36" s="17" t="s">
        <v>62</v>
      </c>
      <c r="C36" s="64" t="s">
        <v>994</v>
      </c>
      <c r="D36" s="71" t="s">
        <v>23</v>
      </c>
      <c r="E36" s="269" t="s">
        <v>995</v>
      </c>
      <c r="F36" s="71" t="s">
        <v>836</v>
      </c>
      <c r="G36" s="65">
        <v>41</v>
      </c>
      <c r="H36" s="65">
        <v>38</v>
      </c>
      <c r="I36" s="58">
        <f t="shared" si="0"/>
        <v>79</v>
      </c>
      <c r="J36" s="116">
        <v>9859386712</v>
      </c>
      <c r="K36" s="73"/>
      <c r="L36" s="73"/>
      <c r="M36" s="73"/>
      <c r="N36" s="91"/>
      <c r="O36" s="91"/>
      <c r="P36" s="48">
        <v>43598</v>
      </c>
      <c r="Q36" s="47" t="s">
        <v>175</v>
      </c>
      <c r="R36" s="47" t="s">
        <v>184</v>
      </c>
      <c r="S36" s="81" t="s">
        <v>787</v>
      </c>
      <c r="T36" s="18"/>
    </row>
    <row r="37" spans="1:20" ht="33.75" thickBot="1">
      <c r="A37" s="4">
        <v>33</v>
      </c>
      <c r="B37" s="17" t="s">
        <v>63</v>
      </c>
      <c r="C37" s="70" t="s">
        <v>157</v>
      </c>
      <c r="D37" s="71" t="s">
        <v>25</v>
      </c>
      <c r="E37" s="71">
        <v>1</v>
      </c>
      <c r="F37" s="71"/>
      <c r="G37" s="83">
        <v>24</v>
      </c>
      <c r="H37" s="83">
        <v>23</v>
      </c>
      <c r="I37" s="58">
        <f t="shared" si="0"/>
        <v>47</v>
      </c>
      <c r="J37" s="110">
        <v>8822063189</v>
      </c>
      <c r="K37" s="73" t="s">
        <v>263</v>
      </c>
      <c r="L37" s="73" t="s">
        <v>180</v>
      </c>
      <c r="M37" s="73">
        <v>9957786833</v>
      </c>
      <c r="N37" s="91" t="s">
        <v>319</v>
      </c>
      <c r="O37" s="91" t="s">
        <v>320</v>
      </c>
      <c r="P37" s="48">
        <v>43598</v>
      </c>
      <c r="Q37" s="47" t="s">
        <v>175</v>
      </c>
      <c r="R37" s="47" t="s">
        <v>184</v>
      </c>
      <c r="S37" s="81" t="s">
        <v>787</v>
      </c>
      <c r="T37" s="18"/>
    </row>
    <row r="38" spans="1:20" ht="27.75" thickBot="1">
      <c r="A38" s="4">
        <v>34</v>
      </c>
      <c r="B38" s="17" t="s">
        <v>63</v>
      </c>
      <c r="C38" s="64" t="s">
        <v>996</v>
      </c>
      <c r="D38" s="71" t="s">
        <v>23</v>
      </c>
      <c r="E38" s="269" t="s">
        <v>997</v>
      </c>
      <c r="F38" s="71" t="s">
        <v>94</v>
      </c>
      <c r="G38" s="65">
        <v>25</v>
      </c>
      <c r="H38" s="65">
        <v>21</v>
      </c>
      <c r="I38" s="58">
        <f t="shared" si="0"/>
        <v>46</v>
      </c>
      <c r="J38" s="116">
        <v>9957438691</v>
      </c>
      <c r="K38" s="73"/>
      <c r="L38" s="73"/>
      <c r="M38" s="73"/>
      <c r="N38" s="91"/>
      <c r="O38" s="91"/>
      <c r="P38" s="48">
        <v>43598</v>
      </c>
      <c r="Q38" s="47" t="s">
        <v>175</v>
      </c>
      <c r="R38" s="47" t="s">
        <v>194</v>
      </c>
      <c r="S38" s="81" t="s">
        <v>787</v>
      </c>
      <c r="T38" s="18"/>
    </row>
    <row r="39" spans="1:20" ht="17.25" thickBot="1">
      <c r="A39" s="4">
        <v>35</v>
      </c>
      <c r="B39" s="17" t="s">
        <v>62</v>
      </c>
      <c r="C39" s="70" t="s">
        <v>998</v>
      </c>
      <c r="D39" s="47" t="s">
        <v>23</v>
      </c>
      <c r="E39" s="73" t="s">
        <v>999</v>
      </c>
      <c r="F39" s="81" t="s">
        <v>94</v>
      </c>
      <c r="G39" s="65">
        <v>65</v>
      </c>
      <c r="H39" s="65">
        <v>50</v>
      </c>
      <c r="I39" s="58">
        <f t="shared" si="0"/>
        <v>115</v>
      </c>
      <c r="J39" s="118">
        <v>9707058057</v>
      </c>
      <c r="K39" s="47"/>
      <c r="L39" s="47"/>
      <c r="M39" s="47"/>
      <c r="N39" s="48"/>
      <c r="O39" s="88"/>
      <c r="P39" s="115">
        <v>43599</v>
      </c>
      <c r="Q39" s="47" t="s">
        <v>183</v>
      </c>
      <c r="R39" s="47" t="s">
        <v>392</v>
      </c>
      <c r="S39" s="81" t="s">
        <v>787</v>
      </c>
      <c r="T39" s="18"/>
    </row>
    <row r="40" spans="1:20" ht="27.75" thickBot="1">
      <c r="A40" s="4">
        <v>36</v>
      </c>
      <c r="B40" s="17" t="s">
        <v>63</v>
      </c>
      <c r="C40" s="138" t="s">
        <v>1000</v>
      </c>
      <c r="D40" s="81" t="s">
        <v>23</v>
      </c>
      <c r="E40" s="126" t="s">
        <v>1001</v>
      </c>
      <c r="F40" s="81" t="s">
        <v>615</v>
      </c>
      <c r="G40" s="74">
        <v>64</v>
      </c>
      <c r="H40" s="74">
        <v>43</v>
      </c>
      <c r="I40" s="58">
        <f t="shared" si="0"/>
        <v>107</v>
      </c>
      <c r="J40" s="141">
        <v>8822649004</v>
      </c>
      <c r="K40" s="144"/>
      <c r="L40" s="144"/>
      <c r="M40" s="144"/>
      <c r="N40" s="272"/>
      <c r="O40" s="145"/>
      <c r="P40" s="115">
        <v>43599</v>
      </c>
      <c r="Q40" s="47" t="s">
        <v>183</v>
      </c>
      <c r="R40" s="47" t="s">
        <v>184</v>
      </c>
      <c r="S40" s="81" t="s">
        <v>787</v>
      </c>
      <c r="T40" s="18"/>
    </row>
    <row r="41" spans="1:20" ht="33">
      <c r="A41" s="4">
        <v>37</v>
      </c>
      <c r="B41" s="17" t="s">
        <v>62</v>
      </c>
      <c r="C41" s="64" t="s">
        <v>1002</v>
      </c>
      <c r="D41" s="47" t="s">
        <v>23</v>
      </c>
      <c r="E41" s="270" t="s">
        <v>1003</v>
      </c>
      <c r="F41" s="47" t="s">
        <v>78</v>
      </c>
      <c r="G41" s="65">
        <v>64</v>
      </c>
      <c r="H41" s="65">
        <v>47</v>
      </c>
      <c r="I41" s="58">
        <f t="shared" si="0"/>
        <v>111</v>
      </c>
      <c r="J41" s="85">
        <v>9401924318</v>
      </c>
      <c r="K41" s="47"/>
      <c r="L41" s="47"/>
      <c r="M41" s="47"/>
      <c r="N41" s="48"/>
      <c r="O41" s="88"/>
      <c r="P41" s="48">
        <v>43600</v>
      </c>
      <c r="Q41" s="47" t="s">
        <v>225</v>
      </c>
      <c r="R41" s="47" t="s">
        <v>536</v>
      </c>
      <c r="S41" s="81" t="s">
        <v>787</v>
      </c>
      <c r="T41" s="18"/>
    </row>
    <row r="42" spans="1:20" ht="33.75" thickBot="1">
      <c r="A42" s="4">
        <v>38</v>
      </c>
      <c r="B42" s="17" t="s">
        <v>63</v>
      </c>
      <c r="C42" s="64" t="s">
        <v>1004</v>
      </c>
      <c r="D42" s="47" t="s">
        <v>23</v>
      </c>
      <c r="E42" s="270" t="s">
        <v>1005</v>
      </c>
      <c r="F42" s="47" t="s">
        <v>637</v>
      </c>
      <c r="G42" s="65">
        <v>52</v>
      </c>
      <c r="H42" s="65">
        <v>58</v>
      </c>
      <c r="I42" s="58">
        <f t="shared" si="0"/>
        <v>110</v>
      </c>
      <c r="J42" s="85">
        <v>9435122392</v>
      </c>
      <c r="K42" s="47"/>
      <c r="L42" s="47"/>
      <c r="M42" s="47"/>
      <c r="N42" s="47"/>
      <c r="O42" s="88"/>
      <c r="P42" s="48">
        <v>43600</v>
      </c>
      <c r="Q42" s="47" t="s">
        <v>225</v>
      </c>
      <c r="R42" s="47" t="s">
        <v>392</v>
      </c>
      <c r="S42" s="81" t="s">
        <v>787</v>
      </c>
      <c r="T42" s="18"/>
    </row>
    <row r="43" spans="1:20" ht="17.25" thickBot="1">
      <c r="A43" s="4">
        <v>39</v>
      </c>
      <c r="B43" s="17" t="s">
        <v>62</v>
      </c>
      <c r="C43" s="64" t="s">
        <v>1006</v>
      </c>
      <c r="D43" s="71" t="s">
        <v>23</v>
      </c>
      <c r="E43" s="126" t="s">
        <v>1007</v>
      </c>
      <c r="F43" s="71" t="s">
        <v>94</v>
      </c>
      <c r="G43" s="65">
        <v>76</v>
      </c>
      <c r="H43" s="65">
        <v>56</v>
      </c>
      <c r="I43" s="58">
        <f t="shared" si="0"/>
        <v>132</v>
      </c>
      <c r="J43" s="116">
        <v>9864637141</v>
      </c>
      <c r="K43" s="144"/>
      <c r="L43" s="144"/>
      <c r="M43" s="144"/>
      <c r="N43" s="145"/>
      <c r="O43" s="145"/>
      <c r="P43" s="48">
        <v>43601</v>
      </c>
      <c r="Q43" s="47" t="s">
        <v>196</v>
      </c>
      <c r="R43" s="17" t="s">
        <v>193</v>
      </c>
      <c r="S43" s="81" t="s">
        <v>787</v>
      </c>
      <c r="T43" s="18"/>
    </row>
    <row r="44" spans="1:20" ht="27.75" thickBot="1">
      <c r="A44" s="4">
        <v>40</v>
      </c>
      <c r="B44" s="17" t="s">
        <v>63</v>
      </c>
      <c r="C44" s="138" t="s">
        <v>1008</v>
      </c>
      <c r="D44" s="81" t="s">
        <v>23</v>
      </c>
      <c r="E44" s="126" t="s">
        <v>1009</v>
      </c>
      <c r="F44" s="81" t="s">
        <v>615</v>
      </c>
      <c r="G44" s="74">
        <v>73</v>
      </c>
      <c r="H44" s="74">
        <v>62</v>
      </c>
      <c r="I44" s="58">
        <f t="shared" si="0"/>
        <v>135</v>
      </c>
      <c r="J44" s="141">
        <v>9859486553</v>
      </c>
      <c r="K44" s="144"/>
      <c r="L44" s="144"/>
      <c r="M44" s="144"/>
      <c r="N44" s="272"/>
      <c r="O44" s="145"/>
      <c r="P44" s="48">
        <v>43601</v>
      </c>
      <c r="Q44" s="47" t="s">
        <v>196</v>
      </c>
      <c r="R44" s="47" t="s">
        <v>194</v>
      </c>
      <c r="S44" s="81" t="s">
        <v>787</v>
      </c>
      <c r="T44" s="18"/>
    </row>
    <row r="45" spans="1:20" ht="17.25" thickBot="1">
      <c r="A45" s="4">
        <v>41</v>
      </c>
      <c r="B45" s="17" t="s">
        <v>62</v>
      </c>
      <c r="C45" s="138" t="s">
        <v>1010</v>
      </c>
      <c r="D45" s="47" t="s">
        <v>23</v>
      </c>
      <c r="E45" s="270" t="s">
        <v>1011</v>
      </c>
      <c r="F45" s="47" t="s">
        <v>94</v>
      </c>
      <c r="G45" s="74">
        <v>53</v>
      </c>
      <c r="H45" s="74">
        <v>55</v>
      </c>
      <c r="I45" s="58">
        <f t="shared" si="0"/>
        <v>108</v>
      </c>
      <c r="J45" s="141">
        <v>9854494831</v>
      </c>
      <c r="K45" s="96"/>
      <c r="L45" s="253"/>
      <c r="M45" s="96"/>
      <c r="N45" s="145"/>
      <c r="O45" s="145"/>
      <c r="P45" s="48">
        <v>43602</v>
      </c>
      <c r="Q45" s="47" t="s">
        <v>201</v>
      </c>
      <c r="R45" s="81" t="s">
        <v>174</v>
      </c>
      <c r="S45" s="81" t="s">
        <v>787</v>
      </c>
      <c r="T45" s="18"/>
    </row>
    <row r="46" spans="1:20" ht="27.75" thickBot="1">
      <c r="A46" s="4">
        <v>42</v>
      </c>
      <c r="B46" s="17" t="s">
        <v>63</v>
      </c>
      <c r="C46" s="138" t="s">
        <v>1012</v>
      </c>
      <c r="D46" s="47" t="s">
        <v>23</v>
      </c>
      <c r="E46" s="75" t="s">
        <v>1013</v>
      </c>
      <c r="F46" s="47" t="s">
        <v>94</v>
      </c>
      <c r="G46" s="74">
        <v>46</v>
      </c>
      <c r="H46" s="74">
        <v>68</v>
      </c>
      <c r="I46" s="58">
        <f t="shared" si="0"/>
        <v>114</v>
      </c>
      <c r="J46" s="141">
        <v>9864197302</v>
      </c>
      <c r="K46" s="47"/>
      <c r="L46" s="47"/>
      <c r="M46" s="47"/>
      <c r="N46" s="48"/>
      <c r="O46" s="88"/>
      <c r="P46" s="48">
        <v>43602</v>
      </c>
      <c r="Q46" s="47" t="s">
        <v>201</v>
      </c>
      <c r="R46" s="47" t="s">
        <v>177</v>
      </c>
      <c r="S46" s="81" t="s">
        <v>787</v>
      </c>
      <c r="T46" s="18"/>
    </row>
    <row r="47" spans="1:20" ht="17.25" thickBot="1">
      <c r="A47" s="4">
        <v>43</v>
      </c>
      <c r="B47" s="17" t="s">
        <v>62</v>
      </c>
      <c r="C47" s="66" t="s">
        <v>132</v>
      </c>
      <c r="D47" s="47" t="s">
        <v>25</v>
      </c>
      <c r="E47" s="47">
        <v>1</v>
      </c>
      <c r="F47" s="47"/>
      <c r="G47" s="19">
        <v>21</v>
      </c>
      <c r="H47" s="19">
        <v>32</v>
      </c>
      <c r="I47" s="58">
        <f t="shared" si="0"/>
        <v>53</v>
      </c>
      <c r="J47" s="103">
        <v>9508752561</v>
      </c>
      <c r="K47" s="73" t="s">
        <v>263</v>
      </c>
      <c r="L47" s="47" t="s">
        <v>247</v>
      </c>
      <c r="M47" s="73">
        <v>9401302479</v>
      </c>
      <c r="N47" s="87" t="s">
        <v>264</v>
      </c>
      <c r="O47" s="87" t="s">
        <v>265</v>
      </c>
      <c r="P47" s="48">
        <v>43605</v>
      </c>
      <c r="Q47" s="47" t="s">
        <v>175</v>
      </c>
      <c r="R47" s="47" t="s">
        <v>187</v>
      </c>
      <c r="S47" s="81" t="s">
        <v>787</v>
      </c>
      <c r="T47" s="18"/>
    </row>
    <row r="48" spans="1:20" ht="27.75" thickBot="1">
      <c r="A48" s="4">
        <v>44</v>
      </c>
      <c r="B48" s="17" t="s">
        <v>62</v>
      </c>
      <c r="C48" s="64" t="s">
        <v>1014</v>
      </c>
      <c r="D48" s="47" t="s">
        <v>23</v>
      </c>
      <c r="E48" s="126" t="s">
        <v>1015</v>
      </c>
      <c r="F48" s="47" t="s">
        <v>836</v>
      </c>
      <c r="G48" s="65">
        <v>49</v>
      </c>
      <c r="H48" s="65">
        <v>38</v>
      </c>
      <c r="I48" s="58">
        <f t="shared" si="0"/>
        <v>87</v>
      </c>
      <c r="J48" s="116">
        <v>9864637323</v>
      </c>
      <c r="K48" s="47"/>
      <c r="L48" s="47"/>
      <c r="M48" s="47"/>
      <c r="N48" s="47"/>
      <c r="O48" s="47"/>
      <c r="P48" s="48">
        <v>43605</v>
      </c>
      <c r="Q48" s="47" t="s">
        <v>175</v>
      </c>
      <c r="R48" s="47" t="s">
        <v>184</v>
      </c>
      <c r="S48" s="81" t="s">
        <v>787</v>
      </c>
      <c r="T48" s="18"/>
    </row>
    <row r="49" spans="1:20" ht="17.25" thickBot="1">
      <c r="A49" s="4">
        <v>45</v>
      </c>
      <c r="B49" s="17" t="s">
        <v>63</v>
      </c>
      <c r="C49" s="66" t="s">
        <v>160</v>
      </c>
      <c r="D49" s="47" t="s">
        <v>25</v>
      </c>
      <c r="E49" s="47">
        <v>24</v>
      </c>
      <c r="F49" s="47"/>
      <c r="G49" s="19">
        <v>40</v>
      </c>
      <c r="H49" s="19">
        <v>21</v>
      </c>
      <c r="I49" s="58">
        <f t="shared" si="0"/>
        <v>61</v>
      </c>
      <c r="J49" s="67">
        <v>9954400277</v>
      </c>
      <c r="K49" s="73" t="s">
        <v>287</v>
      </c>
      <c r="L49" s="73" t="s">
        <v>324</v>
      </c>
      <c r="M49" s="73">
        <v>9854159480</v>
      </c>
      <c r="N49" s="101" t="s">
        <v>289</v>
      </c>
      <c r="O49" s="97" t="s">
        <v>290</v>
      </c>
      <c r="P49" s="48">
        <v>43605</v>
      </c>
      <c r="Q49" s="47" t="s">
        <v>175</v>
      </c>
      <c r="R49" s="47" t="s">
        <v>222</v>
      </c>
      <c r="S49" s="81" t="s">
        <v>787</v>
      </c>
      <c r="T49" s="18"/>
    </row>
    <row r="50" spans="1:20">
      <c r="A50" s="4">
        <v>46</v>
      </c>
      <c r="B50" s="17" t="s">
        <v>63</v>
      </c>
      <c r="C50" s="70" t="s">
        <v>1016</v>
      </c>
      <c r="D50" s="47" t="s">
        <v>23</v>
      </c>
      <c r="E50" s="150" t="s">
        <v>1017</v>
      </c>
      <c r="F50" s="47" t="s">
        <v>94</v>
      </c>
      <c r="G50" s="65">
        <v>20</v>
      </c>
      <c r="H50" s="65">
        <v>22</v>
      </c>
      <c r="I50" s="58">
        <f t="shared" si="0"/>
        <v>42</v>
      </c>
      <c r="J50" s="73">
        <v>9706480891</v>
      </c>
      <c r="K50" s="47"/>
      <c r="L50" s="47"/>
      <c r="M50" s="47"/>
      <c r="N50" s="47"/>
      <c r="O50" s="47"/>
      <c r="P50" s="48">
        <v>43605</v>
      </c>
      <c r="Q50" s="47" t="s">
        <v>175</v>
      </c>
      <c r="R50" s="47" t="s">
        <v>222</v>
      </c>
      <c r="S50" s="81" t="s">
        <v>787</v>
      </c>
      <c r="T50" s="18"/>
    </row>
    <row r="51" spans="1:20">
      <c r="A51" s="4">
        <v>47</v>
      </c>
      <c r="B51" s="17" t="s">
        <v>62</v>
      </c>
      <c r="C51" s="258" t="s">
        <v>1018</v>
      </c>
      <c r="D51" s="47" t="s">
        <v>23</v>
      </c>
      <c r="E51" s="259">
        <v>18040214104</v>
      </c>
      <c r="F51" s="47" t="s">
        <v>94</v>
      </c>
      <c r="G51" s="73">
        <v>53</v>
      </c>
      <c r="H51" s="73">
        <v>51</v>
      </c>
      <c r="I51" s="58">
        <f t="shared" si="0"/>
        <v>104</v>
      </c>
      <c r="J51" s="116">
        <v>7399798549</v>
      </c>
      <c r="K51" s="275"/>
      <c r="L51" s="275"/>
      <c r="M51" s="73"/>
      <c r="N51" s="276"/>
      <c r="O51" s="276"/>
      <c r="P51" s="115">
        <v>43606</v>
      </c>
      <c r="Q51" s="81" t="s">
        <v>183</v>
      </c>
      <c r="R51" s="81" t="s">
        <v>184</v>
      </c>
      <c r="S51" s="81" t="s">
        <v>787</v>
      </c>
      <c r="T51" s="18"/>
    </row>
    <row r="52" spans="1:20" ht="33">
      <c r="A52" s="4">
        <v>48</v>
      </c>
      <c r="B52" s="17" t="s">
        <v>62</v>
      </c>
      <c r="C52" s="258" t="s">
        <v>1019</v>
      </c>
      <c r="D52" s="47" t="s">
        <v>23</v>
      </c>
      <c r="E52" s="259">
        <v>18040214107</v>
      </c>
      <c r="F52" s="47" t="s">
        <v>94</v>
      </c>
      <c r="G52" s="73">
        <v>27</v>
      </c>
      <c r="H52" s="73">
        <v>15</v>
      </c>
      <c r="I52" s="58">
        <f t="shared" si="0"/>
        <v>42</v>
      </c>
      <c r="J52" s="98" t="s">
        <v>1074</v>
      </c>
      <c r="K52" s="99"/>
      <c r="L52" s="71"/>
      <c r="M52" s="73"/>
      <c r="N52" s="276"/>
      <c r="O52" s="276"/>
      <c r="P52" s="115">
        <v>43606</v>
      </c>
      <c r="Q52" s="81" t="s">
        <v>183</v>
      </c>
      <c r="R52" s="81" t="s">
        <v>194</v>
      </c>
      <c r="S52" s="81" t="s">
        <v>787</v>
      </c>
      <c r="T52" s="18"/>
    </row>
    <row r="53" spans="1:20" ht="27">
      <c r="A53" s="4">
        <v>49</v>
      </c>
      <c r="B53" s="17" t="s">
        <v>63</v>
      </c>
      <c r="C53" s="258" t="s">
        <v>1020</v>
      </c>
      <c r="D53" s="47" t="s">
        <v>23</v>
      </c>
      <c r="E53" s="259">
        <v>18040213707</v>
      </c>
      <c r="F53" s="47" t="s">
        <v>94</v>
      </c>
      <c r="G53" s="73">
        <v>26</v>
      </c>
      <c r="H53" s="73">
        <v>43</v>
      </c>
      <c r="I53" s="58">
        <f t="shared" si="0"/>
        <v>69</v>
      </c>
      <c r="J53" s="98" t="s">
        <v>1075</v>
      </c>
      <c r="K53" s="73"/>
      <c r="L53" s="73"/>
      <c r="M53" s="73"/>
      <c r="N53" s="107"/>
      <c r="O53" s="109"/>
      <c r="P53" s="115">
        <v>43606</v>
      </c>
      <c r="Q53" s="81" t="s">
        <v>183</v>
      </c>
      <c r="R53" s="81" t="s">
        <v>194</v>
      </c>
      <c r="S53" s="81" t="s">
        <v>787</v>
      </c>
      <c r="T53" s="18"/>
    </row>
    <row r="54" spans="1:20" ht="33">
      <c r="A54" s="4">
        <v>50</v>
      </c>
      <c r="B54" s="17" t="s">
        <v>63</v>
      </c>
      <c r="C54" s="258" t="s">
        <v>1021</v>
      </c>
      <c r="D54" s="47" t="s">
        <v>23</v>
      </c>
      <c r="E54" s="259">
        <v>18040214702</v>
      </c>
      <c r="F54" s="47" t="s">
        <v>94</v>
      </c>
      <c r="G54" s="73">
        <v>13</v>
      </c>
      <c r="H54" s="73">
        <v>26</v>
      </c>
      <c r="I54" s="58">
        <f t="shared" si="0"/>
        <v>39</v>
      </c>
      <c r="J54" s="98" t="s">
        <v>1076</v>
      </c>
      <c r="K54" s="99"/>
      <c r="L54" s="73"/>
      <c r="M54" s="73"/>
      <c r="N54" s="107"/>
      <c r="O54" s="109"/>
      <c r="P54" s="115">
        <v>43606</v>
      </c>
      <c r="Q54" s="81" t="s">
        <v>183</v>
      </c>
      <c r="R54" s="81" t="s">
        <v>187</v>
      </c>
      <c r="S54" s="81" t="s">
        <v>787</v>
      </c>
      <c r="T54" s="18"/>
    </row>
    <row r="55" spans="1:20" ht="17.25" thickBot="1">
      <c r="A55" s="4">
        <v>51</v>
      </c>
      <c r="B55" s="17" t="s">
        <v>62</v>
      </c>
      <c r="C55" s="70" t="s">
        <v>584</v>
      </c>
      <c r="D55" s="71" t="s">
        <v>23</v>
      </c>
      <c r="E55" s="73" t="s">
        <v>585</v>
      </c>
      <c r="F55" s="73" t="s">
        <v>94</v>
      </c>
      <c r="G55" s="73">
        <v>244</v>
      </c>
      <c r="H55" s="73">
        <v>214</v>
      </c>
      <c r="I55" s="58">
        <f t="shared" si="0"/>
        <v>458</v>
      </c>
      <c r="J55" s="98" t="s">
        <v>588</v>
      </c>
      <c r="K55" s="70"/>
      <c r="L55" s="70"/>
      <c r="M55" s="70"/>
      <c r="N55" s="70"/>
      <c r="O55" s="70"/>
      <c r="P55" s="127">
        <v>43607</v>
      </c>
      <c r="Q55" s="73" t="s">
        <v>225</v>
      </c>
      <c r="R55" s="73" t="s">
        <v>177</v>
      </c>
      <c r="S55" s="81" t="s">
        <v>787</v>
      </c>
      <c r="T55" s="18"/>
    </row>
    <row r="56" spans="1:20" ht="17.25" thickBot="1">
      <c r="A56" s="4">
        <v>52</v>
      </c>
      <c r="B56" s="17" t="s">
        <v>63</v>
      </c>
      <c r="C56" s="70" t="s">
        <v>586</v>
      </c>
      <c r="D56" s="47" t="s">
        <v>23</v>
      </c>
      <c r="E56" s="73" t="s">
        <v>587</v>
      </c>
      <c r="F56" s="71" t="s">
        <v>94</v>
      </c>
      <c r="G56" s="65">
        <v>204</v>
      </c>
      <c r="H56" s="65">
        <v>244</v>
      </c>
      <c r="I56" s="58">
        <f t="shared" si="0"/>
        <v>448</v>
      </c>
      <c r="J56" s="98" t="s">
        <v>589</v>
      </c>
      <c r="K56" s="73"/>
      <c r="L56" s="47"/>
      <c r="M56" s="73"/>
      <c r="N56" s="47"/>
      <c r="O56" s="87"/>
      <c r="P56" s="127">
        <v>43607</v>
      </c>
      <c r="Q56" s="73" t="s">
        <v>225</v>
      </c>
      <c r="R56" s="47" t="s">
        <v>271</v>
      </c>
      <c r="S56" s="81" t="s">
        <v>787</v>
      </c>
      <c r="T56" s="18"/>
    </row>
    <row r="57" spans="1:20">
      <c r="A57" s="4">
        <v>53</v>
      </c>
      <c r="B57" s="17" t="s">
        <v>62</v>
      </c>
      <c r="C57" s="70" t="s">
        <v>1022</v>
      </c>
      <c r="D57" s="71" t="s">
        <v>25</v>
      </c>
      <c r="E57" s="71">
        <v>21</v>
      </c>
      <c r="F57" s="71"/>
      <c r="G57" s="83">
        <v>34</v>
      </c>
      <c r="H57" s="83">
        <v>24</v>
      </c>
      <c r="I57" s="58">
        <f t="shared" si="0"/>
        <v>58</v>
      </c>
      <c r="J57" s="73">
        <v>9613270429</v>
      </c>
      <c r="K57" s="73" t="s">
        <v>1077</v>
      </c>
      <c r="L57" s="73" t="s">
        <v>301</v>
      </c>
      <c r="M57" s="73">
        <v>8822275274</v>
      </c>
      <c r="N57" s="109" t="s">
        <v>1078</v>
      </c>
      <c r="O57" s="109" t="s">
        <v>1079</v>
      </c>
      <c r="P57" s="48">
        <v>43608</v>
      </c>
      <c r="Q57" s="47" t="s">
        <v>196</v>
      </c>
      <c r="R57" s="47" t="s">
        <v>1068</v>
      </c>
      <c r="S57" s="81" t="s">
        <v>787</v>
      </c>
      <c r="T57" s="18"/>
    </row>
    <row r="58" spans="1:20" ht="27">
      <c r="A58" s="4">
        <v>54</v>
      </c>
      <c r="B58" s="17" t="s">
        <v>62</v>
      </c>
      <c r="C58" s="64" t="s">
        <v>1023</v>
      </c>
      <c r="D58" s="71" t="s">
        <v>23</v>
      </c>
      <c r="E58" s="71">
        <v>18040205803</v>
      </c>
      <c r="F58" s="71" t="s">
        <v>94</v>
      </c>
      <c r="G58" s="65">
        <v>18</v>
      </c>
      <c r="H58" s="65">
        <v>14</v>
      </c>
      <c r="I58" s="58">
        <f t="shared" si="0"/>
        <v>32</v>
      </c>
      <c r="J58" s="271">
        <v>9435022340</v>
      </c>
      <c r="K58" s="73" t="s">
        <v>1077</v>
      </c>
      <c r="L58" s="73" t="s">
        <v>301</v>
      </c>
      <c r="M58" s="73">
        <v>8822275274</v>
      </c>
      <c r="N58" s="109" t="s">
        <v>1078</v>
      </c>
      <c r="O58" s="109" t="s">
        <v>1079</v>
      </c>
      <c r="P58" s="48">
        <v>43608</v>
      </c>
      <c r="Q58" s="47" t="s">
        <v>196</v>
      </c>
      <c r="R58" s="47" t="s">
        <v>295</v>
      </c>
      <c r="S58" s="81" t="s">
        <v>787</v>
      </c>
      <c r="T58" s="18"/>
    </row>
    <row r="59" spans="1:20">
      <c r="A59" s="4">
        <v>55</v>
      </c>
      <c r="B59" s="17" t="s">
        <v>63</v>
      </c>
      <c r="C59" s="70" t="s">
        <v>1024</v>
      </c>
      <c r="D59" s="71" t="s">
        <v>25</v>
      </c>
      <c r="E59" s="71">
        <v>27</v>
      </c>
      <c r="F59" s="71"/>
      <c r="G59" s="83">
        <v>52</v>
      </c>
      <c r="H59" s="83">
        <v>41</v>
      </c>
      <c r="I59" s="58">
        <f t="shared" si="0"/>
        <v>93</v>
      </c>
      <c r="J59" s="73">
        <v>9854662528</v>
      </c>
      <c r="K59" s="73" t="s">
        <v>296</v>
      </c>
      <c r="L59" s="73" t="s">
        <v>297</v>
      </c>
      <c r="M59" s="73">
        <v>9954892407</v>
      </c>
      <c r="N59" s="107" t="s">
        <v>1080</v>
      </c>
      <c r="O59" s="109" t="s">
        <v>1081</v>
      </c>
      <c r="P59" s="48">
        <v>43608</v>
      </c>
      <c r="Q59" s="47" t="s">
        <v>196</v>
      </c>
      <c r="R59" s="47" t="s">
        <v>1068</v>
      </c>
      <c r="S59" s="81" t="s">
        <v>787</v>
      </c>
      <c r="T59" s="18"/>
    </row>
    <row r="60" spans="1:20">
      <c r="A60" s="4">
        <v>56</v>
      </c>
      <c r="B60" s="17" t="s">
        <v>63</v>
      </c>
      <c r="C60" s="64" t="s">
        <v>1025</v>
      </c>
      <c r="D60" s="71" t="s">
        <v>23</v>
      </c>
      <c r="E60" s="71">
        <v>18040218301</v>
      </c>
      <c r="F60" s="71" t="s">
        <v>94</v>
      </c>
      <c r="G60" s="65">
        <v>7</v>
      </c>
      <c r="H60" s="65">
        <v>11</v>
      </c>
      <c r="I60" s="58">
        <f t="shared" si="0"/>
        <v>18</v>
      </c>
      <c r="J60" s="271">
        <v>9435399945</v>
      </c>
      <c r="K60" s="73" t="s">
        <v>296</v>
      </c>
      <c r="L60" s="73" t="s">
        <v>297</v>
      </c>
      <c r="M60" s="73">
        <v>9954892407</v>
      </c>
      <c r="N60" s="107" t="s">
        <v>1080</v>
      </c>
      <c r="O60" s="109" t="s">
        <v>1081</v>
      </c>
      <c r="P60" s="48">
        <v>43608</v>
      </c>
      <c r="Q60" s="47" t="s">
        <v>196</v>
      </c>
      <c r="R60" s="47" t="s">
        <v>207</v>
      </c>
      <c r="S60" s="81" t="s">
        <v>787</v>
      </c>
      <c r="T60" s="18"/>
    </row>
    <row r="61" spans="1:20" ht="31.5">
      <c r="A61" s="4">
        <v>57</v>
      </c>
      <c r="B61" s="17" t="s">
        <v>62</v>
      </c>
      <c r="C61" s="70" t="s">
        <v>1026</v>
      </c>
      <c r="D61" s="71" t="s">
        <v>25</v>
      </c>
      <c r="E61" s="71">
        <v>1</v>
      </c>
      <c r="F61" s="71"/>
      <c r="G61" s="83">
        <v>43</v>
      </c>
      <c r="H61" s="83">
        <v>23</v>
      </c>
      <c r="I61" s="58">
        <f t="shared" si="0"/>
        <v>66</v>
      </c>
      <c r="J61" s="73">
        <v>8011399538</v>
      </c>
      <c r="K61" s="275" t="s">
        <v>211</v>
      </c>
      <c r="L61" s="275" t="s">
        <v>212</v>
      </c>
      <c r="M61" s="73">
        <v>9706173537</v>
      </c>
      <c r="N61" s="276" t="s">
        <v>241</v>
      </c>
      <c r="O61" s="276" t="s">
        <v>242</v>
      </c>
      <c r="P61" s="48">
        <v>43609</v>
      </c>
      <c r="Q61" s="47" t="s">
        <v>201</v>
      </c>
      <c r="R61" s="81" t="s">
        <v>639</v>
      </c>
      <c r="S61" s="81" t="s">
        <v>787</v>
      </c>
      <c r="T61" s="18"/>
    </row>
    <row r="62" spans="1:20">
      <c r="A62" s="4">
        <v>58</v>
      </c>
      <c r="B62" s="17" t="s">
        <v>62</v>
      </c>
      <c r="C62" s="64" t="s">
        <v>1027</v>
      </c>
      <c r="D62" s="71" t="s">
        <v>23</v>
      </c>
      <c r="E62" s="71">
        <v>18040206001</v>
      </c>
      <c r="F62" s="71" t="s">
        <v>94</v>
      </c>
      <c r="G62" s="65">
        <v>19</v>
      </c>
      <c r="H62" s="65">
        <v>23</v>
      </c>
      <c r="I62" s="58">
        <f t="shared" si="0"/>
        <v>42</v>
      </c>
      <c r="J62" s="271">
        <v>8011762278</v>
      </c>
      <c r="K62" s="71"/>
      <c r="L62" s="71"/>
      <c r="M62" s="73"/>
      <c r="N62" s="276"/>
      <c r="O62" s="276"/>
      <c r="P62" s="48">
        <v>43609</v>
      </c>
      <c r="Q62" s="47" t="s">
        <v>201</v>
      </c>
      <c r="R62" s="81" t="s">
        <v>639</v>
      </c>
      <c r="S62" s="81" t="s">
        <v>787</v>
      </c>
      <c r="T62" s="18"/>
    </row>
    <row r="63" spans="1:20">
      <c r="A63" s="4">
        <v>59</v>
      </c>
      <c r="B63" s="17" t="s">
        <v>63</v>
      </c>
      <c r="C63" s="70" t="s">
        <v>1028</v>
      </c>
      <c r="D63" s="71" t="s">
        <v>25</v>
      </c>
      <c r="E63" s="71">
        <v>24</v>
      </c>
      <c r="F63" s="71"/>
      <c r="G63" s="83">
        <v>24</v>
      </c>
      <c r="H63" s="83">
        <v>20</v>
      </c>
      <c r="I63" s="58">
        <f t="shared" si="0"/>
        <v>44</v>
      </c>
      <c r="J63" s="73">
        <v>9707056568</v>
      </c>
      <c r="K63" s="73" t="s">
        <v>1077</v>
      </c>
      <c r="L63" s="73" t="s">
        <v>301</v>
      </c>
      <c r="M63" s="73">
        <v>8822275274</v>
      </c>
      <c r="N63" s="109" t="s">
        <v>1078</v>
      </c>
      <c r="O63" s="109" t="s">
        <v>1079</v>
      </c>
      <c r="P63" s="48">
        <v>43609</v>
      </c>
      <c r="Q63" s="47" t="s">
        <v>201</v>
      </c>
      <c r="R63" s="47" t="s">
        <v>231</v>
      </c>
      <c r="S63" s="81" t="s">
        <v>787</v>
      </c>
      <c r="T63" s="18"/>
    </row>
    <row r="64" spans="1:20" ht="17.25" thickBot="1">
      <c r="A64" s="4">
        <v>60</v>
      </c>
      <c r="B64" s="17" t="s">
        <v>63</v>
      </c>
      <c r="C64" s="64" t="s">
        <v>1029</v>
      </c>
      <c r="D64" s="71" t="s">
        <v>23</v>
      </c>
      <c r="E64" s="71">
        <v>18040205801</v>
      </c>
      <c r="F64" s="71" t="s">
        <v>94</v>
      </c>
      <c r="G64" s="65">
        <v>23</v>
      </c>
      <c r="H64" s="65">
        <v>22</v>
      </c>
      <c r="I64" s="58">
        <f t="shared" si="0"/>
        <v>45</v>
      </c>
      <c r="J64" s="271">
        <v>8011434504</v>
      </c>
      <c r="K64" s="73"/>
      <c r="L64" s="73"/>
      <c r="M64" s="73"/>
      <c r="N64" s="109"/>
      <c r="O64" s="109"/>
      <c r="P64" s="48">
        <v>43609</v>
      </c>
      <c r="Q64" s="47" t="s">
        <v>201</v>
      </c>
      <c r="R64" s="47" t="s">
        <v>226</v>
      </c>
      <c r="S64" s="81" t="s">
        <v>787</v>
      </c>
      <c r="T64" s="18"/>
    </row>
    <row r="65" spans="1:20" ht="17.25" thickBot="1">
      <c r="A65" s="4">
        <v>61</v>
      </c>
      <c r="B65" s="17" t="s">
        <v>62</v>
      </c>
      <c r="C65" s="64" t="s">
        <v>1030</v>
      </c>
      <c r="D65" s="71" t="s">
        <v>23</v>
      </c>
      <c r="E65" s="71">
        <v>18040222502</v>
      </c>
      <c r="F65" s="71" t="s">
        <v>637</v>
      </c>
      <c r="G65" s="65">
        <v>15</v>
      </c>
      <c r="H65" s="65">
        <v>22</v>
      </c>
      <c r="I65" s="58">
        <f t="shared" si="0"/>
        <v>37</v>
      </c>
      <c r="J65" s="110">
        <v>9435725647</v>
      </c>
      <c r="K65" s="144"/>
      <c r="L65" s="144"/>
      <c r="M65" s="144"/>
      <c r="N65" s="145"/>
      <c r="O65" s="145"/>
      <c r="P65" s="48">
        <v>43610</v>
      </c>
      <c r="Q65" s="47" t="s">
        <v>166</v>
      </c>
      <c r="R65" s="47" t="s">
        <v>536</v>
      </c>
      <c r="S65" s="81" t="s">
        <v>787</v>
      </c>
      <c r="T65" s="18"/>
    </row>
    <row r="66" spans="1:20" ht="17.25" thickBot="1">
      <c r="A66" s="4">
        <v>62</v>
      </c>
      <c r="B66" s="17" t="s">
        <v>62</v>
      </c>
      <c r="C66" s="138" t="s">
        <v>1031</v>
      </c>
      <c r="D66" s="81" t="s">
        <v>23</v>
      </c>
      <c r="E66" s="47">
        <v>18040216902</v>
      </c>
      <c r="F66" s="81" t="s">
        <v>94</v>
      </c>
      <c r="G66" s="74">
        <v>23</v>
      </c>
      <c r="H66" s="74">
        <v>23</v>
      </c>
      <c r="I66" s="58">
        <f t="shared" si="0"/>
        <v>46</v>
      </c>
      <c r="J66" s="110">
        <v>9954295640</v>
      </c>
      <c r="K66" s="144"/>
      <c r="L66" s="144"/>
      <c r="M66" s="144"/>
      <c r="N66" s="145"/>
      <c r="O66" s="145"/>
      <c r="P66" s="48">
        <v>43610</v>
      </c>
      <c r="Q66" s="47" t="s">
        <v>166</v>
      </c>
      <c r="R66" s="47" t="s">
        <v>537</v>
      </c>
      <c r="S66" s="81" t="s">
        <v>787</v>
      </c>
      <c r="T66" s="18"/>
    </row>
    <row r="67" spans="1:20" ht="27.75" thickBot="1">
      <c r="A67" s="4">
        <v>63</v>
      </c>
      <c r="B67" s="17" t="s">
        <v>63</v>
      </c>
      <c r="C67" s="138" t="s">
        <v>1032</v>
      </c>
      <c r="D67" s="81" t="s">
        <v>23</v>
      </c>
      <c r="E67" s="47">
        <v>18040218303</v>
      </c>
      <c r="F67" s="81" t="s">
        <v>78</v>
      </c>
      <c r="G67" s="74">
        <v>27</v>
      </c>
      <c r="H67" s="74">
        <v>48</v>
      </c>
      <c r="I67" s="58">
        <f t="shared" si="0"/>
        <v>75</v>
      </c>
      <c r="J67" s="110">
        <v>9954348480</v>
      </c>
      <c r="K67" s="144"/>
      <c r="L67" s="144"/>
      <c r="M67" s="144"/>
      <c r="N67" s="145"/>
      <c r="O67" s="145"/>
      <c r="P67" s="48">
        <v>43610</v>
      </c>
      <c r="Q67" s="47" t="s">
        <v>166</v>
      </c>
      <c r="R67" s="47" t="s">
        <v>392</v>
      </c>
      <c r="S67" s="81" t="s">
        <v>787</v>
      </c>
      <c r="T67" s="18"/>
    </row>
    <row r="68" spans="1:20" ht="17.25" thickBot="1">
      <c r="A68" s="4">
        <v>64</v>
      </c>
      <c r="B68" s="17" t="s">
        <v>63</v>
      </c>
      <c r="C68" s="138" t="s">
        <v>1033</v>
      </c>
      <c r="D68" s="81" t="s">
        <v>23</v>
      </c>
      <c r="E68" s="47">
        <v>18040222501</v>
      </c>
      <c r="F68" s="81" t="s">
        <v>94</v>
      </c>
      <c r="G68" s="74">
        <v>17</v>
      </c>
      <c r="H68" s="74">
        <v>19</v>
      </c>
      <c r="I68" s="58">
        <f t="shared" si="0"/>
        <v>36</v>
      </c>
      <c r="J68" s="110">
        <v>9435499832</v>
      </c>
      <c r="K68" s="144"/>
      <c r="L68" s="144"/>
      <c r="M68" s="144"/>
      <c r="N68" s="145"/>
      <c r="O68" s="145"/>
      <c r="P68" s="48">
        <v>43610</v>
      </c>
      <c r="Q68" s="47" t="s">
        <v>166</v>
      </c>
      <c r="R68" s="47" t="s">
        <v>537</v>
      </c>
      <c r="S68" s="81" t="s">
        <v>787</v>
      </c>
      <c r="T68" s="18"/>
    </row>
    <row r="69" spans="1:20">
      <c r="A69" s="4">
        <v>65</v>
      </c>
      <c r="B69" s="17" t="s">
        <v>62</v>
      </c>
      <c r="C69" s="64" t="s">
        <v>1034</v>
      </c>
      <c r="D69" s="47" t="s">
        <v>23</v>
      </c>
      <c r="E69" s="126" t="s">
        <v>1035</v>
      </c>
      <c r="F69" s="47" t="s">
        <v>94</v>
      </c>
      <c r="G69" s="65">
        <v>24</v>
      </c>
      <c r="H69" s="65">
        <v>32</v>
      </c>
      <c r="I69" s="58">
        <f t="shared" si="0"/>
        <v>56</v>
      </c>
      <c r="J69" s="116">
        <v>9864825289</v>
      </c>
      <c r="K69" s="47"/>
      <c r="L69" s="47"/>
      <c r="M69" s="47"/>
      <c r="N69" s="47"/>
      <c r="O69" s="47"/>
      <c r="P69" s="48">
        <v>43612</v>
      </c>
      <c r="Q69" s="47" t="s">
        <v>175</v>
      </c>
      <c r="R69" s="47" t="s">
        <v>209</v>
      </c>
      <c r="S69" s="81" t="s">
        <v>787</v>
      </c>
      <c r="T69" s="18"/>
    </row>
    <row r="70" spans="1:20">
      <c r="A70" s="4">
        <v>66</v>
      </c>
      <c r="B70" s="17" t="s">
        <v>62</v>
      </c>
      <c r="C70" s="64" t="s">
        <v>1036</v>
      </c>
      <c r="D70" s="47" t="s">
        <v>23</v>
      </c>
      <c r="E70" s="126" t="s">
        <v>1037</v>
      </c>
      <c r="F70" s="47" t="s">
        <v>94</v>
      </c>
      <c r="G70" s="65">
        <v>24</v>
      </c>
      <c r="H70" s="65">
        <v>23</v>
      </c>
      <c r="I70" s="58">
        <f t="shared" ref="I70:I133" si="1">SUM(G70:H70)</f>
        <v>47</v>
      </c>
      <c r="J70" s="116">
        <v>9577448895</v>
      </c>
      <c r="K70" s="47"/>
      <c r="L70" s="47"/>
      <c r="M70" s="47"/>
      <c r="N70" s="47"/>
      <c r="O70" s="47"/>
      <c r="P70" s="48">
        <v>43612</v>
      </c>
      <c r="Q70" s="47" t="s">
        <v>175</v>
      </c>
      <c r="R70" s="47" t="s">
        <v>228</v>
      </c>
      <c r="S70" s="81" t="s">
        <v>787</v>
      </c>
      <c r="T70" s="18"/>
    </row>
    <row r="71" spans="1:20">
      <c r="A71" s="4">
        <v>67</v>
      </c>
      <c r="B71" s="17" t="s">
        <v>63</v>
      </c>
      <c r="C71" s="64" t="s">
        <v>1038</v>
      </c>
      <c r="D71" s="47" t="s">
        <v>23</v>
      </c>
      <c r="E71" s="126" t="s">
        <v>1039</v>
      </c>
      <c r="F71" s="47" t="s">
        <v>94</v>
      </c>
      <c r="G71" s="65">
        <v>24</v>
      </c>
      <c r="H71" s="65">
        <v>14</v>
      </c>
      <c r="I71" s="58">
        <f t="shared" si="1"/>
        <v>38</v>
      </c>
      <c r="J71" s="116">
        <v>9401680647</v>
      </c>
      <c r="K71" s="47"/>
      <c r="L71" s="47"/>
      <c r="M71" s="47"/>
      <c r="N71" s="47"/>
      <c r="O71" s="47"/>
      <c r="P71" s="48">
        <v>43612</v>
      </c>
      <c r="Q71" s="47" t="s">
        <v>175</v>
      </c>
      <c r="R71" s="47" t="s">
        <v>209</v>
      </c>
      <c r="S71" s="81" t="s">
        <v>787</v>
      </c>
      <c r="T71" s="18"/>
    </row>
    <row r="72" spans="1:20">
      <c r="A72" s="4">
        <v>68</v>
      </c>
      <c r="B72" s="17" t="s">
        <v>63</v>
      </c>
      <c r="C72" s="64" t="s">
        <v>1040</v>
      </c>
      <c r="D72" s="47" t="s">
        <v>23</v>
      </c>
      <c r="E72" s="126" t="s">
        <v>1041</v>
      </c>
      <c r="F72" s="47" t="s">
        <v>836</v>
      </c>
      <c r="G72" s="65">
        <v>30</v>
      </c>
      <c r="H72" s="65">
        <v>21</v>
      </c>
      <c r="I72" s="58">
        <f t="shared" si="1"/>
        <v>51</v>
      </c>
      <c r="J72" s="116">
        <v>7896425881</v>
      </c>
      <c r="K72" s="47"/>
      <c r="L72" s="47"/>
      <c r="M72" s="47"/>
      <c r="N72" s="47"/>
      <c r="O72" s="47"/>
      <c r="P72" s="48">
        <v>43612</v>
      </c>
      <c r="Q72" s="47" t="s">
        <v>175</v>
      </c>
      <c r="R72" s="47" t="s">
        <v>209</v>
      </c>
      <c r="S72" s="81" t="s">
        <v>787</v>
      </c>
      <c r="T72" s="18"/>
    </row>
    <row r="73" spans="1:20" ht="33">
      <c r="A73" s="4">
        <v>69</v>
      </c>
      <c r="B73" s="17" t="s">
        <v>62</v>
      </c>
      <c r="C73" s="124" t="s">
        <v>1042</v>
      </c>
      <c r="D73" s="47" t="s">
        <v>23</v>
      </c>
      <c r="E73" s="98" t="s">
        <v>1043</v>
      </c>
      <c r="F73" s="47" t="s">
        <v>94</v>
      </c>
      <c r="G73" s="19">
        <v>31</v>
      </c>
      <c r="H73" s="19">
        <v>33</v>
      </c>
      <c r="I73" s="58">
        <f t="shared" si="1"/>
        <v>64</v>
      </c>
      <c r="J73" s="98" t="s">
        <v>1082</v>
      </c>
      <c r="K73" s="99"/>
      <c r="L73" s="51"/>
      <c r="M73" s="73"/>
      <c r="N73" s="88"/>
      <c r="O73" s="88"/>
      <c r="P73" s="48">
        <v>43613</v>
      </c>
      <c r="Q73" s="47" t="s">
        <v>183</v>
      </c>
      <c r="R73" s="47" t="s">
        <v>209</v>
      </c>
      <c r="S73" s="81" t="s">
        <v>787</v>
      </c>
      <c r="T73" s="18"/>
    </row>
    <row r="74" spans="1:20" ht="33">
      <c r="A74" s="4">
        <v>70</v>
      </c>
      <c r="B74" s="17" t="s">
        <v>62</v>
      </c>
      <c r="C74" s="124" t="s">
        <v>1044</v>
      </c>
      <c r="D74" s="47" t="s">
        <v>23</v>
      </c>
      <c r="E74" s="98" t="s">
        <v>1045</v>
      </c>
      <c r="F74" s="81" t="s">
        <v>94</v>
      </c>
      <c r="G74" s="65">
        <v>18</v>
      </c>
      <c r="H74" s="65">
        <v>19</v>
      </c>
      <c r="I74" s="58">
        <f t="shared" si="1"/>
        <v>37</v>
      </c>
      <c r="J74" s="98" t="s">
        <v>1083</v>
      </c>
      <c r="K74" s="51"/>
      <c r="L74" s="51"/>
      <c r="M74" s="65"/>
      <c r="N74" s="88"/>
      <c r="O74" s="88"/>
      <c r="P74" s="48">
        <v>43613</v>
      </c>
      <c r="Q74" s="47" t="s">
        <v>183</v>
      </c>
      <c r="R74" s="47" t="s">
        <v>228</v>
      </c>
      <c r="S74" s="81" t="s">
        <v>787</v>
      </c>
      <c r="T74" s="18"/>
    </row>
    <row r="75" spans="1:20" ht="33">
      <c r="A75" s="4">
        <v>71</v>
      </c>
      <c r="B75" s="17" t="s">
        <v>63</v>
      </c>
      <c r="C75" s="124" t="s">
        <v>1046</v>
      </c>
      <c r="D75" s="47" t="s">
        <v>23</v>
      </c>
      <c r="E75" s="98" t="s">
        <v>1047</v>
      </c>
      <c r="F75" s="81" t="s">
        <v>78</v>
      </c>
      <c r="G75" s="83">
        <v>35</v>
      </c>
      <c r="H75" s="65">
        <v>17</v>
      </c>
      <c r="I75" s="58">
        <f t="shared" si="1"/>
        <v>52</v>
      </c>
      <c r="J75" s="98" t="s">
        <v>1084</v>
      </c>
      <c r="K75" s="99"/>
      <c r="L75" s="47"/>
      <c r="M75" s="47"/>
      <c r="N75" s="48"/>
      <c r="O75" s="88"/>
      <c r="P75" s="48">
        <v>43613</v>
      </c>
      <c r="Q75" s="47" t="s">
        <v>183</v>
      </c>
      <c r="R75" s="47" t="s">
        <v>209</v>
      </c>
      <c r="S75" s="81" t="s">
        <v>787</v>
      </c>
      <c r="T75" s="18"/>
    </row>
    <row r="76" spans="1:20" ht="33">
      <c r="A76" s="4">
        <v>72</v>
      </c>
      <c r="B76" s="17" t="s">
        <v>63</v>
      </c>
      <c r="C76" s="124" t="s">
        <v>1048</v>
      </c>
      <c r="D76" s="47" t="s">
        <v>23</v>
      </c>
      <c r="E76" s="98" t="s">
        <v>1049</v>
      </c>
      <c r="F76" s="81" t="s">
        <v>94</v>
      </c>
      <c r="G76" s="65">
        <v>21</v>
      </c>
      <c r="H76" s="65">
        <v>19</v>
      </c>
      <c r="I76" s="58">
        <f t="shared" si="1"/>
        <v>40</v>
      </c>
      <c r="J76" s="98" t="s">
        <v>1085</v>
      </c>
      <c r="K76" s="99"/>
      <c r="L76" s="47"/>
      <c r="M76" s="47"/>
      <c r="N76" s="48"/>
      <c r="O76" s="88"/>
      <c r="P76" s="48">
        <v>43613</v>
      </c>
      <c r="Q76" s="47" t="s">
        <v>183</v>
      </c>
      <c r="R76" s="47" t="s">
        <v>209</v>
      </c>
      <c r="S76" s="81" t="s">
        <v>787</v>
      </c>
      <c r="T76" s="18"/>
    </row>
    <row r="77" spans="1:20" ht="33">
      <c r="A77" s="4">
        <v>73</v>
      </c>
      <c r="B77" s="17" t="s">
        <v>62</v>
      </c>
      <c r="C77" s="76" t="s">
        <v>1050</v>
      </c>
      <c r="D77" s="81" t="s">
        <v>23</v>
      </c>
      <c r="E77" s="47">
        <v>18040217302</v>
      </c>
      <c r="F77" s="81" t="s">
        <v>78</v>
      </c>
      <c r="G77" s="74">
        <v>97</v>
      </c>
      <c r="H77" s="74">
        <v>82</v>
      </c>
      <c r="I77" s="58">
        <f t="shared" si="1"/>
        <v>179</v>
      </c>
      <c r="J77" s="116">
        <v>9957231685</v>
      </c>
      <c r="K77" s="47"/>
      <c r="L77" s="47"/>
      <c r="M77" s="47"/>
      <c r="N77" s="47"/>
      <c r="O77" s="47"/>
      <c r="P77" s="48">
        <v>43614</v>
      </c>
      <c r="Q77" s="47" t="s">
        <v>225</v>
      </c>
      <c r="R77" s="47" t="s">
        <v>276</v>
      </c>
      <c r="S77" s="81" t="s">
        <v>787</v>
      </c>
      <c r="T77" s="18"/>
    </row>
    <row r="78" spans="1:20" ht="33">
      <c r="A78" s="4">
        <v>74</v>
      </c>
      <c r="B78" s="17" t="s">
        <v>63</v>
      </c>
      <c r="C78" s="137" t="s">
        <v>1051</v>
      </c>
      <c r="D78" s="81" t="s">
        <v>23</v>
      </c>
      <c r="E78" s="67">
        <v>18040205603</v>
      </c>
      <c r="F78" s="81" t="s">
        <v>94</v>
      </c>
      <c r="G78" s="51">
        <v>56</v>
      </c>
      <c r="H78" s="260">
        <v>59</v>
      </c>
      <c r="I78" s="58">
        <f t="shared" si="1"/>
        <v>115</v>
      </c>
      <c r="J78" s="141">
        <v>8011995201</v>
      </c>
      <c r="K78" s="96"/>
      <c r="L78" s="253"/>
      <c r="M78" s="96"/>
      <c r="N78" s="253"/>
      <c r="O78" s="274"/>
      <c r="P78" s="48">
        <v>43614</v>
      </c>
      <c r="Q78" s="47" t="s">
        <v>225</v>
      </c>
      <c r="R78" s="47" t="s">
        <v>276</v>
      </c>
      <c r="S78" s="81" t="s">
        <v>787</v>
      </c>
      <c r="T78" s="18"/>
    </row>
    <row r="79" spans="1:20" ht="33">
      <c r="A79" s="4">
        <v>75</v>
      </c>
      <c r="B79" s="17" t="s">
        <v>62</v>
      </c>
      <c r="C79" s="70" t="s">
        <v>1052</v>
      </c>
      <c r="D79" s="71" t="s">
        <v>25</v>
      </c>
      <c r="E79" s="71">
        <v>4</v>
      </c>
      <c r="F79" s="71"/>
      <c r="G79" s="83">
        <v>20</v>
      </c>
      <c r="H79" s="83">
        <v>36</v>
      </c>
      <c r="I79" s="58">
        <f t="shared" si="1"/>
        <v>56</v>
      </c>
      <c r="J79" s="73">
        <v>6000589140</v>
      </c>
      <c r="K79" s="71" t="s">
        <v>211</v>
      </c>
      <c r="L79" s="71" t="s">
        <v>212</v>
      </c>
      <c r="M79" s="73">
        <v>9706173537</v>
      </c>
      <c r="N79" s="276" t="s">
        <v>1086</v>
      </c>
      <c r="O79" s="276" t="s">
        <v>1087</v>
      </c>
      <c r="P79" s="115">
        <v>43615</v>
      </c>
      <c r="Q79" s="47" t="s">
        <v>196</v>
      </c>
      <c r="R79" s="47" t="s">
        <v>639</v>
      </c>
      <c r="S79" s="81" t="s">
        <v>787</v>
      </c>
      <c r="T79" s="18"/>
    </row>
    <row r="80" spans="1:20" ht="33">
      <c r="A80" s="4">
        <v>76</v>
      </c>
      <c r="B80" s="17" t="s">
        <v>62</v>
      </c>
      <c r="C80" s="64" t="s">
        <v>1053</v>
      </c>
      <c r="D80" s="81" t="s">
        <v>23</v>
      </c>
      <c r="E80" s="126" t="s">
        <v>1054</v>
      </c>
      <c r="F80" s="81" t="s">
        <v>94</v>
      </c>
      <c r="G80" s="65">
        <v>27</v>
      </c>
      <c r="H80" s="65">
        <v>33</v>
      </c>
      <c r="I80" s="58">
        <f t="shared" si="1"/>
        <v>60</v>
      </c>
      <c r="J80" s="116" t="s">
        <v>1088</v>
      </c>
      <c r="K80" s="144"/>
      <c r="L80" s="144"/>
      <c r="M80" s="144"/>
      <c r="N80" s="277"/>
      <c r="O80" s="277"/>
      <c r="P80" s="115">
        <v>43615</v>
      </c>
      <c r="Q80" s="47" t="s">
        <v>196</v>
      </c>
      <c r="R80" s="47" t="s">
        <v>639</v>
      </c>
      <c r="S80" s="81" t="s">
        <v>787</v>
      </c>
      <c r="T80" s="18"/>
    </row>
    <row r="81" spans="1:20" ht="33">
      <c r="A81" s="4">
        <v>77</v>
      </c>
      <c r="B81" s="17" t="s">
        <v>63</v>
      </c>
      <c r="C81" s="70" t="s">
        <v>1055</v>
      </c>
      <c r="D81" s="71" t="s">
        <v>25</v>
      </c>
      <c r="E81" s="71">
        <v>3</v>
      </c>
      <c r="F81" s="71"/>
      <c r="G81" s="83">
        <v>43</v>
      </c>
      <c r="H81" s="83">
        <v>23</v>
      </c>
      <c r="I81" s="58">
        <f t="shared" si="1"/>
        <v>66</v>
      </c>
      <c r="J81" s="73">
        <v>8486270628</v>
      </c>
      <c r="K81" s="71" t="s">
        <v>211</v>
      </c>
      <c r="L81" s="71" t="s">
        <v>212</v>
      </c>
      <c r="M81" s="73">
        <v>9706173537</v>
      </c>
      <c r="N81" s="276" t="s">
        <v>1086</v>
      </c>
      <c r="O81" s="276" t="s">
        <v>1087</v>
      </c>
      <c r="P81" s="115">
        <v>43615</v>
      </c>
      <c r="Q81" s="47" t="s">
        <v>196</v>
      </c>
      <c r="R81" s="47" t="s">
        <v>268</v>
      </c>
      <c r="S81" s="81" t="s">
        <v>787</v>
      </c>
      <c r="T81" s="18"/>
    </row>
    <row r="82" spans="1:20">
      <c r="A82" s="4">
        <v>78</v>
      </c>
      <c r="B82" s="17" t="s">
        <v>63</v>
      </c>
      <c r="C82" s="64" t="s">
        <v>1056</v>
      </c>
      <c r="D82" s="71" t="s">
        <v>23</v>
      </c>
      <c r="E82" s="269" t="s">
        <v>1057</v>
      </c>
      <c r="F82" s="71" t="s">
        <v>94</v>
      </c>
      <c r="G82" s="65">
        <v>20</v>
      </c>
      <c r="H82" s="65">
        <v>23</v>
      </c>
      <c r="I82" s="58">
        <f t="shared" si="1"/>
        <v>43</v>
      </c>
      <c r="J82" s="278">
        <v>9859194385</v>
      </c>
      <c r="K82" s="71"/>
      <c r="L82" s="71"/>
      <c r="M82" s="73"/>
      <c r="N82" s="276"/>
      <c r="O82" s="276"/>
      <c r="P82" s="115">
        <v>43615</v>
      </c>
      <c r="Q82" s="47" t="s">
        <v>196</v>
      </c>
      <c r="R82" s="47" t="s">
        <v>268</v>
      </c>
      <c r="S82" s="81" t="s">
        <v>787</v>
      </c>
      <c r="T82" s="18"/>
    </row>
    <row r="83" spans="1:20">
      <c r="A83" s="4">
        <v>79</v>
      </c>
      <c r="B83" s="17" t="s">
        <v>62</v>
      </c>
      <c r="C83" s="258" t="s">
        <v>676</v>
      </c>
      <c r="D83" s="71" t="s">
        <v>23</v>
      </c>
      <c r="E83" s="259">
        <v>18040218402</v>
      </c>
      <c r="F83" s="71" t="s">
        <v>78</v>
      </c>
      <c r="G83" s="71">
        <v>55</v>
      </c>
      <c r="H83" s="71">
        <v>58</v>
      </c>
      <c r="I83" s="58">
        <f t="shared" si="1"/>
        <v>113</v>
      </c>
      <c r="J83" s="98" t="s">
        <v>680</v>
      </c>
      <c r="K83" s="64"/>
      <c r="L83" s="64"/>
      <c r="M83" s="64"/>
      <c r="N83" s="64"/>
      <c r="O83" s="64"/>
      <c r="P83" s="255">
        <v>43616</v>
      </c>
      <c r="Q83" s="71" t="s">
        <v>201</v>
      </c>
      <c r="R83" s="47" t="s">
        <v>276</v>
      </c>
      <c r="S83" s="81" t="s">
        <v>787</v>
      </c>
      <c r="T83" s="18"/>
    </row>
    <row r="84" spans="1:20">
      <c r="A84" s="4">
        <v>80</v>
      </c>
      <c r="B84" s="17" t="s">
        <v>63</v>
      </c>
      <c r="C84" s="258" t="s">
        <v>1058</v>
      </c>
      <c r="D84" s="71" t="s">
        <v>23</v>
      </c>
      <c r="E84" s="259">
        <v>18040218401</v>
      </c>
      <c r="F84" s="71" t="s">
        <v>94</v>
      </c>
      <c r="G84" s="71">
        <v>68</v>
      </c>
      <c r="H84" s="71">
        <v>55</v>
      </c>
      <c r="I84" s="58">
        <f t="shared" si="1"/>
        <v>123</v>
      </c>
      <c r="J84" s="47">
        <v>8135095328</v>
      </c>
      <c r="K84" s="64"/>
      <c r="L84" s="64"/>
      <c r="M84" s="64"/>
      <c r="N84" s="64"/>
      <c r="O84" s="64"/>
      <c r="P84" s="255">
        <v>43616</v>
      </c>
      <c r="Q84" s="71" t="s">
        <v>201</v>
      </c>
      <c r="R84" s="47" t="s">
        <v>167</v>
      </c>
      <c r="S84" s="81" t="s">
        <v>787</v>
      </c>
      <c r="T84" s="18"/>
    </row>
    <row r="85" spans="1:20">
      <c r="A85" s="4">
        <v>81</v>
      </c>
      <c r="B85" s="17"/>
      <c r="C85" s="18"/>
      <c r="D85" s="18"/>
      <c r="E85" s="19"/>
      <c r="F85" s="18"/>
      <c r="G85" s="19"/>
      <c r="H85" s="19"/>
      <c r="I85" s="58">
        <f t="shared" si="1"/>
        <v>0</v>
      </c>
      <c r="J85" s="18"/>
      <c r="K85" s="18"/>
      <c r="L85" s="18"/>
      <c r="M85" s="18"/>
      <c r="N85" s="18"/>
      <c r="O85" s="18"/>
      <c r="P85" s="23"/>
      <c r="Q85" s="18"/>
      <c r="R85" s="18"/>
      <c r="S85" s="18"/>
      <c r="T85" s="18"/>
    </row>
    <row r="86" spans="1:20">
      <c r="A86" s="4">
        <v>82</v>
      </c>
      <c r="B86" s="17"/>
      <c r="C86" s="18"/>
      <c r="D86" s="18"/>
      <c r="E86" s="19"/>
      <c r="F86" s="18"/>
      <c r="G86" s="19"/>
      <c r="H86" s="19"/>
      <c r="I86" s="58">
        <f t="shared" si="1"/>
        <v>0</v>
      </c>
      <c r="J86" s="18"/>
      <c r="K86" s="18"/>
      <c r="L86" s="18"/>
      <c r="M86" s="18"/>
      <c r="N86" s="18"/>
      <c r="O86" s="18"/>
      <c r="P86" s="23"/>
      <c r="Q86" s="18"/>
      <c r="R86" s="18"/>
      <c r="S86" s="18"/>
      <c r="T86" s="18"/>
    </row>
    <row r="87" spans="1:20">
      <c r="A87" s="4">
        <v>83</v>
      </c>
      <c r="B87" s="17"/>
      <c r="C87" s="18"/>
      <c r="D87" s="18"/>
      <c r="E87" s="19"/>
      <c r="F87" s="18"/>
      <c r="G87" s="19"/>
      <c r="H87" s="19"/>
      <c r="I87" s="58">
        <f t="shared" si="1"/>
        <v>0</v>
      </c>
      <c r="J87" s="18"/>
      <c r="K87" s="18"/>
      <c r="L87" s="18"/>
      <c r="M87" s="18"/>
      <c r="N87" s="18"/>
      <c r="O87" s="18"/>
      <c r="P87" s="23"/>
      <c r="Q87" s="18"/>
      <c r="R87" s="18"/>
      <c r="S87" s="18"/>
      <c r="T87" s="18"/>
    </row>
    <row r="88" spans="1:20">
      <c r="A88" s="4">
        <v>84</v>
      </c>
      <c r="B88" s="17"/>
      <c r="C88" s="18"/>
      <c r="D88" s="18"/>
      <c r="E88" s="19"/>
      <c r="F88" s="18"/>
      <c r="G88" s="19"/>
      <c r="H88" s="19"/>
      <c r="I88" s="58">
        <f t="shared" si="1"/>
        <v>0</v>
      </c>
      <c r="J88" s="18"/>
      <c r="K88" s="18"/>
      <c r="L88" s="18"/>
      <c r="M88" s="18"/>
      <c r="N88" s="18"/>
      <c r="O88" s="18"/>
      <c r="P88" s="23"/>
      <c r="Q88" s="18"/>
      <c r="R88" s="18"/>
      <c r="S88" s="18"/>
      <c r="T88" s="18"/>
    </row>
    <row r="89" spans="1:20">
      <c r="A89" s="4">
        <v>85</v>
      </c>
      <c r="B89" s="17"/>
      <c r="C89" s="18"/>
      <c r="D89" s="18"/>
      <c r="E89" s="19"/>
      <c r="F89" s="18"/>
      <c r="G89" s="19"/>
      <c r="H89" s="19"/>
      <c r="I89" s="58">
        <f t="shared" si="1"/>
        <v>0</v>
      </c>
      <c r="J89" s="18"/>
      <c r="K89" s="18"/>
      <c r="L89" s="18"/>
      <c r="M89" s="18"/>
      <c r="N89" s="18"/>
      <c r="O89" s="18"/>
      <c r="P89" s="23"/>
      <c r="Q89" s="18"/>
      <c r="R89" s="18"/>
      <c r="S89" s="18"/>
      <c r="T89" s="18"/>
    </row>
    <row r="90" spans="1:20">
      <c r="A90" s="4">
        <v>86</v>
      </c>
      <c r="B90" s="17"/>
      <c r="C90" s="18"/>
      <c r="D90" s="18"/>
      <c r="E90" s="19"/>
      <c r="F90" s="18"/>
      <c r="G90" s="19"/>
      <c r="H90" s="19"/>
      <c r="I90" s="58">
        <f t="shared" si="1"/>
        <v>0</v>
      </c>
      <c r="J90" s="18"/>
      <c r="K90" s="18"/>
      <c r="L90" s="18"/>
      <c r="M90" s="18"/>
      <c r="N90" s="18"/>
      <c r="O90" s="18"/>
      <c r="P90" s="23"/>
      <c r="Q90" s="18"/>
      <c r="R90" s="18"/>
      <c r="S90" s="18"/>
      <c r="T90" s="18"/>
    </row>
    <row r="91" spans="1:20">
      <c r="A91" s="4">
        <v>87</v>
      </c>
      <c r="B91" s="17"/>
      <c r="C91" s="18"/>
      <c r="D91" s="18"/>
      <c r="E91" s="19"/>
      <c r="F91" s="18"/>
      <c r="G91" s="19"/>
      <c r="H91" s="19"/>
      <c r="I91" s="58">
        <f t="shared" si="1"/>
        <v>0</v>
      </c>
      <c r="J91" s="18"/>
      <c r="K91" s="18"/>
      <c r="L91" s="18"/>
      <c r="M91" s="18"/>
      <c r="N91" s="18"/>
      <c r="O91" s="18"/>
      <c r="P91" s="23"/>
      <c r="Q91" s="18"/>
      <c r="R91" s="18"/>
      <c r="S91" s="18"/>
      <c r="T91" s="18"/>
    </row>
    <row r="92" spans="1:20">
      <c r="A92" s="4">
        <v>88</v>
      </c>
      <c r="B92" s="17"/>
      <c r="C92" s="18"/>
      <c r="D92" s="18"/>
      <c r="E92" s="19"/>
      <c r="F92" s="18"/>
      <c r="G92" s="19"/>
      <c r="H92" s="19"/>
      <c r="I92" s="58">
        <f t="shared" si="1"/>
        <v>0</v>
      </c>
      <c r="J92" s="18"/>
      <c r="K92" s="18"/>
      <c r="L92" s="18"/>
      <c r="M92" s="18"/>
      <c r="N92" s="18"/>
      <c r="O92" s="18"/>
      <c r="P92" s="23"/>
      <c r="Q92" s="18"/>
      <c r="R92" s="18"/>
      <c r="S92" s="18"/>
      <c r="T92" s="18"/>
    </row>
    <row r="93" spans="1:20">
      <c r="A93" s="4">
        <v>89</v>
      </c>
      <c r="B93" s="17"/>
      <c r="C93" s="18"/>
      <c r="D93" s="18"/>
      <c r="E93" s="19"/>
      <c r="F93" s="18"/>
      <c r="G93" s="19"/>
      <c r="H93" s="19"/>
      <c r="I93" s="58">
        <f t="shared" si="1"/>
        <v>0</v>
      </c>
      <c r="J93" s="18"/>
      <c r="K93" s="18"/>
      <c r="L93" s="18"/>
      <c r="M93" s="18"/>
      <c r="N93" s="18"/>
      <c r="O93" s="18"/>
      <c r="P93" s="23"/>
      <c r="Q93" s="18"/>
      <c r="R93" s="18"/>
      <c r="S93" s="18"/>
      <c r="T93" s="18"/>
    </row>
    <row r="94" spans="1:20">
      <c r="A94" s="4">
        <v>90</v>
      </c>
      <c r="B94" s="17"/>
      <c r="C94" s="18"/>
      <c r="D94" s="18"/>
      <c r="E94" s="19"/>
      <c r="F94" s="18"/>
      <c r="G94" s="19"/>
      <c r="H94" s="19"/>
      <c r="I94" s="58">
        <f t="shared" si="1"/>
        <v>0</v>
      </c>
      <c r="J94" s="18"/>
      <c r="K94" s="18"/>
      <c r="L94" s="18"/>
      <c r="M94" s="18"/>
      <c r="N94" s="18"/>
      <c r="O94" s="18"/>
      <c r="P94" s="23"/>
      <c r="Q94" s="18"/>
      <c r="R94" s="18"/>
      <c r="S94" s="18"/>
      <c r="T94" s="18"/>
    </row>
    <row r="95" spans="1:20">
      <c r="A95" s="4">
        <v>91</v>
      </c>
      <c r="B95" s="17"/>
      <c r="C95" s="18"/>
      <c r="D95" s="18"/>
      <c r="E95" s="19"/>
      <c r="F95" s="18"/>
      <c r="G95" s="19"/>
      <c r="H95" s="19"/>
      <c r="I95" s="58">
        <f t="shared" si="1"/>
        <v>0</v>
      </c>
      <c r="J95" s="18"/>
      <c r="K95" s="18"/>
      <c r="L95" s="18"/>
      <c r="M95" s="18"/>
      <c r="N95" s="18"/>
      <c r="O95" s="18"/>
      <c r="P95" s="23"/>
      <c r="Q95" s="18"/>
      <c r="R95" s="18"/>
      <c r="S95" s="18"/>
      <c r="T95" s="18"/>
    </row>
    <row r="96" spans="1:20">
      <c r="A96" s="4">
        <v>92</v>
      </c>
      <c r="B96" s="17"/>
      <c r="C96" s="18"/>
      <c r="D96" s="18"/>
      <c r="E96" s="19"/>
      <c r="F96" s="18"/>
      <c r="G96" s="19"/>
      <c r="H96" s="19"/>
      <c r="I96" s="58">
        <f t="shared" si="1"/>
        <v>0</v>
      </c>
      <c r="J96" s="18"/>
      <c r="K96" s="18"/>
      <c r="L96" s="18"/>
      <c r="M96" s="18"/>
      <c r="N96" s="18"/>
      <c r="O96" s="18"/>
      <c r="P96" s="23"/>
      <c r="Q96" s="18"/>
      <c r="R96" s="18"/>
      <c r="S96" s="18"/>
      <c r="T96" s="18"/>
    </row>
    <row r="97" spans="1:20">
      <c r="A97" s="4">
        <v>93</v>
      </c>
      <c r="B97" s="17"/>
      <c r="C97" s="18"/>
      <c r="D97" s="18"/>
      <c r="E97" s="19"/>
      <c r="F97" s="18"/>
      <c r="G97" s="19"/>
      <c r="H97" s="19"/>
      <c r="I97" s="58">
        <f t="shared" si="1"/>
        <v>0</v>
      </c>
      <c r="J97" s="18"/>
      <c r="K97" s="18"/>
      <c r="L97" s="18"/>
      <c r="M97" s="18"/>
      <c r="N97" s="18"/>
      <c r="O97" s="18"/>
      <c r="P97" s="23"/>
      <c r="Q97" s="18"/>
      <c r="R97" s="18"/>
      <c r="S97" s="18"/>
      <c r="T97" s="18"/>
    </row>
    <row r="98" spans="1:20">
      <c r="A98" s="4">
        <v>94</v>
      </c>
      <c r="B98" s="17"/>
      <c r="C98" s="18"/>
      <c r="D98" s="18"/>
      <c r="E98" s="19"/>
      <c r="F98" s="18"/>
      <c r="G98" s="19"/>
      <c r="H98" s="19"/>
      <c r="I98" s="58">
        <f t="shared" si="1"/>
        <v>0</v>
      </c>
      <c r="J98" s="18"/>
      <c r="K98" s="18"/>
      <c r="L98" s="18"/>
      <c r="M98" s="18"/>
      <c r="N98" s="18"/>
      <c r="O98" s="18"/>
      <c r="P98" s="23"/>
      <c r="Q98" s="18"/>
      <c r="R98" s="18"/>
      <c r="S98" s="18"/>
      <c r="T98" s="18"/>
    </row>
    <row r="99" spans="1:20">
      <c r="A99" s="4">
        <v>95</v>
      </c>
      <c r="B99" s="17"/>
      <c r="C99" s="18"/>
      <c r="D99" s="18"/>
      <c r="E99" s="19"/>
      <c r="F99" s="18"/>
      <c r="G99" s="19"/>
      <c r="H99" s="19"/>
      <c r="I99" s="58">
        <f t="shared" si="1"/>
        <v>0</v>
      </c>
      <c r="J99" s="18"/>
      <c r="K99" s="18"/>
      <c r="L99" s="18"/>
      <c r="M99" s="18"/>
      <c r="N99" s="18"/>
      <c r="O99" s="18"/>
      <c r="P99" s="23"/>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c r="A165" s="20" t="s">
        <v>11</v>
      </c>
      <c r="B165" s="38"/>
      <c r="C165" s="20">
        <f>COUNTIFS(C5:C164,"*")</f>
        <v>80</v>
      </c>
      <c r="D165" s="20"/>
      <c r="E165" s="13"/>
      <c r="F165" s="20"/>
      <c r="G165" s="59">
        <f>SUM(G5:G164)</f>
        <v>3204</v>
      </c>
      <c r="H165" s="59">
        <f>SUM(H5:H164)</f>
        <v>3090</v>
      </c>
      <c r="I165" s="59">
        <f>SUM(I5:I164)</f>
        <v>6294</v>
      </c>
      <c r="J165" s="20"/>
      <c r="K165" s="20"/>
      <c r="L165" s="20"/>
      <c r="M165" s="20"/>
      <c r="N165" s="20"/>
      <c r="O165" s="20"/>
      <c r="P165" s="14"/>
      <c r="Q165" s="20"/>
      <c r="R165" s="20"/>
      <c r="S165" s="20"/>
      <c r="T165" s="12"/>
    </row>
    <row r="166" spans="1:20">
      <c r="A166" s="43" t="s">
        <v>62</v>
      </c>
      <c r="B166" s="10">
        <f>COUNTIF(B$5:B$164,"Team 1")</f>
        <v>40</v>
      </c>
      <c r="C166" s="43" t="s">
        <v>25</v>
      </c>
      <c r="D166" s="10">
        <f>COUNTIF(D5:D164,"Anganwadi")</f>
        <v>16</v>
      </c>
    </row>
    <row r="167" spans="1:20">
      <c r="A167" s="43" t="s">
        <v>63</v>
      </c>
      <c r="B167" s="10">
        <f>COUNTIF(B$6:B$164,"Team 2")</f>
        <v>40</v>
      </c>
      <c r="C167" s="43" t="s">
        <v>23</v>
      </c>
      <c r="D167" s="10">
        <f>COUNTIF(D5:D164,"School")</f>
        <v>64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conditionalFormatting sqref="C12">
    <cfRule type="duplicateValues" dxfId="41" priority="21"/>
  </conditionalFormatting>
  <conditionalFormatting sqref="E12">
    <cfRule type="duplicateValues" dxfId="39" priority="20"/>
  </conditionalFormatting>
  <conditionalFormatting sqref="C17:C18">
    <cfRule type="duplicateValues" dxfId="37" priority="19" stopIfTrue="1"/>
  </conditionalFormatting>
  <conditionalFormatting sqref="C20">
    <cfRule type="duplicateValues" dxfId="35" priority="18"/>
  </conditionalFormatting>
  <conditionalFormatting sqref="E20">
    <cfRule type="duplicateValues" dxfId="33" priority="17"/>
  </conditionalFormatting>
  <conditionalFormatting sqref="C27">
    <cfRule type="duplicateValues" dxfId="31" priority="16" stopIfTrue="1"/>
  </conditionalFormatting>
  <conditionalFormatting sqref="C28">
    <cfRule type="duplicateValues" dxfId="29" priority="15" stopIfTrue="1"/>
  </conditionalFormatting>
  <conditionalFormatting sqref="C32">
    <cfRule type="duplicateValues" dxfId="27" priority="14" stopIfTrue="1"/>
  </conditionalFormatting>
  <conditionalFormatting sqref="C33:C34">
    <cfRule type="duplicateValues" dxfId="25" priority="13" stopIfTrue="1"/>
  </conditionalFormatting>
  <conditionalFormatting sqref="C39">
    <cfRule type="duplicateValues" dxfId="23" priority="12"/>
  </conditionalFormatting>
  <conditionalFormatting sqref="E39">
    <cfRule type="duplicateValues" dxfId="21" priority="11"/>
  </conditionalFormatting>
  <conditionalFormatting sqref="C55:H56">
    <cfRule type="duplicateValues" dxfId="19" priority="10"/>
  </conditionalFormatting>
  <conditionalFormatting sqref="C55:C56">
    <cfRule type="duplicateValues" dxfId="17" priority="9"/>
  </conditionalFormatting>
  <conditionalFormatting sqref="E55:E56">
    <cfRule type="duplicateValues" dxfId="15" priority="8"/>
  </conditionalFormatting>
  <conditionalFormatting sqref="C51">
    <cfRule type="duplicateValues" dxfId="13" priority="7"/>
  </conditionalFormatting>
  <conditionalFormatting sqref="C51:C53">
    <cfRule type="duplicateValues" dxfId="11" priority="6" stopIfTrue="1"/>
  </conditionalFormatting>
  <conditionalFormatting sqref="C54">
    <cfRule type="duplicateValues" dxfId="9" priority="5" stopIfTrue="1"/>
  </conditionalFormatting>
  <conditionalFormatting sqref="C76 C74">
    <cfRule type="duplicateValues" dxfId="7" priority="4"/>
  </conditionalFormatting>
  <conditionalFormatting sqref="C73:C76">
    <cfRule type="duplicateValues" dxfId="5" priority="3" stopIfTrue="1"/>
  </conditionalFormatting>
  <conditionalFormatting sqref="C83:C84">
    <cfRule type="duplicateValues" dxfId="3" priority="2" stopIfTrue="1"/>
  </conditionalFormatting>
  <conditionalFormatting sqref="J55:R56">
    <cfRule type="duplicateValues" dxfId="1"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77" activePane="bottomRight" state="frozen"/>
      <selection pane="topRight" activeCell="C1" sqref="C1"/>
      <selection pane="bottomLeft" activeCell="A5" sqref="A5"/>
      <selection pane="bottomRight" activeCell="S84" sqref="S8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19" t="s">
        <v>70</v>
      </c>
      <c r="B1" s="219"/>
      <c r="C1" s="219"/>
      <c r="D1" s="54"/>
      <c r="E1" s="54"/>
      <c r="F1" s="54"/>
      <c r="G1" s="54"/>
      <c r="H1" s="54"/>
      <c r="I1" s="54"/>
      <c r="J1" s="54"/>
      <c r="K1" s="54"/>
      <c r="L1" s="54"/>
      <c r="M1" s="220"/>
      <c r="N1" s="220"/>
      <c r="O1" s="220"/>
      <c r="P1" s="220"/>
      <c r="Q1" s="220"/>
      <c r="R1" s="220"/>
      <c r="S1" s="220"/>
      <c r="T1" s="220"/>
    </row>
    <row r="2" spans="1:20">
      <c r="A2" s="213" t="s">
        <v>59</v>
      </c>
      <c r="B2" s="214"/>
      <c r="C2" s="214"/>
      <c r="D2" s="24">
        <v>43617</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c r="A4" s="215"/>
      <c r="B4" s="218"/>
      <c r="C4" s="216"/>
      <c r="D4" s="216"/>
      <c r="E4" s="216"/>
      <c r="F4" s="217"/>
      <c r="G4" s="22" t="s">
        <v>9</v>
      </c>
      <c r="H4" s="22" t="s">
        <v>10</v>
      </c>
      <c r="I4" s="22" t="s">
        <v>11</v>
      </c>
      <c r="J4" s="216"/>
      <c r="K4" s="212"/>
      <c r="L4" s="212"/>
      <c r="M4" s="212"/>
      <c r="N4" s="212"/>
      <c r="O4" s="212"/>
      <c r="P4" s="215"/>
      <c r="Q4" s="215"/>
      <c r="R4" s="216"/>
      <c r="S4" s="216"/>
      <c r="T4" s="216"/>
    </row>
    <row r="5" spans="1:20" ht="49.5">
      <c r="A5" s="4">
        <v>1</v>
      </c>
      <c r="B5" s="17" t="s">
        <v>62</v>
      </c>
      <c r="C5" s="63" t="s">
        <v>72</v>
      </c>
      <c r="D5" s="47" t="s">
        <v>25</v>
      </c>
      <c r="E5" s="47">
        <v>15</v>
      </c>
      <c r="F5" s="47"/>
      <c r="G5" s="19">
        <v>45</v>
      </c>
      <c r="H5" s="19">
        <v>32</v>
      </c>
      <c r="I5" s="58">
        <f>SUM(G5:H5)</f>
        <v>77</v>
      </c>
      <c r="J5" s="81">
        <v>9706987636</v>
      </c>
      <c r="K5" s="65" t="s">
        <v>162</v>
      </c>
      <c r="L5" s="71" t="s">
        <v>163</v>
      </c>
      <c r="M5" s="71" t="s">
        <v>164</v>
      </c>
      <c r="N5" s="48" t="s">
        <v>165</v>
      </c>
      <c r="O5" s="47" t="s">
        <v>165</v>
      </c>
      <c r="P5" s="84">
        <v>43617</v>
      </c>
      <c r="Q5" s="18" t="s">
        <v>166</v>
      </c>
      <c r="R5" s="47" t="s">
        <v>167</v>
      </c>
      <c r="S5" s="18" t="s">
        <v>787</v>
      </c>
      <c r="T5" s="18"/>
    </row>
    <row r="6" spans="1:20" ht="17.25" thickBot="1">
      <c r="A6" s="4">
        <v>2</v>
      </c>
      <c r="B6" s="17" t="s">
        <v>62</v>
      </c>
      <c r="C6" s="64" t="s">
        <v>73</v>
      </c>
      <c r="D6" s="47" t="s">
        <v>23</v>
      </c>
      <c r="E6" s="47">
        <v>18040207708</v>
      </c>
      <c r="F6" s="47" t="s">
        <v>74</v>
      </c>
      <c r="G6" s="65">
        <v>32</v>
      </c>
      <c r="H6" s="65">
        <v>33</v>
      </c>
      <c r="I6" s="58">
        <f t="shared" ref="I6:I69" si="0">SUM(G6:H6)</f>
        <v>65</v>
      </c>
      <c r="J6" s="85">
        <v>9706394290</v>
      </c>
      <c r="K6" s="47"/>
      <c r="L6" s="47"/>
      <c r="M6" s="47"/>
      <c r="N6" s="47"/>
      <c r="O6" s="47"/>
      <c r="P6" s="84">
        <v>43617</v>
      </c>
      <c r="Q6" s="18" t="s">
        <v>166</v>
      </c>
      <c r="R6" s="47" t="s">
        <v>168</v>
      </c>
      <c r="S6" s="18" t="s">
        <v>787</v>
      </c>
      <c r="T6" s="18"/>
    </row>
    <row r="7" spans="1:20" ht="17.25" thickBot="1">
      <c r="A7" s="4">
        <v>3</v>
      </c>
      <c r="B7" s="17" t="s">
        <v>63</v>
      </c>
      <c r="C7" s="66" t="s">
        <v>75</v>
      </c>
      <c r="D7" s="47" t="s">
        <v>25</v>
      </c>
      <c r="E7" s="47">
        <v>10</v>
      </c>
      <c r="F7" s="47"/>
      <c r="G7" s="19">
        <v>36</v>
      </c>
      <c r="H7" s="19">
        <v>31</v>
      </c>
      <c r="I7" s="58">
        <f t="shared" si="0"/>
        <v>67</v>
      </c>
      <c r="J7" s="67">
        <v>9706350133</v>
      </c>
      <c r="K7" s="73" t="s">
        <v>169</v>
      </c>
      <c r="L7" s="86" t="s">
        <v>170</v>
      </c>
      <c r="M7" s="73">
        <v>9401453421</v>
      </c>
      <c r="N7" s="48" t="s">
        <v>171</v>
      </c>
      <c r="O7" s="87" t="s">
        <v>172</v>
      </c>
      <c r="P7" s="84">
        <v>43617</v>
      </c>
      <c r="Q7" s="18" t="s">
        <v>166</v>
      </c>
      <c r="R7" s="47" t="s">
        <v>173</v>
      </c>
      <c r="S7" s="18" t="s">
        <v>787</v>
      </c>
      <c r="T7" s="18"/>
    </row>
    <row r="8" spans="1:20" ht="27">
      <c r="A8" s="4">
        <v>4</v>
      </c>
      <c r="B8" s="17" t="s">
        <v>63</v>
      </c>
      <c r="C8" s="64" t="s">
        <v>76</v>
      </c>
      <c r="D8" s="47" t="s">
        <v>23</v>
      </c>
      <c r="E8" s="67">
        <v>18040202507</v>
      </c>
      <c r="F8" s="47" t="s">
        <v>74</v>
      </c>
      <c r="G8" s="65">
        <v>40</v>
      </c>
      <c r="H8" s="65">
        <v>40</v>
      </c>
      <c r="I8" s="58">
        <f t="shared" si="0"/>
        <v>80</v>
      </c>
      <c r="J8" s="85">
        <v>9435121771</v>
      </c>
      <c r="K8" s="73"/>
      <c r="L8" s="47"/>
      <c r="M8" s="73"/>
      <c r="N8" s="88"/>
      <c r="O8" s="88"/>
      <c r="P8" s="84">
        <v>43617</v>
      </c>
      <c r="Q8" s="18" t="s">
        <v>166</v>
      </c>
      <c r="R8" s="81" t="s">
        <v>174</v>
      </c>
      <c r="S8" s="18" t="s">
        <v>787</v>
      </c>
      <c r="T8" s="18"/>
    </row>
    <row r="9" spans="1:20" ht="27">
      <c r="A9" s="4">
        <v>5</v>
      </c>
      <c r="B9" s="17" t="s">
        <v>62</v>
      </c>
      <c r="C9" s="68" t="s">
        <v>77</v>
      </c>
      <c r="D9" s="47" t="s">
        <v>23</v>
      </c>
      <c r="E9" s="47">
        <v>18040222702</v>
      </c>
      <c r="F9" s="47" t="s">
        <v>78</v>
      </c>
      <c r="G9" s="19">
        <v>90</v>
      </c>
      <c r="H9" s="19">
        <v>94</v>
      </c>
      <c r="I9" s="58">
        <f t="shared" si="0"/>
        <v>184</v>
      </c>
      <c r="J9" s="89">
        <v>9859101551</v>
      </c>
      <c r="K9" s="47"/>
      <c r="L9" s="47"/>
      <c r="M9" s="47"/>
      <c r="N9" s="47"/>
      <c r="O9" s="47"/>
      <c r="P9" s="84">
        <v>43619</v>
      </c>
      <c r="Q9" s="18" t="s">
        <v>175</v>
      </c>
      <c r="R9" s="47" t="s">
        <v>176</v>
      </c>
      <c r="S9" s="18" t="s">
        <v>787</v>
      </c>
      <c r="T9" s="18"/>
    </row>
    <row r="10" spans="1:20" ht="17.25" thickBot="1">
      <c r="A10" s="4">
        <v>6</v>
      </c>
      <c r="B10" s="17" t="s">
        <v>63</v>
      </c>
      <c r="C10" s="68" t="s">
        <v>79</v>
      </c>
      <c r="D10" s="69" t="s">
        <v>23</v>
      </c>
      <c r="E10" s="67">
        <v>18040222909</v>
      </c>
      <c r="F10" s="69" t="s">
        <v>78</v>
      </c>
      <c r="G10" s="19">
        <v>137</v>
      </c>
      <c r="H10" s="19">
        <v>133</v>
      </c>
      <c r="I10" s="58">
        <f t="shared" si="0"/>
        <v>270</v>
      </c>
      <c r="J10" s="89">
        <v>9435740042</v>
      </c>
      <c r="K10" s="47"/>
      <c r="L10" s="47"/>
      <c r="M10" s="47"/>
      <c r="N10" s="47"/>
      <c r="O10" s="47"/>
      <c r="P10" s="84">
        <v>43619</v>
      </c>
      <c r="Q10" s="18" t="s">
        <v>175</v>
      </c>
      <c r="R10" s="47" t="s">
        <v>177</v>
      </c>
      <c r="S10" s="18" t="s">
        <v>787</v>
      </c>
      <c r="T10" s="18"/>
    </row>
    <row r="11" spans="1:20" ht="17.25" thickBot="1">
      <c r="A11" s="4">
        <v>7</v>
      </c>
      <c r="B11" s="17" t="s">
        <v>62</v>
      </c>
      <c r="C11" s="70" t="s">
        <v>80</v>
      </c>
      <c r="D11" s="71" t="s">
        <v>25</v>
      </c>
      <c r="E11" s="71">
        <v>4</v>
      </c>
      <c r="F11" s="56"/>
      <c r="G11" s="19">
        <v>30</v>
      </c>
      <c r="H11" s="19">
        <v>36</v>
      </c>
      <c r="I11" s="58">
        <f t="shared" si="0"/>
        <v>66</v>
      </c>
      <c r="J11" s="90" t="s">
        <v>178</v>
      </c>
      <c r="K11" s="73" t="s">
        <v>179</v>
      </c>
      <c r="L11" s="73" t="s">
        <v>180</v>
      </c>
      <c r="M11" s="73">
        <v>9957786833</v>
      </c>
      <c r="N11" s="91" t="s">
        <v>181</v>
      </c>
      <c r="O11" s="91" t="s">
        <v>182</v>
      </c>
      <c r="P11" s="48">
        <v>43620</v>
      </c>
      <c r="Q11" s="47" t="s">
        <v>183</v>
      </c>
      <c r="R11" s="47" t="s">
        <v>184</v>
      </c>
      <c r="S11" s="18" t="s">
        <v>787</v>
      </c>
      <c r="T11" s="18"/>
    </row>
    <row r="12" spans="1:20" ht="17.25" thickBot="1">
      <c r="A12" s="4">
        <v>8</v>
      </c>
      <c r="B12" s="17" t="s">
        <v>62</v>
      </c>
      <c r="C12" s="70" t="s">
        <v>81</v>
      </c>
      <c r="D12" s="71" t="s">
        <v>25</v>
      </c>
      <c r="E12" s="71">
        <v>11</v>
      </c>
      <c r="F12" s="47"/>
      <c r="G12" s="19">
        <v>32</v>
      </c>
      <c r="H12" s="19">
        <v>24</v>
      </c>
      <c r="I12" s="58">
        <f t="shared" si="0"/>
        <v>56</v>
      </c>
      <c r="J12" s="92">
        <v>9957446513</v>
      </c>
      <c r="K12" s="73" t="s">
        <v>179</v>
      </c>
      <c r="L12" s="73" t="s">
        <v>180</v>
      </c>
      <c r="M12" s="73">
        <v>9957786833</v>
      </c>
      <c r="N12" s="91" t="s">
        <v>185</v>
      </c>
      <c r="O12" s="91" t="s">
        <v>186</v>
      </c>
      <c r="P12" s="48">
        <v>43620</v>
      </c>
      <c r="Q12" s="47" t="s">
        <v>183</v>
      </c>
      <c r="R12" s="47" t="s">
        <v>187</v>
      </c>
      <c r="S12" s="18" t="s">
        <v>787</v>
      </c>
      <c r="T12" s="18"/>
    </row>
    <row r="13" spans="1:20" ht="17.25" thickBot="1">
      <c r="A13" s="4">
        <v>9</v>
      </c>
      <c r="B13" s="17" t="s">
        <v>63</v>
      </c>
      <c r="C13" s="70" t="s">
        <v>82</v>
      </c>
      <c r="D13" s="71" t="s">
        <v>25</v>
      </c>
      <c r="E13" s="71">
        <v>8</v>
      </c>
      <c r="F13" s="71"/>
      <c r="G13" s="17">
        <v>40</v>
      </c>
      <c r="H13" s="17">
        <v>40</v>
      </c>
      <c r="I13" s="58">
        <f t="shared" si="0"/>
        <v>80</v>
      </c>
      <c r="J13" s="90" t="s">
        <v>188</v>
      </c>
      <c r="K13" s="73" t="s">
        <v>189</v>
      </c>
      <c r="L13" s="71" t="s">
        <v>190</v>
      </c>
      <c r="M13" s="73">
        <v>9854127357</v>
      </c>
      <c r="N13" s="91" t="s">
        <v>191</v>
      </c>
      <c r="O13" s="91" t="s">
        <v>192</v>
      </c>
      <c r="P13" s="48">
        <v>43620</v>
      </c>
      <c r="Q13" s="47" t="s">
        <v>183</v>
      </c>
      <c r="R13" s="47" t="s">
        <v>193</v>
      </c>
      <c r="S13" s="18" t="s">
        <v>787</v>
      </c>
      <c r="T13" s="18"/>
    </row>
    <row r="14" spans="1:20" ht="17.25" thickBot="1">
      <c r="A14" s="4">
        <v>10</v>
      </c>
      <c r="B14" s="17" t="s">
        <v>63</v>
      </c>
      <c r="C14" s="70" t="s">
        <v>83</v>
      </c>
      <c r="D14" s="71" t="s">
        <v>25</v>
      </c>
      <c r="E14" s="71">
        <v>9</v>
      </c>
      <c r="F14" s="71"/>
      <c r="G14" s="19">
        <v>34</v>
      </c>
      <c r="H14" s="19">
        <v>33</v>
      </c>
      <c r="I14" s="58">
        <f t="shared" si="0"/>
        <v>67</v>
      </c>
      <c r="J14" s="73">
        <v>9706402165</v>
      </c>
      <c r="K14" s="73" t="s">
        <v>189</v>
      </c>
      <c r="L14" s="71" t="s">
        <v>190</v>
      </c>
      <c r="M14" s="73">
        <v>9854127357</v>
      </c>
      <c r="N14" s="91" t="s">
        <v>191</v>
      </c>
      <c r="O14" s="91" t="s">
        <v>192</v>
      </c>
      <c r="P14" s="48">
        <v>43620</v>
      </c>
      <c r="Q14" s="47" t="s">
        <v>183</v>
      </c>
      <c r="R14" s="47" t="s">
        <v>194</v>
      </c>
      <c r="S14" s="18" t="s">
        <v>787</v>
      </c>
      <c r="T14" s="18"/>
    </row>
    <row r="15" spans="1:20">
      <c r="A15" s="4">
        <v>11</v>
      </c>
      <c r="B15" s="17" t="s">
        <v>62</v>
      </c>
      <c r="C15" s="72" t="s">
        <v>84</v>
      </c>
      <c r="D15" s="47" t="s">
        <v>23</v>
      </c>
      <c r="E15" s="73" t="s">
        <v>85</v>
      </c>
      <c r="F15" s="67" t="s">
        <v>86</v>
      </c>
      <c r="G15" s="74">
        <v>70</v>
      </c>
      <c r="H15" s="74">
        <v>51</v>
      </c>
      <c r="I15" s="58">
        <f t="shared" si="0"/>
        <v>121</v>
      </c>
      <c r="J15" s="93" t="s">
        <v>195</v>
      </c>
      <c r="K15" s="67"/>
      <c r="L15" s="94"/>
      <c r="M15" s="69"/>
      <c r="N15" s="67"/>
      <c r="O15" s="67"/>
      <c r="P15" s="95">
        <v>43622</v>
      </c>
      <c r="Q15" s="94" t="s">
        <v>196</v>
      </c>
      <c r="R15" s="47" t="s">
        <v>197</v>
      </c>
      <c r="S15" s="18" t="s">
        <v>787</v>
      </c>
      <c r="T15" s="18"/>
    </row>
    <row r="16" spans="1:20" ht="17.25" thickBot="1">
      <c r="A16" s="4">
        <v>12</v>
      </c>
      <c r="B16" s="17" t="s">
        <v>63</v>
      </c>
      <c r="C16" s="72" t="s">
        <v>87</v>
      </c>
      <c r="D16" s="47" t="s">
        <v>23</v>
      </c>
      <c r="E16" s="73" t="s">
        <v>88</v>
      </c>
      <c r="F16" s="69" t="s">
        <v>78</v>
      </c>
      <c r="G16" s="74">
        <v>60</v>
      </c>
      <c r="H16" s="74">
        <v>41</v>
      </c>
      <c r="I16" s="58">
        <f t="shared" si="0"/>
        <v>101</v>
      </c>
      <c r="J16" s="89">
        <v>9435021064</v>
      </c>
      <c r="K16" s="96"/>
      <c r="L16" s="96"/>
      <c r="M16" s="96"/>
      <c r="N16" s="96"/>
      <c r="O16" s="96"/>
      <c r="P16" s="95">
        <v>43622</v>
      </c>
      <c r="Q16" s="94" t="s">
        <v>196</v>
      </c>
      <c r="R16" s="47" t="s">
        <v>197</v>
      </c>
      <c r="S16" s="18" t="s">
        <v>787</v>
      </c>
      <c r="T16" s="18"/>
    </row>
    <row r="17" spans="1:20" ht="17.25" thickBot="1">
      <c r="A17" s="4">
        <v>13</v>
      </c>
      <c r="B17" s="17" t="s">
        <v>62</v>
      </c>
      <c r="C17" s="66" t="s">
        <v>89</v>
      </c>
      <c r="D17" s="47" t="s">
        <v>25</v>
      </c>
      <c r="E17" s="47">
        <v>22</v>
      </c>
      <c r="F17" s="47"/>
      <c r="G17" s="19">
        <v>91</v>
      </c>
      <c r="H17" s="19">
        <v>72</v>
      </c>
      <c r="I17" s="58">
        <f t="shared" si="0"/>
        <v>163</v>
      </c>
      <c r="J17" s="81">
        <v>9577781025</v>
      </c>
      <c r="K17" s="73" t="s">
        <v>179</v>
      </c>
      <c r="L17" s="73" t="s">
        <v>198</v>
      </c>
      <c r="M17" s="73">
        <v>9707163712</v>
      </c>
      <c r="N17" s="87" t="s">
        <v>199</v>
      </c>
      <c r="O17" s="87" t="s">
        <v>200</v>
      </c>
      <c r="P17" s="48">
        <v>43623</v>
      </c>
      <c r="Q17" s="47" t="s">
        <v>201</v>
      </c>
      <c r="R17" s="47" t="s">
        <v>187</v>
      </c>
      <c r="S17" s="18" t="s">
        <v>787</v>
      </c>
      <c r="T17" s="18"/>
    </row>
    <row r="18" spans="1:20" ht="33.75" thickBot="1">
      <c r="A18" s="4">
        <v>14</v>
      </c>
      <c r="B18" s="17" t="s">
        <v>62</v>
      </c>
      <c r="C18" s="66" t="s">
        <v>90</v>
      </c>
      <c r="D18" s="47" t="s">
        <v>25</v>
      </c>
      <c r="E18" s="47">
        <v>5</v>
      </c>
      <c r="F18" s="47"/>
      <c r="G18" s="19">
        <v>40</v>
      </c>
      <c r="H18" s="19">
        <v>22</v>
      </c>
      <c r="I18" s="58">
        <f t="shared" si="0"/>
        <v>62</v>
      </c>
      <c r="J18" s="67">
        <v>9957851367</v>
      </c>
      <c r="K18" s="73" t="s">
        <v>179</v>
      </c>
      <c r="L18" s="73" t="s">
        <v>180</v>
      </c>
      <c r="M18" s="73">
        <v>9957786833</v>
      </c>
      <c r="N18" s="97" t="s">
        <v>202</v>
      </c>
      <c r="O18" s="97" t="s">
        <v>203</v>
      </c>
      <c r="P18" s="48">
        <v>43623</v>
      </c>
      <c r="Q18" s="47" t="s">
        <v>201</v>
      </c>
      <c r="R18" s="47" t="s">
        <v>204</v>
      </c>
      <c r="S18" s="18" t="s">
        <v>787</v>
      </c>
      <c r="T18" s="18"/>
    </row>
    <row r="19" spans="1:20" ht="17.25" thickBot="1">
      <c r="A19" s="4">
        <v>15</v>
      </c>
      <c r="B19" s="17" t="s">
        <v>63</v>
      </c>
      <c r="C19" s="66" t="s">
        <v>91</v>
      </c>
      <c r="D19" s="47" t="s">
        <v>25</v>
      </c>
      <c r="E19" s="47">
        <v>6</v>
      </c>
      <c r="F19" s="47"/>
      <c r="G19" s="19">
        <v>32</v>
      </c>
      <c r="H19" s="19">
        <v>22</v>
      </c>
      <c r="I19" s="58">
        <f t="shared" si="0"/>
        <v>54</v>
      </c>
      <c r="J19" s="67">
        <v>9613584106</v>
      </c>
      <c r="K19" s="73" t="s">
        <v>179</v>
      </c>
      <c r="L19" s="73" t="s">
        <v>180</v>
      </c>
      <c r="M19" s="73">
        <v>9957786833</v>
      </c>
      <c r="N19" s="87" t="s">
        <v>185</v>
      </c>
      <c r="O19" s="87" t="s">
        <v>186</v>
      </c>
      <c r="P19" s="48">
        <v>43623</v>
      </c>
      <c r="Q19" s="47" t="s">
        <v>201</v>
      </c>
      <c r="R19" s="47" t="s">
        <v>184</v>
      </c>
      <c r="S19" s="18" t="s">
        <v>787</v>
      </c>
      <c r="T19" s="18"/>
    </row>
    <row r="20" spans="1:20" ht="17.25" thickBot="1">
      <c r="A20" s="4">
        <v>16</v>
      </c>
      <c r="B20" s="17" t="s">
        <v>63</v>
      </c>
      <c r="C20" s="66" t="s">
        <v>92</v>
      </c>
      <c r="D20" s="47" t="s">
        <v>25</v>
      </c>
      <c r="E20" s="47">
        <v>3</v>
      </c>
      <c r="F20" s="47"/>
      <c r="G20" s="19">
        <v>50</v>
      </c>
      <c r="H20" s="19">
        <v>40</v>
      </c>
      <c r="I20" s="58">
        <f t="shared" si="0"/>
        <v>90</v>
      </c>
      <c r="J20" s="67">
        <v>7399494454</v>
      </c>
      <c r="K20" s="73" t="s">
        <v>179</v>
      </c>
      <c r="L20" s="73" t="s">
        <v>180</v>
      </c>
      <c r="M20" s="73">
        <v>9957786833</v>
      </c>
      <c r="N20" s="87" t="s">
        <v>185</v>
      </c>
      <c r="O20" s="87" t="s">
        <v>186</v>
      </c>
      <c r="P20" s="48">
        <v>43623</v>
      </c>
      <c r="Q20" s="47" t="s">
        <v>201</v>
      </c>
      <c r="R20" s="47" t="s">
        <v>184</v>
      </c>
      <c r="S20" s="18" t="s">
        <v>787</v>
      </c>
      <c r="T20" s="18"/>
    </row>
    <row r="21" spans="1:20">
      <c r="A21" s="4">
        <v>17</v>
      </c>
      <c r="B21" s="17" t="s">
        <v>62</v>
      </c>
      <c r="C21" s="64" t="s">
        <v>93</v>
      </c>
      <c r="D21" s="47" t="s">
        <v>23</v>
      </c>
      <c r="E21" s="47">
        <v>18040222401</v>
      </c>
      <c r="F21" s="67" t="s">
        <v>94</v>
      </c>
      <c r="G21" s="65">
        <v>22</v>
      </c>
      <c r="H21" s="65">
        <v>31</v>
      </c>
      <c r="I21" s="58">
        <f t="shared" si="0"/>
        <v>53</v>
      </c>
      <c r="J21" s="85">
        <v>9613192277</v>
      </c>
      <c r="K21" s="47"/>
      <c r="L21" s="47"/>
      <c r="M21" s="47"/>
      <c r="N21" s="47"/>
      <c r="O21" s="47"/>
      <c r="P21" s="23">
        <v>43624</v>
      </c>
      <c r="Q21" s="18" t="s">
        <v>166</v>
      </c>
      <c r="R21" s="47" t="s">
        <v>194</v>
      </c>
      <c r="S21" s="18" t="s">
        <v>787</v>
      </c>
      <c r="T21" s="18"/>
    </row>
    <row r="22" spans="1:20" ht="27">
      <c r="A22" s="4">
        <v>18</v>
      </c>
      <c r="B22" s="17" t="s">
        <v>62</v>
      </c>
      <c r="C22" s="64" t="s">
        <v>95</v>
      </c>
      <c r="D22" s="47" t="s">
        <v>23</v>
      </c>
      <c r="E22" s="47">
        <v>18040222404</v>
      </c>
      <c r="F22" s="67" t="s">
        <v>94</v>
      </c>
      <c r="G22" s="65">
        <v>29</v>
      </c>
      <c r="H22" s="65">
        <v>22</v>
      </c>
      <c r="I22" s="58">
        <f t="shared" si="0"/>
        <v>51</v>
      </c>
      <c r="J22" s="85">
        <v>9864817575</v>
      </c>
      <c r="K22" s="47"/>
      <c r="L22" s="47"/>
      <c r="M22" s="47"/>
      <c r="N22" s="47"/>
      <c r="O22" s="47"/>
      <c r="P22" s="23">
        <v>43624</v>
      </c>
      <c r="Q22" s="18" t="s">
        <v>166</v>
      </c>
      <c r="R22" s="47" t="s">
        <v>193</v>
      </c>
      <c r="S22" s="18" t="s">
        <v>787</v>
      </c>
      <c r="T22" s="18"/>
    </row>
    <row r="23" spans="1:20">
      <c r="A23" s="4">
        <v>19</v>
      </c>
      <c r="B23" s="17" t="s">
        <v>63</v>
      </c>
      <c r="C23" s="64" t="s">
        <v>96</v>
      </c>
      <c r="D23" s="47" t="s">
        <v>23</v>
      </c>
      <c r="E23" s="75" t="s">
        <v>97</v>
      </c>
      <c r="F23" s="67" t="s">
        <v>94</v>
      </c>
      <c r="G23" s="65">
        <v>23</v>
      </c>
      <c r="H23" s="65">
        <v>22</v>
      </c>
      <c r="I23" s="58">
        <f t="shared" si="0"/>
        <v>45</v>
      </c>
      <c r="J23" s="85">
        <v>9435312073</v>
      </c>
      <c r="K23" s="47"/>
      <c r="L23" s="47"/>
      <c r="M23" s="47"/>
      <c r="N23" s="47"/>
      <c r="O23" s="47"/>
      <c r="P23" s="23">
        <v>43624</v>
      </c>
      <c r="Q23" s="18" t="s">
        <v>166</v>
      </c>
      <c r="R23" s="47" t="s">
        <v>184</v>
      </c>
      <c r="S23" s="18" t="s">
        <v>787</v>
      </c>
      <c r="T23" s="18"/>
    </row>
    <row r="24" spans="1:20">
      <c r="A24" s="4">
        <v>20</v>
      </c>
      <c r="B24" s="17" t="s">
        <v>63</v>
      </c>
      <c r="C24" s="64" t="s">
        <v>98</v>
      </c>
      <c r="D24" s="47" t="s">
        <v>23</v>
      </c>
      <c r="E24" s="75" t="s">
        <v>99</v>
      </c>
      <c r="F24" s="67" t="s">
        <v>94</v>
      </c>
      <c r="G24" s="65">
        <v>34</v>
      </c>
      <c r="H24" s="65">
        <v>23</v>
      </c>
      <c r="I24" s="58">
        <f t="shared" si="0"/>
        <v>57</v>
      </c>
      <c r="J24" s="85">
        <v>9957953709</v>
      </c>
      <c r="K24" s="47"/>
      <c r="L24" s="47"/>
      <c r="M24" s="47"/>
      <c r="N24" s="47"/>
      <c r="O24" s="47"/>
      <c r="P24" s="23">
        <v>43624</v>
      </c>
      <c r="Q24" s="18" t="s">
        <v>166</v>
      </c>
      <c r="R24" s="47" t="s">
        <v>184</v>
      </c>
      <c r="S24" s="18" t="s">
        <v>787</v>
      </c>
      <c r="T24" s="18"/>
    </row>
    <row r="25" spans="1:20">
      <c r="A25" s="4">
        <v>21</v>
      </c>
      <c r="B25" s="17" t="s">
        <v>62</v>
      </c>
      <c r="C25" s="76" t="s">
        <v>100</v>
      </c>
      <c r="D25" s="71" t="s">
        <v>23</v>
      </c>
      <c r="E25" s="47">
        <v>18040205004</v>
      </c>
      <c r="F25" s="71" t="s">
        <v>94</v>
      </c>
      <c r="G25" s="74">
        <v>20</v>
      </c>
      <c r="H25" s="74">
        <v>23</v>
      </c>
      <c r="I25" s="58">
        <f t="shared" si="0"/>
        <v>43</v>
      </c>
      <c r="J25" s="98" t="s">
        <v>205</v>
      </c>
      <c r="K25" s="47"/>
      <c r="L25" s="47"/>
      <c r="M25" s="47"/>
      <c r="N25" s="47"/>
      <c r="O25" s="47"/>
      <c r="P25" s="23">
        <v>43626</v>
      </c>
      <c r="Q25" s="18" t="s">
        <v>175</v>
      </c>
      <c r="R25" s="47" t="s">
        <v>176</v>
      </c>
      <c r="S25" s="18" t="s">
        <v>787</v>
      </c>
      <c r="T25" s="18"/>
    </row>
    <row r="26" spans="1:20">
      <c r="A26" s="4">
        <v>22</v>
      </c>
      <c r="B26" s="17" t="s">
        <v>62</v>
      </c>
      <c r="C26" s="66" t="s">
        <v>101</v>
      </c>
      <c r="D26" s="71" t="s">
        <v>23</v>
      </c>
      <c r="E26" s="47">
        <v>18040204801</v>
      </c>
      <c r="F26" s="71" t="s">
        <v>94</v>
      </c>
      <c r="G26" s="67">
        <v>24</v>
      </c>
      <c r="H26" s="67">
        <v>21</v>
      </c>
      <c r="I26" s="58">
        <f t="shared" si="0"/>
        <v>45</v>
      </c>
      <c r="J26" s="98" t="s">
        <v>206</v>
      </c>
      <c r="K26" s="47"/>
      <c r="L26" s="47"/>
      <c r="M26" s="47"/>
      <c r="N26" s="47"/>
      <c r="O26" s="47"/>
      <c r="P26" s="23">
        <v>43626</v>
      </c>
      <c r="Q26" s="18" t="s">
        <v>175</v>
      </c>
      <c r="R26" s="47" t="s">
        <v>207</v>
      </c>
      <c r="S26" s="18" t="s">
        <v>787</v>
      </c>
      <c r="T26" s="18"/>
    </row>
    <row r="27" spans="1:20" ht="25.5">
      <c r="A27" s="4">
        <v>23</v>
      </c>
      <c r="B27" s="17" t="s">
        <v>62</v>
      </c>
      <c r="C27" s="77" t="s">
        <v>102</v>
      </c>
      <c r="D27" s="71" t="s">
        <v>23</v>
      </c>
      <c r="E27" s="78" t="s">
        <v>103</v>
      </c>
      <c r="F27" s="79" t="s">
        <v>94</v>
      </c>
      <c r="G27" s="80">
        <v>26</v>
      </c>
      <c r="H27" s="80">
        <v>22</v>
      </c>
      <c r="I27" s="58">
        <f t="shared" si="0"/>
        <v>48</v>
      </c>
      <c r="J27" s="99" t="s">
        <v>208</v>
      </c>
      <c r="K27" s="99"/>
      <c r="L27" s="47"/>
      <c r="M27" s="47"/>
      <c r="N27" s="47"/>
      <c r="O27" s="47"/>
      <c r="P27" s="23">
        <v>43626</v>
      </c>
      <c r="Q27" s="18" t="s">
        <v>175</v>
      </c>
      <c r="R27" s="79" t="s">
        <v>207</v>
      </c>
      <c r="S27" s="18" t="s">
        <v>787</v>
      </c>
      <c r="T27" s="18"/>
    </row>
    <row r="28" spans="1:20">
      <c r="A28" s="4">
        <v>24</v>
      </c>
      <c r="B28" s="17" t="s">
        <v>63</v>
      </c>
      <c r="C28" s="66" t="s">
        <v>104</v>
      </c>
      <c r="D28" s="47" t="s">
        <v>23</v>
      </c>
      <c r="E28" s="47">
        <v>18040201101</v>
      </c>
      <c r="F28" s="81" t="s">
        <v>94</v>
      </c>
      <c r="G28" s="80">
        <v>21</v>
      </c>
      <c r="H28" s="80">
        <v>21</v>
      </c>
      <c r="I28" s="58">
        <f t="shared" si="0"/>
        <v>42</v>
      </c>
      <c r="J28" s="100">
        <v>9101501172</v>
      </c>
      <c r="K28" s="18"/>
      <c r="L28" s="18"/>
      <c r="M28" s="18"/>
      <c r="N28" s="18"/>
      <c r="O28" s="18"/>
      <c r="P28" s="23">
        <v>43626</v>
      </c>
      <c r="Q28" s="18" t="s">
        <v>175</v>
      </c>
      <c r="R28" s="81" t="s">
        <v>209</v>
      </c>
      <c r="S28" s="18" t="s">
        <v>787</v>
      </c>
      <c r="T28" s="18"/>
    </row>
    <row r="29" spans="1:20">
      <c r="A29" s="4">
        <v>25</v>
      </c>
      <c r="B29" s="17" t="s">
        <v>63</v>
      </c>
      <c r="C29" s="66" t="s">
        <v>105</v>
      </c>
      <c r="D29" s="47" t="s">
        <v>23</v>
      </c>
      <c r="E29" s="47">
        <v>18040220101</v>
      </c>
      <c r="F29" s="81" t="s">
        <v>94</v>
      </c>
      <c r="G29" s="19">
        <v>26</v>
      </c>
      <c r="H29" s="19">
        <v>29</v>
      </c>
      <c r="I29" s="58">
        <f t="shared" si="0"/>
        <v>55</v>
      </c>
      <c r="J29" s="67">
        <v>9613975212</v>
      </c>
      <c r="K29" s="47"/>
      <c r="L29" s="47"/>
      <c r="M29" s="47"/>
      <c r="N29" s="47"/>
      <c r="O29" s="47"/>
      <c r="P29" s="23">
        <v>43626</v>
      </c>
      <c r="Q29" s="18" t="s">
        <v>175</v>
      </c>
      <c r="R29" s="81" t="s">
        <v>209</v>
      </c>
      <c r="S29" s="18" t="s">
        <v>787</v>
      </c>
      <c r="T29" s="18"/>
    </row>
    <row r="30" spans="1:20" ht="24">
      <c r="A30" s="4">
        <v>26</v>
      </c>
      <c r="B30" s="17" t="s">
        <v>63</v>
      </c>
      <c r="C30" s="77" t="s">
        <v>106</v>
      </c>
      <c r="D30" s="47" t="s">
        <v>23</v>
      </c>
      <c r="E30" s="78" t="s">
        <v>107</v>
      </c>
      <c r="F30" s="47" t="s">
        <v>94</v>
      </c>
      <c r="G30" s="19">
        <v>33</v>
      </c>
      <c r="H30" s="19">
        <v>28</v>
      </c>
      <c r="I30" s="58">
        <f t="shared" si="0"/>
        <v>61</v>
      </c>
      <c r="J30" s="99" t="s">
        <v>210</v>
      </c>
      <c r="K30" s="99"/>
      <c r="L30" s="18"/>
      <c r="M30" s="18"/>
      <c r="N30" s="18"/>
      <c r="O30" s="18"/>
      <c r="P30" s="23">
        <v>43626</v>
      </c>
      <c r="Q30" s="18" t="s">
        <v>175</v>
      </c>
      <c r="R30" s="47" t="s">
        <v>209</v>
      </c>
      <c r="S30" s="18" t="s">
        <v>787</v>
      </c>
      <c r="T30" s="18"/>
    </row>
    <row r="31" spans="1:20" ht="33">
      <c r="A31" s="4">
        <v>27</v>
      </c>
      <c r="B31" s="17" t="s">
        <v>62</v>
      </c>
      <c r="C31" s="66" t="s">
        <v>108</v>
      </c>
      <c r="D31" s="47" t="s">
        <v>25</v>
      </c>
      <c r="E31" s="47">
        <v>9</v>
      </c>
      <c r="F31" s="47"/>
      <c r="G31" s="19">
        <v>33</v>
      </c>
      <c r="H31" s="19">
        <v>32</v>
      </c>
      <c r="I31" s="58">
        <f t="shared" si="0"/>
        <v>65</v>
      </c>
      <c r="J31" s="67">
        <v>9508491754</v>
      </c>
      <c r="K31" s="51" t="s">
        <v>211</v>
      </c>
      <c r="L31" s="51" t="s">
        <v>212</v>
      </c>
      <c r="M31" s="73">
        <v>9706173537</v>
      </c>
      <c r="N31" s="101" t="s">
        <v>213</v>
      </c>
      <c r="O31" s="102" t="s">
        <v>214</v>
      </c>
      <c r="P31" s="48">
        <v>43627</v>
      </c>
      <c r="Q31" s="47" t="s">
        <v>183</v>
      </c>
      <c r="R31" s="47" t="s">
        <v>167</v>
      </c>
      <c r="S31" s="18" t="s">
        <v>787</v>
      </c>
      <c r="T31" s="18"/>
    </row>
    <row r="32" spans="1:20" ht="33">
      <c r="A32" s="4">
        <v>28</v>
      </c>
      <c r="B32" s="17" t="s">
        <v>62</v>
      </c>
      <c r="C32" s="66" t="s">
        <v>109</v>
      </c>
      <c r="D32" s="47" t="s">
        <v>25</v>
      </c>
      <c r="E32" s="47">
        <v>10</v>
      </c>
      <c r="F32" s="47"/>
      <c r="G32" s="19">
        <v>32</v>
      </c>
      <c r="H32" s="19">
        <v>31</v>
      </c>
      <c r="I32" s="58">
        <f t="shared" si="0"/>
        <v>63</v>
      </c>
      <c r="J32" s="67">
        <v>9508342358</v>
      </c>
      <c r="K32" s="51" t="s">
        <v>211</v>
      </c>
      <c r="L32" s="51" t="s">
        <v>212</v>
      </c>
      <c r="M32" s="73">
        <v>9706173537</v>
      </c>
      <c r="N32" s="101" t="s">
        <v>215</v>
      </c>
      <c r="O32" s="102" t="s">
        <v>216</v>
      </c>
      <c r="P32" s="48">
        <v>43627</v>
      </c>
      <c r="Q32" s="47" t="s">
        <v>183</v>
      </c>
      <c r="R32" s="47" t="s">
        <v>176</v>
      </c>
      <c r="S32" s="18" t="s">
        <v>787</v>
      </c>
      <c r="T32" s="18"/>
    </row>
    <row r="33" spans="1:20">
      <c r="A33" s="4">
        <v>29</v>
      </c>
      <c r="B33" s="17" t="s">
        <v>63</v>
      </c>
      <c r="C33" s="66" t="s">
        <v>110</v>
      </c>
      <c r="D33" s="47" t="s">
        <v>25</v>
      </c>
      <c r="E33" s="47">
        <v>12</v>
      </c>
      <c r="F33" s="47"/>
      <c r="G33" s="19">
        <v>20</v>
      </c>
      <c r="H33" s="19">
        <v>10</v>
      </c>
      <c r="I33" s="58">
        <f t="shared" si="0"/>
        <v>30</v>
      </c>
      <c r="J33" s="67" t="s">
        <v>217</v>
      </c>
      <c r="K33" s="47" t="s">
        <v>218</v>
      </c>
      <c r="L33" s="47" t="s">
        <v>219</v>
      </c>
      <c r="M33" s="47">
        <v>9678573098</v>
      </c>
      <c r="N33" s="48" t="s">
        <v>220</v>
      </c>
      <c r="O33" s="88" t="s">
        <v>221</v>
      </c>
      <c r="P33" s="48">
        <v>43627</v>
      </c>
      <c r="Q33" s="47" t="s">
        <v>183</v>
      </c>
      <c r="R33" s="47" t="s">
        <v>222</v>
      </c>
      <c r="S33" s="18" t="s">
        <v>787</v>
      </c>
      <c r="T33" s="18"/>
    </row>
    <row r="34" spans="1:20">
      <c r="A34" s="4">
        <v>30</v>
      </c>
      <c r="B34" s="17" t="s">
        <v>63</v>
      </c>
      <c r="C34" s="66" t="s">
        <v>111</v>
      </c>
      <c r="D34" s="47" t="s">
        <v>25</v>
      </c>
      <c r="E34" s="47">
        <v>11</v>
      </c>
      <c r="F34" s="47"/>
      <c r="G34" s="19">
        <v>24</v>
      </c>
      <c r="H34" s="19">
        <v>22</v>
      </c>
      <c r="I34" s="58">
        <f t="shared" si="0"/>
        <v>46</v>
      </c>
      <c r="J34" s="67">
        <v>8876266748</v>
      </c>
      <c r="K34" s="47" t="s">
        <v>218</v>
      </c>
      <c r="L34" s="47" t="s">
        <v>219</v>
      </c>
      <c r="M34" s="47">
        <v>9678573098</v>
      </c>
      <c r="N34" s="48" t="s">
        <v>220</v>
      </c>
      <c r="O34" s="88" t="s">
        <v>221</v>
      </c>
      <c r="P34" s="48">
        <v>43627</v>
      </c>
      <c r="Q34" s="47" t="s">
        <v>183</v>
      </c>
      <c r="R34" s="47" t="s">
        <v>223</v>
      </c>
      <c r="S34" s="18" t="s">
        <v>787</v>
      </c>
      <c r="T34" s="18"/>
    </row>
    <row r="35" spans="1:20" ht="33">
      <c r="A35" s="4">
        <v>31</v>
      </c>
      <c r="B35" s="17" t="s">
        <v>62</v>
      </c>
      <c r="C35" s="77" t="s">
        <v>112</v>
      </c>
      <c r="D35" s="18" t="s">
        <v>23</v>
      </c>
      <c r="E35" s="78" t="s">
        <v>113</v>
      </c>
      <c r="F35" s="18" t="s">
        <v>94</v>
      </c>
      <c r="G35" s="19">
        <v>119</v>
      </c>
      <c r="H35" s="19">
        <v>112</v>
      </c>
      <c r="I35" s="58">
        <f t="shared" si="0"/>
        <v>231</v>
      </c>
      <c r="J35" s="99" t="s">
        <v>224</v>
      </c>
      <c r="K35" s="99"/>
      <c r="L35" s="18"/>
      <c r="M35" s="18"/>
      <c r="N35" s="18"/>
      <c r="O35" s="18"/>
      <c r="P35" s="23">
        <v>43628</v>
      </c>
      <c r="Q35" s="18" t="s">
        <v>225</v>
      </c>
      <c r="R35" s="18" t="s">
        <v>226</v>
      </c>
      <c r="S35" s="18" t="s">
        <v>787</v>
      </c>
      <c r="T35" s="18"/>
    </row>
    <row r="36" spans="1:20" ht="33.75" thickBot="1">
      <c r="A36" s="4">
        <v>32</v>
      </c>
      <c r="B36" s="17" t="s">
        <v>63</v>
      </c>
      <c r="C36" s="77" t="s">
        <v>114</v>
      </c>
      <c r="D36" s="18" t="s">
        <v>23</v>
      </c>
      <c r="E36" s="78" t="s">
        <v>115</v>
      </c>
      <c r="F36" s="56" t="s">
        <v>78</v>
      </c>
      <c r="G36" s="17">
        <v>124</v>
      </c>
      <c r="H36" s="17">
        <v>102</v>
      </c>
      <c r="I36" s="58">
        <f t="shared" si="0"/>
        <v>226</v>
      </c>
      <c r="J36" s="98" t="s">
        <v>227</v>
      </c>
      <c r="K36" s="56"/>
      <c r="L36" s="56"/>
      <c r="M36" s="56"/>
      <c r="N36" s="56"/>
      <c r="O36" s="56"/>
      <c r="P36" s="23">
        <v>43628</v>
      </c>
      <c r="Q36" s="18" t="s">
        <v>225</v>
      </c>
      <c r="R36" s="47" t="s">
        <v>207</v>
      </c>
      <c r="S36" s="18" t="s">
        <v>787</v>
      </c>
      <c r="T36" s="18"/>
    </row>
    <row r="37" spans="1:20" ht="17.25" thickBot="1">
      <c r="A37" s="4">
        <v>33</v>
      </c>
      <c r="B37" s="17" t="s">
        <v>62</v>
      </c>
      <c r="C37" s="70" t="s">
        <v>116</v>
      </c>
      <c r="D37" s="71" t="s">
        <v>23</v>
      </c>
      <c r="E37" s="71">
        <v>18040204802</v>
      </c>
      <c r="F37" s="71" t="s">
        <v>94</v>
      </c>
      <c r="G37" s="19">
        <v>45</v>
      </c>
      <c r="H37" s="19">
        <v>63</v>
      </c>
      <c r="I37" s="58">
        <f t="shared" si="0"/>
        <v>108</v>
      </c>
      <c r="J37" s="73">
        <v>9859101489</v>
      </c>
      <c r="K37" s="73"/>
      <c r="L37" s="47"/>
      <c r="M37" s="73"/>
      <c r="N37" s="47"/>
      <c r="O37" s="87"/>
      <c r="P37" s="48">
        <v>43629</v>
      </c>
      <c r="Q37" s="47" t="s">
        <v>196</v>
      </c>
      <c r="R37" s="47" t="s">
        <v>197</v>
      </c>
      <c r="S37" s="18" t="s">
        <v>787</v>
      </c>
      <c r="T37" s="18"/>
    </row>
    <row r="38" spans="1:20">
      <c r="A38" s="4">
        <v>34</v>
      </c>
      <c r="B38" s="17" t="s">
        <v>63</v>
      </c>
      <c r="C38" s="64" t="s">
        <v>117</v>
      </c>
      <c r="D38" s="47" t="s">
        <v>23</v>
      </c>
      <c r="E38" s="47">
        <v>18040217101</v>
      </c>
      <c r="F38" s="47" t="s">
        <v>94</v>
      </c>
      <c r="G38" s="65">
        <v>47</v>
      </c>
      <c r="H38" s="65">
        <v>54</v>
      </c>
      <c r="I38" s="58">
        <f t="shared" si="0"/>
        <v>101</v>
      </c>
      <c r="J38" s="85">
        <v>9859175378</v>
      </c>
      <c r="K38" s="69"/>
      <c r="L38" s="47"/>
      <c r="M38" s="47"/>
      <c r="N38" s="47"/>
      <c r="O38" s="47"/>
      <c r="P38" s="48">
        <v>43629</v>
      </c>
      <c r="Q38" s="47" t="s">
        <v>196</v>
      </c>
      <c r="R38" s="47" t="s">
        <v>228</v>
      </c>
      <c r="S38" s="18" t="s">
        <v>787</v>
      </c>
      <c r="T38" s="18"/>
    </row>
    <row r="39" spans="1:20">
      <c r="A39" s="4">
        <v>35</v>
      </c>
      <c r="B39" s="17" t="s">
        <v>62</v>
      </c>
      <c r="C39" s="66" t="s">
        <v>118</v>
      </c>
      <c r="D39" s="47" t="s">
        <v>25</v>
      </c>
      <c r="E39" s="47">
        <v>1</v>
      </c>
      <c r="F39" s="47"/>
      <c r="G39" s="19">
        <v>36</v>
      </c>
      <c r="H39" s="19">
        <v>23</v>
      </c>
      <c r="I39" s="58">
        <f t="shared" si="0"/>
        <v>59</v>
      </c>
      <c r="J39" s="67">
        <v>9613214771</v>
      </c>
      <c r="K39" s="51" t="s">
        <v>169</v>
      </c>
      <c r="L39" s="51" t="s">
        <v>170</v>
      </c>
      <c r="M39" s="73">
        <v>9401453421</v>
      </c>
      <c r="N39" s="88" t="s">
        <v>229</v>
      </c>
      <c r="O39" s="88" t="s">
        <v>230</v>
      </c>
      <c r="P39" s="48">
        <v>43630</v>
      </c>
      <c r="Q39" s="47" t="s">
        <v>201</v>
      </c>
      <c r="R39" s="47" t="s">
        <v>231</v>
      </c>
      <c r="S39" s="18" t="s">
        <v>787</v>
      </c>
      <c r="T39" s="18"/>
    </row>
    <row r="40" spans="1:20" ht="17.25" thickBot="1">
      <c r="A40" s="4">
        <v>36</v>
      </c>
      <c r="B40" s="17" t="s">
        <v>62</v>
      </c>
      <c r="C40" s="66" t="s">
        <v>119</v>
      </c>
      <c r="D40" s="47" t="s">
        <v>25</v>
      </c>
      <c r="E40" s="47">
        <v>2</v>
      </c>
      <c r="F40" s="47"/>
      <c r="G40" s="19">
        <v>30</v>
      </c>
      <c r="H40" s="19">
        <v>32</v>
      </c>
      <c r="I40" s="58">
        <f t="shared" si="0"/>
        <v>62</v>
      </c>
      <c r="J40" s="67">
        <v>7399959217</v>
      </c>
      <c r="K40" s="51" t="s">
        <v>169</v>
      </c>
      <c r="L40" s="51" t="s">
        <v>170</v>
      </c>
      <c r="M40" s="73">
        <v>9401453421</v>
      </c>
      <c r="N40" s="88" t="s">
        <v>232</v>
      </c>
      <c r="O40" s="88" t="s">
        <v>233</v>
      </c>
      <c r="P40" s="48">
        <v>43630</v>
      </c>
      <c r="Q40" s="47" t="s">
        <v>201</v>
      </c>
      <c r="R40" s="47" t="s">
        <v>234</v>
      </c>
      <c r="S40" s="18" t="s">
        <v>787</v>
      </c>
      <c r="T40" s="18"/>
    </row>
    <row r="41" spans="1:20" ht="33.75" thickBot="1">
      <c r="A41" s="4">
        <v>37</v>
      </c>
      <c r="B41" s="17" t="s">
        <v>63</v>
      </c>
      <c r="C41" s="66" t="s">
        <v>120</v>
      </c>
      <c r="D41" s="47" t="s">
        <v>25</v>
      </c>
      <c r="E41" s="47">
        <v>6</v>
      </c>
      <c r="F41" s="47"/>
      <c r="G41" s="19">
        <v>20</v>
      </c>
      <c r="H41" s="19">
        <v>20</v>
      </c>
      <c r="I41" s="58">
        <f t="shared" si="0"/>
        <v>40</v>
      </c>
      <c r="J41" s="67">
        <v>9864379224</v>
      </c>
      <c r="K41" s="86" t="s">
        <v>211</v>
      </c>
      <c r="L41" s="47" t="s">
        <v>212</v>
      </c>
      <c r="M41" s="73">
        <v>9706173537</v>
      </c>
      <c r="N41" s="48" t="s">
        <v>235</v>
      </c>
      <c r="O41" s="87" t="s">
        <v>236</v>
      </c>
      <c r="P41" s="48">
        <v>43630</v>
      </c>
      <c r="Q41" s="47" t="s">
        <v>201</v>
      </c>
      <c r="R41" s="47" t="s">
        <v>231</v>
      </c>
      <c r="S41" s="18" t="s">
        <v>787</v>
      </c>
      <c r="T41" s="18"/>
    </row>
    <row r="42" spans="1:20">
      <c r="A42" s="4">
        <v>38</v>
      </c>
      <c r="B42" s="17" t="s">
        <v>63</v>
      </c>
      <c r="C42" s="66" t="s">
        <v>121</v>
      </c>
      <c r="D42" s="47" t="s">
        <v>25</v>
      </c>
      <c r="E42" s="47">
        <v>22</v>
      </c>
      <c r="F42" s="47"/>
      <c r="G42" s="19">
        <v>20</v>
      </c>
      <c r="H42" s="19">
        <v>18</v>
      </c>
      <c r="I42" s="58">
        <f t="shared" si="0"/>
        <v>38</v>
      </c>
      <c r="J42" s="67">
        <v>9678127242</v>
      </c>
      <c r="K42" s="51" t="s">
        <v>169</v>
      </c>
      <c r="L42" s="51" t="s">
        <v>170</v>
      </c>
      <c r="M42" s="73">
        <v>9401453421</v>
      </c>
      <c r="N42" s="88" t="s">
        <v>237</v>
      </c>
      <c r="O42" s="88" t="s">
        <v>238</v>
      </c>
      <c r="P42" s="48">
        <v>43630</v>
      </c>
      <c r="Q42" s="47" t="s">
        <v>201</v>
      </c>
      <c r="R42" s="47" t="s">
        <v>226</v>
      </c>
      <c r="S42" s="18" t="s">
        <v>787</v>
      </c>
      <c r="T42" s="18"/>
    </row>
    <row r="43" spans="1:20" ht="31.5">
      <c r="A43" s="4">
        <v>39</v>
      </c>
      <c r="B43" s="17" t="s">
        <v>62</v>
      </c>
      <c r="C43" s="66" t="s">
        <v>122</v>
      </c>
      <c r="D43" s="47" t="s">
        <v>25</v>
      </c>
      <c r="E43" s="47">
        <v>2</v>
      </c>
      <c r="F43" s="47"/>
      <c r="G43" s="19">
        <v>30</v>
      </c>
      <c r="H43" s="19">
        <v>20</v>
      </c>
      <c r="I43" s="58">
        <f t="shared" si="0"/>
        <v>50</v>
      </c>
      <c r="J43" s="67">
        <v>9706874970</v>
      </c>
      <c r="K43" s="86" t="s">
        <v>211</v>
      </c>
      <c r="L43" s="86" t="s">
        <v>212</v>
      </c>
      <c r="M43" s="73">
        <v>9706173537</v>
      </c>
      <c r="N43" s="101" t="s">
        <v>239</v>
      </c>
      <c r="O43" s="102" t="s">
        <v>240</v>
      </c>
      <c r="P43" s="48">
        <v>43631</v>
      </c>
      <c r="Q43" s="47" t="s">
        <v>166</v>
      </c>
      <c r="R43" s="47" t="s">
        <v>167</v>
      </c>
      <c r="S43" s="18" t="s">
        <v>787</v>
      </c>
      <c r="T43" s="18"/>
    </row>
    <row r="44" spans="1:20" ht="31.5">
      <c r="A44" s="4">
        <v>40</v>
      </c>
      <c r="B44" s="17" t="s">
        <v>62</v>
      </c>
      <c r="C44" s="66" t="s">
        <v>123</v>
      </c>
      <c r="D44" s="47" t="s">
        <v>25</v>
      </c>
      <c r="E44" s="47">
        <v>18</v>
      </c>
      <c r="F44" s="47"/>
      <c r="G44" s="19">
        <v>20</v>
      </c>
      <c r="H44" s="19">
        <v>18</v>
      </c>
      <c r="I44" s="58">
        <f t="shared" si="0"/>
        <v>38</v>
      </c>
      <c r="J44" s="67">
        <v>9864207246</v>
      </c>
      <c r="K44" s="86" t="s">
        <v>211</v>
      </c>
      <c r="L44" s="86" t="s">
        <v>212</v>
      </c>
      <c r="M44" s="73">
        <v>9706173537</v>
      </c>
      <c r="N44" s="102" t="s">
        <v>241</v>
      </c>
      <c r="O44" s="102" t="s">
        <v>242</v>
      </c>
      <c r="P44" s="48">
        <v>43631</v>
      </c>
      <c r="Q44" s="47" t="s">
        <v>166</v>
      </c>
      <c r="R44" s="47" t="s">
        <v>207</v>
      </c>
      <c r="S44" s="18" t="s">
        <v>787</v>
      </c>
      <c r="T44" s="18"/>
    </row>
    <row r="45" spans="1:20" ht="33">
      <c r="A45" s="4">
        <v>41</v>
      </c>
      <c r="B45" s="17" t="s">
        <v>63</v>
      </c>
      <c r="C45" s="66" t="s">
        <v>124</v>
      </c>
      <c r="D45" s="47" t="s">
        <v>25</v>
      </c>
      <c r="E45" s="47">
        <v>5</v>
      </c>
      <c r="F45" s="47"/>
      <c r="G45" s="19">
        <v>10</v>
      </c>
      <c r="H45" s="19">
        <v>18</v>
      </c>
      <c r="I45" s="58">
        <f t="shared" si="0"/>
        <v>28</v>
      </c>
      <c r="J45" s="67">
        <v>7399958972</v>
      </c>
      <c r="K45" s="51" t="s">
        <v>211</v>
      </c>
      <c r="L45" s="51" t="s">
        <v>212</v>
      </c>
      <c r="M45" s="73">
        <v>9706173537</v>
      </c>
      <c r="N45" s="102" t="s">
        <v>243</v>
      </c>
      <c r="O45" s="102" t="s">
        <v>244</v>
      </c>
      <c r="P45" s="48">
        <v>43631</v>
      </c>
      <c r="Q45" s="47" t="s">
        <v>166</v>
      </c>
      <c r="R45" s="47" t="s">
        <v>167</v>
      </c>
      <c r="S45" s="18" t="s">
        <v>787</v>
      </c>
      <c r="T45" s="18"/>
    </row>
    <row r="46" spans="1:20" ht="33.75" thickBot="1">
      <c r="A46" s="4">
        <v>42</v>
      </c>
      <c r="B46" s="17" t="s">
        <v>63</v>
      </c>
      <c r="C46" s="66" t="s">
        <v>125</v>
      </c>
      <c r="D46" s="47" t="s">
        <v>25</v>
      </c>
      <c r="E46" s="47">
        <v>7</v>
      </c>
      <c r="F46" s="47"/>
      <c r="G46" s="19">
        <v>34</v>
      </c>
      <c r="H46" s="19">
        <v>35</v>
      </c>
      <c r="I46" s="58">
        <f t="shared" si="0"/>
        <v>69</v>
      </c>
      <c r="J46" s="67">
        <v>8011248069</v>
      </c>
      <c r="K46" s="51" t="s">
        <v>211</v>
      </c>
      <c r="L46" s="51" t="s">
        <v>212</v>
      </c>
      <c r="M46" s="73">
        <v>9706173537</v>
      </c>
      <c r="N46" s="102" t="s">
        <v>245</v>
      </c>
      <c r="O46" s="102" t="s">
        <v>246</v>
      </c>
      <c r="P46" s="48">
        <v>43631</v>
      </c>
      <c r="Q46" s="47" t="s">
        <v>166</v>
      </c>
      <c r="R46" s="47" t="s">
        <v>176</v>
      </c>
      <c r="S46" s="18" t="s">
        <v>787</v>
      </c>
      <c r="T46" s="18"/>
    </row>
    <row r="47" spans="1:20" ht="17.25" thickBot="1">
      <c r="A47" s="4">
        <v>43</v>
      </c>
      <c r="B47" s="17" t="s">
        <v>62</v>
      </c>
      <c r="C47" s="66" t="s">
        <v>126</v>
      </c>
      <c r="D47" s="47" t="s">
        <v>25</v>
      </c>
      <c r="E47" s="47">
        <v>3</v>
      </c>
      <c r="F47" s="47"/>
      <c r="G47" s="19">
        <v>90</v>
      </c>
      <c r="H47" s="19">
        <v>71</v>
      </c>
      <c r="I47" s="58">
        <f t="shared" si="0"/>
        <v>161</v>
      </c>
      <c r="J47" s="67">
        <v>9508789397</v>
      </c>
      <c r="K47" s="73" t="s">
        <v>179</v>
      </c>
      <c r="L47" s="47" t="s">
        <v>247</v>
      </c>
      <c r="M47" s="73">
        <v>9401302479</v>
      </c>
      <c r="N47" s="47" t="s">
        <v>248</v>
      </c>
      <c r="O47" s="87" t="s">
        <v>249</v>
      </c>
      <c r="P47" s="48">
        <v>43633</v>
      </c>
      <c r="Q47" s="47" t="s">
        <v>175</v>
      </c>
      <c r="R47" s="47" t="s">
        <v>184</v>
      </c>
      <c r="S47" s="18" t="s">
        <v>787</v>
      </c>
      <c r="T47" s="18"/>
    </row>
    <row r="48" spans="1:20" ht="33.75" thickBot="1">
      <c r="A48" s="4">
        <v>44</v>
      </c>
      <c r="B48" s="17" t="s">
        <v>63</v>
      </c>
      <c r="C48" s="66" t="s">
        <v>127</v>
      </c>
      <c r="D48" s="47" t="s">
        <v>25</v>
      </c>
      <c r="E48" s="47">
        <v>7</v>
      </c>
      <c r="F48" s="47"/>
      <c r="G48" s="19">
        <v>70</v>
      </c>
      <c r="H48" s="19">
        <v>64</v>
      </c>
      <c r="I48" s="58">
        <f t="shared" si="0"/>
        <v>134</v>
      </c>
      <c r="J48" s="67">
        <v>9707146607</v>
      </c>
      <c r="K48" s="47" t="s">
        <v>189</v>
      </c>
      <c r="L48" s="47" t="s">
        <v>190</v>
      </c>
      <c r="M48" s="73">
        <v>9854127357</v>
      </c>
      <c r="N48" s="87" t="s">
        <v>250</v>
      </c>
      <c r="O48" s="87" t="s">
        <v>251</v>
      </c>
      <c r="P48" s="48">
        <v>43633</v>
      </c>
      <c r="Q48" s="47" t="s">
        <v>175</v>
      </c>
      <c r="R48" s="47" t="s">
        <v>222</v>
      </c>
      <c r="S48" s="18" t="s">
        <v>787</v>
      </c>
      <c r="T48" s="18"/>
    </row>
    <row r="49" spans="1:20" ht="17.25" thickBot="1">
      <c r="A49" s="4">
        <v>45</v>
      </c>
      <c r="B49" s="17" t="s">
        <v>62</v>
      </c>
      <c r="C49" s="66" t="s">
        <v>128</v>
      </c>
      <c r="D49" s="47" t="s">
        <v>25</v>
      </c>
      <c r="E49" s="19">
        <v>23</v>
      </c>
      <c r="F49" s="66"/>
      <c r="G49" s="19">
        <v>70</v>
      </c>
      <c r="H49" s="19">
        <v>63</v>
      </c>
      <c r="I49" s="58">
        <f t="shared" si="0"/>
        <v>133</v>
      </c>
      <c r="J49" s="67">
        <v>9613136921</v>
      </c>
      <c r="K49" s="73" t="s">
        <v>252</v>
      </c>
      <c r="L49" s="47" t="s">
        <v>253</v>
      </c>
      <c r="M49" s="73">
        <v>9854159551</v>
      </c>
      <c r="N49" s="48" t="s">
        <v>254</v>
      </c>
      <c r="O49" s="87" t="s">
        <v>255</v>
      </c>
      <c r="P49" s="48">
        <v>43634</v>
      </c>
      <c r="Q49" s="47" t="s">
        <v>183</v>
      </c>
      <c r="R49" s="81" t="s">
        <v>173</v>
      </c>
      <c r="S49" s="18" t="s">
        <v>787</v>
      </c>
      <c r="T49" s="18"/>
    </row>
    <row r="50" spans="1:20" ht="33.75" thickBot="1">
      <c r="A50" s="4">
        <v>46</v>
      </c>
      <c r="B50" s="17" t="s">
        <v>63</v>
      </c>
      <c r="C50" s="66" t="s">
        <v>129</v>
      </c>
      <c r="D50" s="47" t="s">
        <v>25</v>
      </c>
      <c r="E50" s="47">
        <v>17</v>
      </c>
      <c r="F50" s="47"/>
      <c r="G50" s="19">
        <v>65</v>
      </c>
      <c r="H50" s="19">
        <v>54</v>
      </c>
      <c r="I50" s="58">
        <f t="shared" si="0"/>
        <v>119</v>
      </c>
      <c r="J50" s="67">
        <v>9508985634</v>
      </c>
      <c r="K50" s="86" t="s">
        <v>256</v>
      </c>
      <c r="L50" s="47" t="s">
        <v>257</v>
      </c>
      <c r="M50" s="73">
        <v>9401980819</v>
      </c>
      <c r="N50" s="48" t="s">
        <v>258</v>
      </c>
      <c r="O50" s="97" t="s">
        <v>259</v>
      </c>
      <c r="P50" s="48">
        <v>43634</v>
      </c>
      <c r="Q50" s="47" t="s">
        <v>183</v>
      </c>
      <c r="R50" s="47" t="s">
        <v>177</v>
      </c>
      <c r="S50" s="18" t="s">
        <v>787</v>
      </c>
      <c r="T50" s="18"/>
    </row>
    <row r="51" spans="1:20" ht="33.75" thickBot="1">
      <c r="A51" s="4">
        <v>47</v>
      </c>
      <c r="B51" s="17" t="s">
        <v>62</v>
      </c>
      <c r="C51" s="66" t="s">
        <v>130</v>
      </c>
      <c r="D51" s="47" t="s">
        <v>25</v>
      </c>
      <c r="E51" s="47">
        <v>21</v>
      </c>
      <c r="F51" s="47"/>
      <c r="G51" s="19">
        <v>70</v>
      </c>
      <c r="H51" s="19">
        <v>71</v>
      </c>
      <c r="I51" s="58">
        <f t="shared" si="0"/>
        <v>141</v>
      </c>
      <c r="J51" s="47">
        <v>9613584106</v>
      </c>
      <c r="K51" s="65" t="s">
        <v>179</v>
      </c>
      <c r="L51" s="47" t="s">
        <v>198</v>
      </c>
      <c r="M51" s="73">
        <v>9707163712</v>
      </c>
      <c r="N51" s="47" t="s">
        <v>260</v>
      </c>
      <c r="O51" s="87" t="s">
        <v>261</v>
      </c>
      <c r="P51" s="48">
        <v>43635</v>
      </c>
      <c r="Q51" s="47" t="s">
        <v>225</v>
      </c>
      <c r="R51" s="47" t="s">
        <v>262</v>
      </c>
      <c r="S51" s="18" t="s">
        <v>787</v>
      </c>
      <c r="T51" s="18"/>
    </row>
    <row r="52" spans="1:20" ht="33.75" thickBot="1">
      <c r="A52" s="4">
        <v>48</v>
      </c>
      <c r="B52" s="17" t="s">
        <v>63</v>
      </c>
      <c r="C52" s="66" t="s">
        <v>131</v>
      </c>
      <c r="D52" s="47" t="s">
        <v>25</v>
      </c>
      <c r="E52" s="82">
        <v>6</v>
      </c>
      <c r="F52" s="47"/>
      <c r="G52" s="67">
        <v>114</v>
      </c>
      <c r="H52" s="67">
        <v>93</v>
      </c>
      <c r="I52" s="58">
        <f t="shared" si="0"/>
        <v>207</v>
      </c>
      <c r="J52" s="94">
        <v>9707087540</v>
      </c>
      <c r="K52" s="47" t="s">
        <v>189</v>
      </c>
      <c r="L52" s="47" t="s">
        <v>190</v>
      </c>
      <c r="M52" s="73">
        <v>9854127357</v>
      </c>
      <c r="N52" s="87" t="s">
        <v>250</v>
      </c>
      <c r="O52" s="87" t="s">
        <v>251</v>
      </c>
      <c r="P52" s="48">
        <v>43635</v>
      </c>
      <c r="Q52" s="47" t="s">
        <v>225</v>
      </c>
      <c r="R52" s="47" t="s">
        <v>223</v>
      </c>
      <c r="S52" s="18" t="s">
        <v>787</v>
      </c>
      <c r="T52" s="18"/>
    </row>
    <row r="53" spans="1:20" ht="17.25" thickBot="1">
      <c r="A53" s="4">
        <v>49</v>
      </c>
      <c r="B53" s="17" t="s">
        <v>62</v>
      </c>
      <c r="C53" s="66" t="s">
        <v>132</v>
      </c>
      <c r="D53" s="47" t="s">
        <v>25</v>
      </c>
      <c r="E53" s="47">
        <v>1</v>
      </c>
      <c r="F53" s="47"/>
      <c r="G53" s="19">
        <v>40</v>
      </c>
      <c r="H53" s="19">
        <v>37</v>
      </c>
      <c r="I53" s="58">
        <f t="shared" si="0"/>
        <v>77</v>
      </c>
      <c r="J53" s="103">
        <v>9508752561</v>
      </c>
      <c r="K53" s="73" t="s">
        <v>263</v>
      </c>
      <c r="L53" s="47" t="s">
        <v>247</v>
      </c>
      <c r="M53" s="73">
        <v>9401302479</v>
      </c>
      <c r="N53" s="87" t="s">
        <v>264</v>
      </c>
      <c r="O53" s="87" t="s">
        <v>265</v>
      </c>
      <c r="P53" s="48">
        <v>43636</v>
      </c>
      <c r="Q53" s="47" t="s">
        <v>196</v>
      </c>
      <c r="R53" s="47" t="s">
        <v>187</v>
      </c>
      <c r="S53" s="18" t="s">
        <v>787</v>
      </c>
      <c r="T53" s="18"/>
    </row>
    <row r="54" spans="1:20" ht="17.25" thickBot="1">
      <c r="A54" s="4">
        <v>50</v>
      </c>
      <c r="B54" s="17" t="s">
        <v>62</v>
      </c>
      <c r="C54" s="66" t="s">
        <v>133</v>
      </c>
      <c r="D54" s="47" t="s">
        <v>25</v>
      </c>
      <c r="E54" s="47">
        <v>2</v>
      </c>
      <c r="F54" s="47"/>
      <c r="G54" s="19">
        <v>30</v>
      </c>
      <c r="H54" s="19">
        <v>33</v>
      </c>
      <c r="I54" s="58">
        <f t="shared" si="0"/>
        <v>63</v>
      </c>
      <c r="J54" s="67">
        <v>9864388673</v>
      </c>
      <c r="K54" s="73" t="s">
        <v>179</v>
      </c>
      <c r="L54" s="47" t="s">
        <v>247</v>
      </c>
      <c r="M54" s="73">
        <v>9401302479</v>
      </c>
      <c r="N54" s="47" t="s">
        <v>264</v>
      </c>
      <c r="O54" s="87" t="s">
        <v>265</v>
      </c>
      <c r="P54" s="48">
        <v>43636</v>
      </c>
      <c r="Q54" s="47" t="s">
        <v>196</v>
      </c>
      <c r="R54" s="47" t="s">
        <v>194</v>
      </c>
      <c r="S54" s="18" t="s">
        <v>787</v>
      </c>
      <c r="T54" s="18"/>
    </row>
    <row r="55" spans="1:20">
      <c r="A55" s="4">
        <v>51</v>
      </c>
      <c r="B55" s="17" t="s">
        <v>63</v>
      </c>
      <c r="C55" s="66" t="s">
        <v>134</v>
      </c>
      <c r="D55" s="47" t="s">
        <v>25</v>
      </c>
      <c r="E55" s="47">
        <v>13</v>
      </c>
      <c r="F55" s="47"/>
      <c r="G55" s="19">
        <v>23</v>
      </c>
      <c r="H55" s="19">
        <v>22</v>
      </c>
      <c r="I55" s="58">
        <f t="shared" si="0"/>
        <v>45</v>
      </c>
      <c r="J55" s="67">
        <v>8822891318</v>
      </c>
      <c r="K55" s="47" t="s">
        <v>189</v>
      </c>
      <c r="L55" s="47" t="s">
        <v>190</v>
      </c>
      <c r="M55" s="73">
        <v>9854127357</v>
      </c>
      <c r="N55" s="88" t="s">
        <v>266</v>
      </c>
      <c r="O55" s="88" t="s">
        <v>267</v>
      </c>
      <c r="P55" s="48">
        <v>43636</v>
      </c>
      <c r="Q55" s="47" t="s">
        <v>196</v>
      </c>
      <c r="R55" s="47" t="s">
        <v>268</v>
      </c>
      <c r="S55" s="18" t="s">
        <v>787</v>
      </c>
      <c r="T55" s="18"/>
    </row>
    <row r="56" spans="1:20" ht="17.25" thickBot="1">
      <c r="A56" s="4">
        <v>52</v>
      </c>
      <c r="B56" s="17" t="s">
        <v>63</v>
      </c>
      <c r="C56" s="66" t="s">
        <v>135</v>
      </c>
      <c r="D56" s="47" t="s">
        <v>25</v>
      </c>
      <c r="E56" s="47">
        <v>8</v>
      </c>
      <c r="F56" s="47"/>
      <c r="G56" s="19">
        <v>30</v>
      </c>
      <c r="H56" s="19">
        <v>32</v>
      </c>
      <c r="I56" s="58">
        <f t="shared" si="0"/>
        <v>62</v>
      </c>
      <c r="J56" s="67">
        <v>9954394677</v>
      </c>
      <c r="K56" s="47" t="s">
        <v>189</v>
      </c>
      <c r="L56" s="47" t="s">
        <v>190</v>
      </c>
      <c r="M56" s="73">
        <v>9854127357</v>
      </c>
      <c r="N56" s="88" t="s">
        <v>266</v>
      </c>
      <c r="O56" s="88" t="s">
        <v>267</v>
      </c>
      <c r="P56" s="48">
        <v>43636</v>
      </c>
      <c r="Q56" s="47" t="s">
        <v>196</v>
      </c>
      <c r="R56" s="47" t="s">
        <v>228</v>
      </c>
      <c r="S56" s="18" t="s">
        <v>787</v>
      </c>
      <c r="T56" s="18"/>
    </row>
    <row r="57" spans="1:20" ht="50.25" thickBot="1">
      <c r="A57" s="4">
        <v>53</v>
      </c>
      <c r="B57" s="17" t="s">
        <v>62</v>
      </c>
      <c r="C57" s="66" t="s">
        <v>136</v>
      </c>
      <c r="D57" s="47" t="s">
        <v>25</v>
      </c>
      <c r="E57" s="17">
        <v>3</v>
      </c>
      <c r="F57" s="56"/>
      <c r="G57" s="17">
        <v>20</v>
      </c>
      <c r="H57" s="17">
        <v>16</v>
      </c>
      <c r="I57" s="58">
        <f t="shared" si="0"/>
        <v>36</v>
      </c>
      <c r="J57" s="56"/>
      <c r="K57" s="73" t="s">
        <v>162</v>
      </c>
      <c r="L57" s="104" t="s">
        <v>163</v>
      </c>
      <c r="M57" s="104" t="s">
        <v>164</v>
      </c>
      <c r="N57" s="48" t="s">
        <v>269</v>
      </c>
      <c r="O57" s="97" t="s">
        <v>270</v>
      </c>
      <c r="P57" s="48">
        <v>43637</v>
      </c>
      <c r="Q57" s="47" t="s">
        <v>201</v>
      </c>
      <c r="R57" s="47" t="s">
        <v>271</v>
      </c>
      <c r="S57" s="18" t="s">
        <v>787</v>
      </c>
      <c r="T57" s="18"/>
    </row>
    <row r="58" spans="1:20" ht="17.25" thickBot="1">
      <c r="A58" s="4">
        <v>54</v>
      </c>
      <c r="B58" s="17" t="s">
        <v>62</v>
      </c>
      <c r="C58" s="66" t="s">
        <v>137</v>
      </c>
      <c r="D58" s="47" t="s">
        <v>25</v>
      </c>
      <c r="E58" s="47">
        <v>27</v>
      </c>
      <c r="F58" s="47"/>
      <c r="G58" s="19">
        <v>53</v>
      </c>
      <c r="H58" s="19">
        <v>42</v>
      </c>
      <c r="I58" s="58">
        <f t="shared" si="0"/>
        <v>95</v>
      </c>
      <c r="J58" s="67">
        <v>9859743529</v>
      </c>
      <c r="K58" s="73" t="s">
        <v>272</v>
      </c>
      <c r="L58" s="73" t="s">
        <v>273</v>
      </c>
      <c r="M58" s="73">
        <v>9706215838</v>
      </c>
      <c r="N58" s="87" t="s">
        <v>274</v>
      </c>
      <c r="O58" s="87" t="s">
        <v>275</v>
      </c>
      <c r="P58" s="48">
        <v>43637</v>
      </c>
      <c r="Q58" s="47" t="s">
        <v>201</v>
      </c>
      <c r="R58" s="81" t="s">
        <v>276</v>
      </c>
      <c r="S58" s="18" t="s">
        <v>787</v>
      </c>
      <c r="T58" s="18"/>
    </row>
    <row r="59" spans="1:20" ht="17.25" thickBot="1">
      <c r="A59" s="4">
        <v>55</v>
      </c>
      <c r="B59" s="17" t="s">
        <v>63</v>
      </c>
      <c r="C59" s="66" t="s">
        <v>138</v>
      </c>
      <c r="D59" s="47" t="s">
        <v>25</v>
      </c>
      <c r="E59" s="47">
        <v>21</v>
      </c>
      <c r="F59" s="67"/>
      <c r="G59" s="17">
        <v>30</v>
      </c>
      <c r="H59" s="17">
        <v>32</v>
      </c>
      <c r="I59" s="58">
        <f t="shared" si="0"/>
        <v>62</v>
      </c>
      <c r="J59" s="47">
        <v>9678380534</v>
      </c>
      <c r="K59" s="73" t="s">
        <v>169</v>
      </c>
      <c r="L59" s="86" t="s">
        <v>170</v>
      </c>
      <c r="M59" s="73">
        <v>9401453421</v>
      </c>
      <c r="N59" s="105" t="s">
        <v>237</v>
      </c>
      <c r="O59" s="87" t="s">
        <v>277</v>
      </c>
      <c r="P59" s="48">
        <v>43637</v>
      </c>
      <c r="Q59" s="47" t="s">
        <v>201</v>
      </c>
      <c r="R59" s="81" t="s">
        <v>167</v>
      </c>
      <c r="S59" s="18" t="s">
        <v>787</v>
      </c>
      <c r="T59" s="18"/>
    </row>
    <row r="60" spans="1:20" ht="33.75" thickBot="1">
      <c r="A60" s="4">
        <v>56</v>
      </c>
      <c r="B60" s="17" t="s">
        <v>63</v>
      </c>
      <c r="C60" s="66" t="s">
        <v>139</v>
      </c>
      <c r="D60" s="47" t="s">
        <v>25</v>
      </c>
      <c r="E60" s="47">
        <v>1</v>
      </c>
      <c r="F60" s="47"/>
      <c r="G60" s="19">
        <v>40</v>
      </c>
      <c r="H60" s="19">
        <v>30</v>
      </c>
      <c r="I60" s="58">
        <f t="shared" si="0"/>
        <v>70</v>
      </c>
      <c r="J60" s="67">
        <v>9707135630</v>
      </c>
      <c r="K60" s="73" t="s">
        <v>278</v>
      </c>
      <c r="L60" s="86" t="s">
        <v>215</v>
      </c>
      <c r="M60" s="73">
        <v>9706808972</v>
      </c>
      <c r="N60" s="105" t="s">
        <v>279</v>
      </c>
      <c r="O60" s="87" t="s">
        <v>280</v>
      </c>
      <c r="P60" s="48">
        <v>43637</v>
      </c>
      <c r="Q60" s="47" t="s">
        <v>201</v>
      </c>
      <c r="R60" s="81" t="s">
        <v>173</v>
      </c>
      <c r="S60" s="18" t="s">
        <v>787</v>
      </c>
      <c r="T60" s="18"/>
    </row>
    <row r="61" spans="1:20" ht="33.75" thickBot="1">
      <c r="A61" s="4">
        <v>57</v>
      </c>
      <c r="B61" s="17" t="s">
        <v>62</v>
      </c>
      <c r="C61" s="66" t="s">
        <v>140</v>
      </c>
      <c r="D61" s="47" t="s">
        <v>25</v>
      </c>
      <c r="E61" s="47">
        <v>9</v>
      </c>
      <c r="F61" s="47"/>
      <c r="G61" s="19">
        <v>40</v>
      </c>
      <c r="H61" s="19">
        <v>30</v>
      </c>
      <c r="I61" s="58">
        <f t="shared" si="0"/>
        <v>70</v>
      </c>
      <c r="J61" s="47" t="s">
        <v>281</v>
      </c>
      <c r="K61" s="73" t="s">
        <v>169</v>
      </c>
      <c r="L61" s="86" t="s">
        <v>170</v>
      </c>
      <c r="M61" s="73">
        <v>9401453421</v>
      </c>
      <c r="N61" s="48" t="s">
        <v>237</v>
      </c>
      <c r="O61" s="106" t="s">
        <v>277</v>
      </c>
      <c r="P61" s="48">
        <v>43638</v>
      </c>
      <c r="Q61" s="47" t="s">
        <v>166</v>
      </c>
      <c r="R61" s="47" t="s">
        <v>167</v>
      </c>
      <c r="S61" s="18" t="s">
        <v>787</v>
      </c>
      <c r="T61" s="18"/>
    </row>
    <row r="62" spans="1:20" ht="17.25" thickBot="1">
      <c r="A62" s="4">
        <v>58</v>
      </c>
      <c r="B62" s="17" t="s">
        <v>62</v>
      </c>
      <c r="C62" s="66" t="s">
        <v>141</v>
      </c>
      <c r="D62" s="47" t="s">
        <v>25</v>
      </c>
      <c r="E62" s="47">
        <v>7</v>
      </c>
      <c r="F62" s="47"/>
      <c r="G62" s="19">
        <v>20</v>
      </c>
      <c r="H62" s="19">
        <v>20</v>
      </c>
      <c r="I62" s="58">
        <f t="shared" si="0"/>
        <v>40</v>
      </c>
      <c r="J62" s="67">
        <v>9859219115</v>
      </c>
      <c r="K62" s="73" t="s">
        <v>169</v>
      </c>
      <c r="L62" s="86" t="s">
        <v>170</v>
      </c>
      <c r="M62" s="73">
        <v>9401453421</v>
      </c>
      <c r="N62" s="105" t="s">
        <v>237</v>
      </c>
      <c r="O62" s="87" t="s">
        <v>277</v>
      </c>
      <c r="P62" s="48">
        <v>43638</v>
      </c>
      <c r="Q62" s="47" t="s">
        <v>166</v>
      </c>
      <c r="R62" s="47" t="s">
        <v>173</v>
      </c>
      <c r="S62" s="18" t="s">
        <v>787</v>
      </c>
      <c r="T62" s="18"/>
    </row>
    <row r="63" spans="1:20" ht="50.25" thickBot="1">
      <c r="A63" s="4">
        <v>59</v>
      </c>
      <c r="B63" s="17" t="s">
        <v>63</v>
      </c>
      <c r="C63" s="66" t="s">
        <v>142</v>
      </c>
      <c r="D63" s="18" t="s">
        <v>25</v>
      </c>
      <c r="E63" s="19">
        <v>12</v>
      </c>
      <c r="F63" s="18"/>
      <c r="G63" s="19">
        <v>23</v>
      </c>
      <c r="H63" s="19">
        <v>22</v>
      </c>
      <c r="I63" s="58">
        <f t="shared" si="0"/>
        <v>45</v>
      </c>
      <c r="J63" s="18"/>
      <c r="K63" s="18" t="s">
        <v>256</v>
      </c>
      <c r="L63" s="104" t="s">
        <v>163</v>
      </c>
      <c r="M63" s="104" t="s">
        <v>164</v>
      </c>
      <c r="N63" s="48" t="s">
        <v>269</v>
      </c>
      <c r="O63" s="97" t="s">
        <v>270</v>
      </c>
      <c r="P63" s="48">
        <v>43638</v>
      </c>
      <c r="Q63" s="47" t="s">
        <v>166</v>
      </c>
      <c r="R63" s="47" t="s">
        <v>271</v>
      </c>
      <c r="S63" s="18" t="s">
        <v>787</v>
      </c>
      <c r="T63" s="18"/>
    </row>
    <row r="64" spans="1:20" ht="50.25" thickBot="1">
      <c r="A64" s="4">
        <v>60</v>
      </c>
      <c r="B64" s="17" t="s">
        <v>63</v>
      </c>
      <c r="C64" s="66" t="s">
        <v>143</v>
      </c>
      <c r="D64" s="18" t="s">
        <v>25</v>
      </c>
      <c r="E64" s="19">
        <v>2</v>
      </c>
      <c r="F64" s="18"/>
      <c r="G64" s="19">
        <v>20</v>
      </c>
      <c r="H64" s="19">
        <v>28</v>
      </c>
      <c r="I64" s="58">
        <f t="shared" si="0"/>
        <v>48</v>
      </c>
      <c r="J64" s="18"/>
      <c r="K64" s="18" t="s">
        <v>256</v>
      </c>
      <c r="L64" s="104" t="s">
        <v>163</v>
      </c>
      <c r="M64" s="104" t="s">
        <v>164</v>
      </c>
      <c r="N64" s="48" t="s">
        <v>269</v>
      </c>
      <c r="O64" s="97" t="s">
        <v>270</v>
      </c>
      <c r="P64" s="48">
        <v>43638</v>
      </c>
      <c r="Q64" s="47" t="s">
        <v>166</v>
      </c>
      <c r="R64" s="47" t="s">
        <v>282</v>
      </c>
      <c r="S64" s="18" t="s">
        <v>787</v>
      </c>
      <c r="T64" s="18"/>
    </row>
    <row r="65" spans="1:20" ht="17.25" thickBot="1">
      <c r="A65" s="4">
        <v>61</v>
      </c>
      <c r="B65" s="17" t="s">
        <v>62</v>
      </c>
      <c r="C65" s="70" t="s">
        <v>144</v>
      </c>
      <c r="D65" s="71" t="s">
        <v>25</v>
      </c>
      <c r="E65" s="71">
        <v>20</v>
      </c>
      <c r="F65" s="71"/>
      <c r="G65" s="83">
        <v>60</v>
      </c>
      <c r="H65" s="83">
        <v>57</v>
      </c>
      <c r="I65" s="58">
        <f t="shared" si="0"/>
        <v>117</v>
      </c>
      <c r="J65" s="73">
        <v>9706883282</v>
      </c>
      <c r="K65" s="73" t="s">
        <v>179</v>
      </c>
      <c r="L65" s="73" t="s">
        <v>198</v>
      </c>
      <c r="M65" s="73">
        <v>9707163712</v>
      </c>
      <c r="N65" s="91" t="s">
        <v>283</v>
      </c>
      <c r="O65" s="91" t="s">
        <v>284</v>
      </c>
      <c r="P65" s="48">
        <v>43640</v>
      </c>
      <c r="Q65" s="47" t="s">
        <v>175</v>
      </c>
      <c r="R65" s="81" t="s">
        <v>193</v>
      </c>
      <c r="S65" s="18" t="s">
        <v>787</v>
      </c>
      <c r="T65" s="18"/>
    </row>
    <row r="66" spans="1:20" ht="17.25" thickBot="1">
      <c r="A66" s="4">
        <v>62</v>
      </c>
      <c r="B66" s="17" t="s">
        <v>62</v>
      </c>
      <c r="C66" s="70" t="s">
        <v>145</v>
      </c>
      <c r="D66" s="71" t="s">
        <v>25</v>
      </c>
      <c r="E66" s="71">
        <v>19</v>
      </c>
      <c r="F66" s="71"/>
      <c r="G66" s="83">
        <v>40</v>
      </c>
      <c r="H66" s="83">
        <v>42</v>
      </c>
      <c r="I66" s="58">
        <f t="shared" si="0"/>
        <v>82</v>
      </c>
      <c r="J66" s="73">
        <v>9706552813</v>
      </c>
      <c r="K66" s="73" t="s">
        <v>179</v>
      </c>
      <c r="L66" s="73" t="s">
        <v>198</v>
      </c>
      <c r="M66" s="73">
        <v>9707163712</v>
      </c>
      <c r="N66" s="91" t="s">
        <v>283</v>
      </c>
      <c r="O66" s="91" t="s">
        <v>284</v>
      </c>
      <c r="P66" s="48">
        <v>43640</v>
      </c>
      <c r="Q66" s="47" t="s">
        <v>175</v>
      </c>
      <c r="R66" s="81" t="s">
        <v>187</v>
      </c>
      <c r="S66" s="18" t="s">
        <v>787</v>
      </c>
      <c r="T66" s="18"/>
    </row>
    <row r="67" spans="1:20" ht="17.25" thickBot="1">
      <c r="A67" s="4">
        <v>63</v>
      </c>
      <c r="B67" s="17" t="s">
        <v>63</v>
      </c>
      <c r="C67" s="70" t="s">
        <v>146</v>
      </c>
      <c r="D67" s="71" t="s">
        <v>25</v>
      </c>
      <c r="E67" s="71">
        <v>7</v>
      </c>
      <c r="F67" s="71"/>
      <c r="G67" s="83">
        <v>20</v>
      </c>
      <c r="H67" s="83">
        <v>22</v>
      </c>
      <c r="I67" s="58">
        <f t="shared" si="0"/>
        <v>42</v>
      </c>
      <c r="J67" s="73">
        <v>7896526808</v>
      </c>
      <c r="K67" s="73" t="s">
        <v>189</v>
      </c>
      <c r="L67" s="71" t="s">
        <v>190</v>
      </c>
      <c r="M67" s="73">
        <v>9854127357</v>
      </c>
      <c r="N67" s="91" t="s">
        <v>285</v>
      </c>
      <c r="O67" s="91" t="s">
        <v>286</v>
      </c>
      <c r="P67" s="48">
        <v>43640</v>
      </c>
      <c r="Q67" s="47" t="s">
        <v>175</v>
      </c>
      <c r="R67" s="81" t="s">
        <v>184</v>
      </c>
      <c r="S67" s="18" t="s">
        <v>787</v>
      </c>
      <c r="T67" s="18"/>
    </row>
    <row r="68" spans="1:20" ht="17.25" thickBot="1">
      <c r="A68" s="4">
        <v>64</v>
      </c>
      <c r="B68" s="17" t="s">
        <v>63</v>
      </c>
      <c r="C68" s="70" t="s">
        <v>147</v>
      </c>
      <c r="D68" s="71" t="s">
        <v>25</v>
      </c>
      <c r="E68" s="71">
        <v>23</v>
      </c>
      <c r="F68" s="71"/>
      <c r="G68" s="83">
        <v>40</v>
      </c>
      <c r="H68" s="83">
        <v>30</v>
      </c>
      <c r="I68" s="58">
        <f t="shared" si="0"/>
        <v>70</v>
      </c>
      <c r="J68" s="73">
        <v>9706330552</v>
      </c>
      <c r="K68" s="73" t="s">
        <v>287</v>
      </c>
      <c r="L68" s="73" t="s">
        <v>288</v>
      </c>
      <c r="M68" s="73">
        <v>9854159480</v>
      </c>
      <c r="N68" s="107" t="s">
        <v>289</v>
      </c>
      <c r="O68" s="108" t="s">
        <v>290</v>
      </c>
      <c r="P68" s="48">
        <v>43640</v>
      </c>
      <c r="Q68" s="47" t="s">
        <v>175</v>
      </c>
      <c r="R68" s="81" t="s">
        <v>194</v>
      </c>
      <c r="S68" s="18" t="s">
        <v>787</v>
      </c>
      <c r="T68" s="18"/>
    </row>
    <row r="69" spans="1:20">
      <c r="A69" s="4">
        <v>65</v>
      </c>
      <c r="B69" s="17" t="s">
        <v>62</v>
      </c>
      <c r="C69" s="66" t="s">
        <v>148</v>
      </c>
      <c r="D69" s="47" t="s">
        <v>25</v>
      </c>
      <c r="E69" s="47">
        <v>17</v>
      </c>
      <c r="F69" s="47"/>
      <c r="G69" s="19">
        <v>20</v>
      </c>
      <c r="H69" s="19">
        <v>16</v>
      </c>
      <c r="I69" s="58">
        <f t="shared" si="0"/>
        <v>36</v>
      </c>
      <c r="J69" s="103">
        <v>9678508505</v>
      </c>
      <c r="K69" s="86" t="s">
        <v>291</v>
      </c>
      <c r="L69" s="86" t="s">
        <v>292</v>
      </c>
      <c r="M69" s="73">
        <v>9954936146</v>
      </c>
      <c r="N69" s="88" t="s">
        <v>293</v>
      </c>
      <c r="O69" s="88" t="s">
        <v>294</v>
      </c>
      <c r="P69" s="48">
        <v>43641</v>
      </c>
      <c r="Q69" s="47" t="s">
        <v>183</v>
      </c>
      <c r="R69" s="47" t="s">
        <v>295</v>
      </c>
      <c r="S69" s="18" t="s">
        <v>787</v>
      </c>
      <c r="T69" s="18"/>
    </row>
    <row r="70" spans="1:20">
      <c r="A70" s="4">
        <v>66</v>
      </c>
      <c r="B70" s="17" t="s">
        <v>62</v>
      </c>
      <c r="C70" s="66" t="s">
        <v>149</v>
      </c>
      <c r="D70" s="47" t="s">
        <v>25</v>
      </c>
      <c r="E70" s="47">
        <v>14</v>
      </c>
      <c r="F70" s="47"/>
      <c r="G70" s="19">
        <v>28</v>
      </c>
      <c r="H70" s="19">
        <v>20</v>
      </c>
      <c r="I70" s="58">
        <f t="shared" ref="I70:I133" si="1">SUM(G70:H70)</f>
        <v>48</v>
      </c>
      <c r="J70" s="103">
        <v>9678805425</v>
      </c>
      <c r="K70" s="73" t="s">
        <v>296</v>
      </c>
      <c r="L70" s="73" t="s">
        <v>297</v>
      </c>
      <c r="M70" s="73">
        <v>9954892407</v>
      </c>
      <c r="N70" s="88" t="s">
        <v>298</v>
      </c>
      <c r="O70" s="88" t="s">
        <v>299</v>
      </c>
      <c r="P70" s="48">
        <v>43641</v>
      </c>
      <c r="Q70" s="47" t="s">
        <v>183</v>
      </c>
      <c r="R70" s="47" t="s">
        <v>207</v>
      </c>
      <c r="S70" s="18" t="s">
        <v>787</v>
      </c>
      <c r="T70" s="18"/>
    </row>
    <row r="71" spans="1:20" ht="33">
      <c r="A71" s="4">
        <v>67</v>
      </c>
      <c r="B71" s="17" t="s">
        <v>63</v>
      </c>
      <c r="C71" s="70" t="s">
        <v>150</v>
      </c>
      <c r="D71" s="71" t="s">
        <v>25</v>
      </c>
      <c r="E71" s="71">
        <v>11</v>
      </c>
      <c r="F71" s="71"/>
      <c r="G71" s="83">
        <v>32</v>
      </c>
      <c r="H71" s="83">
        <v>22</v>
      </c>
      <c r="I71" s="58">
        <f t="shared" si="1"/>
        <v>54</v>
      </c>
      <c r="J71" s="73">
        <v>9957308757</v>
      </c>
      <c r="K71" s="73" t="s">
        <v>300</v>
      </c>
      <c r="L71" s="73" t="s">
        <v>301</v>
      </c>
      <c r="M71" s="73">
        <v>8822275274</v>
      </c>
      <c r="N71" s="107" t="s">
        <v>302</v>
      </c>
      <c r="O71" s="109" t="s">
        <v>303</v>
      </c>
      <c r="P71" s="48">
        <v>43641</v>
      </c>
      <c r="Q71" s="47" t="s">
        <v>183</v>
      </c>
      <c r="R71" s="81" t="s">
        <v>209</v>
      </c>
      <c r="S71" s="18" t="s">
        <v>787</v>
      </c>
      <c r="T71" s="18"/>
    </row>
    <row r="72" spans="1:20" ht="17.25" thickBot="1">
      <c r="A72" s="4">
        <v>68</v>
      </c>
      <c r="B72" s="17" t="s">
        <v>63</v>
      </c>
      <c r="C72" s="70" t="s">
        <v>151</v>
      </c>
      <c r="D72" s="71" t="s">
        <v>25</v>
      </c>
      <c r="E72" s="71">
        <v>19</v>
      </c>
      <c r="F72" s="71"/>
      <c r="G72" s="83">
        <v>25</v>
      </c>
      <c r="H72" s="83">
        <v>24</v>
      </c>
      <c r="I72" s="58">
        <f t="shared" si="1"/>
        <v>49</v>
      </c>
      <c r="J72" s="73">
        <v>9435829632</v>
      </c>
      <c r="K72" s="73" t="s">
        <v>300</v>
      </c>
      <c r="L72" s="73" t="s">
        <v>301</v>
      </c>
      <c r="M72" s="73">
        <v>8822275274</v>
      </c>
      <c r="N72" s="109" t="s">
        <v>304</v>
      </c>
      <c r="O72" s="109" t="s">
        <v>305</v>
      </c>
      <c r="P72" s="48">
        <v>43641</v>
      </c>
      <c r="Q72" s="47" t="s">
        <v>183</v>
      </c>
      <c r="R72" s="81" t="s">
        <v>209</v>
      </c>
      <c r="S72" s="18" t="s">
        <v>787</v>
      </c>
      <c r="T72" s="18"/>
    </row>
    <row r="73" spans="1:20" ht="33.75" thickBot="1">
      <c r="A73" s="4">
        <v>69</v>
      </c>
      <c r="B73" s="17" t="s">
        <v>62</v>
      </c>
      <c r="C73" s="64" t="s">
        <v>152</v>
      </c>
      <c r="D73" s="47" t="s">
        <v>25</v>
      </c>
      <c r="E73" s="67">
        <v>237</v>
      </c>
      <c r="F73" s="18"/>
      <c r="G73" s="19">
        <v>73</v>
      </c>
      <c r="H73" s="19">
        <v>62</v>
      </c>
      <c r="I73" s="58">
        <f t="shared" si="1"/>
        <v>135</v>
      </c>
      <c r="J73" s="103">
        <v>9435877464</v>
      </c>
      <c r="K73" s="86" t="s">
        <v>306</v>
      </c>
      <c r="L73" s="51" t="s">
        <v>307</v>
      </c>
      <c r="M73" s="73">
        <v>9954385002</v>
      </c>
      <c r="N73" s="88" t="s">
        <v>308</v>
      </c>
      <c r="O73" s="87" t="s">
        <v>309</v>
      </c>
      <c r="P73" s="48">
        <v>43642</v>
      </c>
      <c r="Q73" s="47" t="s">
        <v>225</v>
      </c>
      <c r="R73" s="47" t="s">
        <v>310</v>
      </c>
      <c r="S73" s="18" t="s">
        <v>787</v>
      </c>
      <c r="T73" s="18"/>
    </row>
    <row r="74" spans="1:20" ht="33.75" thickBot="1">
      <c r="A74" s="4">
        <v>70</v>
      </c>
      <c r="B74" s="17" t="s">
        <v>63</v>
      </c>
      <c r="C74" s="66" t="s">
        <v>153</v>
      </c>
      <c r="D74" s="47" t="s">
        <v>25</v>
      </c>
      <c r="E74" s="47">
        <v>43</v>
      </c>
      <c r="F74" s="47"/>
      <c r="G74" s="19">
        <v>67</v>
      </c>
      <c r="H74" s="19">
        <v>42</v>
      </c>
      <c r="I74" s="58">
        <f t="shared" si="1"/>
        <v>109</v>
      </c>
      <c r="J74" s="85">
        <v>8723913257</v>
      </c>
      <c r="K74" s="86" t="s">
        <v>306</v>
      </c>
      <c r="L74" s="51" t="s">
        <v>307</v>
      </c>
      <c r="M74" s="73">
        <v>9954385002</v>
      </c>
      <c r="N74" s="105" t="s">
        <v>311</v>
      </c>
      <c r="O74" s="87" t="s">
        <v>312</v>
      </c>
      <c r="P74" s="48">
        <v>43642</v>
      </c>
      <c r="Q74" s="47" t="s">
        <v>225</v>
      </c>
      <c r="R74" s="47" t="s">
        <v>310</v>
      </c>
      <c r="S74" s="18" t="s">
        <v>787</v>
      </c>
      <c r="T74" s="18"/>
    </row>
    <row r="75" spans="1:20">
      <c r="A75" s="4">
        <v>71</v>
      </c>
      <c r="B75" s="17" t="s">
        <v>62</v>
      </c>
      <c r="C75" s="66" t="s">
        <v>154</v>
      </c>
      <c r="D75" s="47" t="s">
        <v>25</v>
      </c>
      <c r="E75" s="47">
        <v>49</v>
      </c>
      <c r="F75" s="47"/>
      <c r="G75" s="65">
        <v>45</v>
      </c>
      <c r="H75" s="65">
        <v>44</v>
      </c>
      <c r="I75" s="58">
        <f t="shared" si="1"/>
        <v>89</v>
      </c>
      <c r="J75" s="67">
        <v>9577409109</v>
      </c>
      <c r="K75" s="73" t="s">
        <v>313</v>
      </c>
      <c r="L75" s="47" t="s">
        <v>314</v>
      </c>
      <c r="M75" s="73">
        <v>9859278614</v>
      </c>
      <c r="N75" s="48" t="s">
        <v>315</v>
      </c>
      <c r="O75" s="73">
        <v>9859278614</v>
      </c>
      <c r="P75" s="48">
        <v>43643</v>
      </c>
      <c r="Q75" s="47" t="s">
        <v>196</v>
      </c>
      <c r="R75" s="47" t="s">
        <v>316</v>
      </c>
      <c r="S75" s="18" t="s">
        <v>787</v>
      </c>
      <c r="T75" s="18"/>
    </row>
    <row r="76" spans="1:20" ht="33.75" thickBot="1">
      <c r="A76" s="4">
        <v>72</v>
      </c>
      <c r="B76" s="17" t="s">
        <v>63</v>
      </c>
      <c r="C76" s="66" t="s">
        <v>155</v>
      </c>
      <c r="D76" s="47" t="s">
        <v>25</v>
      </c>
      <c r="E76" s="47">
        <v>189</v>
      </c>
      <c r="F76" s="47"/>
      <c r="G76" s="19">
        <v>42</v>
      </c>
      <c r="H76" s="19">
        <v>43</v>
      </c>
      <c r="I76" s="58">
        <f t="shared" si="1"/>
        <v>85</v>
      </c>
      <c r="J76" s="67">
        <v>8473051784</v>
      </c>
      <c r="K76" s="73" t="s">
        <v>313</v>
      </c>
      <c r="L76" s="47" t="s">
        <v>317</v>
      </c>
      <c r="M76" s="73">
        <v>9859278614</v>
      </c>
      <c r="N76" s="48" t="s">
        <v>318</v>
      </c>
      <c r="O76" s="47"/>
      <c r="P76" s="48">
        <v>43643</v>
      </c>
      <c r="Q76" s="47" t="s">
        <v>196</v>
      </c>
      <c r="R76" s="47" t="s">
        <v>310</v>
      </c>
      <c r="S76" s="18" t="s">
        <v>787</v>
      </c>
      <c r="T76" s="18"/>
    </row>
    <row r="77" spans="1:20" ht="33.75" thickBot="1">
      <c r="A77" s="4">
        <v>73</v>
      </c>
      <c r="B77" s="17" t="s">
        <v>62</v>
      </c>
      <c r="C77" s="70" t="s">
        <v>156</v>
      </c>
      <c r="D77" s="71" t="s">
        <v>25</v>
      </c>
      <c r="E77" s="71">
        <v>2</v>
      </c>
      <c r="F77" s="71"/>
      <c r="G77" s="83">
        <v>40</v>
      </c>
      <c r="H77" s="83">
        <v>20</v>
      </c>
      <c r="I77" s="58">
        <f t="shared" si="1"/>
        <v>60</v>
      </c>
      <c r="J77" s="73">
        <v>9508139885</v>
      </c>
      <c r="K77" s="73" t="s">
        <v>263</v>
      </c>
      <c r="L77" s="73" t="s">
        <v>180</v>
      </c>
      <c r="M77" s="73">
        <v>9957786833</v>
      </c>
      <c r="N77" s="91" t="s">
        <v>319</v>
      </c>
      <c r="O77" s="91" t="s">
        <v>320</v>
      </c>
      <c r="P77" s="48">
        <v>43644</v>
      </c>
      <c r="Q77" s="47" t="s">
        <v>201</v>
      </c>
      <c r="R77" s="47" t="s">
        <v>223</v>
      </c>
      <c r="S77" s="18" t="s">
        <v>787</v>
      </c>
      <c r="T77" s="18"/>
    </row>
    <row r="78" spans="1:20" ht="33.75" thickBot="1">
      <c r="A78" s="4">
        <v>74</v>
      </c>
      <c r="B78" s="17" t="s">
        <v>62</v>
      </c>
      <c r="C78" s="70" t="s">
        <v>157</v>
      </c>
      <c r="D78" s="71" t="s">
        <v>25</v>
      </c>
      <c r="E78" s="71">
        <v>1</v>
      </c>
      <c r="F78" s="71"/>
      <c r="G78" s="83">
        <v>24</v>
      </c>
      <c r="H78" s="83">
        <v>23</v>
      </c>
      <c r="I78" s="58">
        <f t="shared" si="1"/>
        <v>47</v>
      </c>
      <c r="J78" s="110">
        <v>8822063189</v>
      </c>
      <c r="K78" s="73" t="s">
        <v>263</v>
      </c>
      <c r="L78" s="73" t="s">
        <v>180</v>
      </c>
      <c r="M78" s="73">
        <v>9957786833</v>
      </c>
      <c r="N78" s="91" t="s">
        <v>319</v>
      </c>
      <c r="O78" s="91" t="s">
        <v>320</v>
      </c>
      <c r="P78" s="48">
        <v>43644</v>
      </c>
      <c r="Q78" s="47" t="s">
        <v>201</v>
      </c>
      <c r="R78" s="47" t="s">
        <v>184</v>
      </c>
      <c r="S78" s="18" t="s">
        <v>787</v>
      </c>
      <c r="T78" s="18"/>
    </row>
    <row r="79" spans="1:20" ht="33">
      <c r="A79" s="4">
        <v>75</v>
      </c>
      <c r="B79" s="17" t="s">
        <v>63</v>
      </c>
      <c r="C79" s="70" t="s">
        <v>158</v>
      </c>
      <c r="D79" s="71" t="s">
        <v>25</v>
      </c>
      <c r="E79" s="71">
        <v>12</v>
      </c>
      <c r="F79" s="71"/>
      <c r="G79" s="83">
        <v>30</v>
      </c>
      <c r="H79" s="83">
        <v>23</v>
      </c>
      <c r="I79" s="58">
        <f t="shared" si="1"/>
        <v>53</v>
      </c>
      <c r="J79" s="73">
        <v>7399501945</v>
      </c>
      <c r="K79" s="71" t="s">
        <v>321</v>
      </c>
      <c r="L79" s="71" t="s">
        <v>322</v>
      </c>
      <c r="M79" s="71">
        <v>9678974017</v>
      </c>
      <c r="N79" s="71" t="s">
        <v>323</v>
      </c>
      <c r="O79" s="71">
        <v>9678837998</v>
      </c>
      <c r="P79" s="48">
        <v>43644</v>
      </c>
      <c r="Q79" s="47" t="s">
        <v>201</v>
      </c>
      <c r="R79" s="47" t="s">
        <v>167</v>
      </c>
      <c r="S79" s="18" t="s">
        <v>787</v>
      </c>
      <c r="T79" s="18"/>
    </row>
    <row r="80" spans="1:20" ht="17.25" thickBot="1">
      <c r="A80" s="4">
        <v>76</v>
      </c>
      <c r="B80" s="17" t="s">
        <v>63</v>
      </c>
      <c r="C80" s="66" t="s">
        <v>159</v>
      </c>
      <c r="D80" s="47" t="s">
        <v>25</v>
      </c>
      <c r="E80" s="47">
        <v>5</v>
      </c>
      <c r="F80" s="47"/>
      <c r="G80" s="19">
        <v>20</v>
      </c>
      <c r="H80" s="19">
        <v>27</v>
      </c>
      <c r="I80" s="58">
        <f t="shared" si="1"/>
        <v>47</v>
      </c>
      <c r="J80" s="111">
        <v>9613827342</v>
      </c>
      <c r="K80" s="47" t="s">
        <v>189</v>
      </c>
      <c r="L80" s="47" t="s">
        <v>190</v>
      </c>
      <c r="M80" s="73">
        <v>9854127357</v>
      </c>
      <c r="N80" s="88" t="s">
        <v>266</v>
      </c>
      <c r="O80" s="88" t="s">
        <v>267</v>
      </c>
      <c r="P80" s="48">
        <v>43644</v>
      </c>
      <c r="Q80" s="47" t="s">
        <v>201</v>
      </c>
      <c r="R80" s="47" t="s">
        <v>167</v>
      </c>
      <c r="S80" s="18" t="s">
        <v>787</v>
      </c>
      <c r="T80" s="18"/>
    </row>
    <row r="81" spans="1:20" ht="17.25" thickBot="1">
      <c r="A81" s="4">
        <v>77</v>
      </c>
      <c r="B81" s="17" t="s">
        <v>62</v>
      </c>
      <c r="C81" s="66" t="s">
        <v>160</v>
      </c>
      <c r="D81" s="47" t="s">
        <v>25</v>
      </c>
      <c r="E81" s="47">
        <v>24</v>
      </c>
      <c r="F81" s="47"/>
      <c r="G81" s="19">
        <v>40</v>
      </c>
      <c r="H81" s="19">
        <v>21</v>
      </c>
      <c r="I81" s="58">
        <f t="shared" si="1"/>
        <v>61</v>
      </c>
      <c r="J81" s="67">
        <v>9954400277</v>
      </c>
      <c r="K81" s="73" t="s">
        <v>287</v>
      </c>
      <c r="L81" s="73" t="s">
        <v>324</v>
      </c>
      <c r="M81" s="73">
        <v>9854159480</v>
      </c>
      <c r="N81" s="101" t="s">
        <v>289</v>
      </c>
      <c r="O81" s="97" t="s">
        <v>290</v>
      </c>
      <c r="P81" s="48">
        <v>43645</v>
      </c>
      <c r="Q81" s="47" t="s">
        <v>166</v>
      </c>
      <c r="R81" s="47" t="s">
        <v>222</v>
      </c>
      <c r="S81" s="18" t="s">
        <v>787</v>
      </c>
      <c r="T81" s="18"/>
    </row>
    <row r="82" spans="1:20" ht="17.25" thickBot="1">
      <c r="A82" s="4">
        <v>78</v>
      </c>
      <c r="B82" s="17" t="s">
        <v>63</v>
      </c>
      <c r="C82" s="66" t="s">
        <v>161</v>
      </c>
      <c r="D82" s="47" t="s">
        <v>25</v>
      </c>
      <c r="E82" s="47">
        <v>13</v>
      </c>
      <c r="F82" s="47"/>
      <c r="G82" s="19">
        <v>40</v>
      </c>
      <c r="H82" s="19">
        <v>41</v>
      </c>
      <c r="I82" s="58">
        <f t="shared" si="1"/>
        <v>81</v>
      </c>
      <c r="J82" s="67">
        <v>9859486160</v>
      </c>
      <c r="K82" s="65" t="s">
        <v>189</v>
      </c>
      <c r="L82" s="47" t="s">
        <v>190</v>
      </c>
      <c r="M82" s="73">
        <v>9854127357</v>
      </c>
      <c r="N82" s="87" t="s">
        <v>325</v>
      </c>
      <c r="O82" s="87" t="s">
        <v>326</v>
      </c>
      <c r="P82" s="48">
        <v>43645</v>
      </c>
      <c r="Q82" s="47" t="s">
        <v>166</v>
      </c>
      <c r="R82" s="47" t="s">
        <v>187</v>
      </c>
      <c r="S82" s="18" t="s">
        <v>787</v>
      </c>
      <c r="T82" s="18"/>
    </row>
    <row r="83" spans="1:20">
      <c r="A83" s="4">
        <v>79</v>
      </c>
      <c r="B83" s="17"/>
      <c r="C83" s="18"/>
      <c r="D83" s="18"/>
      <c r="E83" s="19"/>
      <c r="F83" s="18"/>
      <c r="G83" s="19"/>
      <c r="H83" s="19"/>
      <c r="I83" s="58">
        <f t="shared" si="1"/>
        <v>0</v>
      </c>
      <c r="J83" s="18"/>
      <c r="K83" s="18"/>
      <c r="L83" s="18"/>
      <c r="M83" s="18"/>
      <c r="N83" s="18"/>
      <c r="O83" s="18"/>
      <c r="P83" s="23"/>
      <c r="Q83" s="18"/>
      <c r="R83" s="18"/>
      <c r="S83" s="18"/>
      <c r="T83" s="18"/>
    </row>
    <row r="84" spans="1:20">
      <c r="A84" s="4">
        <v>80</v>
      </c>
      <c r="B84" s="17"/>
      <c r="C84" s="18"/>
      <c r="D84" s="18"/>
      <c r="E84" s="19"/>
      <c r="F84" s="18"/>
      <c r="G84" s="19"/>
      <c r="H84" s="19"/>
      <c r="I84" s="58">
        <f t="shared" si="1"/>
        <v>0</v>
      </c>
      <c r="J84" s="18"/>
      <c r="K84" s="18"/>
      <c r="L84" s="18"/>
      <c r="M84" s="18"/>
      <c r="N84" s="18"/>
      <c r="O84" s="18"/>
      <c r="P84" s="23"/>
      <c r="Q84" s="18"/>
      <c r="R84" s="18"/>
      <c r="S84" s="18"/>
      <c r="T84" s="18"/>
    </row>
    <row r="85" spans="1:20">
      <c r="A85" s="4">
        <v>81</v>
      </c>
      <c r="B85" s="17"/>
      <c r="C85" s="18"/>
      <c r="D85" s="18"/>
      <c r="E85" s="19"/>
      <c r="F85" s="18"/>
      <c r="G85" s="19"/>
      <c r="H85" s="19"/>
      <c r="I85" s="58">
        <f t="shared" si="1"/>
        <v>0</v>
      </c>
      <c r="J85" s="18"/>
      <c r="K85" s="18"/>
      <c r="L85" s="18"/>
      <c r="M85" s="18"/>
      <c r="N85" s="18"/>
      <c r="O85" s="18"/>
      <c r="P85" s="23"/>
      <c r="Q85" s="18"/>
      <c r="R85" s="18"/>
      <c r="S85" s="18"/>
      <c r="T85" s="18"/>
    </row>
    <row r="86" spans="1:20">
      <c r="A86" s="4">
        <v>82</v>
      </c>
      <c r="B86" s="17"/>
      <c r="C86" s="18"/>
      <c r="D86" s="18"/>
      <c r="E86" s="19"/>
      <c r="F86" s="18"/>
      <c r="G86" s="19"/>
      <c r="H86" s="19"/>
      <c r="I86" s="58">
        <f t="shared" si="1"/>
        <v>0</v>
      </c>
      <c r="J86" s="18"/>
      <c r="K86" s="18"/>
      <c r="L86" s="18"/>
      <c r="M86" s="18"/>
      <c r="N86" s="18"/>
      <c r="O86" s="18"/>
      <c r="P86" s="23"/>
      <c r="Q86" s="18"/>
      <c r="R86" s="18"/>
      <c r="S86" s="18"/>
      <c r="T86" s="18"/>
    </row>
    <row r="87" spans="1:20">
      <c r="A87" s="4">
        <v>83</v>
      </c>
      <c r="B87" s="17"/>
      <c r="C87" s="18"/>
      <c r="D87" s="18"/>
      <c r="E87" s="19"/>
      <c r="F87" s="18"/>
      <c r="G87" s="19"/>
      <c r="H87" s="19"/>
      <c r="I87" s="58">
        <f t="shared" si="1"/>
        <v>0</v>
      </c>
      <c r="J87" s="18"/>
      <c r="K87" s="18"/>
      <c r="L87" s="18"/>
      <c r="M87" s="18"/>
      <c r="N87" s="18"/>
      <c r="O87" s="18"/>
      <c r="P87" s="23"/>
      <c r="Q87" s="18"/>
      <c r="R87" s="18"/>
      <c r="S87" s="18"/>
      <c r="T87" s="18"/>
    </row>
    <row r="88" spans="1:20">
      <c r="A88" s="4">
        <v>84</v>
      </c>
      <c r="B88" s="17"/>
      <c r="C88" s="18"/>
      <c r="D88" s="18"/>
      <c r="E88" s="19"/>
      <c r="F88" s="18"/>
      <c r="G88" s="19"/>
      <c r="H88" s="19"/>
      <c r="I88" s="58">
        <f t="shared" si="1"/>
        <v>0</v>
      </c>
      <c r="J88" s="18"/>
      <c r="K88" s="18"/>
      <c r="L88" s="18"/>
      <c r="M88" s="18"/>
      <c r="N88" s="18"/>
      <c r="O88" s="18"/>
      <c r="P88" s="23"/>
      <c r="Q88" s="18"/>
      <c r="R88" s="18"/>
      <c r="S88" s="18"/>
      <c r="T88" s="18"/>
    </row>
    <row r="89" spans="1:20">
      <c r="A89" s="4">
        <v>85</v>
      </c>
      <c r="B89" s="17"/>
      <c r="C89" s="18"/>
      <c r="D89" s="18"/>
      <c r="E89" s="19"/>
      <c r="F89" s="18"/>
      <c r="G89" s="19"/>
      <c r="H89" s="19"/>
      <c r="I89" s="58">
        <f t="shared" si="1"/>
        <v>0</v>
      </c>
      <c r="J89" s="18"/>
      <c r="K89" s="18"/>
      <c r="L89" s="18"/>
      <c r="M89" s="18"/>
      <c r="N89" s="18"/>
      <c r="O89" s="18"/>
      <c r="P89" s="23"/>
      <c r="Q89" s="18"/>
      <c r="R89" s="18"/>
      <c r="S89" s="18"/>
      <c r="T89" s="18"/>
    </row>
    <row r="90" spans="1:20">
      <c r="A90" s="4">
        <v>86</v>
      </c>
      <c r="B90" s="17"/>
      <c r="C90" s="18"/>
      <c r="D90" s="18"/>
      <c r="E90" s="19"/>
      <c r="F90" s="18"/>
      <c r="G90" s="19"/>
      <c r="H90" s="19"/>
      <c r="I90" s="58">
        <f t="shared" si="1"/>
        <v>0</v>
      </c>
      <c r="J90" s="18"/>
      <c r="K90" s="18"/>
      <c r="L90" s="18"/>
      <c r="M90" s="18"/>
      <c r="N90" s="18"/>
      <c r="O90" s="18"/>
      <c r="P90" s="23"/>
      <c r="Q90" s="18"/>
      <c r="R90" s="18"/>
      <c r="S90" s="18"/>
      <c r="T90" s="18"/>
    </row>
    <row r="91" spans="1:20">
      <c r="A91" s="4">
        <v>87</v>
      </c>
      <c r="B91" s="17"/>
      <c r="C91" s="18"/>
      <c r="D91" s="18"/>
      <c r="E91" s="19"/>
      <c r="F91" s="18"/>
      <c r="G91" s="19"/>
      <c r="H91" s="19"/>
      <c r="I91" s="58">
        <f t="shared" si="1"/>
        <v>0</v>
      </c>
      <c r="J91" s="18"/>
      <c r="K91" s="18"/>
      <c r="L91" s="18"/>
      <c r="M91" s="18"/>
      <c r="N91" s="18"/>
      <c r="O91" s="18"/>
      <c r="P91" s="23"/>
      <c r="Q91" s="18"/>
      <c r="R91" s="18"/>
      <c r="S91" s="18"/>
      <c r="T91" s="18"/>
    </row>
    <row r="92" spans="1:20">
      <c r="A92" s="4">
        <v>88</v>
      </c>
      <c r="B92" s="17"/>
      <c r="C92" s="18"/>
      <c r="D92" s="18"/>
      <c r="E92" s="19"/>
      <c r="F92" s="18"/>
      <c r="G92" s="19"/>
      <c r="H92" s="19"/>
      <c r="I92" s="58">
        <f t="shared" si="1"/>
        <v>0</v>
      </c>
      <c r="J92" s="18"/>
      <c r="K92" s="18"/>
      <c r="L92" s="18"/>
      <c r="M92" s="18"/>
      <c r="N92" s="18"/>
      <c r="O92" s="18"/>
      <c r="P92" s="23"/>
      <c r="Q92" s="18"/>
      <c r="R92" s="18"/>
      <c r="S92" s="18"/>
      <c r="T92" s="18"/>
    </row>
    <row r="93" spans="1:20">
      <c r="A93" s="4">
        <v>89</v>
      </c>
      <c r="B93" s="17"/>
      <c r="C93" s="18"/>
      <c r="D93" s="18"/>
      <c r="E93" s="19"/>
      <c r="F93" s="18"/>
      <c r="G93" s="19"/>
      <c r="H93" s="19"/>
      <c r="I93" s="58">
        <f t="shared" si="1"/>
        <v>0</v>
      </c>
      <c r="J93" s="18"/>
      <c r="K93" s="18"/>
      <c r="L93" s="18"/>
      <c r="M93" s="18"/>
      <c r="N93" s="18"/>
      <c r="O93" s="18"/>
      <c r="P93" s="23"/>
      <c r="Q93" s="18"/>
      <c r="R93" s="18"/>
      <c r="S93" s="18"/>
      <c r="T93" s="18"/>
    </row>
    <row r="94" spans="1:20">
      <c r="A94" s="4">
        <v>90</v>
      </c>
      <c r="B94" s="17"/>
      <c r="C94" s="18"/>
      <c r="D94" s="18"/>
      <c r="E94" s="19"/>
      <c r="F94" s="18"/>
      <c r="G94" s="19"/>
      <c r="H94" s="19"/>
      <c r="I94" s="58">
        <f t="shared" si="1"/>
        <v>0</v>
      </c>
      <c r="J94" s="18"/>
      <c r="K94" s="18"/>
      <c r="L94" s="18"/>
      <c r="M94" s="18"/>
      <c r="N94" s="18"/>
      <c r="O94" s="18"/>
      <c r="P94" s="23"/>
      <c r="Q94" s="18"/>
      <c r="R94" s="18"/>
      <c r="S94" s="18"/>
      <c r="T94" s="18"/>
    </row>
    <row r="95" spans="1:20">
      <c r="A95" s="4">
        <v>91</v>
      </c>
      <c r="B95" s="17"/>
      <c r="C95" s="18"/>
      <c r="D95" s="18"/>
      <c r="E95" s="19"/>
      <c r="F95" s="18"/>
      <c r="G95" s="19"/>
      <c r="H95" s="19"/>
      <c r="I95" s="58">
        <f t="shared" si="1"/>
        <v>0</v>
      </c>
      <c r="J95" s="18"/>
      <c r="K95" s="18"/>
      <c r="L95" s="18"/>
      <c r="M95" s="18"/>
      <c r="N95" s="18"/>
      <c r="O95" s="18"/>
      <c r="P95" s="23"/>
      <c r="Q95" s="18"/>
      <c r="R95" s="18"/>
      <c r="S95" s="18"/>
      <c r="T95" s="18"/>
    </row>
    <row r="96" spans="1:20">
      <c r="A96" s="4">
        <v>92</v>
      </c>
      <c r="B96" s="17"/>
      <c r="C96" s="18"/>
      <c r="D96" s="18"/>
      <c r="E96" s="19"/>
      <c r="F96" s="18"/>
      <c r="G96" s="19"/>
      <c r="H96" s="19"/>
      <c r="I96" s="58">
        <f t="shared" si="1"/>
        <v>0</v>
      </c>
      <c r="J96" s="18"/>
      <c r="K96" s="18"/>
      <c r="L96" s="18"/>
      <c r="M96" s="18"/>
      <c r="N96" s="18"/>
      <c r="O96" s="18"/>
      <c r="P96" s="23"/>
      <c r="Q96" s="18"/>
      <c r="R96" s="18"/>
      <c r="S96" s="18"/>
      <c r="T96" s="18"/>
    </row>
    <row r="97" spans="1:20">
      <c r="A97" s="4">
        <v>93</v>
      </c>
      <c r="B97" s="17"/>
      <c r="C97" s="18"/>
      <c r="D97" s="18"/>
      <c r="E97" s="19"/>
      <c r="F97" s="18"/>
      <c r="G97" s="19"/>
      <c r="H97" s="19"/>
      <c r="I97" s="58">
        <f t="shared" si="1"/>
        <v>0</v>
      </c>
      <c r="J97" s="18"/>
      <c r="K97" s="18"/>
      <c r="L97" s="18"/>
      <c r="M97" s="18"/>
      <c r="N97" s="18"/>
      <c r="O97" s="18"/>
      <c r="P97" s="23"/>
      <c r="Q97" s="18"/>
      <c r="R97" s="18"/>
      <c r="S97" s="18"/>
      <c r="T97" s="18"/>
    </row>
    <row r="98" spans="1:20">
      <c r="A98" s="4">
        <v>94</v>
      </c>
      <c r="B98" s="17"/>
      <c r="C98" s="18"/>
      <c r="D98" s="18"/>
      <c r="E98" s="19"/>
      <c r="F98" s="18"/>
      <c r="G98" s="19"/>
      <c r="H98" s="19"/>
      <c r="I98" s="58">
        <f t="shared" si="1"/>
        <v>0</v>
      </c>
      <c r="J98" s="18"/>
      <c r="K98" s="18"/>
      <c r="L98" s="18"/>
      <c r="M98" s="18"/>
      <c r="N98" s="18"/>
      <c r="O98" s="18"/>
      <c r="P98" s="23"/>
      <c r="Q98" s="18"/>
      <c r="R98" s="18"/>
      <c r="S98" s="18"/>
      <c r="T98" s="18"/>
    </row>
    <row r="99" spans="1:20">
      <c r="A99" s="4">
        <v>95</v>
      </c>
      <c r="B99" s="17"/>
      <c r="C99" s="18"/>
      <c r="D99" s="18"/>
      <c r="E99" s="19"/>
      <c r="F99" s="18"/>
      <c r="G99" s="19"/>
      <c r="H99" s="19"/>
      <c r="I99" s="58">
        <f t="shared" si="1"/>
        <v>0</v>
      </c>
      <c r="J99" s="18"/>
      <c r="K99" s="18"/>
      <c r="L99" s="18"/>
      <c r="M99" s="18"/>
      <c r="N99" s="18"/>
      <c r="O99" s="18"/>
      <c r="P99" s="23"/>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c r="A165" s="20" t="s">
        <v>11</v>
      </c>
      <c r="B165" s="38"/>
      <c r="C165" s="20">
        <f>COUNTIFS(C5:C164,"*")</f>
        <v>78</v>
      </c>
      <c r="D165" s="20"/>
      <c r="E165" s="13"/>
      <c r="F165" s="20"/>
      <c r="G165" s="59">
        <f>SUM(G5:G164)</f>
        <v>3295</v>
      </c>
      <c r="H165" s="59">
        <f>SUM(H5:H164)</f>
        <v>2935</v>
      </c>
      <c r="I165" s="59">
        <f>SUM(I5:I164)</f>
        <v>6230</v>
      </c>
      <c r="J165" s="20"/>
      <c r="K165" s="20"/>
      <c r="L165" s="20"/>
      <c r="M165" s="20"/>
      <c r="N165" s="20"/>
      <c r="O165" s="20"/>
      <c r="P165" s="14"/>
      <c r="Q165" s="20"/>
      <c r="R165" s="20"/>
      <c r="S165" s="20"/>
      <c r="T165" s="12"/>
    </row>
    <row r="166" spans="1:20">
      <c r="A166" s="43" t="s">
        <v>62</v>
      </c>
      <c r="B166" s="10">
        <f>COUNTIF(B$5:B$164,"Team 1")</f>
        <v>39</v>
      </c>
      <c r="C166" s="43" t="s">
        <v>25</v>
      </c>
      <c r="D166" s="10">
        <f>COUNTIF(D5:D164,"Anganwadi")</f>
        <v>58</v>
      </c>
    </row>
    <row r="167" spans="1:20">
      <c r="A167" s="43" t="s">
        <v>63</v>
      </c>
      <c r="B167" s="10">
        <f>COUNTIF(B$6:B$164,"Team 2")</f>
        <v>39</v>
      </c>
      <c r="C167" s="43" t="s">
        <v>23</v>
      </c>
      <c r="D167" s="10">
        <f>COUNTIF(D5:D164,"School")</f>
        <v>20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conditionalFormatting sqref="C15:C16">
    <cfRule type="duplicateValues" dxfId="130" priority="5"/>
  </conditionalFormatting>
  <conditionalFormatting sqref="E15:E16">
    <cfRule type="duplicateValues" dxfId="129" priority="4"/>
  </conditionalFormatting>
  <conditionalFormatting sqref="C30">
    <cfRule type="duplicateValues" dxfId="128" priority="3" stopIfTrue="1"/>
  </conditionalFormatting>
  <conditionalFormatting sqref="C27">
    <cfRule type="duplicateValues" dxfId="127" priority="2" stopIfTrue="1"/>
  </conditionalFormatting>
  <conditionalFormatting sqref="C35:C36">
    <cfRule type="duplicateValues" dxfId="126" priority="1" stopIfTrue="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N67" activePane="bottomRight" state="frozen"/>
      <selection pane="topRight" activeCell="C1" sqref="C1"/>
      <selection pane="bottomLeft" activeCell="A5" sqref="A5"/>
      <selection pane="bottomRight" activeCell="S74" sqref="S7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19" t="s">
        <v>70</v>
      </c>
      <c r="B1" s="219"/>
      <c r="C1" s="219"/>
      <c r="D1" s="54"/>
      <c r="E1" s="54"/>
      <c r="F1" s="54"/>
      <c r="G1" s="54"/>
      <c r="H1" s="54"/>
      <c r="I1" s="54"/>
      <c r="J1" s="54"/>
      <c r="K1" s="54"/>
      <c r="L1" s="54"/>
      <c r="M1" s="221"/>
      <c r="N1" s="221"/>
      <c r="O1" s="221"/>
      <c r="P1" s="221"/>
      <c r="Q1" s="221"/>
      <c r="R1" s="221"/>
      <c r="S1" s="221"/>
      <c r="T1" s="221"/>
    </row>
    <row r="2" spans="1:20">
      <c r="A2" s="213" t="s">
        <v>59</v>
      </c>
      <c r="B2" s="214"/>
      <c r="C2" s="214"/>
      <c r="D2" s="24">
        <v>43647</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thickBot="1">
      <c r="A4" s="215"/>
      <c r="B4" s="218"/>
      <c r="C4" s="216"/>
      <c r="D4" s="216"/>
      <c r="E4" s="216"/>
      <c r="F4" s="217"/>
      <c r="G4" s="22" t="s">
        <v>9</v>
      </c>
      <c r="H4" s="22" t="s">
        <v>10</v>
      </c>
      <c r="I4" s="22" t="s">
        <v>11</v>
      </c>
      <c r="J4" s="216"/>
      <c r="K4" s="212"/>
      <c r="L4" s="212"/>
      <c r="M4" s="212"/>
      <c r="N4" s="212"/>
      <c r="O4" s="212"/>
      <c r="P4" s="215"/>
      <c r="Q4" s="215"/>
      <c r="R4" s="216"/>
      <c r="S4" s="216"/>
      <c r="T4" s="216"/>
    </row>
    <row r="5" spans="1:20" ht="17.25" thickBot="1">
      <c r="A5" s="4">
        <v>1</v>
      </c>
      <c r="B5" s="17" t="s">
        <v>62</v>
      </c>
      <c r="C5" s="66" t="s">
        <v>327</v>
      </c>
      <c r="D5" s="47" t="s">
        <v>25</v>
      </c>
      <c r="E5" s="47">
        <v>18</v>
      </c>
      <c r="F5" s="47"/>
      <c r="G5" s="19">
        <v>22</v>
      </c>
      <c r="H5" s="19">
        <v>25</v>
      </c>
      <c r="I5" s="58">
        <f>SUM(G5:H5)</f>
        <v>47</v>
      </c>
      <c r="J5" s="103">
        <v>9678700742</v>
      </c>
      <c r="K5" s="86" t="s">
        <v>291</v>
      </c>
      <c r="L5" s="47" t="s">
        <v>292</v>
      </c>
      <c r="M5" s="73">
        <v>9954936146</v>
      </c>
      <c r="N5" s="48" t="s">
        <v>365</v>
      </c>
      <c r="O5" s="87" t="s">
        <v>366</v>
      </c>
      <c r="P5" s="48">
        <v>43647</v>
      </c>
      <c r="Q5" s="47" t="s">
        <v>175</v>
      </c>
      <c r="R5" s="47" t="s">
        <v>231</v>
      </c>
      <c r="S5" s="18" t="s">
        <v>787</v>
      </c>
      <c r="T5" s="18"/>
    </row>
    <row r="6" spans="1:20" ht="17.25" thickBot="1">
      <c r="A6" s="4">
        <v>2</v>
      </c>
      <c r="B6" s="17" t="s">
        <v>62</v>
      </c>
      <c r="C6" s="66" t="s">
        <v>328</v>
      </c>
      <c r="D6" s="47" t="s">
        <v>25</v>
      </c>
      <c r="E6" s="47">
        <v>8</v>
      </c>
      <c r="F6" s="47"/>
      <c r="G6" s="19">
        <v>50</v>
      </c>
      <c r="H6" s="19">
        <v>41</v>
      </c>
      <c r="I6" s="58">
        <f t="shared" ref="I6:I69" si="0">SUM(G6:H6)</f>
        <v>91</v>
      </c>
      <c r="J6" s="67">
        <v>9957770729</v>
      </c>
      <c r="K6" s="51" t="s">
        <v>291</v>
      </c>
      <c r="L6" s="51" t="s">
        <v>367</v>
      </c>
      <c r="M6" s="73">
        <v>9957881579</v>
      </c>
      <c r="N6" s="88" t="s">
        <v>368</v>
      </c>
      <c r="O6" s="88" t="s">
        <v>369</v>
      </c>
      <c r="P6" s="48">
        <v>43647</v>
      </c>
      <c r="Q6" s="47" t="s">
        <v>175</v>
      </c>
      <c r="R6" s="47" t="s">
        <v>234</v>
      </c>
      <c r="S6" s="18" t="s">
        <v>787</v>
      </c>
      <c r="T6" s="18"/>
    </row>
    <row r="7" spans="1:20" ht="17.25" thickBot="1">
      <c r="A7" s="4">
        <v>3</v>
      </c>
      <c r="B7" s="17" t="s">
        <v>63</v>
      </c>
      <c r="C7" s="66" t="s">
        <v>329</v>
      </c>
      <c r="D7" s="47" t="s">
        <v>25</v>
      </c>
      <c r="E7" s="47">
        <v>15</v>
      </c>
      <c r="F7" s="47"/>
      <c r="G7" s="19">
        <v>30</v>
      </c>
      <c r="H7" s="19">
        <v>32</v>
      </c>
      <c r="I7" s="58">
        <f t="shared" si="0"/>
        <v>62</v>
      </c>
      <c r="J7" s="67">
        <v>9954385353</v>
      </c>
      <c r="K7" s="86" t="s">
        <v>291</v>
      </c>
      <c r="L7" s="47" t="s">
        <v>292</v>
      </c>
      <c r="M7" s="73">
        <v>9954936146</v>
      </c>
      <c r="N7" s="48" t="s">
        <v>370</v>
      </c>
      <c r="O7" s="87" t="s">
        <v>371</v>
      </c>
      <c r="P7" s="48">
        <v>43647</v>
      </c>
      <c r="Q7" s="47" t="s">
        <v>175</v>
      </c>
      <c r="R7" s="47" t="s">
        <v>209</v>
      </c>
      <c r="S7" s="18" t="s">
        <v>787</v>
      </c>
      <c r="T7" s="18"/>
    </row>
    <row r="8" spans="1:20" ht="17.25" thickBot="1">
      <c r="A8" s="4">
        <v>4</v>
      </c>
      <c r="B8" s="17" t="s">
        <v>63</v>
      </c>
      <c r="C8" s="66" t="s">
        <v>330</v>
      </c>
      <c r="D8" s="47" t="s">
        <v>25</v>
      </c>
      <c r="E8" s="47">
        <v>16</v>
      </c>
      <c r="F8" s="47"/>
      <c r="G8" s="19">
        <v>40</v>
      </c>
      <c r="H8" s="19">
        <v>21</v>
      </c>
      <c r="I8" s="58">
        <f t="shared" si="0"/>
        <v>61</v>
      </c>
      <c r="J8" s="67">
        <v>9577666722</v>
      </c>
      <c r="K8" s="86" t="s">
        <v>291</v>
      </c>
      <c r="L8" s="47" t="s">
        <v>292</v>
      </c>
      <c r="M8" s="73">
        <v>9954936146</v>
      </c>
      <c r="N8" s="48" t="s">
        <v>372</v>
      </c>
      <c r="O8" s="87" t="s">
        <v>373</v>
      </c>
      <c r="P8" s="48">
        <v>43647</v>
      </c>
      <c r="Q8" s="47" t="s">
        <v>175</v>
      </c>
      <c r="R8" s="47" t="s">
        <v>209</v>
      </c>
      <c r="S8" s="18" t="s">
        <v>787</v>
      </c>
      <c r="T8" s="18"/>
    </row>
    <row r="9" spans="1:20" ht="17.25" thickBot="1">
      <c r="A9" s="4">
        <v>5</v>
      </c>
      <c r="B9" s="17" t="s">
        <v>62</v>
      </c>
      <c r="C9" s="66" t="s">
        <v>331</v>
      </c>
      <c r="D9" s="47" t="s">
        <v>25</v>
      </c>
      <c r="E9" s="47">
        <v>4</v>
      </c>
      <c r="F9" s="47"/>
      <c r="G9" s="19">
        <v>8</v>
      </c>
      <c r="H9" s="19">
        <v>7</v>
      </c>
      <c r="I9" s="58">
        <f t="shared" si="0"/>
        <v>15</v>
      </c>
      <c r="J9" s="103">
        <v>8011434728</v>
      </c>
      <c r="K9" s="105" t="s">
        <v>374</v>
      </c>
      <c r="L9" s="47" t="s">
        <v>375</v>
      </c>
      <c r="M9" s="73">
        <v>9854880500</v>
      </c>
      <c r="N9" s="48" t="s">
        <v>376</v>
      </c>
      <c r="O9" s="87" t="s">
        <v>377</v>
      </c>
      <c r="P9" s="48">
        <v>43648</v>
      </c>
      <c r="Q9" s="47" t="s">
        <v>183</v>
      </c>
      <c r="R9" s="47" t="s">
        <v>378</v>
      </c>
      <c r="S9" s="18" t="s">
        <v>787</v>
      </c>
      <c r="T9" s="18"/>
    </row>
    <row r="10" spans="1:20" ht="17.25" thickBot="1">
      <c r="A10" s="4">
        <v>6</v>
      </c>
      <c r="B10" s="17" t="s">
        <v>62</v>
      </c>
      <c r="C10" s="66" t="s">
        <v>332</v>
      </c>
      <c r="D10" s="47" t="s">
        <v>25</v>
      </c>
      <c r="E10" s="47">
        <v>5</v>
      </c>
      <c r="F10" s="47"/>
      <c r="G10" s="19">
        <v>20</v>
      </c>
      <c r="H10" s="19">
        <v>22</v>
      </c>
      <c r="I10" s="58">
        <f t="shared" si="0"/>
        <v>42</v>
      </c>
      <c r="J10" s="67">
        <v>9957434776</v>
      </c>
      <c r="K10" s="47" t="s">
        <v>374</v>
      </c>
      <c r="L10" s="47" t="s">
        <v>379</v>
      </c>
      <c r="M10" s="73">
        <v>9854831602</v>
      </c>
      <c r="N10" s="87" t="s">
        <v>380</v>
      </c>
      <c r="O10" s="87" t="s">
        <v>381</v>
      </c>
      <c r="P10" s="48">
        <v>43648</v>
      </c>
      <c r="Q10" s="47" t="s">
        <v>183</v>
      </c>
      <c r="R10" s="47" t="s">
        <v>209</v>
      </c>
      <c r="S10" s="18" t="s">
        <v>787</v>
      </c>
      <c r="T10" s="18"/>
    </row>
    <row r="11" spans="1:20" ht="17.25" thickBot="1">
      <c r="A11" s="4">
        <v>7</v>
      </c>
      <c r="B11" s="17" t="s">
        <v>63</v>
      </c>
      <c r="C11" s="66" t="s">
        <v>333</v>
      </c>
      <c r="D11" s="47" t="s">
        <v>25</v>
      </c>
      <c r="E11" s="47">
        <v>3</v>
      </c>
      <c r="F11" s="47"/>
      <c r="G11" s="19">
        <v>42</v>
      </c>
      <c r="H11" s="19">
        <v>45</v>
      </c>
      <c r="I11" s="58">
        <f t="shared" si="0"/>
        <v>87</v>
      </c>
      <c r="J11" s="67">
        <v>7896886775</v>
      </c>
      <c r="K11" s="101" t="s">
        <v>374</v>
      </c>
      <c r="L11" s="47" t="s">
        <v>379</v>
      </c>
      <c r="M11" s="73">
        <v>9854831602</v>
      </c>
      <c r="N11" s="48" t="s">
        <v>382</v>
      </c>
      <c r="O11" s="87" t="s">
        <v>383</v>
      </c>
      <c r="P11" s="48">
        <v>43648</v>
      </c>
      <c r="Q11" s="47" t="s">
        <v>183</v>
      </c>
      <c r="R11" s="47" t="s">
        <v>228</v>
      </c>
      <c r="S11" s="18" t="s">
        <v>787</v>
      </c>
      <c r="T11" s="18"/>
    </row>
    <row r="12" spans="1:20" ht="17.25" thickBot="1">
      <c r="A12" s="4">
        <v>8</v>
      </c>
      <c r="B12" s="17" t="s">
        <v>63</v>
      </c>
      <c r="C12" s="66" t="s">
        <v>334</v>
      </c>
      <c r="D12" s="47" t="s">
        <v>25</v>
      </c>
      <c r="E12" s="47">
        <v>2</v>
      </c>
      <c r="F12" s="47"/>
      <c r="G12" s="19">
        <v>20</v>
      </c>
      <c r="H12" s="19">
        <v>12</v>
      </c>
      <c r="I12" s="58">
        <f t="shared" si="0"/>
        <v>32</v>
      </c>
      <c r="J12" s="67">
        <v>9957159885</v>
      </c>
      <c r="K12" s="105" t="s">
        <v>374</v>
      </c>
      <c r="L12" s="47" t="s">
        <v>375</v>
      </c>
      <c r="M12" s="73">
        <v>9854880500</v>
      </c>
      <c r="N12" s="48" t="s">
        <v>384</v>
      </c>
      <c r="O12" s="87" t="s">
        <v>385</v>
      </c>
      <c r="P12" s="48">
        <v>43648</v>
      </c>
      <c r="Q12" s="47" t="s">
        <v>183</v>
      </c>
      <c r="R12" s="47" t="s">
        <v>268</v>
      </c>
      <c r="S12" s="18" t="s">
        <v>787</v>
      </c>
      <c r="T12" s="18"/>
    </row>
    <row r="13" spans="1:20" ht="50.25" thickBot="1">
      <c r="A13" s="4">
        <v>9</v>
      </c>
      <c r="B13" s="17" t="s">
        <v>62</v>
      </c>
      <c r="C13" s="66" t="s">
        <v>335</v>
      </c>
      <c r="D13" s="47" t="s">
        <v>25</v>
      </c>
      <c r="E13" s="47">
        <v>13</v>
      </c>
      <c r="F13" s="47"/>
      <c r="G13" s="19">
        <v>32</v>
      </c>
      <c r="H13" s="19">
        <v>31</v>
      </c>
      <c r="I13" s="58">
        <f t="shared" si="0"/>
        <v>63</v>
      </c>
      <c r="J13" s="67">
        <v>9954862994</v>
      </c>
      <c r="K13" s="73" t="s">
        <v>162</v>
      </c>
      <c r="L13" s="104" t="s">
        <v>163</v>
      </c>
      <c r="M13" s="104" t="s">
        <v>164</v>
      </c>
      <c r="N13" s="48" t="s">
        <v>269</v>
      </c>
      <c r="O13" s="97" t="s">
        <v>270</v>
      </c>
      <c r="P13" s="48">
        <v>43649</v>
      </c>
      <c r="Q13" s="47" t="s">
        <v>225</v>
      </c>
      <c r="R13" s="47" t="s">
        <v>282</v>
      </c>
      <c r="S13" s="18" t="s">
        <v>787</v>
      </c>
      <c r="T13" s="18"/>
    </row>
    <row r="14" spans="1:20" ht="33.75" thickBot="1">
      <c r="A14" s="4">
        <v>10</v>
      </c>
      <c r="B14" s="17" t="s">
        <v>63</v>
      </c>
      <c r="C14" s="66" t="s">
        <v>336</v>
      </c>
      <c r="D14" s="47" t="s">
        <v>25</v>
      </c>
      <c r="E14" s="47">
        <v>14</v>
      </c>
      <c r="F14" s="47"/>
      <c r="G14" s="19">
        <v>45</v>
      </c>
      <c r="H14" s="19">
        <v>30</v>
      </c>
      <c r="I14" s="58">
        <f t="shared" si="0"/>
        <v>75</v>
      </c>
      <c r="J14" s="67">
        <v>9859321109</v>
      </c>
      <c r="K14" s="73" t="s">
        <v>386</v>
      </c>
      <c r="L14" s="104" t="s">
        <v>387</v>
      </c>
      <c r="M14" s="73">
        <v>8876547920</v>
      </c>
      <c r="N14" s="48" t="s">
        <v>269</v>
      </c>
      <c r="O14" s="97" t="s">
        <v>270</v>
      </c>
      <c r="P14" s="48">
        <v>43649</v>
      </c>
      <c r="Q14" s="47" t="s">
        <v>225</v>
      </c>
      <c r="R14" s="47" t="s">
        <v>271</v>
      </c>
      <c r="S14" s="18" t="s">
        <v>787</v>
      </c>
      <c r="T14" s="18"/>
    </row>
    <row r="15" spans="1:20" ht="17.25" thickBot="1">
      <c r="A15" s="4">
        <v>11</v>
      </c>
      <c r="B15" s="17" t="s">
        <v>62</v>
      </c>
      <c r="C15" s="66" t="s">
        <v>337</v>
      </c>
      <c r="D15" s="47" t="s">
        <v>25</v>
      </c>
      <c r="E15" s="47">
        <v>20</v>
      </c>
      <c r="F15" s="47"/>
      <c r="G15" s="19">
        <v>40</v>
      </c>
      <c r="H15" s="19">
        <v>48</v>
      </c>
      <c r="I15" s="58">
        <f t="shared" si="0"/>
        <v>88</v>
      </c>
      <c r="J15" s="67">
        <v>8486766678</v>
      </c>
      <c r="K15" s="73" t="s">
        <v>388</v>
      </c>
      <c r="L15" s="73" t="s">
        <v>389</v>
      </c>
      <c r="M15" s="73">
        <v>9954391407</v>
      </c>
      <c r="N15" s="101" t="s">
        <v>390</v>
      </c>
      <c r="O15" s="87" t="s">
        <v>391</v>
      </c>
      <c r="P15" s="48">
        <v>43650</v>
      </c>
      <c r="Q15" s="47" t="s">
        <v>196</v>
      </c>
      <c r="R15" s="47" t="s">
        <v>392</v>
      </c>
      <c r="S15" s="18" t="s">
        <v>787</v>
      </c>
      <c r="T15" s="18"/>
    </row>
    <row r="16" spans="1:20" ht="17.25" thickBot="1">
      <c r="A16" s="4">
        <v>12</v>
      </c>
      <c r="B16" s="17" t="s">
        <v>63</v>
      </c>
      <c r="C16" s="66" t="s">
        <v>338</v>
      </c>
      <c r="D16" s="47" t="s">
        <v>25</v>
      </c>
      <c r="E16" s="47">
        <v>19</v>
      </c>
      <c r="F16" s="47"/>
      <c r="G16" s="19">
        <v>40</v>
      </c>
      <c r="H16" s="19">
        <v>33</v>
      </c>
      <c r="I16" s="58">
        <f t="shared" si="0"/>
        <v>73</v>
      </c>
      <c r="J16" s="67">
        <v>9613271152</v>
      </c>
      <c r="K16" s="73" t="s">
        <v>388</v>
      </c>
      <c r="L16" s="73" t="s">
        <v>389</v>
      </c>
      <c r="M16" s="73">
        <v>9954391407</v>
      </c>
      <c r="N16" s="101" t="s">
        <v>390</v>
      </c>
      <c r="O16" s="87" t="s">
        <v>391</v>
      </c>
      <c r="P16" s="48">
        <v>43650</v>
      </c>
      <c r="Q16" s="47" t="s">
        <v>196</v>
      </c>
      <c r="R16" s="47" t="s">
        <v>393</v>
      </c>
      <c r="S16" s="18" t="s">
        <v>787</v>
      </c>
      <c r="T16" s="18"/>
    </row>
    <row r="17" spans="1:20">
      <c r="A17" s="4">
        <v>13</v>
      </c>
      <c r="B17" s="17" t="s">
        <v>62</v>
      </c>
      <c r="C17" s="66" t="s">
        <v>339</v>
      </c>
      <c r="D17" s="47" t="s">
        <v>25</v>
      </c>
      <c r="E17" s="47">
        <v>11</v>
      </c>
      <c r="F17" s="47"/>
      <c r="G17" s="19">
        <v>42</v>
      </c>
      <c r="H17" s="19">
        <v>33</v>
      </c>
      <c r="I17" s="58">
        <f t="shared" si="0"/>
        <v>75</v>
      </c>
      <c r="J17" s="67">
        <v>9864538838</v>
      </c>
      <c r="K17" s="73" t="s">
        <v>162</v>
      </c>
      <c r="L17" s="47" t="s">
        <v>394</v>
      </c>
      <c r="M17" s="104">
        <v>8486619346</v>
      </c>
      <c r="N17" s="48" t="s">
        <v>165</v>
      </c>
      <c r="O17" s="47" t="s">
        <v>165</v>
      </c>
      <c r="P17" s="48">
        <v>43651</v>
      </c>
      <c r="Q17" s="47" t="s">
        <v>201</v>
      </c>
      <c r="R17" s="47" t="s">
        <v>282</v>
      </c>
      <c r="S17" s="18" t="s">
        <v>787</v>
      </c>
      <c r="T17" s="18"/>
    </row>
    <row r="18" spans="1:20" ht="17.25" thickBot="1">
      <c r="A18" s="4">
        <v>14</v>
      </c>
      <c r="B18" s="17" t="s">
        <v>63</v>
      </c>
      <c r="C18" s="66" t="s">
        <v>340</v>
      </c>
      <c r="D18" s="47" t="s">
        <v>25</v>
      </c>
      <c r="E18" s="47">
        <v>6</v>
      </c>
      <c r="F18" s="47"/>
      <c r="G18" s="19">
        <v>40</v>
      </c>
      <c r="H18" s="19">
        <v>45</v>
      </c>
      <c r="I18" s="58">
        <f t="shared" si="0"/>
        <v>85</v>
      </c>
      <c r="J18" s="112">
        <v>9854141630</v>
      </c>
      <c r="K18" s="47" t="s">
        <v>165</v>
      </c>
      <c r="L18" s="47" t="s">
        <v>165</v>
      </c>
      <c r="M18" s="47" t="s">
        <v>165</v>
      </c>
      <c r="N18" s="48" t="s">
        <v>165</v>
      </c>
      <c r="O18" s="47" t="s">
        <v>165</v>
      </c>
      <c r="P18" s="48">
        <v>43651</v>
      </c>
      <c r="Q18" s="47" t="s">
        <v>201</v>
      </c>
      <c r="R18" s="47" t="s">
        <v>282</v>
      </c>
      <c r="S18" s="18" t="s">
        <v>787</v>
      </c>
      <c r="T18" s="18"/>
    </row>
    <row r="19" spans="1:20" ht="33.75" thickBot="1">
      <c r="A19" s="4">
        <v>15</v>
      </c>
      <c r="B19" s="17" t="s">
        <v>62</v>
      </c>
      <c r="C19" s="66" t="s">
        <v>341</v>
      </c>
      <c r="D19" s="47" t="s">
        <v>25</v>
      </c>
      <c r="E19" s="47">
        <v>2</v>
      </c>
      <c r="F19" s="47"/>
      <c r="G19" s="19">
        <v>40</v>
      </c>
      <c r="H19" s="19">
        <v>30</v>
      </c>
      <c r="I19" s="58">
        <f t="shared" si="0"/>
        <v>70</v>
      </c>
      <c r="J19" s="113" t="s">
        <v>395</v>
      </c>
      <c r="K19" s="73" t="s">
        <v>388</v>
      </c>
      <c r="L19" s="73" t="s">
        <v>389</v>
      </c>
      <c r="M19" s="73">
        <v>9954391407</v>
      </c>
      <c r="N19" s="101" t="s">
        <v>396</v>
      </c>
      <c r="O19" s="97" t="s">
        <v>397</v>
      </c>
      <c r="P19" s="48">
        <v>43652</v>
      </c>
      <c r="Q19" s="47" t="s">
        <v>166</v>
      </c>
      <c r="R19" s="47" t="s">
        <v>222</v>
      </c>
      <c r="S19" s="18" t="s">
        <v>787</v>
      </c>
      <c r="T19" s="18"/>
    </row>
    <row r="20" spans="1:20" ht="33.75" thickBot="1">
      <c r="A20" s="4">
        <v>16</v>
      </c>
      <c r="B20" s="17" t="s">
        <v>63</v>
      </c>
      <c r="C20" s="66" t="s">
        <v>342</v>
      </c>
      <c r="D20" s="47" t="s">
        <v>25</v>
      </c>
      <c r="E20" s="47">
        <v>21</v>
      </c>
      <c r="F20" s="47"/>
      <c r="G20" s="19">
        <v>32</v>
      </c>
      <c r="H20" s="19">
        <v>33</v>
      </c>
      <c r="I20" s="58">
        <f t="shared" si="0"/>
        <v>65</v>
      </c>
      <c r="J20" s="67">
        <v>9859601967</v>
      </c>
      <c r="K20" s="73" t="s">
        <v>388</v>
      </c>
      <c r="L20" s="73" t="s">
        <v>389</v>
      </c>
      <c r="M20" s="73">
        <v>9954391407</v>
      </c>
      <c r="N20" s="101" t="s">
        <v>398</v>
      </c>
      <c r="O20" s="97" t="s">
        <v>399</v>
      </c>
      <c r="P20" s="48">
        <v>43652</v>
      </c>
      <c r="Q20" s="47" t="s">
        <v>166</v>
      </c>
      <c r="R20" s="47" t="s">
        <v>222</v>
      </c>
      <c r="S20" s="18" t="s">
        <v>787</v>
      </c>
      <c r="T20" s="18"/>
    </row>
    <row r="21" spans="1:20" ht="50.25" thickBot="1">
      <c r="A21" s="4">
        <v>17</v>
      </c>
      <c r="B21" s="17" t="s">
        <v>62</v>
      </c>
      <c r="C21" s="66" t="s">
        <v>343</v>
      </c>
      <c r="D21" s="47" t="s">
        <v>25</v>
      </c>
      <c r="E21" s="47">
        <v>25</v>
      </c>
      <c r="F21" s="47"/>
      <c r="G21" s="19">
        <v>60</v>
      </c>
      <c r="H21" s="19">
        <v>53</v>
      </c>
      <c r="I21" s="58">
        <f t="shared" si="0"/>
        <v>113</v>
      </c>
      <c r="J21" s="79"/>
      <c r="K21" s="18" t="s">
        <v>256</v>
      </c>
      <c r="L21" s="104" t="s">
        <v>163</v>
      </c>
      <c r="M21" s="104" t="s">
        <v>164</v>
      </c>
      <c r="N21" s="48" t="s">
        <v>269</v>
      </c>
      <c r="O21" s="97" t="s">
        <v>270</v>
      </c>
      <c r="P21" s="48">
        <v>43654</v>
      </c>
      <c r="Q21" s="47" t="s">
        <v>175</v>
      </c>
      <c r="R21" s="47" t="s">
        <v>177</v>
      </c>
      <c r="S21" s="18" t="s">
        <v>787</v>
      </c>
      <c r="T21" s="18"/>
    </row>
    <row r="22" spans="1:20" ht="33.75" thickBot="1">
      <c r="A22" s="4">
        <v>18</v>
      </c>
      <c r="B22" s="17" t="s">
        <v>63</v>
      </c>
      <c r="C22" s="66" t="s">
        <v>344</v>
      </c>
      <c r="D22" s="47" t="s">
        <v>25</v>
      </c>
      <c r="E22" s="47">
        <v>18</v>
      </c>
      <c r="F22" s="47"/>
      <c r="G22" s="19">
        <v>70</v>
      </c>
      <c r="H22" s="19">
        <v>40</v>
      </c>
      <c r="I22" s="58">
        <f t="shared" si="0"/>
        <v>110</v>
      </c>
      <c r="J22" s="67">
        <v>9706640453</v>
      </c>
      <c r="K22" s="86" t="s">
        <v>256</v>
      </c>
      <c r="L22" s="47" t="s">
        <v>257</v>
      </c>
      <c r="M22" s="73">
        <v>9401980819</v>
      </c>
      <c r="N22" s="97" t="s">
        <v>258</v>
      </c>
      <c r="O22" s="97" t="s">
        <v>259</v>
      </c>
      <c r="P22" s="48">
        <v>43654</v>
      </c>
      <c r="Q22" s="47" t="s">
        <v>175</v>
      </c>
      <c r="R22" s="47" t="s">
        <v>177</v>
      </c>
      <c r="S22" s="18" t="s">
        <v>787</v>
      </c>
      <c r="T22" s="18"/>
    </row>
    <row r="23" spans="1:20" ht="33">
      <c r="A23" s="4">
        <v>19</v>
      </c>
      <c r="B23" s="17" t="s">
        <v>62</v>
      </c>
      <c r="C23" s="66" t="s">
        <v>345</v>
      </c>
      <c r="D23" s="47" t="s">
        <v>25</v>
      </c>
      <c r="E23" s="47">
        <v>11</v>
      </c>
      <c r="F23" s="47"/>
      <c r="G23" s="19">
        <v>44</v>
      </c>
      <c r="H23" s="19">
        <v>63</v>
      </c>
      <c r="I23" s="58">
        <f t="shared" si="0"/>
        <v>107</v>
      </c>
      <c r="J23" s="47" t="s">
        <v>400</v>
      </c>
      <c r="K23" s="73" t="s">
        <v>401</v>
      </c>
      <c r="L23" s="73" t="s">
        <v>387</v>
      </c>
      <c r="M23" s="73">
        <v>9508659158</v>
      </c>
      <c r="N23" s="88" t="s">
        <v>402</v>
      </c>
      <c r="O23" s="88" t="s">
        <v>403</v>
      </c>
      <c r="P23" s="48">
        <v>43655</v>
      </c>
      <c r="Q23" s="47" t="s">
        <v>183</v>
      </c>
      <c r="R23" s="47" t="s">
        <v>276</v>
      </c>
      <c r="S23" s="18" t="s">
        <v>787</v>
      </c>
      <c r="T23" s="18"/>
    </row>
    <row r="24" spans="1:20" ht="17.25" thickBot="1">
      <c r="A24" s="4">
        <v>20</v>
      </c>
      <c r="B24" s="17" t="s">
        <v>63</v>
      </c>
      <c r="C24" s="66" t="s">
        <v>346</v>
      </c>
      <c r="D24" s="47" t="s">
        <v>25</v>
      </c>
      <c r="E24" s="47">
        <v>9</v>
      </c>
      <c r="F24" s="47"/>
      <c r="G24" s="19">
        <v>72</v>
      </c>
      <c r="H24" s="19">
        <v>54</v>
      </c>
      <c r="I24" s="58">
        <f t="shared" si="0"/>
        <v>126</v>
      </c>
      <c r="J24" s="67" t="s">
        <v>404</v>
      </c>
      <c r="K24" s="73" t="s">
        <v>401</v>
      </c>
      <c r="L24" s="73" t="s">
        <v>387</v>
      </c>
      <c r="M24" s="73">
        <v>9508659158</v>
      </c>
      <c r="N24" s="88" t="s">
        <v>405</v>
      </c>
      <c r="O24" s="88" t="s">
        <v>406</v>
      </c>
      <c r="P24" s="48">
        <v>43655</v>
      </c>
      <c r="Q24" s="47" t="s">
        <v>183</v>
      </c>
      <c r="R24" s="47" t="s">
        <v>276</v>
      </c>
      <c r="S24" s="18" t="s">
        <v>787</v>
      </c>
      <c r="T24" s="18"/>
    </row>
    <row r="25" spans="1:20" ht="33.75" thickBot="1">
      <c r="A25" s="4">
        <v>21</v>
      </c>
      <c r="B25" s="17" t="s">
        <v>62</v>
      </c>
      <c r="C25" s="66" t="s">
        <v>347</v>
      </c>
      <c r="D25" s="47" t="s">
        <v>25</v>
      </c>
      <c r="E25" s="47">
        <v>20</v>
      </c>
      <c r="F25" s="47"/>
      <c r="G25" s="19">
        <v>25</v>
      </c>
      <c r="H25" s="19">
        <v>44</v>
      </c>
      <c r="I25" s="58">
        <f t="shared" si="0"/>
        <v>69</v>
      </c>
      <c r="J25" s="67">
        <v>9954417486</v>
      </c>
      <c r="K25" s="101" t="s">
        <v>374</v>
      </c>
      <c r="L25" s="101" t="s">
        <v>379</v>
      </c>
      <c r="M25" s="73">
        <v>9854831602</v>
      </c>
      <c r="N25" s="101" t="s">
        <v>407</v>
      </c>
      <c r="O25" s="87" t="s">
        <v>408</v>
      </c>
      <c r="P25" s="48">
        <v>43656</v>
      </c>
      <c r="Q25" s="47" t="s">
        <v>225</v>
      </c>
      <c r="R25" s="47" t="s">
        <v>392</v>
      </c>
      <c r="S25" s="18" t="s">
        <v>787</v>
      </c>
      <c r="T25" s="18"/>
    </row>
    <row r="26" spans="1:20" ht="33.75" thickBot="1">
      <c r="A26" s="4">
        <v>22</v>
      </c>
      <c r="B26" s="17" t="s">
        <v>63</v>
      </c>
      <c r="C26" s="66" t="s">
        <v>348</v>
      </c>
      <c r="D26" s="47" t="s">
        <v>25</v>
      </c>
      <c r="E26" s="47">
        <v>19</v>
      </c>
      <c r="F26" s="47"/>
      <c r="G26" s="19">
        <v>40</v>
      </c>
      <c r="H26" s="19">
        <v>30</v>
      </c>
      <c r="I26" s="58">
        <f t="shared" si="0"/>
        <v>70</v>
      </c>
      <c r="J26" s="67">
        <v>9613719253</v>
      </c>
      <c r="K26" s="105" t="s">
        <v>374</v>
      </c>
      <c r="L26" s="105" t="s">
        <v>375</v>
      </c>
      <c r="M26" s="73">
        <v>9854880500</v>
      </c>
      <c r="N26" s="101" t="s">
        <v>409</v>
      </c>
      <c r="O26" s="87" t="s">
        <v>410</v>
      </c>
      <c r="P26" s="48">
        <v>43656</v>
      </c>
      <c r="Q26" s="47" t="s">
        <v>225</v>
      </c>
      <c r="R26" s="47" t="s">
        <v>393</v>
      </c>
      <c r="S26" s="18" t="s">
        <v>787</v>
      </c>
      <c r="T26" s="18"/>
    </row>
    <row r="27" spans="1:20">
      <c r="A27" s="4">
        <v>23</v>
      </c>
      <c r="B27" s="17" t="s">
        <v>62</v>
      </c>
      <c r="C27" s="66" t="s">
        <v>349</v>
      </c>
      <c r="D27" s="47" t="s">
        <v>25</v>
      </c>
      <c r="E27" s="47">
        <v>10</v>
      </c>
      <c r="F27" s="47"/>
      <c r="G27" s="19">
        <v>35</v>
      </c>
      <c r="H27" s="19">
        <v>33</v>
      </c>
      <c r="I27" s="58">
        <f t="shared" si="0"/>
        <v>68</v>
      </c>
      <c r="J27" s="113">
        <v>9954398528</v>
      </c>
      <c r="K27" s="47" t="s">
        <v>218</v>
      </c>
      <c r="L27" s="47" t="s">
        <v>219</v>
      </c>
      <c r="M27" s="47">
        <v>9678573098</v>
      </c>
      <c r="N27" s="48" t="s">
        <v>220</v>
      </c>
      <c r="O27" s="88" t="s">
        <v>221</v>
      </c>
      <c r="P27" s="48">
        <v>43657</v>
      </c>
      <c r="Q27" s="47" t="s">
        <v>196</v>
      </c>
      <c r="R27" s="47" t="s">
        <v>184</v>
      </c>
      <c r="S27" s="18" t="s">
        <v>787</v>
      </c>
      <c r="T27" s="18"/>
    </row>
    <row r="28" spans="1:20">
      <c r="A28" s="4">
        <v>24</v>
      </c>
      <c r="B28" s="17" t="s">
        <v>63</v>
      </c>
      <c r="C28" s="66" t="s">
        <v>350</v>
      </c>
      <c r="D28" s="47" t="s">
        <v>25</v>
      </c>
      <c r="E28" s="47">
        <v>9</v>
      </c>
      <c r="F28" s="47"/>
      <c r="G28" s="19">
        <v>30</v>
      </c>
      <c r="H28" s="19">
        <v>22</v>
      </c>
      <c r="I28" s="58">
        <f t="shared" si="0"/>
        <v>52</v>
      </c>
      <c r="J28" s="67">
        <v>9613719445</v>
      </c>
      <c r="K28" s="47" t="s">
        <v>218</v>
      </c>
      <c r="L28" s="47" t="s">
        <v>219</v>
      </c>
      <c r="M28" s="47">
        <v>9678573098</v>
      </c>
      <c r="N28" s="48" t="s">
        <v>411</v>
      </c>
      <c r="O28" s="88" t="s">
        <v>412</v>
      </c>
      <c r="P28" s="48">
        <v>43657</v>
      </c>
      <c r="Q28" s="47" t="s">
        <v>196</v>
      </c>
      <c r="R28" s="47" t="s">
        <v>194</v>
      </c>
      <c r="S28" s="18" t="s">
        <v>787</v>
      </c>
      <c r="T28" s="18"/>
    </row>
    <row r="29" spans="1:20">
      <c r="A29" s="4">
        <v>25</v>
      </c>
      <c r="B29" s="17" t="s">
        <v>62</v>
      </c>
      <c r="C29" s="66" t="s">
        <v>351</v>
      </c>
      <c r="D29" s="47" t="s">
        <v>25</v>
      </c>
      <c r="E29" s="47">
        <v>13</v>
      </c>
      <c r="F29" s="47"/>
      <c r="G29" s="19">
        <v>35</v>
      </c>
      <c r="H29" s="19">
        <v>33</v>
      </c>
      <c r="I29" s="58">
        <f t="shared" si="0"/>
        <v>68</v>
      </c>
      <c r="J29" s="67">
        <v>9859193652</v>
      </c>
      <c r="K29" s="47" t="s">
        <v>218</v>
      </c>
      <c r="L29" s="47" t="s">
        <v>413</v>
      </c>
      <c r="M29" s="47">
        <v>9481453475</v>
      </c>
      <c r="N29" s="48" t="s">
        <v>414</v>
      </c>
      <c r="O29" s="88" t="s">
        <v>415</v>
      </c>
      <c r="P29" s="48">
        <v>43658</v>
      </c>
      <c r="Q29" s="47" t="s">
        <v>201</v>
      </c>
      <c r="R29" s="47" t="s">
        <v>187</v>
      </c>
      <c r="S29" s="18" t="s">
        <v>787</v>
      </c>
      <c r="T29" s="18"/>
    </row>
    <row r="30" spans="1:20">
      <c r="A30" s="4">
        <v>26</v>
      </c>
      <c r="B30" s="17" t="s">
        <v>63</v>
      </c>
      <c r="C30" s="66" t="s">
        <v>352</v>
      </c>
      <c r="D30" s="47" t="s">
        <v>25</v>
      </c>
      <c r="E30" s="47">
        <v>15</v>
      </c>
      <c r="F30" s="47"/>
      <c r="G30" s="19">
        <v>30</v>
      </c>
      <c r="H30" s="19">
        <v>36</v>
      </c>
      <c r="I30" s="58">
        <f t="shared" si="0"/>
        <v>66</v>
      </c>
      <c r="J30" s="67">
        <v>9859642230</v>
      </c>
      <c r="K30" s="47" t="s">
        <v>218</v>
      </c>
      <c r="L30" s="47" t="s">
        <v>413</v>
      </c>
      <c r="M30" s="47">
        <v>9481453475</v>
      </c>
      <c r="N30" s="48" t="s">
        <v>416</v>
      </c>
      <c r="O30" s="88" t="s">
        <v>417</v>
      </c>
      <c r="P30" s="48">
        <v>43658</v>
      </c>
      <c r="Q30" s="47" t="s">
        <v>201</v>
      </c>
      <c r="R30" s="47" t="s">
        <v>204</v>
      </c>
      <c r="S30" s="18" t="s">
        <v>787</v>
      </c>
      <c r="T30" s="18"/>
    </row>
    <row r="31" spans="1:20">
      <c r="A31" s="4">
        <v>27</v>
      </c>
      <c r="B31" s="17" t="s">
        <v>62</v>
      </c>
      <c r="C31" s="66" t="s">
        <v>353</v>
      </c>
      <c r="D31" s="47" t="s">
        <v>25</v>
      </c>
      <c r="E31" s="47">
        <v>14</v>
      </c>
      <c r="F31" s="47"/>
      <c r="G31" s="19">
        <v>20</v>
      </c>
      <c r="H31" s="19">
        <v>29</v>
      </c>
      <c r="I31" s="58">
        <f t="shared" si="0"/>
        <v>49</v>
      </c>
      <c r="J31" s="67">
        <v>9859692494</v>
      </c>
      <c r="K31" s="47" t="s">
        <v>218</v>
      </c>
      <c r="L31" s="47" t="s">
        <v>219</v>
      </c>
      <c r="M31" s="47">
        <v>9678573098</v>
      </c>
      <c r="N31" s="48" t="s">
        <v>418</v>
      </c>
      <c r="O31" s="88" t="s">
        <v>419</v>
      </c>
      <c r="P31" s="48">
        <v>43659</v>
      </c>
      <c r="Q31" s="47" t="s">
        <v>166</v>
      </c>
      <c r="R31" s="47" t="s">
        <v>222</v>
      </c>
      <c r="S31" s="18" t="s">
        <v>787</v>
      </c>
      <c r="T31" s="18"/>
    </row>
    <row r="32" spans="1:20">
      <c r="A32" s="4">
        <v>28</v>
      </c>
      <c r="B32" s="17" t="s">
        <v>63</v>
      </c>
      <c r="C32" s="66" t="s">
        <v>354</v>
      </c>
      <c r="D32" s="47" t="s">
        <v>25</v>
      </c>
      <c r="E32" s="47">
        <v>16</v>
      </c>
      <c r="F32" s="47"/>
      <c r="G32" s="19">
        <v>44</v>
      </c>
      <c r="H32" s="19">
        <v>42</v>
      </c>
      <c r="I32" s="58">
        <f t="shared" si="0"/>
        <v>86</v>
      </c>
      <c r="J32" s="67">
        <v>9954472945</v>
      </c>
      <c r="K32" s="47" t="s">
        <v>218</v>
      </c>
      <c r="L32" s="47" t="s">
        <v>413</v>
      </c>
      <c r="M32" s="47">
        <v>9481453475</v>
      </c>
      <c r="N32" s="47" t="s">
        <v>414</v>
      </c>
      <c r="O32" s="88" t="s">
        <v>415</v>
      </c>
      <c r="P32" s="48">
        <v>43659</v>
      </c>
      <c r="Q32" s="47" t="s">
        <v>166</v>
      </c>
      <c r="R32" s="47" t="s">
        <v>193</v>
      </c>
      <c r="S32" s="18" t="s">
        <v>787</v>
      </c>
      <c r="T32" s="18"/>
    </row>
    <row r="33" spans="1:20">
      <c r="A33" s="4">
        <v>29</v>
      </c>
      <c r="B33" s="17" t="s">
        <v>62</v>
      </c>
      <c r="C33" s="66" t="s">
        <v>355</v>
      </c>
      <c r="D33" s="47" t="s">
        <v>25</v>
      </c>
      <c r="E33" s="47">
        <v>7</v>
      </c>
      <c r="F33" s="47"/>
      <c r="G33" s="19">
        <v>30</v>
      </c>
      <c r="H33" s="19">
        <v>30</v>
      </c>
      <c r="I33" s="58">
        <f t="shared" si="0"/>
        <v>60</v>
      </c>
      <c r="J33" s="67">
        <v>8867159519</v>
      </c>
      <c r="K33" s="47" t="s">
        <v>218</v>
      </c>
      <c r="L33" s="47" t="s">
        <v>219</v>
      </c>
      <c r="M33" s="47">
        <v>9678573098</v>
      </c>
      <c r="N33" s="47" t="s">
        <v>420</v>
      </c>
      <c r="O33" s="88" t="s">
        <v>421</v>
      </c>
      <c r="P33" s="48">
        <v>43661</v>
      </c>
      <c r="Q33" s="47" t="s">
        <v>175</v>
      </c>
      <c r="R33" s="47" t="s">
        <v>223</v>
      </c>
      <c r="S33" s="18" t="s">
        <v>787</v>
      </c>
      <c r="T33" s="18"/>
    </row>
    <row r="34" spans="1:20">
      <c r="A34" s="4">
        <v>30</v>
      </c>
      <c r="B34" s="17" t="s">
        <v>63</v>
      </c>
      <c r="C34" s="66" t="s">
        <v>356</v>
      </c>
      <c r="D34" s="47" t="s">
        <v>25</v>
      </c>
      <c r="E34" s="47">
        <v>6</v>
      </c>
      <c r="F34" s="47"/>
      <c r="G34" s="19">
        <v>46</v>
      </c>
      <c r="H34" s="19">
        <v>30</v>
      </c>
      <c r="I34" s="58">
        <f t="shared" si="0"/>
        <v>76</v>
      </c>
      <c r="J34" s="67">
        <v>9957505191</v>
      </c>
      <c r="K34" s="47" t="s">
        <v>218</v>
      </c>
      <c r="L34" s="47" t="s">
        <v>219</v>
      </c>
      <c r="M34" s="47">
        <v>9678573098</v>
      </c>
      <c r="N34" s="47" t="s">
        <v>420</v>
      </c>
      <c r="O34" s="88" t="s">
        <v>421</v>
      </c>
      <c r="P34" s="48">
        <v>43661</v>
      </c>
      <c r="Q34" s="47" t="s">
        <v>175</v>
      </c>
      <c r="R34" s="47" t="s">
        <v>194</v>
      </c>
      <c r="S34" s="18" t="s">
        <v>787</v>
      </c>
      <c r="T34" s="18"/>
    </row>
    <row r="35" spans="1:20" ht="17.25" thickBot="1">
      <c r="A35" s="4">
        <v>31</v>
      </c>
      <c r="B35" s="17" t="s">
        <v>62</v>
      </c>
      <c r="C35" s="66" t="s">
        <v>357</v>
      </c>
      <c r="D35" s="47" t="s">
        <v>25</v>
      </c>
      <c r="E35" s="47">
        <v>8</v>
      </c>
      <c r="F35" s="47"/>
      <c r="G35" s="19">
        <v>40</v>
      </c>
      <c r="H35" s="19">
        <v>44</v>
      </c>
      <c r="I35" s="58">
        <f t="shared" si="0"/>
        <v>84</v>
      </c>
      <c r="J35" s="67">
        <v>9678861961</v>
      </c>
      <c r="K35" s="47" t="s">
        <v>218</v>
      </c>
      <c r="L35" s="47" t="s">
        <v>422</v>
      </c>
      <c r="M35" s="47"/>
      <c r="N35" s="47" t="s">
        <v>420</v>
      </c>
      <c r="O35" s="88" t="s">
        <v>421</v>
      </c>
      <c r="P35" s="48">
        <v>43662</v>
      </c>
      <c r="Q35" s="47" t="s">
        <v>183</v>
      </c>
      <c r="R35" s="47" t="s">
        <v>184</v>
      </c>
      <c r="S35" s="18" t="s">
        <v>787</v>
      </c>
      <c r="T35" s="18"/>
    </row>
    <row r="36" spans="1:20" ht="17.25" thickBot="1">
      <c r="A36" s="4">
        <v>32</v>
      </c>
      <c r="B36" s="17" t="s">
        <v>63</v>
      </c>
      <c r="C36" s="66" t="s">
        <v>358</v>
      </c>
      <c r="D36" s="47" t="s">
        <v>25</v>
      </c>
      <c r="E36" s="47">
        <v>21</v>
      </c>
      <c r="F36" s="47"/>
      <c r="G36" s="19">
        <v>70</v>
      </c>
      <c r="H36" s="19">
        <v>71</v>
      </c>
      <c r="I36" s="58">
        <f t="shared" si="0"/>
        <v>141</v>
      </c>
      <c r="J36" s="67">
        <v>9957635807</v>
      </c>
      <c r="K36" s="73" t="s">
        <v>388</v>
      </c>
      <c r="L36" s="73" t="s">
        <v>389</v>
      </c>
      <c r="M36" s="73">
        <v>9954391407</v>
      </c>
      <c r="N36" s="101" t="s">
        <v>423</v>
      </c>
      <c r="O36" s="87" t="s">
        <v>424</v>
      </c>
      <c r="P36" s="48">
        <v>43662</v>
      </c>
      <c r="Q36" s="47" t="s">
        <v>183</v>
      </c>
      <c r="R36" s="47" t="s">
        <v>193</v>
      </c>
      <c r="S36" s="18" t="s">
        <v>787</v>
      </c>
      <c r="T36" s="18"/>
    </row>
    <row r="37" spans="1:20" ht="33">
      <c r="A37" s="4">
        <v>33</v>
      </c>
      <c r="B37" s="17" t="s">
        <v>62</v>
      </c>
      <c r="C37" s="66" t="s">
        <v>359</v>
      </c>
      <c r="D37" s="47" t="s">
        <v>25</v>
      </c>
      <c r="E37" s="47">
        <v>5</v>
      </c>
      <c r="F37" s="47"/>
      <c r="G37" s="19">
        <v>30</v>
      </c>
      <c r="H37" s="19">
        <v>40</v>
      </c>
      <c r="I37" s="58">
        <f t="shared" si="0"/>
        <v>70</v>
      </c>
      <c r="J37" s="112">
        <v>9613039784</v>
      </c>
      <c r="K37" s="73" t="s">
        <v>425</v>
      </c>
      <c r="L37" s="73" t="s">
        <v>426</v>
      </c>
      <c r="M37" s="73">
        <v>9401453425</v>
      </c>
      <c r="N37" s="101" t="s">
        <v>427</v>
      </c>
      <c r="O37" s="88" t="s">
        <v>428</v>
      </c>
      <c r="P37" s="48">
        <v>43663</v>
      </c>
      <c r="Q37" s="47" t="s">
        <v>225</v>
      </c>
      <c r="R37" s="47" t="s">
        <v>176</v>
      </c>
      <c r="S37" s="18" t="s">
        <v>787</v>
      </c>
      <c r="T37" s="18"/>
    </row>
    <row r="38" spans="1:20" ht="33">
      <c r="A38" s="4">
        <v>34</v>
      </c>
      <c r="B38" s="17" t="s">
        <v>63</v>
      </c>
      <c r="C38" s="66" t="s">
        <v>360</v>
      </c>
      <c r="D38" s="47" t="s">
        <v>25</v>
      </c>
      <c r="E38" s="47">
        <v>26</v>
      </c>
      <c r="F38" s="47"/>
      <c r="G38" s="19">
        <v>32</v>
      </c>
      <c r="H38" s="19">
        <v>33</v>
      </c>
      <c r="I38" s="58">
        <f t="shared" si="0"/>
        <v>65</v>
      </c>
      <c r="J38" s="67">
        <v>9435482611</v>
      </c>
      <c r="K38" s="73" t="s">
        <v>296</v>
      </c>
      <c r="L38" s="73" t="s">
        <v>297</v>
      </c>
      <c r="M38" s="73">
        <v>9954892407</v>
      </c>
      <c r="N38" s="101" t="s">
        <v>429</v>
      </c>
      <c r="O38" s="88" t="s">
        <v>430</v>
      </c>
      <c r="P38" s="48">
        <v>43663</v>
      </c>
      <c r="Q38" s="47" t="s">
        <v>225</v>
      </c>
      <c r="R38" s="47" t="s">
        <v>295</v>
      </c>
      <c r="S38" s="18" t="s">
        <v>787</v>
      </c>
      <c r="T38" s="18"/>
    </row>
    <row r="39" spans="1:20">
      <c r="A39" s="4">
        <v>35</v>
      </c>
      <c r="B39" s="17" t="s">
        <v>62</v>
      </c>
      <c r="C39" s="66" t="s">
        <v>361</v>
      </c>
      <c r="D39" s="47" t="s">
        <v>25</v>
      </c>
      <c r="E39" s="19">
        <v>5</v>
      </c>
      <c r="F39" s="47"/>
      <c r="G39" s="19">
        <v>42</v>
      </c>
      <c r="H39" s="19">
        <v>44</v>
      </c>
      <c r="I39" s="58">
        <f t="shared" si="0"/>
        <v>86</v>
      </c>
      <c r="J39" s="67">
        <v>7399722739</v>
      </c>
      <c r="K39" s="73" t="s">
        <v>425</v>
      </c>
      <c r="L39" s="73" t="s">
        <v>426</v>
      </c>
      <c r="M39" s="73">
        <v>9401453425</v>
      </c>
      <c r="N39" s="101" t="s">
        <v>427</v>
      </c>
      <c r="O39" s="88" t="s">
        <v>428</v>
      </c>
      <c r="P39" s="48">
        <v>43664</v>
      </c>
      <c r="Q39" s="47" t="s">
        <v>196</v>
      </c>
      <c r="R39" s="47" t="s">
        <v>176</v>
      </c>
      <c r="S39" s="18" t="s">
        <v>787</v>
      </c>
      <c r="T39" s="18"/>
    </row>
    <row r="40" spans="1:20" ht="17.25" thickBot="1">
      <c r="A40" s="4">
        <v>36</v>
      </c>
      <c r="B40" s="17" t="s">
        <v>63</v>
      </c>
      <c r="C40" s="66" t="s">
        <v>362</v>
      </c>
      <c r="D40" s="47" t="s">
        <v>25</v>
      </c>
      <c r="E40" s="19">
        <v>6</v>
      </c>
      <c r="F40" s="47"/>
      <c r="G40" s="19">
        <v>50</v>
      </c>
      <c r="H40" s="19">
        <v>44</v>
      </c>
      <c r="I40" s="58">
        <f t="shared" si="0"/>
        <v>94</v>
      </c>
      <c r="J40" s="112">
        <v>9401080178</v>
      </c>
      <c r="K40" s="73" t="s">
        <v>425</v>
      </c>
      <c r="L40" s="73" t="s">
        <v>426</v>
      </c>
      <c r="M40" s="73">
        <v>9401453425</v>
      </c>
      <c r="N40" s="101" t="s">
        <v>431</v>
      </c>
      <c r="O40" s="88" t="s">
        <v>432</v>
      </c>
      <c r="P40" s="48">
        <v>43664</v>
      </c>
      <c r="Q40" s="47" t="s">
        <v>196</v>
      </c>
      <c r="R40" s="47" t="s">
        <v>176</v>
      </c>
      <c r="S40" s="18" t="s">
        <v>787</v>
      </c>
      <c r="T40" s="18"/>
    </row>
    <row r="41" spans="1:20" ht="17.25" thickBot="1">
      <c r="A41" s="4">
        <v>37</v>
      </c>
      <c r="B41" s="17" t="s">
        <v>62</v>
      </c>
      <c r="C41" s="66" t="s">
        <v>363</v>
      </c>
      <c r="D41" s="47" t="s">
        <v>25</v>
      </c>
      <c r="E41" s="47">
        <v>16</v>
      </c>
      <c r="F41" s="47"/>
      <c r="G41" s="19">
        <v>30</v>
      </c>
      <c r="H41" s="19">
        <v>31</v>
      </c>
      <c r="I41" s="58">
        <f t="shared" si="0"/>
        <v>61</v>
      </c>
      <c r="J41" s="47">
        <v>7399381941</v>
      </c>
      <c r="K41" s="73" t="s">
        <v>169</v>
      </c>
      <c r="L41" s="86" t="s">
        <v>170</v>
      </c>
      <c r="M41" s="73">
        <v>9401453421</v>
      </c>
      <c r="N41" s="105" t="s">
        <v>433</v>
      </c>
      <c r="O41" s="87" t="s">
        <v>434</v>
      </c>
      <c r="P41" s="48">
        <v>43665</v>
      </c>
      <c r="Q41" s="47" t="s">
        <v>201</v>
      </c>
      <c r="R41" s="47" t="s">
        <v>176</v>
      </c>
      <c r="S41" s="18" t="s">
        <v>787</v>
      </c>
      <c r="T41" s="18"/>
    </row>
    <row r="42" spans="1:20" ht="33.75" thickBot="1">
      <c r="A42" s="4">
        <v>38</v>
      </c>
      <c r="B42" s="17" t="s">
        <v>63</v>
      </c>
      <c r="C42" s="66" t="s">
        <v>364</v>
      </c>
      <c r="D42" s="47" t="s">
        <v>25</v>
      </c>
      <c r="E42" s="47">
        <v>12</v>
      </c>
      <c r="F42" s="47"/>
      <c r="G42" s="19">
        <v>50</v>
      </c>
      <c r="H42" s="19">
        <v>47</v>
      </c>
      <c r="I42" s="58">
        <f t="shared" si="0"/>
        <v>97</v>
      </c>
      <c r="J42" s="67">
        <v>9854513253</v>
      </c>
      <c r="K42" s="51" t="s">
        <v>256</v>
      </c>
      <c r="L42" s="51" t="s">
        <v>257</v>
      </c>
      <c r="M42" s="73">
        <v>9401980819</v>
      </c>
      <c r="N42" s="48" t="s">
        <v>435</v>
      </c>
      <c r="O42" s="87" t="s">
        <v>436</v>
      </c>
      <c r="P42" s="48">
        <v>43665</v>
      </c>
      <c r="Q42" s="47" t="s">
        <v>201</v>
      </c>
      <c r="R42" s="47" t="s">
        <v>176</v>
      </c>
      <c r="S42" s="18" t="s">
        <v>787</v>
      </c>
      <c r="T42" s="18"/>
    </row>
    <row r="43" spans="1:20" ht="17.25" thickBot="1">
      <c r="A43" s="4">
        <v>39</v>
      </c>
      <c r="B43" s="17" t="s">
        <v>62</v>
      </c>
      <c r="C43" s="66" t="s">
        <v>452</v>
      </c>
      <c r="D43" s="47" t="s">
        <v>25</v>
      </c>
      <c r="E43" s="47">
        <v>13</v>
      </c>
      <c r="F43" s="47"/>
      <c r="G43" s="19">
        <v>30</v>
      </c>
      <c r="H43" s="19">
        <v>25</v>
      </c>
      <c r="I43" s="58">
        <f t="shared" si="0"/>
        <v>55</v>
      </c>
      <c r="J43" s="103">
        <v>9954869166</v>
      </c>
      <c r="K43" s="73" t="s">
        <v>291</v>
      </c>
      <c r="L43" s="86" t="s">
        <v>367</v>
      </c>
      <c r="M43" s="73">
        <v>9957881579</v>
      </c>
      <c r="N43" s="101" t="s">
        <v>454</v>
      </c>
      <c r="O43" s="87" t="s">
        <v>455</v>
      </c>
      <c r="P43" s="48">
        <v>43666</v>
      </c>
      <c r="Q43" s="47" t="s">
        <v>166</v>
      </c>
      <c r="R43" s="47" t="s">
        <v>392</v>
      </c>
      <c r="S43" s="18" t="s">
        <v>787</v>
      </c>
      <c r="T43" s="18"/>
    </row>
    <row r="44" spans="1:20" ht="17.25" thickBot="1">
      <c r="A44" s="4">
        <v>40</v>
      </c>
      <c r="B44" s="17" t="s">
        <v>63</v>
      </c>
      <c r="C44" s="66" t="s">
        <v>453</v>
      </c>
      <c r="D44" s="47" t="s">
        <v>25</v>
      </c>
      <c r="E44" s="47">
        <v>1</v>
      </c>
      <c r="F44" s="47"/>
      <c r="G44" s="19">
        <v>40</v>
      </c>
      <c r="H44" s="19">
        <v>47</v>
      </c>
      <c r="I44" s="58">
        <f t="shared" si="0"/>
        <v>87</v>
      </c>
      <c r="J44" s="112">
        <v>9085485740</v>
      </c>
      <c r="K44" s="101" t="s">
        <v>374</v>
      </c>
      <c r="L44" s="101" t="s">
        <v>379</v>
      </c>
      <c r="M44" s="73">
        <v>9854831602</v>
      </c>
      <c r="N44" s="101" t="s">
        <v>456</v>
      </c>
      <c r="O44" s="87" t="s">
        <v>457</v>
      </c>
      <c r="P44" s="48">
        <v>43666</v>
      </c>
      <c r="Q44" s="47" t="s">
        <v>166</v>
      </c>
      <c r="R44" s="47" t="s">
        <v>209</v>
      </c>
      <c r="S44" s="18" t="s">
        <v>787</v>
      </c>
      <c r="T44" s="18"/>
    </row>
    <row r="45" spans="1:20" ht="33.75" thickBot="1">
      <c r="A45" s="4">
        <v>41</v>
      </c>
      <c r="B45" s="17" t="s">
        <v>62</v>
      </c>
      <c r="C45" s="66" t="s">
        <v>458</v>
      </c>
      <c r="D45" s="47" t="s">
        <v>25</v>
      </c>
      <c r="E45" s="47">
        <v>21</v>
      </c>
      <c r="F45" s="47"/>
      <c r="G45" s="19">
        <v>43</v>
      </c>
      <c r="H45" s="19">
        <v>42</v>
      </c>
      <c r="I45" s="58">
        <f t="shared" si="0"/>
        <v>85</v>
      </c>
      <c r="J45" s="81">
        <v>9707156569</v>
      </c>
      <c r="K45" s="86" t="s">
        <v>256</v>
      </c>
      <c r="L45" s="47" t="s">
        <v>273</v>
      </c>
      <c r="M45" s="73">
        <v>9706215838</v>
      </c>
      <c r="N45" s="48" t="s">
        <v>460</v>
      </c>
      <c r="O45" s="87" t="s">
        <v>461</v>
      </c>
      <c r="P45" s="48">
        <v>43668</v>
      </c>
      <c r="Q45" s="47" t="s">
        <v>175</v>
      </c>
      <c r="R45" s="47" t="s">
        <v>177</v>
      </c>
      <c r="S45" s="18" t="s">
        <v>787</v>
      </c>
      <c r="T45" s="18"/>
    </row>
    <row r="46" spans="1:20" ht="33.75" thickBot="1">
      <c r="A46" s="4">
        <v>42</v>
      </c>
      <c r="B46" s="17" t="s">
        <v>63</v>
      </c>
      <c r="C46" s="66" t="s">
        <v>459</v>
      </c>
      <c r="D46" s="47" t="s">
        <v>25</v>
      </c>
      <c r="E46" s="47">
        <v>22</v>
      </c>
      <c r="F46" s="47"/>
      <c r="G46" s="19">
        <v>34</v>
      </c>
      <c r="H46" s="19">
        <v>22</v>
      </c>
      <c r="I46" s="58">
        <f t="shared" si="0"/>
        <v>56</v>
      </c>
      <c r="J46" s="67">
        <v>9706807002</v>
      </c>
      <c r="K46" s="86" t="s">
        <v>256</v>
      </c>
      <c r="L46" s="47" t="s">
        <v>273</v>
      </c>
      <c r="M46" s="73">
        <v>9706215838</v>
      </c>
      <c r="N46" s="48" t="s">
        <v>460</v>
      </c>
      <c r="O46" s="87" t="s">
        <v>461</v>
      </c>
      <c r="P46" s="48">
        <v>43668</v>
      </c>
      <c r="Q46" s="47" t="s">
        <v>175</v>
      </c>
      <c r="R46" s="47" t="s">
        <v>177</v>
      </c>
      <c r="S46" s="18" t="s">
        <v>787</v>
      </c>
      <c r="T46" s="18"/>
    </row>
    <row r="47" spans="1:20" ht="33.75" thickBot="1">
      <c r="A47" s="4">
        <v>43</v>
      </c>
      <c r="B47" s="17" t="s">
        <v>62</v>
      </c>
      <c r="C47" s="66" t="s">
        <v>462</v>
      </c>
      <c r="D47" s="47" t="s">
        <v>25</v>
      </c>
      <c r="E47" s="47">
        <v>20</v>
      </c>
      <c r="F47" s="47"/>
      <c r="G47" s="19">
        <v>40</v>
      </c>
      <c r="H47" s="19">
        <v>20</v>
      </c>
      <c r="I47" s="58">
        <f t="shared" si="0"/>
        <v>60</v>
      </c>
      <c r="J47" s="67">
        <v>8011399662</v>
      </c>
      <c r="K47" s="86" t="s">
        <v>256</v>
      </c>
      <c r="L47" s="47" t="s">
        <v>273</v>
      </c>
      <c r="M47" s="73">
        <v>9706215838</v>
      </c>
      <c r="N47" s="48" t="s">
        <v>460</v>
      </c>
      <c r="O47" s="87" t="s">
        <v>461</v>
      </c>
      <c r="P47" s="48">
        <v>43669</v>
      </c>
      <c r="Q47" s="47" t="s">
        <v>183</v>
      </c>
      <c r="R47" s="47" t="s">
        <v>177</v>
      </c>
      <c r="S47" s="18" t="s">
        <v>787</v>
      </c>
      <c r="T47" s="18"/>
    </row>
    <row r="48" spans="1:20" ht="32.25" thickBot="1">
      <c r="A48" s="4">
        <v>44</v>
      </c>
      <c r="B48" s="17" t="s">
        <v>63</v>
      </c>
      <c r="C48" s="66" t="s">
        <v>463</v>
      </c>
      <c r="D48" s="47" t="s">
        <v>25</v>
      </c>
      <c r="E48" s="47">
        <v>19</v>
      </c>
      <c r="F48" s="47"/>
      <c r="G48" s="19">
        <v>20</v>
      </c>
      <c r="H48" s="19">
        <v>36</v>
      </c>
      <c r="I48" s="58">
        <f t="shared" si="0"/>
        <v>56</v>
      </c>
      <c r="J48" s="67">
        <v>9854584326</v>
      </c>
      <c r="K48" s="86" t="s">
        <v>256</v>
      </c>
      <c r="L48" s="86" t="s">
        <v>257</v>
      </c>
      <c r="M48" s="73">
        <v>9401980819</v>
      </c>
      <c r="N48" s="48" t="s">
        <v>435</v>
      </c>
      <c r="O48" s="87" t="s">
        <v>436</v>
      </c>
      <c r="P48" s="48">
        <v>43669</v>
      </c>
      <c r="Q48" s="47" t="s">
        <v>183</v>
      </c>
      <c r="R48" s="47" t="s">
        <v>282</v>
      </c>
      <c r="S48" s="18" t="s">
        <v>787</v>
      </c>
      <c r="T48" s="18"/>
    </row>
    <row r="49" spans="1:20" ht="33.75" thickBot="1">
      <c r="A49" s="4">
        <v>45</v>
      </c>
      <c r="B49" s="17" t="s">
        <v>62</v>
      </c>
      <c r="C49" s="66" t="s">
        <v>464</v>
      </c>
      <c r="D49" s="47" t="s">
        <v>25</v>
      </c>
      <c r="E49" s="47">
        <v>26</v>
      </c>
      <c r="F49" s="47"/>
      <c r="G49" s="19">
        <v>20</v>
      </c>
      <c r="H49" s="19">
        <v>15</v>
      </c>
      <c r="I49" s="58">
        <f t="shared" si="0"/>
        <v>35</v>
      </c>
      <c r="J49" s="67">
        <v>9531012331</v>
      </c>
      <c r="K49" s="86" t="s">
        <v>287</v>
      </c>
      <c r="L49" s="86" t="s">
        <v>324</v>
      </c>
      <c r="M49" s="73">
        <v>9854159480</v>
      </c>
      <c r="N49" s="101" t="s">
        <v>470</v>
      </c>
      <c r="O49" s="97" t="s">
        <v>471</v>
      </c>
      <c r="P49" s="48">
        <v>43670</v>
      </c>
      <c r="Q49" s="47" t="s">
        <v>225</v>
      </c>
      <c r="R49" s="47" t="s">
        <v>222</v>
      </c>
      <c r="S49" s="18" t="s">
        <v>787</v>
      </c>
      <c r="T49" s="18"/>
    </row>
    <row r="50" spans="1:20" ht="33.75" thickBot="1">
      <c r="A50" s="4">
        <v>46</v>
      </c>
      <c r="B50" s="17" t="s">
        <v>62</v>
      </c>
      <c r="C50" s="66" t="s">
        <v>465</v>
      </c>
      <c r="D50" s="47" t="s">
        <v>25</v>
      </c>
      <c r="E50" s="47">
        <v>23</v>
      </c>
      <c r="F50" s="47"/>
      <c r="G50" s="19">
        <v>10</v>
      </c>
      <c r="H50" s="19">
        <v>10</v>
      </c>
      <c r="I50" s="58">
        <f t="shared" si="0"/>
        <v>20</v>
      </c>
      <c r="J50" s="67">
        <v>9957436959</v>
      </c>
      <c r="K50" s="86" t="s">
        <v>287</v>
      </c>
      <c r="L50" s="86" t="s">
        <v>324</v>
      </c>
      <c r="M50" s="73">
        <v>9854159480</v>
      </c>
      <c r="N50" s="101" t="s">
        <v>468</v>
      </c>
      <c r="O50" s="97" t="s">
        <v>469</v>
      </c>
      <c r="P50" s="48">
        <v>43670</v>
      </c>
      <c r="Q50" s="47" t="s">
        <v>225</v>
      </c>
      <c r="R50" s="47" t="s">
        <v>222</v>
      </c>
      <c r="S50" s="18" t="s">
        <v>787</v>
      </c>
      <c r="T50" s="18"/>
    </row>
    <row r="51" spans="1:20" ht="33.75" thickBot="1">
      <c r="A51" s="4">
        <v>47</v>
      </c>
      <c r="B51" s="17" t="s">
        <v>63</v>
      </c>
      <c r="C51" s="66" t="s">
        <v>466</v>
      </c>
      <c r="D51" s="47" t="s">
        <v>25</v>
      </c>
      <c r="E51" s="47">
        <v>22</v>
      </c>
      <c r="F51" s="47"/>
      <c r="G51" s="19">
        <v>9</v>
      </c>
      <c r="H51" s="19">
        <v>9</v>
      </c>
      <c r="I51" s="58">
        <f t="shared" si="0"/>
        <v>18</v>
      </c>
      <c r="J51" s="67">
        <v>8723055620</v>
      </c>
      <c r="K51" s="86" t="s">
        <v>287</v>
      </c>
      <c r="L51" s="86" t="s">
        <v>324</v>
      </c>
      <c r="M51" s="73">
        <v>9854159480</v>
      </c>
      <c r="N51" s="101" t="s">
        <v>468</v>
      </c>
      <c r="O51" s="97" t="s">
        <v>469</v>
      </c>
      <c r="P51" s="48">
        <v>43670</v>
      </c>
      <c r="Q51" s="47" t="s">
        <v>225</v>
      </c>
      <c r="R51" s="47" t="s">
        <v>392</v>
      </c>
      <c r="S51" s="18" t="s">
        <v>787</v>
      </c>
      <c r="T51" s="18"/>
    </row>
    <row r="52" spans="1:20" ht="33.75" thickBot="1">
      <c r="A52" s="4">
        <v>48</v>
      </c>
      <c r="B52" s="17" t="s">
        <v>63</v>
      </c>
      <c r="C52" s="66" t="s">
        <v>467</v>
      </c>
      <c r="D52" s="47" t="s">
        <v>25</v>
      </c>
      <c r="E52" s="47">
        <v>24</v>
      </c>
      <c r="F52" s="47"/>
      <c r="G52" s="19">
        <v>10</v>
      </c>
      <c r="H52" s="19">
        <v>17</v>
      </c>
      <c r="I52" s="58">
        <f t="shared" si="0"/>
        <v>27</v>
      </c>
      <c r="J52" s="67">
        <v>9678446513</v>
      </c>
      <c r="K52" s="86" t="s">
        <v>287</v>
      </c>
      <c r="L52" s="86" t="s">
        <v>324</v>
      </c>
      <c r="M52" s="73">
        <v>9854159480</v>
      </c>
      <c r="N52" s="101" t="s">
        <v>468</v>
      </c>
      <c r="O52" s="97" t="s">
        <v>469</v>
      </c>
      <c r="P52" s="48">
        <v>43670</v>
      </c>
      <c r="Q52" s="47" t="s">
        <v>225</v>
      </c>
      <c r="R52" s="47" t="s">
        <v>393</v>
      </c>
      <c r="S52" s="18" t="s">
        <v>787</v>
      </c>
      <c r="T52" s="18"/>
    </row>
    <row r="53" spans="1:20" ht="33.75" thickBot="1">
      <c r="A53" s="4">
        <v>49</v>
      </c>
      <c r="B53" s="17" t="s">
        <v>62</v>
      </c>
      <c r="C53" s="66" t="s">
        <v>472</v>
      </c>
      <c r="D53" s="47" t="s">
        <v>25</v>
      </c>
      <c r="E53" s="47">
        <v>5</v>
      </c>
      <c r="F53" s="47"/>
      <c r="G53" s="19">
        <v>20</v>
      </c>
      <c r="H53" s="19">
        <v>14</v>
      </c>
      <c r="I53" s="58">
        <f t="shared" si="0"/>
        <v>34</v>
      </c>
      <c r="J53" s="103">
        <v>8876085690</v>
      </c>
      <c r="K53" s="73" t="s">
        <v>278</v>
      </c>
      <c r="L53" s="86" t="s">
        <v>215</v>
      </c>
      <c r="M53" s="73">
        <v>9706808972</v>
      </c>
      <c r="N53" s="105" t="s">
        <v>474</v>
      </c>
      <c r="O53" s="87" t="s">
        <v>475</v>
      </c>
      <c r="P53" s="48">
        <v>43671</v>
      </c>
      <c r="Q53" s="47" t="s">
        <v>196</v>
      </c>
      <c r="R53" s="47" t="s">
        <v>476</v>
      </c>
      <c r="S53" s="18" t="s">
        <v>787</v>
      </c>
      <c r="T53" s="18"/>
    </row>
    <row r="54" spans="1:20" ht="33.75" thickBot="1">
      <c r="A54" s="4">
        <v>50</v>
      </c>
      <c r="B54" s="17" t="s">
        <v>62</v>
      </c>
      <c r="C54" s="66" t="s">
        <v>473</v>
      </c>
      <c r="D54" s="47" t="s">
        <v>25</v>
      </c>
      <c r="E54" s="47">
        <v>4</v>
      </c>
      <c r="F54" s="47"/>
      <c r="G54" s="19">
        <v>22</v>
      </c>
      <c r="H54" s="19">
        <v>24</v>
      </c>
      <c r="I54" s="58">
        <f t="shared" si="0"/>
        <v>46</v>
      </c>
      <c r="J54" s="67">
        <v>8486129863</v>
      </c>
      <c r="K54" s="73" t="s">
        <v>278</v>
      </c>
      <c r="L54" s="86" t="s">
        <v>215</v>
      </c>
      <c r="M54" s="73">
        <v>9706808972</v>
      </c>
      <c r="N54" s="105" t="s">
        <v>279</v>
      </c>
      <c r="O54" s="87" t="s">
        <v>280</v>
      </c>
      <c r="P54" s="48">
        <v>43671</v>
      </c>
      <c r="Q54" s="47" t="s">
        <v>196</v>
      </c>
      <c r="R54" s="47" t="s">
        <v>476</v>
      </c>
      <c r="S54" s="18" t="s">
        <v>787</v>
      </c>
      <c r="T54" s="18"/>
    </row>
    <row r="55" spans="1:20" ht="17.25" thickBot="1">
      <c r="A55" s="4">
        <v>51</v>
      </c>
      <c r="B55" s="17" t="s">
        <v>63</v>
      </c>
      <c r="C55" s="66" t="s">
        <v>477</v>
      </c>
      <c r="D55" s="47" t="s">
        <v>25</v>
      </c>
      <c r="E55" s="19">
        <v>24</v>
      </c>
      <c r="F55" s="47"/>
      <c r="G55" s="19">
        <v>30</v>
      </c>
      <c r="H55" s="19">
        <v>28</v>
      </c>
      <c r="I55" s="58">
        <f t="shared" si="0"/>
        <v>58</v>
      </c>
      <c r="J55" s="67">
        <v>9864444671</v>
      </c>
      <c r="K55" s="73" t="s">
        <v>479</v>
      </c>
      <c r="L55" s="47" t="s">
        <v>480</v>
      </c>
      <c r="M55" s="73">
        <v>9613646703</v>
      </c>
      <c r="N55" s="48" t="s">
        <v>481</v>
      </c>
      <c r="O55" s="87" t="s">
        <v>482</v>
      </c>
      <c r="P55" s="48">
        <v>43671</v>
      </c>
      <c r="Q55" s="47" t="s">
        <v>196</v>
      </c>
      <c r="R55" s="47" t="s">
        <v>177</v>
      </c>
      <c r="S55" s="18" t="s">
        <v>787</v>
      </c>
      <c r="T55" s="18"/>
    </row>
    <row r="56" spans="1:20" ht="33.75" thickBot="1">
      <c r="A56" s="4">
        <v>52</v>
      </c>
      <c r="B56" s="17" t="s">
        <v>63</v>
      </c>
      <c r="C56" s="114" t="s">
        <v>478</v>
      </c>
      <c r="D56" s="47" t="s">
        <v>25</v>
      </c>
      <c r="E56" s="47">
        <v>26</v>
      </c>
      <c r="F56" s="47"/>
      <c r="G56" s="19">
        <v>43</v>
      </c>
      <c r="H56" s="19">
        <v>42</v>
      </c>
      <c r="I56" s="58">
        <f t="shared" si="0"/>
        <v>85</v>
      </c>
      <c r="J56" s="47">
        <v>9706986755</v>
      </c>
      <c r="K56" s="65" t="s">
        <v>272</v>
      </c>
      <c r="L56" s="47" t="s">
        <v>273</v>
      </c>
      <c r="M56" s="73">
        <v>9706215838</v>
      </c>
      <c r="N56" s="87" t="s">
        <v>274</v>
      </c>
      <c r="O56" s="87" t="s">
        <v>275</v>
      </c>
      <c r="P56" s="48">
        <v>43671</v>
      </c>
      <c r="Q56" s="47" t="s">
        <v>196</v>
      </c>
      <c r="R56" s="47" t="s">
        <v>476</v>
      </c>
      <c r="S56" s="18" t="s">
        <v>787</v>
      </c>
      <c r="T56" s="18"/>
    </row>
    <row r="57" spans="1:20" ht="17.25" thickBot="1">
      <c r="A57" s="4">
        <v>53</v>
      </c>
      <c r="B57" s="17" t="s">
        <v>62</v>
      </c>
      <c r="C57" s="66" t="s">
        <v>483</v>
      </c>
      <c r="D57" s="47" t="s">
        <v>25</v>
      </c>
      <c r="E57" s="47">
        <v>17</v>
      </c>
      <c r="F57" s="47"/>
      <c r="G57" s="19">
        <v>30</v>
      </c>
      <c r="H57" s="19">
        <v>20</v>
      </c>
      <c r="I57" s="58">
        <f t="shared" si="0"/>
        <v>50</v>
      </c>
      <c r="J57" s="112">
        <v>9706932965</v>
      </c>
      <c r="K57" s="73" t="s">
        <v>278</v>
      </c>
      <c r="L57" s="47" t="s">
        <v>215</v>
      </c>
      <c r="M57" s="73">
        <v>9706808972</v>
      </c>
      <c r="N57" s="48" t="s">
        <v>485</v>
      </c>
      <c r="O57" s="87" t="s">
        <v>486</v>
      </c>
      <c r="P57" s="48">
        <v>43672</v>
      </c>
      <c r="Q57" s="47" t="s">
        <v>201</v>
      </c>
      <c r="R57" s="47" t="s">
        <v>177</v>
      </c>
      <c r="S57" s="18" t="s">
        <v>787</v>
      </c>
      <c r="T57" s="18"/>
    </row>
    <row r="58" spans="1:20" ht="33.75" thickBot="1">
      <c r="A58" s="4">
        <v>54</v>
      </c>
      <c r="B58" s="17" t="s">
        <v>63</v>
      </c>
      <c r="C58" s="66" t="s">
        <v>484</v>
      </c>
      <c r="D58" s="47" t="s">
        <v>25</v>
      </c>
      <c r="E58" s="47">
        <v>16</v>
      </c>
      <c r="F58" s="47"/>
      <c r="G58" s="19">
        <v>20</v>
      </c>
      <c r="H58" s="19">
        <v>21</v>
      </c>
      <c r="I58" s="58">
        <f t="shared" si="0"/>
        <v>41</v>
      </c>
      <c r="J58" s="112">
        <v>7399798799</v>
      </c>
      <c r="K58" s="73" t="s">
        <v>278</v>
      </c>
      <c r="L58" s="86" t="s">
        <v>215</v>
      </c>
      <c r="M58" s="73">
        <v>9706808972</v>
      </c>
      <c r="N58" s="105" t="s">
        <v>474</v>
      </c>
      <c r="O58" s="87" t="s">
        <v>475</v>
      </c>
      <c r="P58" s="48">
        <v>43672</v>
      </c>
      <c r="Q58" s="47" t="s">
        <v>201</v>
      </c>
      <c r="R58" s="47" t="s">
        <v>177</v>
      </c>
      <c r="S58" s="18" t="s">
        <v>787</v>
      </c>
      <c r="T58" s="18"/>
    </row>
    <row r="59" spans="1:20" ht="17.25" thickBot="1">
      <c r="A59" s="4">
        <v>55</v>
      </c>
      <c r="B59" s="17" t="s">
        <v>62</v>
      </c>
      <c r="C59" s="66" t="s">
        <v>487</v>
      </c>
      <c r="D59" s="47" t="s">
        <v>25</v>
      </c>
      <c r="E59" s="47">
        <v>15</v>
      </c>
      <c r="F59" s="47"/>
      <c r="G59" s="19">
        <v>30</v>
      </c>
      <c r="H59" s="19">
        <v>26</v>
      </c>
      <c r="I59" s="58">
        <f t="shared" si="0"/>
        <v>56</v>
      </c>
      <c r="J59" s="103">
        <v>8876382202</v>
      </c>
      <c r="K59" s="73" t="s">
        <v>479</v>
      </c>
      <c r="L59" s="47" t="s">
        <v>480</v>
      </c>
      <c r="M59" s="73">
        <v>9613646703</v>
      </c>
      <c r="N59" s="105" t="s">
        <v>489</v>
      </c>
      <c r="O59" s="87" t="s">
        <v>490</v>
      </c>
      <c r="P59" s="48">
        <v>43673</v>
      </c>
      <c r="Q59" s="47" t="s">
        <v>166</v>
      </c>
      <c r="R59" s="47" t="s">
        <v>476</v>
      </c>
      <c r="S59" s="18" t="s">
        <v>787</v>
      </c>
      <c r="T59" s="18"/>
    </row>
    <row r="60" spans="1:20" ht="17.25" thickBot="1">
      <c r="A60" s="4">
        <v>56</v>
      </c>
      <c r="B60" s="17" t="s">
        <v>63</v>
      </c>
      <c r="C60" s="66" t="s">
        <v>488</v>
      </c>
      <c r="D60" s="47" t="s">
        <v>25</v>
      </c>
      <c r="E60" s="47">
        <v>13</v>
      </c>
      <c r="F60" s="47"/>
      <c r="G60" s="19">
        <v>50</v>
      </c>
      <c r="H60" s="19">
        <v>44</v>
      </c>
      <c r="I60" s="58">
        <f t="shared" si="0"/>
        <v>94</v>
      </c>
      <c r="J60" s="103">
        <v>9613764237</v>
      </c>
      <c r="K60" s="73" t="s">
        <v>479</v>
      </c>
      <c r="L60" s="47" t="s">
        <v>480</v>
      </c>
      <c r="M60" s="73">
        <v>9613646703</v>
      </c>
      <c r="N60" s="105" t="s">
        <v>491</v>
      </c>
      <c r="O60" s="87" t="s">
        <v>492</v>
      </c>
      <c r="P60" s="48">
        <v>43673</v>
      </c>
      <c r="Q60" s="47" t="s">
        <v>166</v>
      </c>
      <c r="R60" s="47" t="s">
        <v>476</v>
      </c>
      <c r="S60" s="18" t="s">
        <v>787</v>
      </c>
      <c r="T60" s="18"/>
    </row>
    <row r="61" spans="1:20" ht="17.25" thickBot="1">
      <c r="A61" s="4">
        <v>57</v>
      </c>
      <c r="B61" s="17" t="s">
        <v>62</v>
      </c>
      <c r="C61" s="64" t="s">
        <v>495</v>
      </c>
      <c r="D61" s="47" t="s">
        <v>25</v>
      </c>
      <c r="E61" s="47">
        <v>22</v>
      </c>
      <c r="F61" s="18"/>
      <c r="G61" s="19">
        <v>7</v>
      </c>
      <c r="H61" s="19">
        <v>8</v>
      </c>
      <c r="I61" s="58">
        <f t="shared" si="0"/>
        <v>15</v>
      </c>
      <c r="J61" s="85">
        <v>8751963240</v>
      </c>
      <c r="K61" s="73" t="s">
        <v>313</v>
      </c>
      <c r="L61" s="47" t="s">
        <v>314</v>
      </c>
      <c r="M61" s="73">
        <v>9401453423</v>
      </c>
      <c r="N61" s="47" t="s">
        <v>500</v>
      </c>
      <c r="O61" s="87" t="s">
        <v>501</v>
      </c>
      <c r="P61" s="115">
        <v>43675</v>
      </c>
      <c r="Q61" s="81" t="s">
        <v>175</v>
      </c>
      <c r="R61" s="47" t="s">
        <v>310</v>
      </c>
      <c r="S61" s="18" t="s">
        <v>787</v>
      </c>
      <c r="T61" s="18"/>
    </row>
    <row r="62" spans="1:20" ht="17.25" thickBot="1">
      <c r="A62" s="4">
        <v>58</v>
      </c>
      <c r="B62" s="17" t="s">
        <v>62</v>
      </c>
      <c r="C62" s="66" t="s">
        <v>496</v>
      </c>
      <c r="D62" s="47" t="s">
        <v>25</v>
      </c>
      <c r="E62" s="47">
        <v>23</v>
      </c>
      <c r="F62" s="18"/>
      <c r="G62" s="19">
        <v>30</v>
      </c>
      <c r="H62" s="19">
        <v>25</v>
      </c>
      <c r="I62" s="58">
        <f t="shared" si="0"/>
        <v>55</v>
      </c>
      <c r="J62" s="67">
        <v>9854445541</v>
      </c>
      <c r="K62" s="73" t="s">
        <v>313</v>
      </c>
      <c r="L62" s="47" t="s">
        <v>314</v>
      </c>
      <c r="M62" s="73">
        <v>9401453423</v>
      </c>
      <c r="N62" s="47" t="s">
        <v>500</v>
      </c>
      <c r="O62" s="87" t="s">
        <v>501</v>
      </c>
      <c r="P62" s="115">
        <v>43675</v>
      </c>
      <c r="Q62" s="81" t="s">
        <v>175</v>
      </c>
      <c r="R62" s="47" t="s">
        <v>310</v>
      </c>
      <c r="S62" s="18" t="s">
        <v>787</v>
      </c>
      <c r="T62" s="18"/>
    </row>
    <row r="63" spans="1:20" ht="17.25" thickBot="1">
      <c r="A63" s="4">
        <v>59</v>
      </c>
      <c r="B63" s="17" t="s">
        <v>63</v>
      </c>
      <c r="C63" s="64" t="s">
        <v>493</v>
      </c>
      <c r="D63" s="47" t="s">
        <v>25</v>
      </c>
      <c r="E63" s="47">
        <v>20</v>
      </c>
      <c r="F63" s="18"/>
      <c r="G63" s="19">
        <v>10</v>
      </c>
      <c r="H63" s="19">
        <v>15</v>
      </c>
      <c r="I63" s="58">
        <f t="shared" si="0"/>
        <v>25</v>
      </c>
      <c r="J63" s="85">
        <v>8876094962</v>
      </c>
      <c r="K63" s="86" t="s">
        <v>306</v>
      </c>
      <c r="L63" s="47" t="s">
        <v>307</v>
      </c>
      <c r="M63" s="73">
        <v>9954385002</v>
      </c>
      <c r="N63" s="47" t="s">
        <v>311</v>
      </c>
      <c r="O63" s="87" t="s">
        <v>312</v>
      </c>
      <c r="P63" s="115">
        <v>43675</v>
      </c>
      <c r="Q63" s="81" t="s">
        <v>175</v>
      </c>
      <c r="R63" s="47" t="s">
        <v>310</v>
      </c>
      <c r="S63" s="18" t="s">
        <v>787</v>
      </c>
      <c r="T63" s="18"/>
    </row>
    <row r="64" spans="1:20" ht="17.25" thickBot="1">
      <c r="A64" s="4">
        <v>60</v>
      </c>
      <c r="B64" s="17" t="s">
        <v>63</v>
      </c>
      <c r="C64" s="66" t="s">
        <v>494</v>
      </c>
      <c r="D64" s="47" t="s">
        <v>25</v>
      </c>
      <c r="E64" s="47">
        <v>21</v>
      </c>
      <c r="F64" s="18"/>
      <c r="G64" s="19">
        <v>73</v>
      </c>
      <c r="H64" s="19">
        <v>85</v>
      </c>
      <c r="I64" s="58">
        <f t="shared" si="0"/>
        <v>158</v>
      </c>
      <c r="J64" s="103">
        <v>8472974175</v>
      </c>
      <c r="K64" s="86" t="s">
        <v>306</v>
      </c>
      <c r="L64" s="51" t="s">
        <v>307</v>
      </c>
      <c r="M64" s="73">
        <v>9954385002</v>
      </c>
      <c r="N64" s="88" t="s">
        <v>497</v>
      </c>
      <c r="O64" s="87" t="s">
        <v>498</v>
      </c>
      <c r="P64" s="115">
        <v>43675</v>
      </c>
      <c r="Q64" s="81" t="s">
        <v>175</v>
      </c>
      <c r="R64" s="47" t="s">
        <v>499</v>
      </c>
      <c r="S64" s="18" t="s">
        <v>787</v>
      </c>
      <c r="T64" s="18"/>
    </row>
    <row r="65" spans="1:20" ht="27.75" thickBot="1">
      <c r="A65" s="4">
        <v>61</v>
      </c>
      <c r="B65" s="17" t="s">
        <v>62</v>
      </c>
      <c r="C65" s="64" t="s">
        <v>504</v>
      </c>
      <c r="D65" s="47" t="s">
        <v>25</v>
      </c>
      <c r="E65" s="47">
        <v>24</v>
      </c>
      <c r="F65" s="18"/>
      <c r="G65" s="19">
        <v>25</v>
      </c>
      <c r="H65" s="19">
        <v>22</v>
      </c>
      <c r="I65" s="58">
        <f t="shared" si="0"/>
        <v>47</v>
      </c>
      <c r="J65" s="85">
        <v>9864817984</v>
      </c>
      <c r="K65" s="73" t="s">
        <v>513</v>
      </c>
      <c r="L65" s="47" t="s">
        <v>514</v>
      </c>
      <c r="M65" s="73">
        <v>9435325217</v>
      </c>
      <c r="N65" s="47" t="s">
        <v>515</v>
      </c>
      <c r="O65" s="87" t="s">
        <v>516</v>
      </c>
      <c r="P65" s="48">
        <v>43676</v>
      </c>
      <c r="Q65" s="47" t="s">
        <v>183</v>
      </c>
      <c r="R65" s="47" t="s">
        <v>499</v>
      </c>
      <c r="S65" s="18" t="s">
        <v>787</v>
      </c>
      <c r="T65" s="18"/>
    </row>
    <row r="66" spans="1:20" ht="17.25" thickBot="1">
      <c r="A66" s="4">
        <v>62</v>
      </c>
      <c r="B66" s="17" t="s">
        <v>62</v>
      </c>
      <c r="C66" s="66" t="s">
        <v>505</v>
      </c>
      <c r="D66" s="47" t="s">
        <v>25</v>
      </c>
      <c r="E66" s="47">
        <v>25</v>
      </c>
      <c r="F66" s="18"/>
      <c r="G66" s="19">
        <v>10</v>
      </c>
      <c r="H66" s="19">
        <v>16</v>
      </c>
      <c r="I66" s="58">
        <f t="shared" si="0"/>
        <v>26</v>
      </c>
      <c r="J66" s="67">
        <v>7399990533</v>
      </c>
      <c r="K66" s="73" t="s">
        <v>513</v>
      </c>
      <c r="L66" s="47" t="s">
        <v>514</v>
      </c>
      <c r="M66" s="73">
        <v>9435325217</v>
      </c>
      <c r="N66" s="47" t="s">
        <v>517</v>
      </c>
      <c r="O66" s="87">
        <v>9854282886</v>
      </c>
      <c r="P66" s="48">
        <v>43676</v>
      </c>
      <c r="Q66" s="47" t="s">
        <v>183</v>
      </c>
      <c r="R66" s="47" t="s">
        <v>310</v>
      </c>
      <c r="S66" s="18" t="s">
        <v>787</v>
      </c>
      <c r="T66" s="18"/>
    </row>
    <row r="67" spans="1:20" ht="17.25" thickBot="1">
      <c r="A67" s="4">
        <v>63</v>
      </c>
      <c r="B67" s="17" t="s">
        <v>63</v>
      </c>
      <c r="C67" s="66" t="s">
        <v>502</v>
      </c>
      <c r="D67" s="47" t="s">
        <v>25</v>
      </c>
      <c r="E67" s="47">
        <v>11</v>
      </c>
      <c r="F67" s="18"/>
      <c r="G67" s="19">
        <v>30</v>
      </c>
      <c r="H67" s="19">
        <v>23</v>
      </c>
      <c r="I67" s="58">
        <f t="shared" si="0"/>
        <v>53</v>
      </c>
      <c r="J67" s="116">
        <v>9854345312</v>
      </c>
      <c r="K67" s="73" t="s">
        <v>506</v>
      </c>
      <c r="L67" s="47" t="s">
        <v>507</v>
      </c>
      <c r="M67" s="73">
        <v>9954771257</v>
      </c>
      <c r="N67" s="48" t="s">
        <v>508</v>
      </c>
      <c r="O67" s="47"/>
      <c r="P67" s="48">
        <v>43676</v>
      </c>
      <c r="Q67" s="47" t="s">
        <v>183</v>
      </c>
      <c r="R67" s="47" t="s">
        <v>509</v>
      </c>
      <c r="S67" s="18" t="s">
        <v>787</v>
      </c>
      <c r="T67" s="18"/>
    </row>
    <row r="68" spans="1:20" ht="33.75" thickBot="1">
      <c r="A68" s="4">
        <v>64</v>
      </c>
      <c r="B68" s="17" t="s">
        <v>63</v>
      </c>
      <c r="C68" s="66" t="s">
        <v>503</v>
      </c>
      <c r="D68" s="47" t="s">
        <v>25</v>
      </c>
      <c r="E68" s="47">
        <v>17</v>
      </c>
      <c r="F68" s="18"/>
      <c r="G68" s="19">
        <v>6</v>
      </c>
      <c r="H68" s="19">
        <v>9</v>
      </c>
      <c r="I68" s="58">
        <f t="shared" si="0"/>
        <v>15</v>
      </c>
      <c r="J68" s="69">
        <v>9864636507</v>
      </c>
      <c r="K68" s="73" t="s">
        <v>506</v>
      </c>
      <c r="L68" s="47" t="s">
        <v>273</v>
      </c>
      <c r="M68" s="73">
        <v>9706215838</v>
      </c>
      <c r="N68" s="105" t="s">
        <v>510</v>
      </c>
      <c r="O68" s="87" t="s">
        <v>511</v>
      </c>
      <c r="P68" s="48">
        <v>43676</v>
      </c>
      <c r="Q68" s="47" t="s">
        <v>183</v>
      </c>
      <c r="R68" s="47" t="s">
        <v>512</v>
      </c>
      <c r="S68" s="18" t="s">
        <v>787</v>
      </c>
      <c r="T68" s="18"/>
    </row>
    <row r="69" spans="1:20" ht="33.75" thickBot="1">
      <c r="A69" s="4">
        <v>65</v>
      </c>
      <c r="B69" s="17" t="s">
        <v>62</v>
      </c>
      <c r="C69" s="64" t="s">
        <v>125</v>
      </c>
      <c r="D69" s="47" t="s">
        <v>25</v>
      </c>
      <c r="E69" s="47">
        <v>151</v>
      </c>
      <c r="F69" s="18"/>
      <c r="G69" s="19">
        <v>35</v>
      </c>
      <c r="H69" s="19">
        <v>24</v>
      </c>
      <c r="I69" s="58">
        <f t="shared" si="0"/>
        <v>59</v>
      </c>
      <c r="J69" s="47">
        <v>9854731286</v>
      </c>
      <c r="K69" s="73" t="s">
        <v>506</v>
      </c>
      <c r="L69" s="47" t="s">
        <v>507</v>
      </c>
      <c r="M69" s="73">
        <v>9954771257</v>
      </c>
      <c r="N69" s="105" t="s">
        <v>519</v>
      </c>
      <c r="O69" s="87" t="s">
        <v>520</v>
      </c>
      <c r="P69" s="48">
        <v>43677</v>
      </c>
      <c r="Q69" s="47" t="s">
        <v>225</v>
      </c>
      <c r="R69" s="47" t="s">
        <v>522</v>
      </c>
      <c r="S69" s="18" t="s">
        <v>787</v>
      </c>
      <c r="T69" s="18"/>
    </row>
    <row r="70" spans="1:20" ht="33.75" thickBot="1">
      <c r="A70" s="4">
        <v>66</v>
      </c>
      <c r="B70" s="17" t="s">
        <v>63</v>
      </c>
      <c r="C70" s="66" t="s">
        <v>518</v>
      </c>
      <c r="D70" s="47" t="s">
        <v>25</v>
      </c>
      <c r="E70" s="47">
        <v>60</v>
      </c>
      <c r="F70" s="47"/>
      <c r="G70" s="17">
        <v>24</v>
      </c>
      <c r="H70" s="17">
        <v>25</v>
      </c>
      <c r="I70" s="58">
        <f t="shared" ref="I70:I133" si="1">SUM(G70:H70)</f>
        <v>49</v>
      </c>
      <c r="J70" s="17">
        <v>9854560875</v>
      </c>
      <c r="K70" s="73" t="s">
        <v>506</v>
      </c>
      <c r="L70" s="47" t="s">
        <v>507</v>
      </c>
      <c r="M70" s="73">
        <v>9954771257</v>
      </c>
      <c r="N70" s="105" t="s">
        <v>519</v>
      </c>
      <c r="O70" s="87" t="s">
        <v>520</v>
      </c>
      <c r="P70" s="48">
        <v>43677</v>
      </c>
      <c r="Q70" s="47" t="s">
        <v>225</v>
      </c>
      <c r="R70" s="47" t="s">
        <v>521</v>
      </c>
      <c r="S70" s="18" t="s">
        <v>787</v>
      </c>
      <c r="T70" s="18"/>
    </row>
    <row r="71" spans="1:20">
      <c r="A71" s="4">
        <v>67</v>
      </c>
      <c r="B71" s="17"/>
      <c r="C71" s="79"/>
      <c r="D71" s="18"/>
      <c r="E71" s="18"/>
      <c r="F71" s="47"/>
      <c r="G71" s="19"/>
      <c r="H71" s="19"/>
      <c r="I71" s="58">
        <f t="shared" si="1"/>
        <v>0</v>
      </c>
      <c r="J71" s="18"/>
      <c r="K71" s="18"/>
      <c r="L71" s="18"/>
      <c r="M71" s="18"/>
      <c r="N71" s="18"/>
      <c r="O71" s="18"/>
      <c r="P71" s="18"/>
      <c r="Q71" s="18"/>
      <c r="R71" s="79"/>
      <c r="S71" s="18"/>
      <c r="T71" s="18"/>
    </row>
    <row r="72" spans="1:20">
      <c r="A72" s="4">
        <v>68</v>
      </c>
      <c r="B72" s="17"/>
      <c r="C72" s="18"/>
      <c r="D72" s="18"/>
      <c r="E72" s="19"/>
      <c r="F72" s="18"/>
      <c r="G72" s="19"/>
      <c r="H72" s="19"/>
      <c r="I72" s="58">
        <f t="shared" si="1"/>
        <v>0</v>
      </c>
      <c r="J72" s="18"/>
      <c r="K72" s="18"/>
      <c r="L72" s="18"/>
      <c r="M72" s="18"/>
      <c r="N72" s="18"/>
      <c r="O72" s="18"/>
      <c r="P72" s="23"/>
      <c r="Q72" s="18"/>
      <c r="R72" s="18"/>
      <c r="S72" s="18"/>
      <c r="T72" s="18"/>
    </row>
    <row r="73" spans="1:20">
      <c r="A73" s="4">
        <v>69</v>
      </c>
      <c r="B73" s="17"/>
      <c r="C73" s="18"/>
      <c r="D73" s="18"/>
      <c r="E73" s="19"/>
      <c r="F73" s="18"/>
      <c r="G73" s="19"/>
      <c r="H73" s="19"/>
      <c r="I73" s="58">
        <f t="shared" si="1"/>
        <v>0</v>
      </c>
      <c r="J73" s="18"/>
      <c r="K73" s="18"/>
      <c r="L73" s="18"/>
      <c r="M73" s="18"/>
      <c r="N73" s="18"/>
      <c r="O73" s="18"/>
      <c r="P73" s="23"/>
      <c r="Q73" s="18"/>
      <c r="R73" s="18"/>
      <c r="S73" s="18"/>
      <c r="T73" s="18"/>
    </row>
    <row r="74" spans="1:20">
      <c r="A74" s="4">
        <v>70</v>
      </c>
      <c r="B74" s="17"/>
      <c r="C74" s="18"/>
      <c r="D74" s="18"/>
      <c r="E74" s="19"/>
      <c r="F74" s="18"/>
      <c r="G74" s="19"/>
      <c r="H74" s="19"/>
      <c r="I74" s="58">
        <f t="shared" si="1"/>
        <v>0</v>
      </c>
      <c r="J74" s="18"/>
      <c r="K74" s="18"/>
      <c r="L74" s="18"/>
      <c r="M74" s="18"/>
      <c r="N74" s="18"/>
      <c r="O74" s="18"/>
      <c r="P74" s="23"/>
      <c r="Q74" s="18"/>
      <c r="R74" s="18"/>
      <c r="S74" s="18"/>
      <c r="T74" s="18"/>
    </row>
    <row r="75" spans="1:20">
      <c r="A75" s="4">
        <v>71</v>
      </c>
      <c r="B75" s="17"/>
      <c r="C75" s="18"/>
      <c r="D75" s="18"/>
      <c r="E75" s="19"/>
      <c r="F75" s="18"/>
      <c r="G75" s="19"/>
      <c r="H75" s="19"/>
      <c r="I75" s="58">
        <f t="shared" si="1"/>
        <v>0</v>
      </c>
      <c r="J75" s="18"/>
      <c r="K75" s="18"/>
      <c r="L75" s="18"/>
      <c r="M75" s="18"/>
      <c r="N75" s="18"/>
      <c r="O75" s="18"/>
      <c r="P75" s="23"/>
      <c r="Q75" s="18"/>
      <c r="R75" s="18"/>
      <c r="S75" s="18"/>
      <c r="T75" s="18"/>
    </row>
    <row r="76" spans="1:20">
      <c r="A76" s="4">
        <v>72</v>
      </c>
      <c r="B76" s="17"/>
      <c r="C76" s="18"/>
      <c r="D76" s="18"/>
      <c r="E76" s="19"/>
      <c r="F76" s="18"/>
      <c r="G76" s="19"/>
      <c r="H76" s="19"/>
      <c r="I76" s="58">
        <f t="shared" si="1"/>
        <v>0</v>
      </c>
      <c r="J76" s="18"/>
      <c r="K76" s="18"/>
      <c r="L76" s="18"/>
      <c r="M76" s="18"/>
      <c r="N76" s="18"/>
      <c r="O76" s="18"/>
      <c r="P76" s="23"/>
      <c r="Q76" s="18"/>
      <c r="R76" s="18"/>
      <c r="S76" s="18"/>
      <c r="T76" s="18"/>
    </row>
    <row r="77" spans="1:20">
      <c r="A77" s="4">
        <v>73</v>
      </c>
      <c r="B77" s="17"/>
      <c r="C77" s="18"/>
      <c r="D77" s="18"/>
      <c r="E77" s="19"/>
      <c r="F77" s="18"/>
      <c r="G77" s="19"/>
      <c r="H77" s="19"/>
      <c r="I77" s="58">
        <f t="shared" si="1"/>
        <v>0</v>
      </c>
      <c r="J77" s="18"/>
      <c r="K77" s="18"/>
      <c r="L77" s="18"/>
      <c r="M77" s="18"/>
      <c r="N77" s="18"/>
      <c r="O77" s="18"/>
      <c r="P77" s="23"/>
      <c r="Q77" s="18"/>
      <c r="R77" s="18"/>
      <c r="S77" s="18"/>
      <c r="T77" s="18"/>
    </row>
    <row r="78" spans="1:20">
      <c r="A78" s="4">
        <v>74</v>
      </c>
      <c r="B78" s="17"/>
      <c r="C78" s="18"/>
      <c r="D78" s="18"/>
      <c r="E78" s="19"/>
      <c r="F78" s="18"/>
      <c r="G78" s="19"/>
      <c r="H78" s="19"/>
      <c r="I78" s="58">
        <f t="shared" si="1"/>
        <v>0</v>
      </c>
      <c r="J78" s="18"/>
      <c r="K78" s="18"/>
      <c r="L78" s="18"/>
      <c r="M78" s="18"/>
      <c r="N78" s="18"/>
      <c r="O78" s="18"/>
      <c r="P78" s="23"/>
      <c r="Q78" s="18"/>
      <c r="R78" s="18"/>
      <c r="S78" s="18"/>
      <c r="T78" s="18"/>
    </row>
    <row r="79" spans="1:20">
      <c r="A79" s="4">
        <v>75</v>
      </c>
      <c r="B79" s="17"/>
      <c r="C79" s="18"/>
      <c r="D79" s="18"/>
      <c r="E79" s="19"/>
      <c r="F79" s="18"/>
      <c r="G79" s="19"/>
      <c r="H79" s="19"/>
      <c r="I79" s="58">
        <f t="shared" si="1"/>
        <v>0</v>
      </c>
      <c r="J79" s="18"/>
      <c r="K79" s="18"/>
      <c r="L79" s="18"/>
      <c r="M79" s="18"/>
      <c r="N79" s="18"/>
      <c r="O79" s="18"/>
      <c r="P79" s="23"/>
      <c r="Q79" s="18"/>
      <c r="R79" s="18"/>
      <c r="S79" s="18"/>
      <c r="T79" s="18"/>
    </row>
    <row r="80" spans="1:20">
      <c r="A80" s="4">
        <v>76</v>
      </c>
      <c r="B80" s="17"/>
      <c r="C80" s="18"/>
      <c r="D80" s="18"/>
      <c r="E80" s="19"/>
      <c r="F80" s="18"/>
      <c r="G80" s="19"/>
      <c r="H80" s="19"/>
      <c r="I80" s="58">
        <f t="shared" si="1"/>
        <v>0</v>
      </c>
      <c r="J80" s="18"/>
      <c r="K80" s="18"/>
      <c r="L80" s="18"/>
      <c r="M80" s="18"/>
      <c r="N80" s="18"/>
      <c r="O80" s="18"/>
      <c r="P80" s="23"/>
      <c r="Q80" s="18"/>
      <c r="R80" s="18"/>
      <c r="S80" s="18"/>
      <c r="T80" s="18"/>
    </row>
    <row r="81" spans="1:20">
      <c r="A81" s="4">
        <v>77</v>
      </c>
      <c r="B81" s="17"/>
      <c r="C81" s="18"/>
      <c r="D81" s="18"/>
      <c r="E81" s="19"/>
      <c r="F81" s="18"/>
      <c r="G81" s="19"/>
      <c r="H81" s="19"/>
      <c r="I81" s="58">
        <f t="shared" si="1"/>
        <v>0</v>
      </c>
      <c r="J81" s="18"/>
      <c r="K81" s="18"/>
      <c r="L81" s="18"/>
      <c r="M81" s="18"/>
      <c r="N81" s="18"/>
      <c r="O81" s="18"/>
      <c r="P81" s="23"/>
      <c r="Q81" s="18"/>
      <c r="R81" s="18"/>
      <c r="S81" s="18"/>
      <c r="T81" s="18"/>
    </row>
    <row r="82" spans="1:20">
      <c r="A82" s="4">
        <v>78</v>
      </c>
      <c r="B82" s="17"/>
      <c r="C82" s="18"/>
      <c r="D82" s="18"/>
      <c r="E82" s="19"/>
      <c r="F82" s="18"/>
      <c r="G82" s="19"/>
      <c r="H82" s="19"/>
      <c r="I82" s="58">
        <f t="shared" si="1"/>
        <v>0</v>
      </c>
      <c r="J82" s="18"/>
      <c r="K82" s="18"/>
      <c r="L82" s="18"/>
      <c r="M82" s="18"/>
      <c r="N82" s="18"/>
      <c r="O82" s="18"/>
      <c r="P82" s="23"/>
      <c r="Q82" s="18"/>
      <c r="R82" s="18"/>
      <c r="S82" s="18"/>
      <c r="T82" s="18"/>
    </row>
    <row r="83" spans="1:20">
      <c r="A83" s="4">
        <v>79</v>
      </c>
      <c r="B83" s="17"/>
      <c r="C83" s="18"/>
      <c r="D83" s="18"/>
      <c r="E83" s="19"/>
      <c r="F83" s="18"/>
      <c r="G83" s="19"/>
      <c r="H83" s="19"/>
      <c r="I83" s="58">
        <f t="shared" si="1"/>
        <v>0</v>
      </c>
      <c r="J83" s="18"/>
      <c r="K83" s="18"/>
      <c r="L83" s="18"/>
      <c r="M83" s="18"/>
      <c r="N83" s="18"/>
      <c r="O83" s="18"/>
      <c r="P83" s="23"/>
      <c r="Q83" s="18"/>
      <c r="R83" s="18"/>
      <c r="S83" s="18"/>
      <c r="T83" s="18"/>
    </row>
    <row r="84" spans="1:20">
      <c r="A84" s="4">
        <v>80</v>
      </c>
      <c r="B84" s="17"/>
      <c r="C84" s="18"/>
      <c r="D84" s="18"/>
      <c r="E84" s="19"/>
      <c r="F84" s="18"/>
      <c r="G84" s="19"/>
      <c r="H84" s="19"/>
      <c r="I84" s="58">
        <f t="shared" si="1"/>
        <v>0</v>
      </c>
      <c r="J84" s="18"/>
      <c r="K84" s="18"/>
      <c r="L84" s="18"/>
      <c r="M84" s="18"/>
      <c r="N84" s="18"/>
      <c r="O84" s="18"/>
      <c r="P84" s="23"/>
      <c r="Q84" s="18"/>
      <c r="R84" s="18"/>
      <c r="S84" s="18"/>
      <c r="T84" s="18"/>
    </row>
    <row r="85" spans="1:20">
      <c r="A85" s="4">
        <v>81</v>
      </c>
      <c r="B85" s="17"/>
      <c r="C85" s="18"/>
      <c r="D85" s="18"/>
      <c r="E85" s="19"/>
      <c r="F85" s="18"/>
      <c r="G85" s="19"/>
      <c r="H85" s="19"/>
      <c r="I85" s="58">
        <f t="shared" si="1"/>
        <v>0</v>
      </c>
      <c r="J85" s="18"/>
      <c r="K85" s="18"/>
      <c r="L85" s="18"/>
      <c r="M85" s="18"/>
      <c r="N85" s="18"/>
      <c r="O85" s="18"/>
      <c r="P85" s="23"/>
      <c r="Q85" s="18"/>
      <c r="R85" s="18"/>
      <c r="S85" s="18"/>
      <c r="T85" s="18"/>
    </row>
    <row r="86" spans="1:20">
      <c r="A86" s="4">
        <v>82</v>
      </c>
      <c r="B86" s="17"/>
      <c r="C86" s="18"/>
      <c r="D86" s="18"/>
      <c r="E86" s="19"/>
      <c r="F86" s="18"/>
      <c r="G86" s="19"/>
      <c r="H86" s="19"/>
      <c r="I86" s="58">
        <f t="shared" si="1"/>
        <v>0</v>
      </c>
      <c r="J86" s="18"/>
      <c r="K86" s="18"/>
      <c r="L86" s="18"/>
      <c r="M86" s="18"/>
      <c r="N86" s="18"/>
      <c r="O86" s="18"/>
      <c r="P86" s="23"/>
      <c r="Q86" s="18"/>
      <c r="R86" s="18"/>
      <c r="S86" s="18"/>
      <c r="T86" s="18"/>
    </row>
    <row r="87" spans="1:20">
      <c r="A87" s="4">
        <v>83</v>
      </c>
      <c r="B87" s="17"/>
      <c r="C87" s="18"/>
      <c r="D87" s="18"/>
      <c r="E87" s="19"/>
      <c r="F87" s="18"/>
      <c r="G87" s="19"/>
      <c r="H87" s="19"/>
      <c r="I87" s="58">
        <f t="shared" si="1"/>
        <v>0</v>
      </c>
      <c r="J87" s="18"/>
      <c r="K87" s="18"/>
      <c r="L87" s="18"/>
      <c r="M87" s="18"/>
      <c r="N87" s="18"/>
      <c r="O87" s="18"/>
      <c r="P87" s="23"/>
      <c r="Q87" s="18"/>
      <c r="R87" s="18"/>
      <c r="S87" s="18"/>
      <c r="T87" s="18"/>
    </row>
    <row r="88" spans="1:20">
      <c r="A88" s="4">
        <v>84</v>
      </c>
      <c r="B88" s="17"/>
      <c r="C88" s="18"/>
      <c r="D88" s="18"/>
      <c r="E88" s="19"/>
      <c r="F88" s="18"/>
      <c r="G88" s="19"/>
      <c r="H88" s="19"/>
      <c r="I88" s="58">
        <f t="shared" si="1"/>
        <v>0</v>
      </c>
      <c r="J88" s="18"/>
      <c r="K88" s="18"/>
      <c r="L88" s="18"/>
      <c r="M88" s="18"/>
      <c r="N88" s="18"/>
      <c r="O88" s="18"/>
      <c r="P88" s="23"/>
      <c r="Q88" s="18"/>
      <c r="R88" s="18"/>
      <c r="S88" s="18"/>
      <c r="T88" s="18"/>
    </row>
    <row r="89" spans="1:20">
      <c r="A89" s="4">
        <v>85</v>
      </c>
      <c r="B89" s="17"/>
      <c r="C89" s="18"/>
      <c r="D89" s="18"/>
      <c r="E89" s="19"/>
      <c r="F89" s="18"/>
      <c r="G89" s="19"/>
      <c r="H89" s="19"/>
      <c r="I89" s="58">
        <f t="shared" si="1"/>
        <v>0</v>
      </c>
      <c r="J89" s="18"/>
      <c r="K89" s="18"/>
      <c r="L89" s="18"/>
      <c r="M89" s="18"/>
      <c r="N89" s="18"/>
      <c r="O89" s="18"/>
      <c r="P89" s="23"/>
      <c r="Q89" s="18"/>
      <c r="R89" s="18"/>
      <c r="S89" s="18"/>
      <c r="T89" s="18"/>
    </row>
    <row r="90" spans="1:20">
      <c r="A90" s="4">
        <v>86</v>
      </c>
      <c r="B90" s="17"/>
      <c r="C90" s="18"/>
      <c r="D90" s="18"/>
      <c r="E90" s="19"/>
      <c r="F90" s="18"/>
      <c r="G90" s="19"/>
      <c r="H90" s="19"/>
      <c r="I90" s="58">
        <f t="shared" si="1"/>
        <v>0</v>
      </c>
      <c r="J90" s="18"/>
      <c r="K90" s="18"/>
      <c r="L90" s="18"/>
      <c r="M90" s="18"/>
      <c r="N90" s="18"/>
      <c r="O90" s="18"/>
      <c r="P90" s="23"/>
      <c r="Q90" s="18"/>
      <c r="R90" s="18"/>
      <c r="S90" s="18"/>
      <c r="T90" s="18"/>
    </row>
    <row r="91" spans="1:20">
      <c r="A91" s="4">
        <v>87</v>
      </c>
      <c r="B91" s="17"/>
      <c r="C91" s="18"/>
      <c r="D91" s="18"/>
      <c r="E91" s="19"/>
      <c r="F91" s="18"/>
      <c r="G91" s="19"/>
      <c r="H91" s="19"/>
      <c r="I91" s="58">
        <f t="shared" si="1"/>
        <v>0</v>
      </c>
      <c r="J91" s="18"/>
      <c r="K91" s="18"/>
      <c r="L91" s="18"/>
      <c r="M91" s="18"/>
      <c r="N91" s="18"/>
      <c r="O91" s="18"/>
      <c r="P91" s="23"/>
      <c r="Q91" s="18"/>
      <c r="R91" s="18"/>
      <c r="S91" s="18"/>
      <c r="T91" s="18"/>
    </row>
    <row r="92" spans="1:20">
      <c r="A92" s="4">
        <v>88</v>
      </c>
      <c r="B92" s="17"/>
      <c r="C92" s="18"/>
      <c r="D92" s="18"/>
      <c r="E92" s="19"/>
      <c r="F92" s="18"/>
      <c r="G92" s="19"/>
      <c r="H92" s="19"/>
      <c r="I92" s="58">
        <f t="shared" si="1"/>
        <v>0</v>
      </c>
      <c r="J92" s="18"/>
      <c r="K92" s="18"/>
      <c r="L92" s="18"/>
      <c r="M92" s="18"/>
      <c r="N92" s="18"/>
      <c r="O92" s="18"/>
      <c r="P92" s="23"/>
      <c r="Q92" s="18"/>
      <c r="R92" s="18"/>
      <c r="S92" s="18"/>
      <c r="T92" s="18"/>
    </row>
    <row r="93" spans="1:20">
      <c r="A93" s="4">
        <v>89</v>
      </c>
      <c r="B93" s="17"/>
      <c r="C93" s="18"/>
      <c r="D93" s="18"/>
      <c r="E93" s="19"/>
      <c r="F93" s="18"/>
      <c r="G93" s="19"/>
      <c r="H93" s="19"/>
      <c r="I93" s="58">
        <f t="shared" si="1"/>
        <v>0</v>
      </c>
      <c r="J93" s="18"/>
      <c r="K93" s="18"/>
      <c r="L93" s="18"/>
      <c r="M93" s="18"/>
      <c r="N93" s="18"/>
      <c r="O93" s="18"/>
      <c r="P93" s="23"/>
      <c r="Q93" s="18"/>
      <c r="R93" s="18"/>
      <c r="S93" s="18"/>
      <c r="T93" s="18"/>
    </row>
    <row r="94" spans="1:20">
      <c r="A94" s="4">
        <v>90</v>
      </c>
      <c r="B94" s="17"/>
      <c r="C94" s="18"/>
      <c r="D94" s="18"/>
      <c r="E94" s="19"/>
      <c r="F94" s="18"/>
      <c r="G94" s="19"/>
      <c r="H94" s="19"/>
      <c r="I94" s="58">
        <f t="shared" si="1"/>
        <v>0</v>
      </c>
      <c r="J94" s="18"/>
      <c r="K94" s="18"/>
      <c r="L94" s="18"/>
      <c r="M94" s="18"/>
      <c r="N94" s="18"/>
      <c r="O94" s="18"/>
      <c r="P94" s="23"/>
      <c r="Q94" s="18"/>
      <c r="R94" s="18"/>
      <c r="S94" s="18"/>
      <c r="T94" s="18"/>
    </row>
    <row r="95" spans="1:20">
      <c r="A95" s="4">
        <v>91</v>
      </c>
      <c r="B95" s="17"/>
      <c r="C95" s="18"/>
      <c r="D95" s="18"/>
      <c r="E95" s="19"/>
      <c r="F95" s="18"/>
      <c r="G95" s="19"/>
      <c r="H95" s="19"/>
      <c r="I95" s="58">
        <f t="shared" si="1"/>
        <v>0</v>
      </c>
      <c r="J95" s="18"/>
      <c r="K95" s="18"/>
      <c r="L95" s="18"/>
      <c r="M95" s="18"/>
      <c r="N95" s="18"/>
      <c r="O95" s="18"/>
      <c r="P95" s="23"/>
      <c r="Q95" s="18"/>
      <c r="R95" s="18"/>
      <c r="S95" s="18"/>
      <c r="T95" s="18"/>
    </row>
    <row r="96" spans="1:20">
      <c r="A96" s="4">
        <v>92</v>
      </c>
      <c r="B96" s="17"/>
      <c r="C96" s="18"/>
      <c r="D96" s="18"/>
      <c r="E96" s="19"/>
      <c r="F96" s="18"/>
      <c r="G96" s="19"/>
      <c r="H96" s="19"/>
      <c r="I96" s="58">
        <f t="shared" si="1"/>
        <v>0</v>
      </c>
      <c r="J96" s="18"/>
      <c r="K96" s="18"/>
      <c r="L96" s="18"/>
      <c r="M96" s="18"/>
      <c r="N96" s="18"/>
      <c r="O96" s="18"/>
      <c r="P96" s="23"/>
      <c r="Q96" s="18"/>
      <c r="R96" s="18"/>
      <c r="S96" s="18"/>
      <c r="T96" s="18"/>
    </row>
    <row r="97" spans="1:20">
      <c r="A97" s="4">
        <v>93</v>
      </c>
      <c r="B97" s="17"/>
      <c r="C97" s="18"/>
      <c r="D97" s="18"/>
      <c r="E97" s="19"/>
      <c r="F97" s="18"/>
      <c r="G97" s="19"/>
      <c r="H97" s="19"/>
      <c r="I97" s="58">
        <f t="shared" si="1"/>
        <v>0</v>
      </c>
      <c r="J97" s="18"/>
      <c r="K97" s="18"/>
      <c r="L97" s="18"/>
      <c r="M97" s="18"/>
      <c r="N97" s="18"/>
      <c r="O97" s="18"/>
      <c r="P97" s="23"/>
      <c r="Q97" s="18"/>
      <c r="R97" s="18"/>
      <c r="S97" s="18"/>
      <c r="T97" s="18"/>
    </row>
    <row r="98" spans="1:20">
      <c r="A98" s="4">
        <v>94</v>
      </c>
      <c r="B98" s="17"/>
      <c r="C98" s="18"/>
      <c r="D98" s="18"/>
      <c r="E98" s="19"/>
      <c r="F98" s="18"/>
      <c r="G98" s="19"/>
      <c r="H98" s="19"/>
      <c r="I98" s="58">
        <f t="shared" si="1"/>
        <v>0</v>
      </c>
      <c r="J98" s="18"/>
      <c r="K98" s="18"/>
      <c r="L98" s="18"/>
      <c r="M98" s="18"/>
      <c r="N98" s="18"/>
      <c r="O98" s="18"/>
      <c r="P98" s="23"/>
      <c r="Q98" s="18"/>
      <c r="R98" s="18"/>
      <c r="S98" s="18"/>
      <c r="T98" s="18"/>
    </row>
    <row r="99" spans="1:20">
      <c r="A99" s="4">
        <v>95</v>
      </c>
      <c r="B99" s="17"/>
      <c r="C99" s="18"/>
      <c r="D99" s="18"/>
      <c r="E99" s="19"/>
      <c r="F99" s="18"/>
      <c r="G99" s="19"/>
      <c r="H99" s="19"/>
      <c r="I99" s="58">
        <f t="shared" si="1"/>
        <v>0</v>
      </c>
      <c r="J99" s="18"/>
      <c r="K99" s="18"/>
      <c r="L99" s="18"/>
      <c r="M99" s="18"/>
      <c r="N99" s="18"/>
      <c r="O99" s="18"/>
      <c r="P99" s="23"/>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c r="A165" s="20" t="s">
        <v>11</v>
      </c>
      <c r="B165" s="38"/>
      <c r="C165" s="20">
        <f>COUNTIFS(C5:C164,"*")</f>
        <v>66</v>
      </c>
      <c r="D165" s="20"/>
      <c r="E165" s="13"/>
      <c r="F165" s="20"/>
      <c r="G165" s="59">
        <f>SUM(G5:G164)</f>
        <v>2219</v>
      </c>
      <c r="H165" s="59">
        <f>SUM(H5:H164)</f>
        <v>2095</v>
      </c>
      <c r="I165" s="59">
        <f>SUM(I5:I164)</f>
        <v>4314</v>
      </c>
      <c r="J165" s="20"/>
      <c r="K165" s="20"/>
      <c r="L165" s="20"/>
      <c r="M165" s="20"/>
      <c r="N165" s="20"/>
      <c r="O165" s="20"/>
      <c r="P165" s="14"/>
      <c r="Q165" s="20"/>
      <c r="R165" s="20"/>
      <c r="S165" s="20"/>
      <c r="T165" s="12"/>
    </row>
    <row r="166" spans="1:20">
      <c r="A166" s="43" t="s">
        <v>62</v>
      </c>
      <c r="B166" s="10">
        <f>COUNTIF(B$5:B$164,"Team 1")</f>
        <v>33</v>
      </c>
      <c r="C166" s="43" t="s">
        <v>25</v>
      </c>
      <c r="D166" s="10">
        <f>COUNTIF(D5:D164,"Anganwadi")</f>
        <v>66</v>
      </c>
    </row>
    <row r="167" spans="1:20">
      <c r="A167" s="43" t="s">
        <v>63</v>
      </c>
      <c r="B167" s="10">
        <f>COUNTIF(B$6:B$164,"Team 2")</f>
        <v>33</v>
      </c>
      <c r="C167" s="43"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72:D164 D57:D69 D50:D55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0" activePane="bottomRight" state="frozen"/>
      <selection pane="topRight" activeCell="C1" sqref="C1"/>
      <selection pane="bottomLeft" activeCell="A5" sqref="A5"/>
      <selection pane="bottomRight" activeCell="K45" sqref="K4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19" t="s">
        <v>70</v>
      </c>
      <c r="B1" s="219"/>
      <c r="C1" s="219"/>
      <c r="D1" s="54"/>
      <c r="E1" s="54"/>
      <c r="F1" s="54"/>
      <c r="G1" s="54"/>
      <c r="H1" s="54"/>
      <c r="I1" s="54"/>
      <c r="J1" s="54"/>
      <c r="K1" s="54"/>
      <c r="L1" s="54"/>
      <c r="M1" s="54"/>
      <c r="N1" s="54"/>
      <c r="O1" s="54"/>
      <c r="P1" s="54"/>
      <c r="Q1" s="54"/>
      <c r="R1" s="54"/>
      <c r="S1" s="54"/>
    </row>
    <row r="2" spans="1:20">
      <c r="A2" s="213" t="s">
        <v>59</v>
      </c>
      <c r="B2" s="214"/>
      <c r="C2" s="214"/>
      <c r="D2" s="24">
        <v>43678</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thickBot="1">
      <c r="A4" s="215"/>
      <c r="B4" s="218"/>
      <c r="C4" s="216"/>
      <c r="D4" s="216"/>
      <c r="E4" s="216"/>
      <c r="F4" s="217"/>
      <c r="G4" s="22" t="s">
        <v>9</v>
      </c>
      <c r="H4" s="22" t="s">
        <v>10</v>
      </c>
      <c r="I4" s="22" t="s">
        <v>11</v>
      </c>
      <c r="J4" s="216"/>
      <c r="K4" s="212"/>
      <c r="L4" s="212"/>
      <c r="M4" s="212"/>
      <c r="N4" s="212"/>
      <c r="O4" s="212"/>
      <c r="P4" s="215"/>
      <c r="Q4" s="215"/>
      <c r="R4" s="216"/>
      <c r="S4" s="216"/>
      <c r="T4" s="216"/>
    </row>
    <row r="5" spans="1:20" ht="17.25" thickBot="1">
      <c r="A5" s="4">
        <v>1</v>
      </c>
      <c r="B5" s="17" t="s">
        <v>62</v>
      </c>
      <c r="C5" s="117" t="s">
        <v>524</v>
      </c>
      <c r="D5" s="47" t="s">
        <v>25</v>
      </c>
      <c r="E5" s="47">
        <v>18</v>
      </c>
      <c r="F5" s="56"/>
      <c r="G5" s="17">
        <v>31</v>
      </c>
      <c r="H5" s="17">
        <v>25</v>
      </c>
      <c r="I5" s="58">
        <f>SUM(G5:H5)</f>
        <v>56</v>
      </c>
      <c r="J5" s="118">
        <v>9613718984</v>
      </c>
      <c r="K5" s="73" t="s">
        <v>506</v>
      </c>
      <c r="L5" s="47" t="s">
        <v>525</v>
      </c>
      <c r="M5" s="73">
        <v>9954771257</v>
      </c>
      <c r="N5" s="48" t="s">
        <v>519</v>
      </c>
      <c r="O5" s="87" t="s">
        <v>520</v>
      </c>
      <c r="P5" s="48">
        <v>43678</v>
      </c>
      <c r="Q5" s="47" t="s">
        <v>196</v>
      </c>
      <c r="R5" s="47" t="s">
        <v>526</v>
      </c>
      <c r="S5" s="18" t="s">
        <v>787</v>
      </c>
      <c r="T5" s="18"/>
    </row>
    <row r="6" spans="1:20" ht="33.75" thickBot="1">
      <c r="A6" s="4">
        <v>2</v>
      </c>
      <c r="B6" s="17" t="s">
        <v>63</v>
      </c>
      <c r="C6" s="66" t="s">
        <v>523</v>
      </c>
      <c r="D6" s="47" t="s">
        <v>25</v>
      </c>
      <c r="E6" s="47">
        <v>187</v>
      </c>
      <c r="F6" s="47"/>
      <c r="G6" s="19">
        <v>40</v>
      </c>
      <c r="H6" s="19">
        <v>31</v>
      </c>
      <c r="I6" s="58">
        <f t="shared" ref="I6:I69" si="0">SUM(G6:H6)</f>
        <v>71</v>
      </c>
      <c r="J6" s="67">
        <v>9859647760</v>
      </c>
      <c r="K6" s="73" t="s">
        <v>506</v>
      </c>
      <c r="L6" s="47" t="s">
        <v>273</v>
      </c>
      <c r="M6" s="73">
        <v>9706215838</v>
      </c>
      <c r="N6" s="48" t="s">
        <v>510</v>
      </c>
      <c r="O6" s="87" t="s">
        <v>511</v>
      </c>
      <c r="P6" s="48">
        <v>43678</v>
      </c>
      <c r="Q6" s="47" t="s">
        <v>196</v>
      </c>
      <c r="R6" s="47" t="s">
        <v>521</v>
      </c>
      <c r="S6" s="18" t="s">
        <v>787</v>
      </c>
      <c r="T6" s="18"/>
    </row>
    <row r="7" spans="1:20">
      <c r="A7" s="4">
        <v>3</v>
      </c>
      <c r="B7" s="17" t="s">
        <v>62</v>
      </c>
      <c r="C7" s="70" t="s">
        <v>529</v>
      </c>
      <c r="D7" s="47" t="s">
        <v>23</v>
      </c>
      <c r="E7" s="73" t="s">
        <v>530</v>
      </c>
      <c r="F7" s="47" t="s">
        <v>78</v>
      </c>
      <c r="G7" s="19">
        <v>149</v>
      </c>
      <c r="H7" s="19">
        <v>163</v>
      </c>
      <c r="I7" s="58">
        <f t="shared" si="0"/>
        <v>312</v>
      </c>
      <c r="J7" s="116">
        <v>9707146721</v>
      </c>
      <c r="K7" s="17"/>
      <c r="L7" s="17"/>
      <c r="M7" s="17"/>
      <c r="N7" s="17"/>
      <c r="O7" s="17"/>
      <c r="P7" s="119">
        <v>43679</v>
      </c>
      <c r="Q7" s="17" t="s">
        <v>201</v>
      </c>
      <c r="R7" s="17" t="s">
        <v>276</v>
      </c>
      <c r="S7" s="18" t="s">
        <v>787</v>
      </c>
      <c r="T7" s="18"/>
    </row>
    <row r="8" spans="1:20">
      <c r="A8" s="4">
        <v>4</v>
      </c>
      <c r="B8" s="17" t="s">
        <v>63</v>
      </c>
      <c r="C8" s="70" t="s">
        <v>527</v>
      </c>
      <c r="D8" s="47" t="s">
        <v>23</v>
      </c>
      <c r="E8" s="73" t="s">
        <v>528</v>
      </c>
      <c r="F8" s="69" t="s">
        <v>94</v>
      </c>
      <c r="G8" s="19">
        <v>153</v>
      </c>
      <c r="H8" s="19">
        <v>181</v>
      </c>
      <c r="I8" s="58">
        <f t="shared" si="0"/>
        <v>334</v>
      </c>
      <c r="J8" s="98" t="s">
        <v>531</v>
      </c>
      <c r="K8" s="56"/>
      <c r="L8" s="56"/>
      <c r="M8" s="56"/>
      <c r="N8" s="56"/>
      <c r="O8" s="56"/>
      <c r="P8" s="119">
        <v>43679</v>
      </c>
      <c r="Q8" s="17" t="s">
        <v>201</v>
      </c>
      <c r="R8" s="47" t="s">
        <v>177</v>
      </c>
      <c r="S8" s="18" t="s">
        <v>787</v>
      </c>
      <c r="T8" s="18"/>
    </row>
    <row r="9" spans="1:20" ht="27">
      <c r="A9" s="4">
        <v>5</v>
      </c>
      <c r="B9" s="17" t="s">
        <v>62</v>
      </c>
      <c r="C9" s="64" t="s">
        <v>532</v>
      </c>
      <c r="D9" s="47" t="s">
        <v>23</v>
      </c>
      <c r="E9" s="47">
        <v>18040208101</v>
      </c>
      <c r="F9" s="47" t="s">
        <v>94</v>
      </c>
      <c r="G9" s="65">
        <v>22</v>
      </c>
      <c r="H9" s="65">
        <v>32</v>
      </c>
      <c r="I9" s="58">
        <f t="shared" si="0"/>
        <v>54</v>
      </c>
      <c r="J9" s="85">
        <v>9864452843</v>
      </c>
      <c r="K9" s="47"/>
      <c r="L9" s="47"/>
      <c r="M9" s="47"/>
      <c r="N9" s="47"/>
      <c r="O9" s="47"/>
      <c r="P9" s="48">
        <v>43680</v>
      </c>
      <c r="Q9" s="47" t="s">
        <v>166</v>
      </c>
      <c r="R9" s="47" t="s">
        <v>536</v>
      </c>
      <c r="S9" s="18" t="s">
        <v>787</v>
      </c>
      <c r="T9" s="18"/>
    </row>
    <row r="10" spans="1:20" ht="27">
      <c r="A10" s="4">
        <v>6</v>
      </c>
      <c r="B10" s="17" t="s">
        <v>62</v>
      </c>
      <c r="C10" s="64" t="s">
        <v>533</v>
      </c>
      <c r="D10" s="47" t="s">
        <v>23</v>
      </c>
      <c r="E10" s="47">
        <v>18040209902</v>
      </c>
      <c r="F10" s="47" t="s">
        <v>94</v>
      </c>
      <c r="G10" s="65">
        <v>17</v>
      </c>
      <c r="H10" s="65">
        <v>14</v>
      </c>
      <c r="I10" s="58">
        <f t="shared" si="0"/>
        <v>31</v>
      </c>
      <c r="J10" s="85">
        <v>9613192178</v>
      </c>
      <c r="K10" s="47"/>
      <c r="L10" s="47"/>
      <c r="M10" s="47"/>
      <c r="N10" s="47"/>
      <c r="O10" s="47"/>
      <c r="P10" s="48">
        <v>43680</v>
      </c>
      <c r="Q10" s="47" t="s">
        <v>166</v>
      </c>
      <c r="R10" s="47" t="s">
        <v>378</v>
      </c>
      <c r="S10" s="18" t="s">
        <v>787</v>
      </c>
      <c r="T10" s="18"/>
    </row>
    <row r="11" spans="1:20">
      <c r="A11" s="4">
        <v>7</v>
      </c>
      <c r="B11" s="17" t="s">
        <v>63</v>
      </c>
      <c r="C11" s="64" t="s">
        <v>534</v>
      </c>
      <c r="D11" s="47" t="s">
        <v>23</v>
      </c>
      <c r="E11" s="47">
        <v>18040209901</v>
      </c>
      <c r="F11" s="47" t="s">
        <v>94</v>
      </c>
      <c r="G11" s="65">
        <v>22</v>
      </c>
      <c r="H11" s="65">
        <v>19</v>
      </c>
      <c r="I11" s="58">
        <f t="shared" si="0"/>
        <v>41</v>
      </c>
      <c r="J11" s="85">
        <v>9435312948</v>
      </c>
      <c r="K11" s="47"/>
      <c r="L11" s="47"/>
      <c r="M11" s="47"/>
      <c r="N11" s="47"/>
      <c r="O11" s="47"/>
      <c r="P11" s="48">
        <v>43680</v>
      </c>
      <c r="Q11" s="47" t="s">
        <v>166</v>
      </c>
      <c r="R11" s="47" t="s">
        <v>392</v>
      </c>
      <c r="S11" s="18" t="s">
        <v>787</v>
      </c>
      <c r="T11" s="18"/>
    </row>
    <row r="12" spans="1:20" ht="17.25" thickBot="1">
      <c r="A12" s="4">
        <v>8</v>
      </c>
      <c r="B12" s="17" t="s">
        <v>63</v>
      </c>
      <c r="C12" s="64" t="s">
        <v>535</v>
      </c>
      <c r="D12" s="47" t="s">
        <v>23</v>
      </c>
      <c r="E12" s="47">
        <v>18040223801</v>
      </c>
      <c r="F12" s="47" t="s">
        <v>94</v>
      </c>
      <c r="G12" s="65">
        <v>20</v>
      </c>
      <c r="H12" s="65">
        <v>33</v>
      </c>
      <c r="I12" s="58">
        <f t="shared" si="0"/>
        <v>53</v>
      </c>
      <c r="J12" s="85">
        <v>9435312338</v>
      </c>
      <c r="K12" s="47"/>
      <c r="L12" s="47"/>
      <c r="M12" s="47"/>
      <c r="N12" s="47"/>
      <c r="O12" s="47"/>
      <c r="P12" s="48">
        <v>43680</v>
      </c>
      <c r="Q12" s="47" t="s">
        <v>166</v>
      </c>
      <c r="R12" s="47" t="s">
        <v>537</v>
      </c>
      <c r="S12" s="18" t="s">
        <v>787</v>
      </c>
      <c r="T12" s="18"/>
    </row>
    <row r="13" spans="1:20" ht="17.25" thickBot="1">
      <c r="A13" s="4">
        <v>9</v>
      </c>
      <c r="B13" s="17" t="s">
        <v>62</v>
      </c>
      <c r="C13" s="66" t="s">
        <v>541</v>
      </c>
      <c r="D13" s="47" t="s">
        <v>25</v>
      </c>
      <c r="E13" s="47">
        <v>13</v>
      </c>
      <c r="F13" s="47"/>
      <c r="G13" s="65">
        <v>10</v>
      </c>
      <c r="H13" s="65">
        <v>10</v>
      </c>
      <c r="I13" s="58">
        <f t="shared" si="0"/>
        <v>20</v>
      </c>
      <c r="J13" s="111">
        <v>9613470357</v>
      </c>
      <c r="K13" s="73" t="s">
        <v>506</v>
      </c>
      <c r="L13" s="47" t="s">
        <v>507</v>
      </c>
      <c r="M13" s="73">
        <v>9954771257</v>
      </c>
      <c r="N13" s="47" t="s">
        <v>545</v>
      </c>
      <c r="O13" s="87" t="s">
        <v>546</v>
      </c>
      <c r="P13" s="48">
        <v>43682</v>
      </c>
      <c r="Q13" s="47" t="s">
        <v>175</v>
      </c>
      <c r="R13" s="47" t="s">
        <v>509</v>
      </c>
      <c r="S13" s="18" t="s">
        <v>787</v>
      </c>
      <c r="T13" s="18"/>
    </row>
    <row r="14" spans="1:20" ht="27.75" thickBot="1">
      <c r="A14" s="4">
        <v>10</v>
      </c>
      <c r="B14" s="17" t="s">
        <v>62</v>
      </c>
      <c r="C14" s="120" t="s">
        <v>542</v>
      </c>
      <c r="D14" s="47" t="s">
        <v>23</v>
      </c>
      <c r="E14" s="121" t="s">
        <v>543</v>
      </c>
      <c r="F14" s="47" t="s">
        <v>94</v>
      </c>
      <c r="G14" s="65">
        <v>24</v>
      </c>
      <c r="H14" s="65">
        <v>18</v>
      </c>
      <c r="I14" s="58">
        <f t="shared" si="0"/>
        <v>42</v>
      </c>
      <c r="J14" s="116">
        <v>8011084205</v>
      </c>
      <c r="K14" s="73" t="s">
        <v>506</v>
      </c>
      <c r="L14" s="47" t="s">
        <v>507</v>
      </c>
      <c r="M14" s="73">
        <v>9954771257</v>
      </c>
      <c r="N14" s="47" t="s">
        <v>545</v>
      </c>
      <c r="O14" s="87" t="s">
        <v>546</v>
      </c>
      <c r="P14" s="48">
        <v>43682</v>
      </c>
      <c r="Q14" s="47" t="s">
        <v>175</v>
      </c>
      <c r="R14" s="47" t="s">
        <v>509</v>
      </c>
      <c r="S14" s="18" t="s">
        <v>787</v>
      </c>
      <c r="T14" s="18"/>
    </row>
    <row r="15" spans="1:20" ht="17.25" thickBot="1">
      <c r="A15" s="4">
        <v>11</v>
      </c>
      <c r="B15" s="17" t="s">
        <v>63</v>
      </c>
      <c r="C15" s="66" t="s">
        <v>538</v>
      </c>
      <c r="D15" s="47" t="s">
        <v>25</v>
      </c>
      <c r="E15" s="47">
        <v>18</v>
      </c>
      <c r="F15" s="47"/>
      <c r="G15" s="19">
        <v>10</v>
      </c>
      <c r="H15" s="19">
        <v>10</v>
      </c>
      <c r="I15" s="58">
        <f t="shared" si="0"/>
        <v>20</v>
      </c>
      <c r="J15" s="85">
        <v>9577408792</v>
      </c>
      <c r="K15" s="73" t="s">
        <v>506</v>
      </c>
      <c r="L15" s="51" t="s">
        <v>507</v>
      </c>
      <c r="M15" s="73">
        <v>9954771257</v>
      </c>
      <c r="N15" s="101" t="s">
        <v>545</v>
      </c>
      <c r="O15" s="87" t="s">
        <v>546</v>
      </c>
      <c r="P15" s="48">
        <v>43682</v>
      </c>
      <c r="Q15" s="47" t="s">
        <v>175</v>
      </c>
      <c r="R15" s="47" t="s">
        <v>521</v>
      </c>
      <c r="S15" s="18" t="s">
        <v>787</v>
      </c>
      <c r="T15" s="18"/>
    </row>
    <row r="16" spans="1:20" ht="33.75" thickBot="1">
      <c r="A16" s="4">
        <v>12</v>
      </c>
      <c r="B16" s="17" t="s">
        <v>63</v>
      </c>
      <c r="C16" s="120" t="s">
        <v>539</v>
      </c>
      <c r="D16" s="47" t="s">
        <v>23</v>
      </c>
      <c r="E16" s="121" t="s">
        <v>540</v>
      </c>
      <c r="F16" s="47" t="s">
        <v>94</v>
      </c>
      <c r="G16" s="65">
        <v>16</v>
      </c>
      <c r="H16" s="65">
        <v>29</v>
      </c>
      <c r="I16" s="58">
        <f t="shared" si="0"/>
        <v>45</v>
      </c>
      <c r="J16" s="116" t="s">
        <v>544</v>
      </c>
      <c r="K16" s="73" t="s">
        <v>506</v>
      </c>
      <c r="L16" s="51" t="s">
        <v>507</v>
      </c>
      <c r="M16" s="73">
        <v>9954771257</v>
      </c>
      <c r="N16" s="101" t="s">
        <v>545</v>
      </c>
      <c r="O16" s="87" t="s">
        <v>546</v>
      </c>
      <c r="P16" s="48">
        <v>43682</v>
      </c>
      <c r="Q16" s="47" t="s">
        <v>175</v>
      </c>
      <c r="R16" s="47" t="s">
        <v>521</v>
      </c>
      <c r="S16" s="18" t="s">
        <v>787</v>
      </c>
      <c r="T16" s="18"/>
    </row>
    <row r="17" spans="1:20">
      <c r="A17" s="4">
        <v>13</v>
      </c>
      <c r="B17" s="17" t="s">
        <v>62</v>
      </c>
      <c r="C17" s="70" t="s">
        <v>547</v>
      </c>
      <c r="D17" s="47" t="s">
        <v>23</v>
      </c>
      <c r="E17" s="73" t="s">
        <v>550</v>
      </c>
      <c r="F17" s="47" t="s">
        <v>94</v>
      </c>
      <c r="G17" s="19">
        <v>135</v>
      </c>
      <c r="H17" s="19">
        <v>130</v>
      </c>
      <c r="I17" s="58">
        <f t="shared" si="0"/>
        <v>265</v>
      </c>
      <c r="J17" s="98" t="s">
        <v>551</v>
      </c>
      <c r="K17" s="47"/>
      <c r="L17" s="47"/>
      <c r="M17" s="47"/>
      <c r="N17" s="47"/>
      <c r="O17" s="47"/>
      <c r="P17" s="84">
        <v>43683</v>
      </c>
      <c r="Q17" s="47" t="s">
        <v>183</v>
      </c>
      <c r="R17" s="47" t="s">
        <v>168</v>
      </c>
      <c r="S17" s="18" t="s">
        <v>787</v>
      </c>
      <c r="T17" s="18"/>
    </row>
    <row r="18" spans="1:20" ht="25.5">
      <c r="A18" s="4">
        <v>14</v>
      </c>
      <c r="B18" s="17" t="s">
        <v>63</v>
      </c>
      <c r="C18" s="77" t="s">
        <v>548</v>
      </c>
      <c r="D18" s="47" t="s">
        <v>23</v>
      </c>
      <c r="E18" s="78" t="s">
        <v>549</v>
      </c>
      <c r="F18" s="47" t="s">
        <v>94</v>
      </c>
      <c r="G18" s="19">
        <v>131</v>
      </c>
      <c r="H18" s="19">
        <v>168</v>
      </c>
      <c r="I18" s="58">
        <f t="shared" si="0"/>
        <v>299</v>
      </c>
      <c r="J18" s="98" t="s">
        <v>552</v>
      </c>
      <c r="K18" s="47"/>
      <c r="L18" s="47"/>
      <c r="M18" s="47"/>
      <c r="N18" s="47"/>
      <c r="O18" s="47"/>
      <c r="P18" s="84">
        <v>43683</v>
      </c>
      <c r="Q18" s="47" t="s">
        <v>183</v>
      </c>
      <c r="R18" s="47" t="s">
        <v>282</v>
      </c>
      <c r="S18" s="18" t="s">
        <v>787</v>
      </c>
      <c r="T18" s="18"/>
    </row>
    <row r="19" spans="1:20" ht="33">
      <c r="A19" s="4">
        <v>15</v>
      </c>
      <c r="B19" s="17" t="s">
        <v>62</v>
      </c>
      <c r="C19" s="122" t="s">
        <v>554</v>
      </c>
      <c r="D19" s="47" t="s">
        <v>23</v>
      </c>
      <c r="E19" s="123">
        <v>18040111803</v>
      </c>
      <c r="F19" s="71" t="s">
        <v>78</v>
      </c>
      <c r="G19" s="19">
        <v>112</v>
      </c>
      <c r="H19" s="19">
        <v>92</v>
      </c>
      <c r="I19" s="58">
        <f t="shared" si="0"/>
        <v>204</v>
      </c>
      <c r="J19" s="67">
        <v>8721956657</v>
      </c>
      <c r="K19" s="47"/>
      <c r="L19" s="47"/>
      <c r="M19" s="47"/>
      <c r="N19" s="47"/>
      <c r="O19" s="47"/>
      <c r="P19" s="48">
        <v>43684</v>
      </c>
      <c r="Q19" s="47" t="s">
        <v>225</v>
      </c>
      <c r="R19" s="47" t="s">
        <v>223</v>
      </c>
      <c r="S19" s="18" t="s">
        <v>787</v>
      </c>
      <c r="T19" s="18"/>
    </row>
    <row r="20" spans="1:20" ht="33">
      <c r="A20" s="4">
        <v>16</v>
      </c>
      <c r="B20" s="17" t="s">
        <v>63</v>
      </c>
      <c r="C20" s="122" t="s">
        <v>553</v>
      </c>
      <c r="D20" s="47" t="s">
        <v>23</v>
      </c>
      <c r="E20" s="123">
        <v>18040102910</v>
      </c>
      <c r="F20" s="47" t="s">
        <v>78</v>
      </c>
      <c r="G20" s="19">
        <v>95</v>
      </c>
      <c r="H20" s="19">
        <v>83</v>
      </c>
      <c r="I20" s="58">
        <f t="shared" si="0"/>
        <v>178</v>
      </c>
      <c r="J20" s="116">
        <v>9678603199</v>
      </c>
      <c r="K20" s="47"/>
      <c r="L20" s="47"/>
      <c r="M20" s="47"/>
      <c r="N20" s="47"/>
      <c r="O20" s="47"/>
      <c r="P20" s="48">
        <v>43684</v>
      </c>
      <c r="Q20" s="47" t="s">
        <v>225</v>
      </c>
      <c r="R20" s="47" t="s">
        <v>184</v>
      </c>
      <c r="S20" s="18" t="s">
        <v>787</v>
      </c>
      <c r="T20" s="18"/>
    </row>
    <row r="21" spans="1:20">
      <c r="A21" s="4">
        <v>17</v>
      </c>
      <c r="B21" s="17" t="s">
        <v>62</v>
      </c>
      <c r="C21" s="124" t="s">
        <v>555</v>
      </c>
      <c r="D21" s="47" t="s">
        <v>23</v>
      </c>
      <c r="E21" s="98" t="s">
        <v>556</v>
      </c>
      <c r="F21" s="67" t="s">
        <v>78</v>
      </c>
      <c r="G21" s="67">
        <v>200</v>
      </c>
      <c r="H21" s="67">
        <v>102</v>
      </c>
      <c r="I21" s="58">
        <f t="shared" si="0"/>
        <v>302</v>
      </c>
      <c r="J21" s="98" t="s">
        <v>559</v>
      </c>
      <c r="K21" s="47"/>
      <c r="L21" s="47"/>
      <c r="M21" s="47"/>
      <c r="N21" s="47"/>
      <c r="O21" s="47"/>
      <c r="P21" s="48">
        <v>43685</v>
      </c>
      <c r="Q21" s="47" t="s">
        <v>196</v>
      </c>
      <c r="R21" s="67" t="s">
        <v>187</v>
      </c>
      <c r="S21" s="18" t="s">
        <v>787</v>
      </c>
      <c r="T21" s="18"/>
    </row>
    <row r="22" spans="1:20">
      <c r="A22" s="4">
        <v>18</v>
      </c>
      <c r="B22" s="17" t="s">
        <v>63</v>
      </c>
      <c r="C22" s="124" t="s">
        <v>557</v>
      </c>
      <c r="D22" s="47" t="s">
        <v>23</v>
      </c>
      <c r="E22" s="98" t="s">
        <v>558</v>
      </c>
      <c r="F22" s="67" t="s">
        <v>74</v>
      </c>
      <c r="G22" s="67">
        <v>235</v>
      </c>
      <c r="H22" s="67">
        <v>113</v>
      </c>
      <c r="I22" s="58">
        <f t="shared" si="0"/>
        <v>348</v>
      </c>
      <c r="J22" s="98" t="s">
        <v>560</v>
      </c>
      <c r="K22" s="56"/>
      <c r="L22" s="56"/>
      <c r="M22" s="56"/>
      <c r="N22" s="56"/>
      <c r="O22" s="56"/>
      <c r="P22" s="48">
        <v>43685</v>
      </c>
      <c r="Q22" s="47" t="s">
        <v>196</v>
      </c>
      <c r="R22" s="67" t="s">
        <v>187</v>
      </c>
      <c r="S22" s="18" t="s">
        <v>787</v>
      </c>
      <c r="T22" s="18"/>
    </row>
    <row r="23" spans="1:20">
      <c r="A23" s="4">
        <v>19</v>
      </c>
      <c r="B23" s="17" t="s">
        <v>62</v>
      </c>
      <c r="C23" s="68" t="s">
        <v>562</v>
      </c>
      <c r="D23" s="47" t="s">
        <v>23</v>
      </c>
      <c r="E23" s="47">
        <v>18040204703</v>
      </c>
      <c r="F23" s="47" t="s">
        <v>78</v>
      </c>
      <c r="G23" s="83">
        <v>91</v>
      </c>
      <c r="H23" s="83">
        <v>99</v>
      </c>
      <c r="I23" s="58">
        <f t="shared" si="0"/>
        <v>190</v>
      </c>
      <c r="J23" s="89">
        <v>9435329941</v>
      </c>
      <c r="K23" s="47"/>
      <c r="L23" s="47"/>
      <c r="M23" s="47"/>
      <c r="N23" s="47"/>
      <c r="O23" s="47"/>
      <c r="P23" s="48">
        <v>43686</v>
      </c>
      <c r="Q23" s="47" t="s">
        <v>201</v>
      </c>
      <c r="R23" s="47" t="s">
        <v>209</v>
      </c>
      <c r="S23" s="18" t="s">
        <v>787</v>
      </c>
      <c r="T23" s="18"/>
    </row>
    <row r="24" spans="1:20">
      <c r="A24" s="4">
        <v>20</v>
      </c>
      <c r="B24" s="17" t="s">
        <v>63</v>
      </c>
      <c r="C24" s="68" t="s">
        <v>561</v>
      </c>
      <c r="D24" s="71" t="s">
        <v>23</v>
      </c>
      <c r="E24" s="47">
        <v>18040212502</v>
      </c>
      <c r="F24" s="71" t="s">
        <v>78</v>
      </c>
      <c r="G24" s="19">
        <v>85</v>
      </c>
      <c r="H24" s="19">
        <v>53</v>
      </c>
      <c r="I24" s="58">
        <f t="shared" si="0"/>
        <v>138</v>
      </c>
      <c r="J24" s="89">
        <v>9859193964</v>
      </c>
      <c r="K24" s="56"/>
      <c r="L24" s="56"/>
      <c r="M24" s="56"/>
      <c r="N24" s="56"/>
      <c r="O24" s="56"/>
      <c r="P24" s="48">
        <v>43686</v>
      </c>
      <c r="Q24" s="47" t="s">
        <v>201</v>
      </c>
      <c r="R24" s="18" t="s">
        <v>207</v>
      </c>
      <c r="S24" s="18" t="s">
        <v>787</v>
      </c>
      <c r="T24" s="18"/>
    </row>
    <row r="25" spans="1:20">
      <c r="A25" s="4">
        <v>21</v>
      </c>
      <c r="B25" s="17" t="s">
        <v>62</v>
      </c>
      <c r="C25" s="70" t="s">
        <v>563</v>
      </c>
      <c r="D25" s="47" t="s">
        <v>23</v>
      </c>
      <c r="E25" s="73" t="s">
        <v>564</v>
      </c>
      <c r="F25" s="47" t="s">
        <v>94</v>
      </c>
      <c r="G25" s="19">
        <v>35</v>
      </c>
      <c r="H25" s="19">
        <v>23</v>
      </c>
      <c r="I25" s="58">
        <f t="shared" si="0"/>
        <v>58</v>
      </c>
      <c r="J25" s="98" t="s">
        <v>571</v>
      </c>
      <c r="K25" s="18"/>
      <c r="L25" s="18"/>
      <c r="M25" s="18"/>
      <c r="N25" s="18"/>
      <c r="O25" s="18"/>
      <c r="P25" s="23">
        <v>43687</v>
      </c>
      <c r="Q25" s="18" t="s">
        <v>166</v>
      </c>
      <c r="R25" s="47" t="s">
        <v>231</v>
      </c>
      <c r="S25" s="18" t="s">
        <v>787</v>
      </c>
      <c r="T25" s="18"/>
    </row>
    <row r="26" spans="1:20">
      <c r="A26" s="4">
        <v>22</v>
      </c>
      <c r="B26" s="17" t="s">
        <v>62</v>
      </c>
      <c r="C26" s="70" t="s">
        <v>565</v>
      </c>
      <c r="D26" s="47" t="s">
        <v>23</v>
      </c>
      <c r="E26" s="73" t="s">
        <v>566</v>
      </c>
      <c r="F26" s="47" t="s">
        <v>94</v>
      </c>
      <c r="G26" s="19">
        <v>7</v>
      </c>
      <c r="H26" s="19">
        <v>7</v>
      </c>
      <c r="I26" s="58">
        <f t="shared" si="0"/>
        <v>14</v>
      </c>
      <c r="J26" s="98" t="s">
        <v>572</v>
      </c>
      <c r="K26" s="18"/>
      <c r="L26" s="18"/>
      <c r="M26" s="18"/>
      <c r="N26" s="18"/>
      <c r="O26" s="18"/>
      <c r="P26" s="23">
        <v>43687</v>
      </c>
      <c r="Q26" s="18" t="s">
        <v>166</v>
      </c>
      <c r="R26" s="47" t="s">
        <v>228</v>
      </c>
      <c r="S26" s="18" t="s">
        <v>787</v>
      </c>
      <c r="T26" s="18"/>
    </row>
    <row r="27" spans="1:20">
      <c r="A27" s="4">
        <v>23</v>
      </c>
      <c r="B27" s="17" t="s">
        <v>63</v>
      </c>
      <c r="C27" s="70" t="s">
        <v>567</v>
      </c>
      <c r="D27" s="47" t="s">
        <v>23</v>
      </c>
      <c r="E27" s="73" t="s">
        <v>568</v>
      </c>
      <c r="F27" s="47" t="s">
        <v>94</v>
      </c>
      <c r="G27" s="83">
        <v>34</v>
      </c>
      <c r="H27" s="83">
        <v>29</v>
      </c>
      <c r="I27" s="58">
        <f t="shared" si="0"/>
        <v>63</v>
      </c>
      <c r="J27" s="98" t="s">
        <v>573</v>
      </c>
      <c r="K27" s="18"/>
      <c r="L27" s="18"/>
      <c r="M27" s="18"/>
      <c r="N27" s="18"/>
      <c r="O27" s="18"/>
      <c r="P27" s="23">
        <v>43687</v>
      </c>
      <c r="Q27" s="18" t="s">
        <v>166</v>
      </c>
      <c r="R27" s="81" t="s">
        <v>209</v>
      </c>
      <c r="S27" s="18" t="s">
        <v>787</v>
      </c>
      <c r="T27" s="18"/>
    </row>
    <row r="28" spans="1:20" ht="17.25" thickBot="1">
      <c r="A28" s="4">
        <v>24</v>
      </c>
      <c r="B28" s="17" t="s">
        <v>63</v>
      </c>
      <c r="C28" s="70" t="s">
        <v>569</v>
      </c>
      <c r="D28" s="47" t="s">
        <v>23</v>
      </c>
      <c r="E28" s="73" t="s">
        <v>570</v>
      </c>
      <c r="F28" s="47" t="s">
        <v>94</v>
      </c>
      <c r="G28" s="65">
        <v>5</v>
      </c>
      <c r="H28" s="65">
        <v>13</v>
      </c>
      <c r="I28" s="58">
        <f t="shared" si="0"/>
        <v>18</v>
      </c>
      <c r="J28" s="98" t="s">
        <v>574</v>
      </c>
      <c r="K28" s="18"/>
      <c r="L28" s="18"/>
      <c r="M28" s="18"/>
      <c r="N28" s="18"/>
      <c r="O28" s="18"/>
      <c r="P28" s="23">
        <v>43687</v>
      </c>
      <c r="Q28" s="18" t="s">
        <v>166</v>
      </c>
      <c r="R28" s="81" t="s">
        <v>268</v>
      </c>
      <c r="S28" s="18" t="s">
        <v>787</v>
      </c>
      <c r="T28" s="18"/>
    </row>
    <row r="29" spans="1:20" ht="17.25" thickBot="1">
      <c r="A29" s="4">
        <v>25</v>
      </c>
      <c r="B29" s="17" t="s">
        <v>62</v>
      </c>
      <c r="C29" s="125" t="s">
        <v>577</v>
      </c>
      <c r="D29" s="47" t="s">
        <v>25</v>
      </c>
      <c r="E29" s="75" t="s">
        <v>578</v>
      </c>
      <c r="F29" s="47"/>
      <c r="G29" s="65">
        <v>20</v>
      </c>
      <c r="H29" s="65">
        <v>14</v>
      </c>
      <c r="I29" s="58">
        <f t="shared" si="0"/>
        <v>34</v>
      </c>
      <c r="J29" s="116">
        <v>8011777834</v>
      </c>
      <c r="K29" s="73" t="s">
        <v>506</v>
      </c>
      <c r="L29" s="47" t="s">
        <v>507</v>
      </c>
      <c r="M29" s="73">
        <v>9954771257</v>
      </c>
      <c r="N29" s="87" t="s">
        <v>581</v>
      </c>
      <c r="O29" s="87" t="s">
        <v>582</v>
      </c>
      <c r="P29" s="48">
        <v>43690</v>
      </c>
      <c r="Q29" s="47" t="s">
        <v>183</v>
      </c>
      <c r="R29" s="47" t="s">
        <v>204</v>
      </c>
      <c r="S29" s="18" t="s">
        <v>787</v>
      </c>
      <c r="T29" s="18"/>
    </row>
    <row r="30" spans="1:20" ht="17.25" thickBot="1">
      <c r="A30" s="4">
        <v>26</v>
      </c>
      <c r="B30" s="17" t="s">
        <v>62</v>
      </c>
      <c r="C30" s="64" t="s">
        <v>579</v>
      </c>
      <c r="D30" s="47" t="s">
        <v>23</v>
      </c>
      <c r="E30" s="118" t="s">
        <v>580</v>
      </c>
      <c r="F30" s="47" t="s">
        <v>94</v>
      </c>
      <c r="G30" s="65">
        <v>14</v>
      </c>
      <c r="H30" s="65">
        <v>12</v>
      </c>
      <c r="I30" s="58">
        <f t="shared" si="0"/>
        <v>26</v>
      </c>
      <c r="J30" s="116">
        <v>9435324910</v>
      </c>
      <c r="K30" s="73"/>
      <c r="L30" s="47"/>
      <c r="M30" s="73"/>
      <c r="N30" s="87"/>
      <c r="O30" s="87"/>
      <c r="P30" s="48">
        <v>43690</v>
      </c>
      <c r="Q30" s="47" t="s">
        <v>183</v>
      </c>
      <c r="R30" s="47" t="s">
        <v>204</v>
      </c>
      <c r="S30" s="18" t="s">
        <v>787</v>
      </c>
      <c r="T30" s="18"/>
    </row>
    <row r="31" spans="1:20" ht="17.25" thickBot="1">
      <c r="A31" s="4">
        <v>27</v>
      </c>
      <c r="B31" s="17" t="s">
        <v>63</v>
      </c>
      <c r="C31" s="125" t="s">
        <v>575</v>
      </c>
      <c r="D31" s="47" t="s">
        <v>25</v>
      </c>
      <c r="E31" s="126">
        <v>188</v>
      </c>
      <c r="F31" s="47"/>
      <c r="G31" s="65">
        <v>7</v>
      </c>
      <c r="H31" s="65">
        <v>5</v>
      </c>
      <c r="I31" s="58">
        <f t="shared" si="0"/>
        <v>12</v>
      </c>
      <c r="J31" s="85">
        <v>3613763766</v>
      </c>
      <c r="K31" s="73" t="s">
        <v>506</v>
      </c>
      <c r="L31" s="47" t="s">
        <v>507</v>
      </c>
      <c r="M31" s="73">
        <v>9954771257</v>
      </c>
      <c r="N31" s="87" t="s">
        <v>581</v>
      </c>
      <c r="O31" s="87" t="s">
        <v>582</v>
      </c>
      <c r="P31" s="48">
        <v>43690</v>
      </c>
      <c r="Q31" s="47" t="s">
        <v>183</v>
      </c>
      <c r="R31" s="47" t="s">
        <v>583</v>
      </c>
      <c r="S31" s="18" t="s">
        <v>787</v>
      </c>
      <c r="T31" s="18"/>
    </row>
    <row r="32" spans="1:20" ht="17.25" thickBot="1">
      <c r="A32" s="4">
        <v>28</v>
      </c>
      <c r="B32" s="17" t="s">
        <v>63</v>
      </c>
      <c r="C32" s="64" t="s">
        <v>576</v>
      </c>
      <c r="D32" s="47" t="s">
        <v>23</v>
      </c>
      <c r="E32" s="47">
        <v>18040117001</v>
      </c>
      <c r="F32" s="47" t="s">
        <v>94</v>
      </c>
      <c r="G32" s="65">
        <v>30</v>
      </c>
      <c r="H32" s="65">
        <v>25</v>
      </c>
      <c r="I32" s="58">
        <f t="shared" si="0"/>
        <v>55</v>
      </c>
      <c r="J32" s="116">
        <v>9613482678</v>
      </c>
      <c r="K32" s="73"/>
      <c r="L32" s="47"/>
      <c r="M32" s="73"/>
      <c r="N32" s="87"/>
      <c r="O32" s="87"/>
      <c r="P32" s="48">
        <v>43690</v>
      </c>
      <c r="Q32" s="47" t="s">
        <v>183</v>
      </c>
      <c r="R32" s="47" t="s">
        <v>583</v>
      </c>
      <c r="S32" s="18" t="s">
        <v>787</v>
      </c>
      <c r="T32" s="18"/>
    </row>
    <row r="33" spans="1:20" ht="17.25" thickBot="1">
      <c r="A33" s="4">
        <v>29</v>
      </c>
      <c r="B33" s="17" t="s">
        <v>62</v>
      </c>
      <c r="C33" s="70" t="s">
        <v>584</v>
      </c>
      <c r="D33" s="71" t="s">
        <v>23</v>
      </c>
      <c r="E33" s="73" t="s">
        <v>585</v>
      </c>
      <c r="F33" s="73" t="s">
        <v>94</v>
      </c>
      <c r="G33" s="73">
        <v>244</v>
      </c>
      <c r="H33" s="73">
        <v>214</v>
      </c>
      <c r="I33" s="58">
        <f t="shared" si="0"/>
        <v>458</v>
      </c>
      <c r="J33" s="98" t="s">
        <v>588</v>
      </c>
      <c r="K33" s="70"/>
      <c r="L33" s="70"/>
      <c r="M33" s="70"/>
      <c r="N33" s="70"/>
      <c r="O33" s="70"/>
      <c r="P33" s="127">
        <v>43691</v>
      </c>
      <c r="Q33" s="73" t="s">
        <v>225</v>
      </c>
      <c r="R33" s="73" t="s">
        <v>177</v>
      </c>
      <c r="S33" s="18" t="s">
        <v>787</v>
      </c>
      <c r="T33" s="18"/>
    </row>
    <row r="34" spans="1:20" ht="17.25" thickBot="1">
      <c r="A34" s="4">
        <v>30</v>
      </c>
      <c r="B34" s="17" t="s">
        <v>63</v>
      </c>
      <c r="C34" s="70" t="s">
        <v>586</v>
      </c>
      <c r="D34" s="47" t="s">
        <v>23</v>
      </c>
      <c r="E34" s="73" t="s">
        <v>587</v>
      </c>
      <c r="F34" s="71" t="s">
        <v>94</v>
      </c>
      <c r="G34" s="65">
        <v>204</v>
      </c>
      <c r="H34" s="65">
        <v>244</v>
      </c>
      <c r="I34" s="58">
        <f t="shared" si="0"/>
        <v>448</v>
      </c>
      <c r="J34" s="98" t="s">
        <v>589</v>
      </c>
      <c r="K34" s="73"/>
      <c r="L34" s="47"/>
      <c r="M34" s="73"/>
      <c r="N34" s="47"/>
      <c r="O34" s="87"/>
      <c r="P34" s="127">
        <v>43691</v>
      </c>
      <c r="Q34" s="73" t="s">
        <v>225</v>
      </c>
      <c r="R34" s="47" t="s">
        <v>271</v>
      </c>
      <c r="S34" s="18" t="s">
        <v>787</v>
      </c>
      <c r="T34" s="18"/>
    </row>
    <row r="35" spans="1:20" ht="33.75" thickBot="1">
      <c r="A35" s="4">
        <v>31</v>
      </c>
      <c r="B35" s="17" t="s">
        <v>62</v>
      </c>
      <c r="C35" s="128" t="s">
        <v>591</v>
      </c>
      <c r="D35" s="47" t="s">
        <v>23</v>
      </c>
      <c r="E35" s="118">
        <v>18040218504</v>
      </c>
      <c r="F35" s="129" t="s">
        <v>74</v>
      </c>
      <c r="G35" s="65">
        <v>215</v>
      </c>
      <c r="H35" s="65">
        <v>210</v>
      </c>
      <c r="I35" s="58">
        <f t="shared" si="0"/>
        <v>425</v>
      </c>
      <c r="J35" s="98" t="s">
        <v>593</v>
      </c>
      <c r="K35" s="86"/>
      <c r="L35" s="51"/>
      <c r="M35" s="73"/>
      <c r="N35" s="88"/>
      <c r="O35" s="87"/>
      <c r="P35" s="48">
        <v>43693</v>
      </c>
      <c r="Q35" s="47" t="s">
        <v>201</v>
      </c>
      <c r="R35" s="47" t="s">
        <v>282</v>
      </c>
      <c r="S35" s="18" t="s">
        <v>787</v>
      </c>
      <c r="T35" s="18"/>
    </row>
    <row r="36" spans="1:20" ht="33.75" thickBot="1">
      <c r="A36" s="4">
        <v>32</v>
      </c>
      <c r="B36" s="17" t="s">
        <v>63</v>
      </c>
      <c r="C36" s="63" t="s">
        <v>590</v>
      </c>
      <c r="D36" s="47" t="s">
        <v>23</v>
      </c>
      <c r="E36" s="47">
        <v>18040212104</v>
      </c>
      <c r="F36" s="47" t="s">
        <v>74</v>
      </c>
      <c r="G36" s="19">
        <v>243</v>
      </c>
      <c r="H36" s="19">
        <v>202</v>
      </c>
      <c r="I36" s="58">
        <f t="shared" si="0"/>
        <v>445</v>
      </c>
      <c r="J36" s="98" t="s">
        <v>592</v>
      </c>
      <c r="K36" s="86"/>
      <c r="L36" s="51"/>
      <c r="M36" s="73"/>
      <c r="N36" s="88"/>
      <c r="O36" s="87"/>
      <c r="P36" s="48">
        <v>43693</v>
      </c>
      <c r="Q36" s="47" t="s">
        <v>201</v>
      </c>
      <c r="R36" s="47" t="s">
        <v>177</v>
      </c>
      <c r="S36" s="18" t="s">
        <v>787</v>
      </c>
      <c r="T36" s="18"/>
    </row>
    <row r="37" spans="1:20">
      <c r="A37" s="4">
        <v>33</v>
      </c>
      <c r="B37" s="17" t="s">
        <v>62</v>
      </c>
      <c r="C37" s="70" t="s">
        <v>598</v>
      </c>
      <c r="D37" s="47" t="s">
        <v>23</v>
      </c>
      <c r="E37" s="73" t="s">
        <v>599</v>
      </c>
      <c r="F37" s="47" t="s">
        <v>94</v>
      </c>
      <c r="G37" s="65">
        <v>16</v>
      </c>
      <c r="H37" s="65">
        <v>21</v>
      </c>
      <c r="I37" s="58">
        <f t="shared" si="0"/>
        <v>37</v>
      </c>
      <c r="J37" s="98" t="s">
        <v>604</v>
      </c>
      <c r="K37" s="47"/>
      <c r="L37" s="47"/>
      <c r="M37" s="47"/>
      <c r="N37" s="47"/>
      <c r="O37" s="47"/>
      <c r="P37" s="48">
        <v>43694</v>
      </c>
      <c r="Q37" s="47" t="s">
        <v>166</v>
      </c>
      <c r="R37" s="47" t="s">
        <v>177</v>
      </c>
      <c r="S37" s="18" t="s">
        <v>787</v>
      </c>
      <c r="T37" s="18"/>
    </row>
    <row r="38" spans="1:20">
      <c r="A38" s="4">
        <v>34</v>
      </c>
      <c r="B38" s="17" t="s">
        <v>62</v>
      </c>
      <c r="C38" s="70" t="s">
        <v>600</v>
      </c>
      <c r="D38" s="47" t="s">
        <v>23</v>
      </c>
      <c r="E38" s="73" t="s">
        <v>601</v>
      </c>
      <c r="F38" s="47" t="s">
        <v>94</v>
      </c>
      <c r="G38" s="65">
        <v>31</v>
      </c>
      <c r="H38" s="65">
        <v>20</v>
      </c>
      <c r="I38" s="58">
        <f t="shared" si="0"/>
        <v>51</v>
      </c>
      <c r="J38" s="98" t="s">
        <v>605</v>
      </c>
      <c r="K38" s="47"/>
      <c r="L38" s="47"/>
      <c r="M38" s="47"/>
      <c r="N38" s="47"/>
      <c r="O38" s="47"/>
      <c r="P38" s="48">
        <v>43694</v>
      </c>
      <c r="Q38" s="47" t="s">
        <v>166</v>
      </c>
      <c r="R38" s="47" t="s">
        <v>476</v>
      </c>
      <c r="S38" s="18" t="s">
        <v>787</v>
      </c>
      <c r="T38" s="18"/>
    </row>
    <row r="39" spans="1:20">
      <c r="A39" s="4">
        <v>35</v>
      </c>
      <c r="B39" s="17" t="s">
        <v>63</v>
      </c>
      <c r="C39" s="70" t="s">
        <v>594</v>
      </c>
      <c r="D39" s="47" t="s">
        <v>23</v>
      </c>
      <c r="E39" s="73" t="s">
        <v>595</v>
      </c>
      <c r="F39" s="47" t="s">
        <v>94</v>
      </c>
      <c r="G39" s="65">
        <v>36</v>
      </c>
      <c r="H39" s="65">
        <v>32</v>
      </c>
      <c r="I39" s="58">
        <f t="shared" si="0"/>
        <v>68</v>
      </c>
      <c r="J39" s="98" t="s">
        <v>602</v>
      </c>
      <c r="K39" s="47"/>
      <c r="L39" s="47"/>
      <c r="M39" s="47"/>
      <c r="N39" s="47"/>
      <c r="O39" s="47"/>
      <c r="P39" s="48">
        <v>43694</v>
      </c>
      <c r="Q39" s="47" t="s">
        <v>166</v>
      </c>
      <c r="R39" s="47" t="s">
        <v>276</v>
      </c>
      <c r="S39" s="18" t="s">
        <v>787</v>
      </c>
      <c r="T39" s="18"/>
    </row>
    <row r="40" spans="1:20" ht="17.25" thickBot="1">
      <c r="A40" s="4">
        <v>36</v>
      </c>
      <c r="B40" s="17" t="s">
        <v>63</v>
      </c>
      <c r="C40" s="70" t="s">
        <v>596</v>
      </c>
      <c r="D40" s="47" t="s">
        <v>23</v>
      </c>
      <c r="E40" s="73" t="s">
        <v>597</v>
      </c>
      <c r="F40" s="47" t="s">
        <v>94</v>
      </c>
      <c r="G40" s="65">
        <v>16</v>
      </c>
      <c r="H40" s="65">
        <v>17</v>
      </c>
      <c r="I40" s="58">
        <f t="shared" si="0"/>
        <v>33</v>
      </c>
      <c r="J40" s="98" t="s">
        <v>603</v>
      </c>
      <c r="K40" s="47"/>
      <c r="L40" s="47"/>
      <c r="M40" s="47"/>
      <c r="N40" s="47"/>
      <c r="O40" s="47"/>
      <c r="P40" s="48">
        <v>43694</v>
      </c>
      <c r="Q40" s="47" t="s">
        <v>166</v>
      </c>
      <c r="R40" s="47" t="s">
        <v>276</v>
      </c>
      <c r="S40" s="18" t="s">
        <v>787</v>
      </c>
      <c r="T40" s="18"/>
    </row>
    <row r="41" spans="1:20" ht="17.25" thickBot="1">
      <c r="A41" s="4">
        <v>37</v>
      </c>
      <c r="B41" s="17" t="s">
        <v>62</v>
      </c>
      <c r="C41" s="66" t="s">
        <v>609</v>
      </c>
      <c r="D41" s="47" t="s">
        <v>25</v>
      </c>
      <c r="E41" s="47">
        <v>190</v>
      </c>
      <c r="F41" s="47"/>
      <c r="G41" s="19">
        <v>10</v>
      </c>
      <c r="H41" s="19">
        <v>13</v>
      </c>
      <c r="I41" s="58">
        <f t="shared" si="0"/>
        <v>23</v>
      </c>
      <c r="J41" s="67">
        <v>7399503015</v>
      </c>
      <c r="K41" s="73" t="s">
        <v>506</v>
      </c>
      <c r="L41" s="47" t="s">
        <v>507</v>
      </c>
      <c r="M41" s="73">
        <v>9954771257</v>
      </c>
      <c r="N41" s="48" t="s">
        <v>508</v>
      </c>
      <c r="O41" s="87" t="s">
        <v>612</v>
      </c>
      <c r="P41" s="48">
        <v>43696</v>
      </c>
      <c r="Q41" s="47" t="s">
        <v>175</v>
      </c>
      <c r="R41" s="47" t="s">
        <v>310</v>
      </c>
      <c r="S41" s="18" t="s">
        <v>787</v>
      </c>
      <c r="T41" s="18"/>
    </row>
    <row r="42" spans="1:20" ht="27.75" thickBot="1">
      <c r="A42" s="4">
        <v>38</v>
      </c>
      <c r="B42" s="17" t="s">
        <v>62</v>
      </c>
      <c r="C42" s="64" t="s">
        <v>610</v>
      </c>
      <c r="D42" s="47" t="s">
        <v>23</v>
      </c>
      <c r="E42" s="118" t="s">
        <v>611</v>
      </c>
      <c r="F42" s="47" t="s">
        <v>94</v>
      </c>
      <c r="G42" s="65">
        <v>24</v>
      </c>
      <c r="H42" s="65">
        <v>42</v>
      </c>
      <c r="I42" s="58">
        <f t="shared" si="0"/>
        <v>66</v>
      </c>
      <c r="J42" s="116">
        <v>8486424807</v>
      </c>
      <c r="K42" s="73"/>
      <c r="L42" s="47"/>
      <c r="M42" s="73"/>
      <c r="N42" s="48"/>
      <c r="O42" s="87"/>
      <c r="P42" s="48">
        <v>43696</v>
      </c>
      <c r="Q42" s="47" t="s">
        <v>175</v>
      </c>
      <c r="R42" s="47" t="s">
        <v>512</v>
      </c>
      <c r="S42" s="18" t="s">
        <v>787</v>
      </c>
      <c r="T42" s="18"/>
    </row>
    <row r="43" spans="1:20" ht="17.25" thickBot="1">
      <c r="A43" s="4">
        <v>39</v>
      </c>
      <c r="B43" s="17" t="s">
        <v>63</v>
      </c>
      <c r="C43" s="66" t="s">
        <v>606</v>
      </c>
      <c r="D43" s="47" t="s">
        <v>25</v>
      </c>
      <c r="E43" s="47">
        <v>149</v>
      </c>
      <c r="F43" s="47"/>
      <c r="G43" s="19">
        <v>31</v>
      </c>
      <c r="H43" s="19">
        <v>25</v>
      </c>
      <c r="I43" s="58">
        <f t="shared" si="0"/>
        <v>56</v>
      </c>
      <c r="J43" s="67">
        <v>9859242370</v>
      </c>
      <c r="K43" s="73" t="s">
        <v>506</v>
      </c>
      <c r="L43" s="47" t="s">
        <v>507</v>
      </c>
      <c r="M43" s="73">
        <v>9954771257</v>
      </c>
      <c r="N43" s="47" t="s">
        <v>508</v>
      </c>
      <c r="O43" s="87" t="s">
        <v>612</v>
      </c>
      <c r="P43" s="48">
        <v>43696</v>
      </c>
      <c r="Q43" s="47" t="s">
        <v>175</v>
      </c>
      <c r="R43" s="47" t="s">
        <v>509</v>
      </c>
      <c r="S43" s="18" t="s">
        <v>787</v>
      </c>
      <c r="T43" s="18"/>
    </row>
    <row r="44" spans="1:20" ht="17.25" thickBot="1">
      <c r="A44" s="4">
        <v>40</v>
      </c>
      <c r="B44" s="17" t="s">
        <v>63</v>
      </c>
      <c r="C44" s="64" t="s">
        <v>607</v>
      </c>
      <c r="D44" s="47" t="s">
        <v>23</v>
      </c>
      <c r="E44" s="118" t="s">
        <v>608</v>
      </c>
      <c r="F44" s="47" t="s">
        <v>94</v>
      </c>
      <c r="G44" s="65">
        <v>20</v>
      </c>
      <c r="H44" s="65">
        <v>16</v>
      </c>
      <c r="I44" s="58">
        <f t="shared" si="0"/>
        <v>36</v>
      </c>
      <c r="J44" s="116">
        <v>9401073808</v>
      </c>
      <c r="K44" s="73"/>
      <c r="L44" s="47"/>
      <c r="M44" s="73"/>
      <c r="N44" s="47"/>
      <c r="O44" s="87"/>
      <c r="P44" s="48">
        <v>43696</v>
      </c>
      <c r="Q44" s="47" t="s">
        <v>175</v>
      </c>
      <c r="R44" s="47" t="s">
        <v>512</v>
      </c>
      <c r="S44" s="18" t="s">
        <v>787</v>
      </c>
      <c r="T44" s="18"/>
    </row>
    <row r="45" spans="1:20" ht="33">
      <c r="A45" s="4">
        <v>41</v>
      </c>
      <c r="B45" s="17" t="s">
        <v>62</v>
      </c>
      <c r="C45" s="18" t="s">
        <v>613</v>
      </c>
      <c r="D45" s="47" t="s">
        <v>23</v>
      </c>
      <c r="E45" s="132">
        <v>18040108903</v>
      </c>
      <c r="F45" s="18" t="s">
        <v>74</v>
      </c>
      <c r="G45" s="65">
        <v>112</v>
      </c>
      <c r="H45" s="65">
        <v>101</v>
      </c>
      <c r="I45" s="58">
        <f t="shared" si="0"/>
        <v>213</v>
      </c>
      <c r="J45" s="18">
        <v>9954723336</v>
      </c>
      <c r="K45" s="18"/>
      <c r="L45" s="18"/>
      <c r="M45" s="18"/>
      <c r="N45" s="18"/>
      <c r="O45" s="18"/>
      <c r="P45" s="133">
        <v>43698</v>
      </c>
      <c r="Q45" s="18" t="s">
        <v>225</v>
      </c>
      <c r="R45" s="18" t="s">
        <v>193</v>
      </c>
      <c r="S45" s="18" t="s">
        <v>787</v>
      </c>
      <c r="T45" s="18"/>
    </row>
    <row r="46" spans="1:20" ht="33">
      <c r="A46" s="4">
        <v>42</v>
      </c>
      <c r="B46" s="17" t="s">
        <v>63</v>
      </c>
      <c r="C46" s="130" t="s">
        <v>614</v>
      </c>
      <c r="D46" s="47" t="s">
        <v>23</v>
      </c>
      <c r="E46" s="131">
        <v>18040220803</v>
      </c>
      <c r="F46" s="18" t="s">
        <v>615</v>
      </c>
      <c r="G46" s="65">
        <v>152</v>
      </c>
      <c r="H46" s="65">
        <v>148</v>
      </c>
      <c r="I46" s="58">
        <f t="shared" si="0"/>
        <v>300</v>
      </c>
      <c r="J46" s="98" t="s">
        <v>616</v>
      </c>
      <c r="K46" s="18"/>
      <c r="L46" s="18"/>
      <c r="M46" s="18"/>
      <c r="N46" s="18"/>
      <c r="O46" s="18"/>
      <c r="P46" s="133">
        <v>43698</v>
      </c>
      <c r="Q46" s="18" t="s">
        <v>225</v>
      </c>
      <c r="R46" s="18" t="s">
        <v>184</v>
      </c>
      <c r="S46" s="18" t="s">
        <v>787</v>
      </c>
      <c r="T46" s="18"/>
    </row>
    <row r="47" spans="1:20">
      <c r="A47" s="4">
        <v>43</v>
      </c>
      <c r="B47" s="17" t="s">
        <v>62</v>
      </c>
      <c r="C47" s="70" t="s">
        <v>621</v>
      </c>
      <c r="D47" s="47" t="s">
        <v>23</v>
      </c>
      <c r="E47" s="73" t="s">
        <v>622</v>
      </c>
      <c r="F47" s="69" t="s">
        <v>94</v>
      </c>
      <c r="G47" s="65">
        <v>74</v>
      </c>
      <c r="H47" s="65">
        <v>50</v>
      </c>
      <c r="I47" s="58">
        <f t="shared" si="0"/>
        <v>124</v>
      </c>
      <c r="J47" s="98" t="s">
        <v>625</v>
      </c>
      <c r="K47" s="18"/>
      <c r="L47" s="18"/>
      <c r="M47" s="18"/>
      <c r="N47" s="18"/>
      <c r="O47" s="18"/>
      <c r="P47" s="23">
        <v>43699</v>
      </c>
      <c r="Q47" s="18" t="s">
        <v>196</v>
      </c>
      <c r="R47" s="18" t="s">
        <v>282</v>
      </c>
      <c r="S47" s="18" t="s">
        <v>787</v>
      </c>
      <c r="T47" s="18"/>
    </row>
    <row r="48" spans="1:20">
      <c r="A48" s="4">
        <v>44</v>
      </c>
      <c r="B48" s="17" t="s">
        <v>62</v>
      </c>
      <c r="C48" s="70" t="s">
        <v>623</v>
      </c>
      <c r="D48" s="47" t="s">
        <v>23</v>
      </c>
      <c r="E48" s="73" t="s">
        <v>624</v>
      </c>
      <c r="F48" s="47" t="s">
        <v>78</v>
      </c>
      <c r="G48" s="65">
        <v>20</v>
      </c>
      <c r="H48" s="65">
        <v>24</v>
      </c>
      <c r="I48" s="58">
        <f t="shared" si="0"/>
        <v>44</v>
      </c>
      <c r="J48" s="98" t="s">
        <v>626</v>
      </c>
      <c r="K48" s="18"/>
      <c r="L48" s="18"/>
      <c r="M48" s="18"/>
      <c r="N48" s="18"/>
      <c r="O48" s="18"/>
      <c r="P48" s="23">
        <v>43699</v>
      </c>
      <c r="Q48" s="18" t="s">
        <v>196</v>
      </c>
      <c r="R48" s="18" t="s">
        <v>282</v>
      </c>
      <c r="S48" s="18" t="s">
        <v>787</v>
      </c>
      <c r="T48" s="18"/>
    </row>
    <row r="49" spans="1:20">
      <c r="A49" s="4">
        <v>45</v>
      </c>
      <c r="B49" s="17" t="s">
        <v>63</v>
      </c>
      <c r="C49" s="70" t="s">
        <v>617</v>
      </c>
      <c r="D49" s="47" t="s">
        <v>23</v>
      </c>
      <c r="E49" s="98" t="s">
        <v>618</v>
      </c>
      <c r="F49" s="47" t="s">
        <v>94</v>
      </c>
      <c r="G49" s="65">
        <v>32</v>
      </c>
      <c r="H49" s="65">
        <v>53</v>
      </c>
      <c r="I49" s="58">
        <f t="shared" si="0"/>
        <v>85</v>
      </c>
      <c r="J49" s="98" t="s">
        <v>627</v>
      </c>
      <c r="K49" s="18"/>
      <c r="L49" s="18"/>
      <c r="M49" s="18"/>
      <c r="N49" s="18"/>
      <c r="O49" s="18"/>
      <c r="P49" s="23">
        <v>43699</v>
      </c>
      <c r="Q49" s="18" t="s">
        <v>196</v>
      </c>
      <c r="R49" s="18" t="s">
        <v>271</v>
      </c>
      <c r="S49" s="18" t="s">
        <v>787</v>
      </c>
      <c r="T49" s="18"/>
    </row>
    <row r="50" spans="1:20" ht="27">
      <c r="A50" s="4">
        <v>46</v>
      </c>
      <c r="B50" s="17" t="s">
        <v>63</v>
      </c>
      <c r="C50" s="124" t="s">
        <v>619</v>
      </c>
      <c r="D50" s="47" t="s">
        <v>23</v>
      </c>
      <c r="E50" s="98" t="s">
        <v>620</v>
      </c>
      <c r="F50" s="47" t="s">
        <v>78</v>
      </c>
      <c r="G50" s="65">
        <v>43</v>
      </c>
      <c r="H50" s="65">
        <v>23</v>
      </c>
      <c r="I50" s="58">
        <f t="shared" si="0"/>
        <v>66</v>
      </c>
      <c r="J50" s="98" t="s">
        <v>628</v>
      </c>
      <c r="K50" s="18"/>
      <c r="L50" s="18"/>
      <c r="M50" s="18"/>
      <c r="N50" s="18"/>
      <c r="O50" s="18"/>
      <c r="P50" s="23">
        <v>43699</v>
      </c>
      <c r="Q50" s="18" t="s">
        <v>196</v>
      </c>
      <c r="R50" s="18" t="s">
        <v>271</v>
      </c>
      <c r="S50" s="18" t="s">
        <v>787</v>
      </c>
      <c r="T50" s="18"/>
    </row>
    <row r="51" spans="1:20" ht="27">
      <c r="A51" s="4">
        <v>47</v>
      </c>
      <c r="B51" s="17" t="s">
        <v>62</v>
      </c>
      <c r="C51" s="64" t="s">
        <v>724</v>
      </c>
      <c r="D51" s="47" t="s">
        <v>23</v>
      </c>
      <c r="E51" s="47">
        <v>18040218603</v>
      </c>
      <c r="F51" s="47" t="s">
        <v>94</v>
      </c>
      <c r="G51" s="65">
        <v>42</v>
      </c>
      <c r="H51" s="65">
        <v>49</v>
      </c>
      <c r="I51" s="58">
        <f t="shared" si="0"/>
        <v>91</v>
      </c>
      <c r="J51" s="85">
        <v>9435325118</v>
      </c>
      <c r="K51" s="47"/>
      <c r="L51" s="47"/>
      <c r="M51" s="47"/>
      <c r="N51" s="47"/>
      <c r="O51" s="47"/>
      <c r="P51" s="48">
        <v>43700</v>
      </c>
      <c r="Q51" s="47" t="s">
        <v>201</v>
      </c>
      <c r="R51" s="47" t="s">
        <v>392</v>
      </c>
      <c r="S51" s="18" t="s">
        <v>787</v>
      </c>
      <c r="T51" s="18"/>
    </row>
    <row r="52" spans="1:20">
      <c r="A52" s="4">
        <v>48</v>
      </c>
      <c r="B52" s="17" t="s">
        <v>62</v>
      </c>
      <c r="C52" s="64" t="s">
        <v>725</v>
      </c>
      <c r="D52" s="47" t="s">
        <v>23</v>
      </c>
      <c r="E52" s="47">
        <v>18040207001</v>
      </c>
      <c r="F52" s="47" t="s">
        <v>94</v>
      </c>
      <c r="G52" s="65">
        <v>34</v>
      </c>
      <c r="H52" s="65">
        <v>39</v>
      </c>
      <c r="I52" s="58">
        <f t="shared" si="0"/>
        <v>73</v>
      </c>
      <c r="J52" s="85">
        <v>9435829912</v>
      </c>
      <c r="K52" s="47"/>
      <c r="L52" s="47"/>
      <c r="M52" s="47"/>
      <c r="N52" s="47"/>
      <c r="O52" s="47"/>
      <c r="P52" s="48">
        <v>43700</v>
      </c>
      <c r="Q52" s="47" t="s">
        <v>201</v>
      </c>
      <c r="R52" s="47" t="s">
        <v>537</v>
      </c>
      <c r="S52" s="18" t="s">
        <v>787</v>
      </c>
      <c r="T52" s="18"/>
    </row>
    <row r="53" spans="1:20">
      <c r="A53" s="4">
        <v>49</v>
      </c>
      <c r="B53" s="17" t="s">
        <v>63</v>
      </c>
      <c r="C53" s="64" t="s">
        <v>726</v>
      </c>
      <c r="D53" s="47" t="s">
        <v>23</v>
      </c>
      <c r="E53" s="47">
        <v>18040204702</v>
      </c>
      <c r="F53" s="47" t="s">
        <v>94</v>
      </c>
      <c r="G53" s="65">
        <v>30</v>
      </c>
      <c r="H53" s="65">
        <v>20</v>
      </c>
      <c r="I53" s="58">
        <f t="shared" si="0"/>
        <v>50</v>
      </c>
      <c r="J53" s="116">
        <v>9864825386</v>
      </c>
      <c r="K53" s="47"/>
      <c r="L53" s="47"/>
      <c r="M53" s="47"/>
      <c r="N53" s="47"/>
      <c r="O53" s="47"/>
      <c r="P53" s="48">
        <v>43700</v>
      </c>
      <c r="Q53" s="47" t="s">
        <v>201</v>
      </c>
      <c r="R53" s="47" t="s">
        <v>536</v>
      </c>
      <c r="S53" s="18" t="s">
        <v>787</v>
      </c>
      <c r="T53" s="18"/>
    </row>
    <row r="54" spans="1:20">
      <c r="A54" s="4">
        <v>50</v>
      </c>
      <c r="B54" s="17" t="s">
        <v>63</v>
      </c>
      <c r="C54" s="64" t="s">
        <v>727</v>
      </c>
      <c r="D54" s="47" t="s">
        <v>23</v>
      </c>
      <c r="E54" s="47">
        <v>18040204701</v>
      </c>
      <c r="F54" s="47" t="s">
        <v>94</v>
      </c>
      <c r="G54" s="65">
        <v>13</v>
      </c>
      <c r="H54" s="65">
        <v>19</v>
      </c>
      <c r="I54" s="58">
        <f t="shared" si="0"/>
        <v>32</v>
      </c>
      <c r="J54" s="85">
        <v>9707261190</v>
      </c>
      <c r="K54" s="47"/>
      <c r="L54" s="47"/>
      <c r="M54" s="47"/>
      <c r="N54" s="47"/>
      <c r="O54" s="47"/>
      <c r="P54" s="48">
        <v>43700</v>
      </c>
      <c r="Q54" s="47" t="s">
        <v>201</v>
      </c>
      <c r="R54" s="47" t="s">
        <v>537</v>
      </c>
      <c r="S54" s="18" t="s">
        <v>787</v>
      </c>
      <c r="T54" s="18"/>
    </row>
    <row r="55" spans="1:20">
      <c r="A55" s="4">
        <v>51</v>
      </c>
      <c r="B55" s="17" t="s">
        <v>62</v>
      </c>
      <c r="C55" s="64" t="s">
        <v>636</v>
      </c>
      <c r="D55" s="47" t="s">
        <v>23</v>
      </c>
      <c r="E55" s="47">
        <v>18040212401</v>
      </c>
      <c r="F55" s="47" t="s">
        <v>637</v>
      </c>
      <c r="G55" s="65">
        <v>48</v>
      </c>
      <c r="H55" s="65">
        <v>58</v>
      </c>
      <c r="I55" s="58">
        <f t="shared" si="0"/>
        <v>106</v>
      </c>
      <c r="J55" s="85">
        <v>9859438759</v>
      </c>
      <c r="K55" s="67"/>
      <c r="L55" s="67"/>
      <c r="M55" s="67"/>
      <c r="N55" s="67"/>
      <c r="O55" s="67"/>
      <c r="P55" s="95">
        <v>43703</v>
      </c>
      <c r="Q55" s="67" t="s">
        <v>175</v>
      </c>
      <c r="R55" s="67" t="s">
        <v>639</v>
      </c>
      <c r="S55" s="18" t="s">
        <v>787</v>
      </c>
      <c r="T55" s="18"/>
    </row>
    <row r="56" spans="1:20" ht="17.25" thickBot="1">
      <c r="A56" s="4">
        <v>52</v>
      </c>
      <c r="B56" s="17" t="s">
        <v>63</v>
      </c>
      <c r="C56" s="64" t="s">
        <v>638</v>
      </c>
      <c r="D56" s="47" t="s">
        <v>23</v>
      </c>
      <c r="E56" s="47">
        <v>18040210502</v>
      </c>
      <c r="F56" s="47" t="s">
        <v>637</v>
      </c>
      <c r="G56" s="65">
        <v>47</v>
      </c>
      <c r="H56" s="65">
        <v>68</v>
      </c>
      <c r="I56" s="58">
        <f t="shared" si="0"/>
        <v>115</v>
      </c>
      <c r="J56" s="85">
        <v>9854341644</v>
      </c>
      <c r="K56" s="67"/>
      <c r="L56" s="67"/>
      <c r="M56" s="67"/>
      <c r="N56" s="67"/>
      <c r="O56" s="67"/>
      <c r="P56" s="95">
        <v>43703</v>
      </c>
      <c r="Q56" s="67" t="s">
        <v>175</v>
      </c>
      <c r="R56" s="67" t="s">
        <v>173</v>
      </c>
      <c r="S56" s="18" t="s">
        <v>787</v>
      </c>
      <c r="T56" s="18"/>
    </row>
    <row r="57" spans="1:20" ht="17.25" thickBot="1">
      <c r="A57" s="4">
        <v>53</v>
      </c>
      <c r="B57" s="17" t="s">
        <v>62</v>
      </c>
      <c r="C57" s="66" t="s">
        <v>643</v>
      </c>
      <c r="D57" s="47" t="s">
        <v>25</v>
      </c>
      <c r="E57" s="47">
        <v>19</v>
      </c>
      <c r="F57" s="47"/>
      <c r="G57" s="19">
        <v>23</v>
      </c>
      <c r="H57" s="19">
        <v>22</v>
      </c>
      <c r="I57" s="58">
        <f t="shared" si="0"/>
        <v>45</v>
      </c>
      <c r="J57" s="67">
        <v>9854379978</v>
      </c>
      <c r="K57" s="73" t="s">
        <v>506</v>
      </c>
      <c r="L57" s="47" t="s">
        <v>507</v>
      </c>
      <c r="M57" s="73">
        <v>9954771257</v>
      </c>
      <c r="N57" s="87" t="s">
        <v>581</v>
      </c>
      <c r="O57" s="87" t="s">
        <v>582</v>
      </c>
      <c r="P57" s="48">
        <v>43704</v>
      </c>
      <c r="Q57" s="47" t="s">
        <v>183</v>
      </c>
      <c r="R57" s="47" t="s">
        <v>499</v>
      </c>
      <c r="S57" s="18" t="s">
        <v>787</v>
      </c>
      <c r="T57" s="18"/>
    </row>
    <row r="58" spans="1:20" ht="17.25" thickBot="1">
      <c r="A58" s="4">
        <v>54</v>
      </c>
      <c r="B58" s="17" t="s">
        <v>62</v>
      </c>
      <c r="C58" s="64" t="s">
        <v>644</v>
      </c>
      <c r="D58" s="47" t="s">
        <v>23</v>
      </c>
      <c r="E58" s="47">
        <v>18040102911</v>
      </c>
      <c r="F58" s="47" t="s">
        <v>94</v>
      </c>
      <c r="G58" s="65">
        <v>23</v>
      </c>
      <c r="H58" s="65">
        <v>25</v>
      </c>
      <c r="I58" s="58">
        <f t="shared" si="0"/>
        <v>48</v>
      </c>
      <c r="J58" s="116">
        <v>7399503888</v>
      </c>
      <c r="K58" s="73" t="s">
        <v>506</v>
      </c>
      <c r="L58" s="47" t="s">
        <v>507</v>
      </c>
      <c r="M58" s="73">
        <v>9954771257</v>
      </c>
      <c r="N58" s="87" t="s">
        <v>581</v>
      </c>
      <c r="O58" s="87" t="s">
        <v>582</v>
      </c>
      <c r="P58" s="48">
        <v>43704</v>
      </c>
      <c r="Q58" s="47" t="s">
        <v>183</v>
      </c>
      <c r="R58" s="47" t="s">
        <v>499</v>
      </c>
      <c r="S58" s="18" t="s">
        <v>787</v>
      </c>
      <c r="T58" s="18"/>
    </row>
    <row r="59" spans="1:20" ht="33" thickBot="1">
      <c r="A59" s="4">
        <v>55</v>
      </c>
      <c r="B59" s="17" t="s">
        <v>63</v>
      </c>
      <c r="C59" s="70" t="s">
        <v>640</v>
      </c>
      <c r="D59" s="47" t="s">
        <v>25</v>
      </c>
      <c r="E59" s="47">
        <v>14</v>
      </c>
      <c r="F59" s="47"/>
      <c r="G59" s="67">
        <v>34</v>
      </c>
      <c r="H59" s="67">
        <v>33</v>
      </c>
      <c r="I59" s="58">
        <f t="shared" si="0"/>
        <v>67</v>
      </c>
      <c r="J59" s="47">
        <v>9854155889</v>
      </c>
      <c r="K59" s="73" t="s">
        <v>506</v>
      </c>
      <c r="L59" s="134" t="s">
        <v>645</v>
      </c>
      <c r="M59" s="135">
        <v>9577435841</v>
      </c>
      <c r="N59" s="105" t="s">
        <v>510</v>
      </c>
      <c r="O59" s="87" t="s">
        <v>511</v>
      </c>
      <c r="P59" s="48">
        <v>43704</v>
      </c>
      <c r="Q59" s="47" t="s">
        <v>183</v>
      </c>
      <c r="R59" s="47" t="s">
        <v>522</v>
      </c>
      <c r="S59" s="18" t="s">
        <v>787</v>
      </c>
      <c r="T59" s="18"/>
    </row>
    <row r="60" spans="1:20" ht="33" thickBot="1">
      <c r="A60" s="4">
        <v>56</v>
      </c>
      <c r="B60" s="17" t="s">
        <v>63</v>
      </c>
      <c r="C60" s="64" t="s">
        <v>641</v>
      </c>
      <c r="D60" s="47" t="s">
        <v>23</v>
      </c>
      <c r="E60" s="118" t="s">
        <v>642</v>
      </c>
      <c r="F60" s="47" t="s">
        <v>94</v>
      </c>
      <c r="G60" s="65">
        <v>30</v>
      </c>
      <c r="H60" s="65">
        <v>22</v>
      </c>
      <c r="I60" s="58">
        <f t="shared" si="0"/>
        <v>52</v>
      </c>
      <c r="J60" s="116">
        <v>9678156567</v>
      </c>
      <c r="K60" s="73" t="s">
        <v>506</v>
      </c>
      <c r="L60" s="134" t="s">
        <v>645</v>
      </c>
      <c r="M60" s="135">
        <v>9577435841</v>
      </c>
      <c r="N60" s="105" t="s">
        <v>510</v>
      </c>
      <c r="O60" s="87" t="s">
        <v>511</v>
      </c>
      <c r="P60" s="48">
        <v>43704</v>
      </c>
      <c r="Q60" s="47" t="s">
        <v>183</v>
      </c>
      <c r="R60" s="47" t="s">
        <v>526</v>
      </c>
      <c r="S60" s="18" t="s">
        <v>787</v>
      </c>
      <c r="T60" s="18"/>
    </row>
    <row r="61" spans="1:20" ht="33">
      <c r="A61" s="4">
        <v>57</v>
      </c>
      <c r="B61" s="17" t="s">
        <v>62</v>
      </c>
      <c r="C61" s="136" t="s">
        <v>647</v>
      </c>
      <c r="D61" s="47" t="s">
        <v>23</v>
      </c>
      <c r="E61" s="123">
        <v>18040101905</v>
      </c>
      <c r="F61" s="47" t="s">
        <v>74</v>
      </c>
      <c r="G61" s="67">
        <v>206</v>
      </c>
      <c r="H61" s="67">
        <v>113</v>
      </c>
      <c r="I61" s="58">
        <f t="shared" si="0"/>
        <v>319</v>
      </c>
      <c r="J61" s="67">
        <v>9854071165</v>
      </c>
      <c r="K61" s="18"/>
      <c r="L61" s="18"/>
      <c r="M61" s="18"/>
      <c r="N61" s="18"/>
      <c r="O61" s="18"/>
      <c r="P61" s="133">
        <v>43705</v>
      </c>
      <c r="Q61" s="18" t="s">
        <v>225</v>
      </c>
      <c r="R61" s="18" t="s">
        <v>223</v>
      </c>
      <c r="S61" s="18" t="s">
        <v>787</v>
      </c>
      <c r="T61" s="18"/>
    </row>
    <row r="62" spans="1:20" ht="33">
      <c r="A62" s="4">
        <v>58</v>
      </c>
      <c r="B62" s="17" t="s">
        <v>63</v>
      </c>
      <c r="C62" s="136" t="s">
        <v>646</v>
      </c>
      <c r="D62" s="47" t="s">
        <v>23</v>
      </c>
      <c r="E62" s="123">
        <v>18040101902</v>
      </c>
      <c r="F62" s="47" t="s">
        <v>78</v>
      </c>
      <c r="G62" s="67">
        <v>245</v>
      </c>
      <c r="H62" s="67">
        <v>124</v>
      </c>
      <c r="I62" s="58">
        <f t="shared" si="0"/>
        <v>369</v>
      </c>
      <c r="J62" s="81">
        <v>8486407352</v>
      </c>
      <c r="K62" s="18"/>
      <c r="L62" s="18"/>
      <c r="M62" s="18"/>
      <c r="N62" s="18"/>
      <c r="O62" s="18"/>
      <c r="P62" s="133">
        <v>43705</v>
      </c>
      <c r="Q62" s="18" t="s">
        <v>225</v>
      </c>
      <c r="R62" s="18" t="s">
        <v>223</v>
      </c>
      <c r="S62" s="18" t="s">
        <v>787</v>
      </c>
      <c r="T62" s="18"/>
    </row>
    <row r="63" spans="1:20" ht="17.25" thickBot="1">
      <c r="A63" s="4">
        <v>59</v>
      </c>
      <c r="B63" s="17" t="s">
        <v>62</v>
      </c>
      <c r="C63" s="70" t="s">
        <v>650</v>
      </c>
      <c r="D63" s="47" t="s">
        <v>23</v>
      </c>
      <c r="E63" s="73" t="s">
        <v>651</v>
      </c>
      <c r="F63" s="67" t="s">
        <v>94</v>
      </c>
      <c r="G63" s="19">
        <v>74</v>
      </c>
      <c r="H63" s="19">
        <v>83</v>
      </c>
      <c r="I63" s="58">
        <f t="shared" si="0"/>
        <v>157</v>
      </c>
      <c r="J63" s="98" t="s">
        <v>653</v>
      </c>
      <c r="K63" s="73"/>
      <c r="L63" s="47"/>
      <c r="M63" s="73"/>
      <c r="N63" s="48"/>
      <c r="O63" s="47"/>
      <c r="P63" s="48">
        <v>43706</v>
      </c>
      <c r="Q63" s="47" t="s">
        <v>196</v>
      </c>
      <c r="R63" s="47" t="s">
        <v>282</v>
      </c>
      <c r="S63" s="18" t="s">
        <v>787</v>
      </c>
      <c r="T63" s="18"/>
    </row>
    <row r="64" spans="1:20" ht="17.25" thickBot="1">
      <c r="A64" s="4">
        <v>60</v>
      </c>
      <c r="B64" s="17" t="s">
        <v>63</v>
      </c>
      <c r="C64" s="70" t="s">
        <v>648</v>
      </c>
      <c r="D64" s="47" t="s">
        <v>23</v>
      </c>
      <c r="E64" s="73" t="s">
        <v>649</v>
      </c>
      <c r="F64" s="69" t="s">
        <v>94</v>
      </c>
      <c r="G64" s="19">
        <v>74</v>
      </c>
      <c r="H64" s="19">
        <v>63</v>
      </c>
      <c r="I64" s="58">
        <f t="shared" si="0"/>
        <v>137</v>
      </c>
      <c r="J64" s="98" t="s">
        <v>652</v>
      </c>
      <c r="K64" s="73"/>
      <c r="L64" s="47"/>
      <c r="M64" s="73"/>
      <c r="N64" s="87"/>
      <c r="O64" s="87"/>
      <c r="P64" s="48">
        <v>43706</v>
      </c>
      <c r="Q64" s="47" t="s">
        <v>196</v>
      </c>
      <c r="R64" s="47" t="s">
        <v>271</v>
      </c>
      <c r="S64" s="18" t="s">
        <v>787</v>
      </c>
      <c r="T64" s="18"/>
    </row>
    <row r="65" spans="1:20" ht="27.75">
      <c r="A65" s="4">
        <v>61</v>
      </c>
      <c r="B65" s="17" t="s">
        <v>62</v>
      </c>
      <c r="C65" s="137" t="s">
        <v>656</v>
      </c>
      <c r="D65" s="47" t="s">
        <v>23</v>
      </c>
      <c r="E65" s="118" t="s">
        <v>657</v>
      </c>
      <c r="F65" s="47" t="s">
        <v>74</v>
      </c>
      <c r="G65" s="19">
        <v>75</v>
      </c>
      <c r="H65" s="19">
        <v>63</v>
      </c>
      <c r="I65" s="58">
        <f t="shared" si="0"/>
        <v>138</v>
      </c>
      <c r="J65" s="47" t="s">
        <v>658</v>
      </c>
      <c r="K65" s="18"/>
      <c r="L65" s="18"/>
      <c r="M65" s="18"/>
      <c r="N65" s="18"/>
      <c r="O65" s="18"/>
      <c r="P65" s="23">
        <v>43707</v>
      </c>
      <c r="Q65" s="18" t="s">
        <v>201</v>
      </c>
      <c r="R65" s="79" t="s">
        <v>392</v>
      </c>
      <c r="S65" s="18" t="s">
        <v>787</v>
      </c>
      <c r="T65" s="18"/>
    </row>
    <row r="66" spans="1:20" ht="27.75">
      <c r="A66" s="4">
        <v>62</v>
      </c>
      <c r="B66" s="17" t="s">
        <v>63</v>
      </c>
      <c r="C66" s="137" t="s">
        <v>654</v>
      </c>
      <c r="D66" s="47" t="s">
        <v>23</v>
      </c>
      <c r="E66" s="47" t="s">
        <v>655</v>
      </c>
      <c r="F66" s="47" t="s">
        <v>74</v>
      </c>
      <c r="G66" s="65">
        <v>75</v>
      </c>
      <c r="H66" s="65">
        <v>55</v>
      </c>
      <c r="I66" s="58">
        <f t="shared" si="0"/>
        <v>130</v>
      </c>
      <c r="J66" s="47">
        <v>9859642614</v>
      </c>
      <c r="K66" s="18"/>
      <c r="L66" s="18"/>
      <c r="M66" s="18"/>
      <c r="N66" s="18"/>
      <c r="O66" s="18"/>
      <c r="P66" s="23">
        <v>43707</v>
      </c>
      <c r="Q66" s="18" t="s">
        <v>201</v>
      </c>
      <c r="R66" s="18" t="s">
        <v>393</v>
      </c>
      <c r="S66" s="18" t="s">
        <v>787</v>
      </c>
      <c r="T66" s="18"/>
    </row>
    <row r="67" spans="1:20" ht="24">
      <c r="A67" s="4">
        <v>63</v>
      </c>
      <c r="B67" s="17" t="s">
        <v>62</v>
      </c>
      <c r="C67" s="130" t="s">
        <v>664</v>
      </c>
      <c r="D67" s="47" t="s">
        <v>23</v>
      </c>
      <c r="E67" s="131">
        <v>18040224101</v>
      </c>
      <c r="F67" s="18" t="s">
        <v>94</v>
      </c>
      <c r="G67" s="18">
        <v>28</v>
      </c>
      <c r="H67" s="19">
        <v>26</v>
      </c>
      <c r="I67" s="58">
        <f t="shared" si="0"/>
        <v>54</v>
      </c>
      <c r="J67" s="99" t="s">
        <v>667</v>
      </c>
      <c r="K67" s="99"/>
      <c r="L67" s="18"/>
      <c r="M67" s="18"/>
      <c r="N67" s="18"/>
      <c r="O67" s="18"/>
      <c r="P67" s="23">
        <v>43708</v>
      </c>
      <c r="Q67" s="18" t="s">
        <v>166</v>
      </c>
      <c r="R67" s="18" t="s">
        <v>276</v>
      </c>
      <c r="S67" s="18" t="s">
        <v>787</v>
      </c>
      <c r="T67" s="18"/>
    </row>
    <row r="68" spans="1:20">
      <c r="A68" s="4">
        <v>64</v>
      </c>
      <c r="B68" s="17" t="s">
        <v>62</v>
      </c>
      <c r="C68" s="138" t="s">
        <v>663</v>
      </c>
      <c r="D68" s="47" t="s">
        <v>23</v>
      </c>
      <c r="E68" s="47">
        <v>18040224101</v>
      </c>
      <c r="F68" s="81" t="s">
        <v>78</v>
      </c>
      <c r="G68" s="74">
        <v>28</v>
      </c>
      <c r="H68" s="74">
        <v>53</v>
      </c>
      <c r="I68" s="58">
        <f t="shared" si="0"/>
        <v>81</v>
      </c>
      <c r="J68" s="102">
        <v>9706350219</v>
      </c>
      <c r="K68" s="18"/>
      <c r="L68" s="18"/>
      <c r="M68" s="18"/>
      <c r="N68" s="18"/>
      <c r="O68" s="18"/>
      <c r="P68" s="23">
        <v>43708</v>
      </c>
      <c r="Q68" s="18" t="s">
        <v>166</v>
      </c>
      <c r="R68" s="18" t="s">
        <v>167</v>
      </c>
      <c r="S68" s="18" t="s">
        <v>787</v>
      </c>
      <c r="T68" s="18"/>
    </row>
    <row r="69" spans="1:20" ht="33">
      <c r="A69" s="4">
        <v>65</v>
      </c>
      <c r="B69" s="17" t="s">
        <v>63</v>
      </c>
      <c r="C69" s="70" t="s">
        <v>659</v>
      </c>
      <c r="D69" s="71" t="s">
        <v>23</v>
      </c>
      <c r="E69" s="73" t="s">
        <v>660</v>
      </c>
      <c r="F69" s="71" t="s">
        <v>94</v>
      </c>
      <c r="G69" s="19">
        <v>26</v>
      </c>
      <c r="H69" s="19">
        <v>23</v>
      </c>
      <c r="I69" s="58">
        <f t="shared" si="0"/>
        <v>49</v>
      </c>
      <c r="J69" s="85" t="s">
        <v>665</v>
      </c>
      <c r="K69" s="18"/>
      <c r="L69" s="18"/>
      <c r="M69" s="18"/>
      <c r="N69" s="18"/>
      <c r="O69" s="18"/>
      <c r="P69" s="23">
        <v>43708</v>
      </c>
      <c r="Q69" s="18" t="s">
        <v>166</v>
      </c>
      <c r="R69" s="18" t="s">
        <v>231</v>
      </c>
      <c r="S69" s="18" t="s">
        <v>787</v>
      </c>
      <c r="T69" s="18"/>
    </row>
    <row r="70" spans="1:20" ht="33">
      <c r="A70" s="4">
        <v>66</v>
      </c>
      <c r="B70" s="17" t="s">
        <v>63</v>
      </c>
      <c r="C70" s="70" t="s">
        <v>661</v>
      </c>
      <c r="D70" s="71" t="s">
        <v>23</v>
      </c>
      <c r="E70" s="73" t="s">
        <v>662</v>
      </c>
      <c r="F70" s="71" t="s">
        <v>94</v>
      </c>
      <c r="G70" s="65">
        <v>33</v>
      </c>
      <c r="H70" s="65">
        <v>17</v>
      </c>
      <c r="I70" s="58">
        <f t="shared" ref="I70:I133" si="1">SUM(G70:H70)</f>
        <v>50</v>
      </c>
      <c r="J70" s="85" t="s">
        <v>666</v>
      </c>
      <c r="K70" s="18"/>
      <c r="L70" s="18"/>
      <c r="M70" s="18"/>
      <c r="N70" s="18"/>
      <c r="O70" s="18"/>
      <c r="P70" s="23">
        <v>43708</v>
      </c>
      <c r="Q70" s="18" t="s">
        <v>166</v>
      </c>
      <c r="R70" s="18" t="s">
        <v>231</v>
      </c>
      <c r="S70" s="18" t="s">
        <v>787</v>
      </c>
      <c r="T70" s="18"/>
    </row>
    <row r="71" spans="1:20">
      <c r="A71" s="4">
        <v>67</v>
      </c>
      <c r="B71" s="17"/>
      <c r="C71" s="18"/>
      <c r="D71" s="18"/>
      <c r="E71" s="19"/>
      <c r="F71" s="18"/>
      <c r="G71" s="19"/>
      <c r="H71" s="19"/>
      <c r="I71" s="58">
        <f t="shared" si="1"/>
        <v>0</v>
      </c>
      <c r="J71" s="18"/>
      <c r="K71" s="18"/>
      <c r="L71" s="18"/>
      <c r="M71" s="18"/>
      <c r="N71" s="18"/>
      <c r="O71" s="18"/>
      <c r="P71" s="23"/>
      <c r="Q71" s="18"/>
      <c r="R71" s="18"/>
      <c r="S71" s="18"/>
      <c r="T71" s="18"/>
    </row>
    <row r="72" spans="1:20">
      <c r="A72" s="4">
        <v>68</v>
      </c>
      <c r="B72" s="17"/>
      <c r="C72" s="18"/>
      <c r="D72" s="18"/>
      <c r="E72" s="19"/>
      <c r="F72" s="18"/>
      <c r="G72" s="19"/>
      <c r="H72" s="19"/>
      <c r="I72" s="58">
        <f t="shared" si="1"/>
        <v>0</v>
      </c>
      <c r="J72" s="18"/>
      <c r="K72" s="18"/>
      <c r="L72" s="18"/>
      <c r="M72" s="18"/>
      <c r="N72" s="18"/>
      <c r="O72" s="18"/>
      <c r="P72" s="23"/>
      <c r="Q72" s="18"/>
      <c r="R72" s="18"/>
      <c r="S72" s="18"/>
      <c r="T72" s="18"/>
    </row>
    <row r="73" spans="1:20">
      <c r="A73" s="4">
        <v>69</v>
      </c>
      <c r="B73" s="17"/>
      <c r="C73" s="18"/>
      <c r="D73" s="18"/>
      <c r="E73" s="19"/>
      <c r="F73" s="18"/>
      <c r="G73" s="19"/>
      <c r="H73" s="19"/>
      <c r="I73" s="58">
        <f t="shared" si="1"/>
        <v>0</v>
      </c>
      <c r="J73" s="18"/>
      <c r="K73" s="18"/>
      <c r="L73" s="18"/>
      <c r="M73" s="18"/>
      <c r="N73" s="18"/>
      <c r="O73" s="18"/>
      <c r="P73" s="23"/>
      <c r="Q73" s="18"/>
      <c r="R73" s="18"/>
      <c r="S73" s="18"/>
      <c r="T73" s="18"/>
    </row>
    <row r="74" spans="1:20">
      <c r="A74" s="4">
        <v>70</v>
      </c>
      <c r="B74" s="17"/>
      <c r="C74" s="18"/>
      <c r="D74" s="18"/>
      <c r="E74" s="19"/>
      <c r="F74" s="18"/>
      <c r="G74" s="19"/>
      <c r="H74" s="19"/>
      <c r="I74" s="58">
        <f t="shared" si="1"/>
        <v>0</v>
      </c>
      <c r="J74" s="18"/>
      <c r="K74" s="18"/>
      <c r="L74" s="18"/>
      <c r="M74" s="18"/>
      <c r="N74" s="18"/>
      <c r="O74" s="18"/>
      <c r="P74" s="23"/>
      <c r="Q74" s="18"/>
      <c r="R74" s="18"/>
      <c r="S74" s="18"/>
      <c r="T74" s="18"/>
    </row>
    <row r="75" spans="1:20">
      <c r="A75" s="4">
        <v>71</v>
      </c>
      <c r="B75" s="17"/>
      <c r="C75" s="18"/>
      <c r="D75" s="18"/>
      <c r="E75" s="19"/>
      <c r="F75" s="18"/>
      <c r="G75" s="19"/>
      <c r="H75" s="19"/>
      <c r="I75" s="58">
        <f t="shared" si="1"/>
        <v>0</v>
      </c>
      <c r="J75" s="18"/>
      <c r="K75" s="18"/>
      <c r="L75" s="18"/>
      <c r="M75" s="18"/>
      <c r="N75" s="18"/>
      <c r="O75" s="18"/>
      <c r="P75" s="23"/>
      <c r="Q75" s="18"/>
      <c r="R75" s="18"/>
      <c r="S75" s="18"/>
      <c r="T75" s="18"/>
    </row>
    <row r="76" spans="1:20">
      <c r="A76" s="4">
        <v>72</v>
      </c>
      <c r="B76" s="17"/>
      <c r="C76" s="18"/>
      <c r="D76" s="18"/>
      <c r="E76" s="19"/>
      <c r="F76" s="18"/>
      <c r="G76" s="19"/>
      <c r="H76" s="19"/>
      <c r="I76" s="58">
        <f t="shared" si="1"/>
        <v>0</v>
      </c>
      <c r="J76" s="18"/>
      <c r="K76" s="18"/>
      <c r="L76" s="18"/>
      <c r="M76" s="18"/>
      <c r="N76" s="18"/>
      <c r="O76" s="18"/>
      <c r="P76" s="23"/>
      <c r="Q76" s="18"/>
      <c r="R76" s="18"/>
      <c r="S76" s="18"/>
      <c r="T76" s="18"/>
    </row>
    <row r="77" spans="1:20">
      <c r="A77" s="4">
        <v>73</v>
      </c>
      <c r="B77" s="17"/>
      <c r="C77" s="18"/>
      <c r="D77" s="18"/>
      <c r="E77" s="19"/>
      <c r="F77" s="18"/>
      <c r="G77" s="19"/>
      <c r="H77" s="19"/>
      <c r="I77" s="58">
        <f t="shared" si="1"/>
        <v>0</v>
      </c>
      <c r="J77" s="18"/>
      <c r="K77" s="18"/>
      <c r="L77" s="18"/>
      <c r="M77" s="18"/>
      <c r="N77" s="18"/>
      <c r="O77" s="18"/>
      <c r="P77" s="23"/>
      <c r="Q77" s="18"/>
      <c r="R77" s="18"/>
      <c r="S77" s="18"/>
      <c r="T77" s="18"/>
    </row>
    <row r="78" spans="1:20">
      <c r="A78" s="4">
        <v>74</v>
      </c>
      <c r="B78" s="17"/>
      <c r="C78" s="47"/>
      <c r="D78" s="47"/>
      <c r="E78" s="19"/>
      <c r="F78" s="47"/>
      <c r="G78" s="19"/>
      <c r="H78" s="19"/>
      <c r="I78" s="58">
        <f t="shared" si="1"/>
        <v>0</v>
      </c>
      <c r="J78" s="47"/>
      <c r="K78" s="47"/>
      <c r="L78" s="47"/>
      <c r="M78" s="47"/>
      <c r="N78" s="47"/>
      <c r="O78" s="47"/>
      <c r="P78" s="23"/>
      <c r="Q78" s="18"/>
      <c r="R78" s="18"/>
      <c r="S78" s="18"/>
      <c r="T78" s="18"/>
    </row>
    <row r="79" spans="1:20">
      <c r="A79" s="4">
        <v>75</v>
      </c>
      <c r="B79" s="17"/>
      <c r="C79" s="18"/>
      <c r="D79" s="18"/>
      <c r="E79" s="19"/>
      <c r="F79" s="18"/>
      <c r="G79" s="19"/>
      <c r="H79" s="19"/>
      <c r="I79" s="58">
        <f t="shared" si="1"/>
        <v>0</v>
      </c>
      <c r="J79" s="18"/>
      <c r="K79" s="18"/>
      <c r="L79" s="18"/>
      <c r="M79" s="18"/>
      <c r="N79" s="18"/>
      <c r="O79" s="18"/>
      <c r="P79" s="23"/>
      <c r="Q79" s="18"/>
      <c r="R79" s="18"/>
      <c r="S79" s="18"/>
      <c r="T79" s="18"/>
    </row>
    <row r="80" spans="1:20">
      <c r="A80" s="4">
        <v>76</v>
      </c>
      <c r="B80" s="17"/>
      <c r="C80" s="18"/>
      <c r="D80" s="18"/>
      <c r="E80" s="19"/>
      <c r="F80" s="18"/>
      <c r="G80" s="19"/>
      <c r="H80" s="19"/>
      <c r="I80" s="58">
        <f t="shared" si="1"/>
        <v>0</v>
      </c>
      <c r="J80" s="18"/>
      <c r="K80" s="18"/>
      <c r="L80" s="18"/>
      <c r="M80" s="18"/>
      <c r="N80" s="18"/>
      <c r="O80" s="18"/>
      <c r="P80" s="23"/>
      <c r="Q80" s="18"/>
      <c r="R80" s="18"/>
      <c r="S80" s="18"/>
      <c r="T80" s="18"/>
    </row>
    <row r="81" spans="1:20">
      <c r="A81" s="4">
        <v>77</v>
      </c>
      <c r="B81" s="17"/>
      <c r="C81" s="18"/>
      <c r="D81" s="18"/>
      <c r="E81" s="19"/>
      <c r="F81" s="18"/>
      <c r="G81" s="19"/>
      <c r="H81" s="19"/>
      <c r="I81" s="58">
        <f t="shared" si="1"/>
        <v>0</v>
      </c>
      <c r="J81" s="18"/>
      <c r="K81" s="18"/>
      <c r="L81" s="18"/>
      <c r="M81" s="18"/>
      <c r="N81" s="18"/>
      <c r="O81" s="18"/>
      <c r="P81" s="23"/>
      <c r="Q81" s="18"/>
      <c r="R81" s="18"/>
      <c r="S81" s="18"/>
      <c r="T81" s="18"/>
    </row>
    <row r="82" spans="1:20">
      <c r="A82" s="4">
        <v>78</v>
      </c>
      <c r="B82" s="17"/>
      <c r="C82" s="18"/>
      <c r="D82" s="18"/>
      <c r="E82" s="19"/>
      <c r="F82" s="18"/>
      <c r="G82" s="19"/>
      <c r="H82" s="19"/>
      <c r="I82" s="58">
        <f t="shared" si="1"/>
        <v>0</v>
      </c>
      <c r="J82" s="18"/>
      <c r="K82" s="18"/>
      <c r="L82" s="18"/>
      <c r="M82" s="18"/>
      <c r="N82" s="18"/>
      <c r="O82" s="18"/>
      <c r="P82" s="23"/>
      <c r="Q82" s="18"/>
      <c r="R82" s="18"/>
      <c r="S82" s="18"/>
      <c r="T82" s="18"/>
    </row>
    <row r="83" spans="1:20">
      <c r="A83" s="4">
        <v>79</v>
      </c>
      <c r="B83" s="17"/>
      <c r="C83" s="18"/>
      <c r="D83" s="18"/>
      <c r="E83" s="19"/>
      <c r="F83" s="18"/>
      <c r="G83" s="19"/>
      <c r="H83" s="19"/>
      <c r="I83" s="58">
        <f t="shared" si="1"/>
        <v>0</v>
      </c>
      <c r="J83" s="18"/>
      <c r="K83" s="18"/>
      <c r="L83" s="18"/>
      <c r="M83" s="18"/>
      <c r="N83" s="18"/>
      <c r="O83" s="18"/>
      <c r="P83" s="23"/>
      <c r="Q83" s="18"/>
      <c r="R83" s="18"/>
      <c r="S83" s="18"/>
      <c r="T83" s="18"/>
    </row>
    <row r="84" spans="1:20">
      <c r="A84" s="4">
        <v>80</v>
      </c>
      <c r="B84" s="17"/>
      <c r="C84" s="18"/>
      <c r="D84" s="18"/>
      <c r="E84" s="19"/>
      <c r="F84" s="18"/>
      <c r="G84" s="19"/>
      <c r="H84" s="19"/>
      <c r="I84" s="58">
        <f t="shared" si="1"/>
        <v>0</v>
      </c>
      <c r="J84" s="18"/>
      <c r="K84" s="18"/>
      <c r="L84" s="18"/>
      <c r="M84" s="18"/>
      <c r="N84" s="18"/>
      <c r="O84" s="18"/>
      <c r="P84" s="23"/>
      <c r="Q84" s="18"/>
      <c r="R84" s="18"/>
      <c r="S84" s="18"/>
      <c r="T84" s="18"/>
    </row>
    <row r="85" spans="1:20">
      <c r="A85" s="4">
        <v>81</v>
      </c>
      <c r="B85" s="17"/>
      <c r="C85" s="18"/>
      <c r="D85" s="18"/>
      <c r="E85" s="19"/>
      <c r="F85" s="18"/>
      <c r="G85" s="19"/>
      <c r="H85" s="19"/>
      <c r="I85" s="58">
        <f t="shared" si="1"/>
        <v>0</v>
      </c>
      <c r="J85" s="18"/>
      <c r="K85" s="18"/>
      <c r="L85" s="18"/>
      <c r="M85" s="18"/>
      <c r="N85" s="18"/>
      <c r="O85" s="18"/>
      <c r="P85" s="23"/>
      <c r="Q85" s="18"/>
      <c r="R85" s="18"/>
      <c r="S85" s="18"/>
      <c r="T85" s="18"/>
    </row>
    <row r="86" spans="1:20">
      <c r="A86" s="4">
        <v>82</v>
      </c>
      <c r="B86" s="17"/>
      <c r="C86" s="18"/>
      <c r="D86" s="18"/>
      <c r="E86" s="19"/>
      <c r="F86" s="18"/>
      <c r="G86" s="19"/>
      <c r="H86" s="19"/>
      <c r="I86" s="58">
        <f t="shared" si="1"/>
        <v>0</v>
      </c>
      <c r="J86" s="18"/>
      <c r="K86" s="18"/>
      <c r="L86" s="18"/>
      <c r="M86" s="18"/>
      <c r="N86" s="18"/>
      <c r="O86" s="18"/>
      <c r="P86" s="23"/>
      <c r="Q86" s="18"/>
      <c r="R86" s="18"/>
      <c r="S86" s="18"/>
      <c r="T86" s="18"/>
    </row>
    <row r="87" spans="1:20">
      <c r="A87" s="4">
        <v>83</v>
      </c>
      <c r="B87" s="17"/>
      <c r="C87" s="18"/>
      <c r="D87" s="18"/>
      <c r="E87" s="19"/>
      <c r="F87" s="18"/>
      <c r="G87" s="19"/>
      <c r="H87" s="19"/>
      <c r="I87" s="58">
        <f t="shared" si="1"/>
        <v>0</v>
      </c>
      <c r="J87" s="18"/>
      <c r="K87" s="18"/>
      <c r="L87" s="18"/>
      <c r="M87" s="18"/>
      <c r="N87" s="18"/>
      <c r="O87" s="18"/>
      <c r="P87" s="23"/>
      <c r="Q87" s="18"/>
      <c r="R87" s="18"/>
      <c r="S87" s="18"/>
      <c r="T87" s="18"/>
    </row>
    <row r="88" spans="1:20">
      <c r="A88" s="4">
        <v>84</v>
      </c>
      <c r="B88" s="17"/>
      <c r="C88" s="18"/>
      <c r="D88" s="18"/>
      <c r="E88" s="19"/>
      <c r="F88" s="18"/>
      <c r="G88" s="19"/>
      <c r="H88" s="19"/>
      <c r="I88" s="58">
        <f t="shared" si="1"/>
        <v>0</v>
      </c>
      <c r="J88" s="18"/>
      <c r="K88" s="18"/>
      <c r="L88" s="18"/>
      <c r="M88" s="18"/>
      <c r="N88" s="18"/>
      <c r="O88" s="18"/>
      <c r="P88" s="23"/>
      <c r="Q88" s="18"/>
      <c r="R88" s="18"/>
      <c r="S88" s="18"/>
      <c r="T88" s="18"/>
    </row>
    <row r="89" spans="1:20">
      <c r="A89" s="4">
        <v>85</v>
      </c>
      <c r="B89" s="17"/>
      <c r="C89" s="18"/>
      <c r="D89" s="18"/>
      <c r="E89" s="19"/>
      <c r="F89" s="18"/>
      <c r="G89" s="19"/>
      <c r="H89" s="19"/>
      <c r="I89" s="58">
        <f t="shared" si="1"/>
        <v>0</v>
      </c>
      <c r="J89" s="18"/>
      <c r="K89" s="18"/>
      <c r="L89" s="18"/>
      <c r="M89" s="18"/>
      <c r="N89" s="18"/>
      <c r="O89" s="18"/>
      <c r="P89" s="23"/>
      <c r="Q89" s="18"/>
      <c r="R89" s="18"/>
      <c r="S89" s="18"/>
      <c r="T89" s="18"/>
    </row>
    <row r="90" spans="1:20">
      <c r="A90" s="4">
        <v>86</v>
      </c>
      <c r="B90" s="17"/>
      <c r="C90" s="18"/>
      <c r="D90" s="18"/>
      <c r="E90" s="19"/>
      <c r="F90" s="18"/>
      <c r="G90" s="19"/>
      <c r="H90" s="19"/>
      <c r="I90" s="58">
        <f t="shared" si="1"/>
        <v>0</v>
      </c>
      <c r="J90" s="18"/>
      <c r="K90" s="18"/>
      <c r="L90" s="18"/>
      <c r="M90" s="18"/>
      <c r="N90" s="18"/>
      <c r="O90" s="18"/>
      <c r="P90" s="23"/>
      <c r="Q90" s="18"/>
      <c r="R90" s="18"/>
      <c r="S90" s="18"/>
      <c r="T90" s="18"/>
    </row>
    <row r="91" spans="1:20">
      <c r="A91" s="4">
        <v>87</v>
      </c>
      <c r="B91" s="17"/>
      <c r="C91" s="18"/>
      <c r="D91" s="18"/>
      <c r="E91" s="19"/>
      <c r="F91" s="18"/>
      <c r="G91" s="19"/>
      <c r="H91" s="19"/>
      <c r="I91" s="58">
        <f t="shared" si="1"/>
        <v>0</v>
      </c>
      <c r="J91" s="18"/>
      <c r="K91" s="18"/>
      <c r="L91" s="18"/>
      <c r="M91" s="18"/>
      <c r="N91" s="18"/>
      <c r="O91" s="18"/>
      <c r="P91" s="23"/>
      <c r="Q91" s="18"/>
      <c r="R91" s="18"/>
      <c r="S91" s="18"/>
      <c r="T91" s="18"/>
    </row>
    <row r="92" spans="1:20">
      <c r="A92" s="4">
        <v>88</v>
      </c>
      <c r="B92" s="17"/>
      <c r="C92" s="18"/>
      <c r="D92" s="18"/>
      <c r="E92" s="19"/>
      <c r="F92" s="18"/>
      <c r="G92" s="19"/>
      <c r="H92" s="19"/>
      <c r="I92" s="58">
        <f t="shared" si="1"/>
        <v>0</v>
      </c>
      <c r="J92" s="18"/>
      <c r="K92" s="18"/>
      <c r="L92" s="18"/>
      <c r="M92" s="18"/>
      <c r="N92" s="18"/>
      <c r="O92" s="18"/>
      <c r="P92" s="23"/>
      <c r="Q92" s="18"/>
      <c r="R92" s="18"/>
      <c r="S92" s="18"/>
      <c r="T92" s="18"/>
    </row>
    <row r="93" spans="1:20">
      <c r="A93" s="4">
        <v>89</v>
      </c>
      <c r="B93" s="17"/>
      <c r="C93" s="18"/>
      <c r="D93" s="18"/>
      <c r="E93" s="19"/>
      <c r="F93" s="18"/>
      <c r="G93" s="19"/>
      <c r="H93" s="19"/>
      <c r="I93" s="58">
        <f t="shared" si="1"/>
        <v>0</v>
      </c>
      <c r="J93" s="18"/>
      <c r="K93" s="18"/>
      <c r="L93" s="18"/>
      <c r="M93" s="18"/>
      <c r="N93" s="18"/>
      <c r="O93" s="18"/>
      <c r="P93" s="23"/>
      <c r="Q93" s="18"/>
      <c r="R93" s="18"/>
      <c r="S93" s="18"/>
      <c r="T93" s="18"/>
    </row>
    <row r="94" spans="1:20">
      <c r="A94" s="4">
        <v>90</v>
      </c>
      <c r="B94" s="17"/>
      <c r="C94" s="18"/>
      <c r="D94" s="18"/>
      <c r="E94" s="19"/>
      <c r="F94" s="18"/>
      <c r="G94" s="19"/>
      <c r="H94" s="19"/>
      <c r="I94" s="58">
        <f t="shared" si="1"/>
        <v>0</v>
      </c>
      <c r="J94" s="18"/>
      <c r="K94" s="18"/>
      <c r="L94" s="18"/>
      <c r="M94" s="18"/>
      <c r="N94" s="18"/>
      <c r="O94" s="18"/>
      <c r="P94" s="23"/>
      <c r="Q94" s="18"/>
      <c r="R94" s="18"/>
      <c r="S94" s="18"/>
      <c r="T94" s="18"/>
    </row>
    <row r="95" spans="1:20">
      <c r="A95" s="4">
        <v>91</v>
      </c>
      <c r="B95" s="17"/>
      <c r="C95" s="18"/>
      <c r="D95" s="18"/>
      <c r="E95" s="19"/>
      <c r="F95" s="18"/>
      <c r="G95" s="19"/>
      <c r="H95" s="19"/>
      <c r="I95" s="58">
        <f t="shared" si="1"/>
        <v>0</v>
      </c>
      <c r="J95" s="18"/>
      <c r="K95" s="18"/>
      <c r="L95" s="18"/>
      <c r="M95" s="18"/>
      <c r="N95" s="18"/>
      <c r="O95" s="18"/>
      <c r="P95" s="23"/>
      <c r="Q95" s="18"/>
      <c r="R95" s="18"/>
      <c r="S95" s="18"/>
      <c r="T95" s="18"/>
    </row>
    <row r="96" spans="1:20">
      <c r="A96" s="4">
        <v>92</v>
      </c>
      <c r="B96" s="17"/>
      <c r="C96" s="18"/>
      <c r="D96" s="18"/>
      <c r="E96" s="19"/>
      <c r="F96" s="18"/>
      <c r="G96" s="19"/>
      <c r="H96" s="19"/>
      <c r="I96" s="58">
        <f t="shared" si="1"/>
        <v>0</v>
      </c>
      <c r="J96" s="18"/>
      <c r="K96" s="18"/>
      <c r="L96" s="18"/>
      <c r="M96" s="18"/>
      <c r="N96" s="18"/>
      <c r="O96" s="18"/>
      <c r="P96" s="23"/>
      <c r="Q96" s="18"/>
      <c r="R96" s="18"/>
      <c r="S96" s="18"/>
      <c r="T96" s="18"/>
    </row>
    <row r="97" spans="1:20">
      <c r="A97" s="4">
        <v>93</v>
      </c>
      <c r="B97" s="17"/>
      <c r="C97" s="18"/>
      <c r="D97" s="18"/>
      <c r="E97" s="19"/>
      <c r="F97" s="18"/>
      <c r="G97" s="19"/>
      <c r="H97" s="19"/>
      <c r="I97" s="58">
        <f t="shared" si="1"/>
        <v>0</v>
      </c>
      <c r="J97" s="18"/>
      <c r="K97" s="18"/>
      <c r="L97" s="18"/>
      <c r="M97" s="18"/>
      <c r="N97" s="18"/>
      <c r="O97" s="18"/>
      <c r="P97" s="23"/>
      <c r="Q97" s="18"/>
      <c r="R97" s="18"/>
      <c r="S97" s="18"/>
      <c r="T97" s="18"/>
    </row>
    <row r="98" spans="1:20">
      <c r="A98" s="4">
        <v>94</v>
      </c>
      <c r="B98" s="17"/>
      <c r="C98" s="18"/>
      <c r="D98" s="18"/>
      <c r="E98" s="19"/>
      <c r="F98" s="18"/>
      <c r="G98" s="19"/>
      <c r="H98" s="19"/>
      <c r="I98" s="58">
        <f t="shared" si="1"/>
        <v>0</v>
      </c>
      <c r="J98" s="18"/>
      <c r="K98" s="18"/>
      <c r="L98" s="18"/>
      <c r="M98" s="18"/>
      <c r="N98" s="18"/>
      <c r="O98" s="18"/>
      <c r="P98" s="23"/>
      <c r="Q98" s="18"/>
      <c r="R98" s="18"/>
      <c r="S98" s="18"/>
      <c r="T98" s="18"/>
    </row>
    <row r="99" spans="1:20">
      <c r="A99" s="4">
        <v>95</v>
      </c>
      <c r="B99" s="17"/>
      <c r="C99" s="18"/>
      <c r="D99" s="18"/>
      <c r="E99" s="19"/>
      <c r="F99" s="18"/>
      <c r="G99" s="19"/>
      <c r="H99" s="19"/>
      <c r="I99" s="58">
        <f t="shared" si="1"/>
        <v>0</v>
      </c>
      <c r="J99" s="18"/>
      <c r="K99" s="18"/>
      <c r="L99" s="18"/>
      <c r="M99" s="18"/>
      <c r="N99" s="18"/>
      <c r="O99" s="18"/>
      <c r="P99" s="23"/>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c r="A165" s="20" t="s">
        <v>11</v>
      </c>
      <c r="B165" s="38"/>
      <c r="C165" s="20">
        <f>COUNTIFS(C5:C164,"*")</f>
        <v>66</v>
      </c>
      <c r="D165" s="20"/>
      <c r="E165" s="13"/>
      <c r="F165" s="20"/>
      <c r="G165" s="59">
        <f>SUM(G5:G164)</f>
        <v>4461</v>
      </c>
      <c r="H165" s="59">
        <f>SUM(H5:H164)</f>
        <v>3963</v>
      </c>
      <c r="I165" s="59">
        <f>SUM(I5:I164)</f>
        <v>8424</v>
      </c>
      <c r="J165" s="20"/>
      <c r="K165" s="20"/>
      <c r="L165" s="20"/>
      <c r="M165" s="20"/>
      <c r="N165" s="20"/>
      <c r="O165" s="20"/>
      <c r="P165" s="14"/>
      <c r="Q165" s="20"/>
      <c r="R165" s="20"/>
      <c r="S165" s="20"/>
      <c r="T165" s="12"/>
    </row>
    <row r="166" spans="1:20">
      <c r="A166" s="43" t="s">
        <v>62</v>
      </c>
      <c r="B166" s="10">
        <f>COUNTIF(B$5:B$164,"Team 1")</f>
        <v>33</v>
      </c>
      <c r="C166" s="43" t="s">
        <v>25</v>
      </c>
      <c r="D166" s="10">
        <f>COUNTIF(D5:D164,"Anganwadi")</f>
        <v>10</v>
      </c>
    </row>
    <row r="167" spans="1:20">
      <c r="A167" s="43" t="s">
        <v>63</v>
      </c>
      <c r="B167" s="10">
        <f>COUNTIF(B$6:B$164,"Team 2")</f>
        <v>33</v>
      </c>
      <c r="C167" s="43" t="s">
        <v>23</v>
      </c>
      <c r="D167" s="10">
        <f>COUNTIF(D5:D164,"School")</f>
        <v>56</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conditionalFormatting sqref="C8">
    <cfRule type="duplicateValues" dxfId="125" priority="29"/>
  </conditionalFormatting>
  <conditionalFormatting sqref="C7">
    <cfRule type="duplicateValues" dxfId="124" priority="28"/>
  </conditionalFormatting>
  <conditionalFormatting sqref="E7">
    <cfRule type="duplicateValues" dxfId="123" priority="27"/>
  </conditionalFormatting>
  <conditionalFormatting sqref="E8">
    <cfRule type="duplicateValues" dxfId="122" priority="26"/>
  </conditionalFormatting>
  <conditionalFormatting sqref="C17">
    <cfRule type="duplicateValues" dxfId="121" priority="25"/>
  </conditionalFormatting>
  <conditionalFormatting sqref="C18">
    <cfRule type="duplicateValues" dxfId="120" priority="24" stopIfTrue="1"/>
  </conditionalFormatting>
  <conditionalFormatting sqref="E17">
    <cfRule type="duplicateValues" dxfId="119" priority="23"/>
  </conditionalFormatting>
  <conditionalFormatting sqref="C27:C28">
    <cfRule type="duplicateValues" dxfId="118" priority="22"/>
  </conditionalFormatting>
  <conditionalFormatting sqref="C25:C26">
    <cfRule type="duplicateValues" dxfId="117" priority="21"/>
  </conditionalFormatting>
  <conditionalFormatting sqref="E25:E26">
    <cfRule type="duplicateValues" dxfId="116" priority="20"/>
  </conditionalFormatting>
  <conditionalFormatting sqref="E27:E28">
    <cfRule type="duplicateValues" dxfId="115" priority="19"/>
  </conditionalFormatting>
  <conditionalFormatting sqref="C33:H34">
    <cfRule type="duplicateValues" dxfId="114" priority="18"/>
  </conditionalFormatting>
  <conditionalFormatting sqref="C33:C34">
    <cfRule type="duplicateValues" dxfId="113" priority="17"/>
  </conditionalFormatting>
  <conditionalFormatting sqref="E33:E34">
    <cfRule type="duplicateValues" dxfId="112" priority="16"/>
  </conditionalFormatting>
  <conditionalFormatting sqref="J33:R34">
    <cfRule type="duplicateValues" dxfId="111" priority="15"/>
  </conditionalFormatting>
  <conditionalFormatting sqref="C37:C40">
    <cfRule type="duplicateValues" dxfId="110" priority="14"/>
  </conditionalFormatting>
  <conditionalFormatting sqref="E37:E40">
    <cfRule type="duplicateValues" dxfId="109" priority="12"/>
  </conditionalFormatting>
  <conditionalFormatting sqref="C46">
    <cfRule type="duplicateValues" dxfId="108" priority="11" stopIfTrue="1"/>
  </conditionalFormatting>
  <conditionalFormatting sqref="C49">
    <cfRule type="duplicateValues" dxfId="107" priority="10"/>
  </conditionalFormatting>
  <conditionalFormatting sqref="C47:C48">
    <cfRule type="duplicateValues" dxfId="106" priority="9"/>
  </conditionalFormatting>
  <conditionalFormatting sqref="E47:E48">
    <cfRule type="duplicateValues" dxfId="105" priority="8"/>
  </conditionalFormatting>
  <conditionalFormatting sqref="C63:C64">
    <cfRule type="duplicateValues" dxfId="104" priority="6"/>
  </conditionalFormatting>
  <conditionalFormatting sqref="E63:E64">
    <cfRule type="duplicateValues" dxfId="103" priority="5"/>
  </conditionalFormatting>
  <conditionalFormatting sqref="C69:C70">
    <cfRule type="duplicateValues" dxfId="102" priority="4"/>
  </conditionalFormatting>
  <conditionalFormatting sqref="E69:E70">
    <cfRule type="duplicateValues" dxfId="101" priority="3"/>
  </conditionalFormatting>
  <conditionalFormatting sqref="C67">
    <cfRule type="duplicateValues" dxfId="100" priority="2" stopIfTrue="1"/>
  </conditionalFormatting>
  <conditionalFormatting sqref="C67">
    <cfRule type="duplicateValues" dxfId="99" priority="1" stopIfTrue="1"/>
  </conditionalFormatting>
  <dataValidations count="3">
    <dataValidation type="list" allowBlank="1" showInputMessage="1" showErrorMessage="1" error="Please select type of institution from drop down list." sqref="D65 D52 D47:D50 D57:D60 D19:D20 D5:D8 D24 D40:D42 D35:D38 D26:D30 D32 D14:D16 D10:D12 D68:D164 D63">
      <formula1>"Anganwadi,School"</formula1>
    </dataValidation>
    <dataValidation type="list" allowBlank="1" showInputMessage="1" showErrorMessage="1" sqref="D165">
      <formula1>"School,Anganwadi Centre"</formula1>
    </dataValidation>
    <dataValidation type="list" allowBlank="1" showInputMessage="1" showErrorMessage="1" sqref="B5:B50 B53: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110" zoomScaleNormal="110" workbookViewId="0">
      <pane xSplit="3" ySplit="4" topLeftCell="D56" activePane="bottomRight" state="frozen"/>
      <selection pane="topRight" activeCell="C1" sqref="C1"/>
      <selection pane="bottomLeft" activeCell="A5" sqref="A5"/>
      <selection pane="bottomRight" activeCell="K58" sqref="K5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19" t="s">
        <v>70</v>
      </c>
      <c r="B1" s="219"/>
      <c r="C1" s="219"/>
      <c r="D1" s="54"/>
      <c r="E1" s="54"/>
      <c r="F1" s="54"/>
      <c r="G1" s="54"/>
      <c r="H1" s="54"/>
      <c r="I1" s="54"/>
      <c r="J1" s="54"/>
      <c r="K1" s="54"/>
      <c r="L1" s="54"/>
      <c r="M1" s="221"/>
      <c r="N1" s="221"/>
      <c r="O1" s="221"/>
      <c r="P1" s="221"/>
      <c r="Q1" s="221"/>
      <c r="R1" s="221"/>
      <c r="S1" s="221"/>
      <c r="T1" s="221"/>
    </row>
    <row r="2" spans="1:20">
      <c r="A2" s="213" t="s">
        <v>59</v>
      </c>
      <c r="B2" s="214"/>
      <c r="C2" s="214"/>
      <c r="D2" s="24">
        <v>43709</v>
      </c>
      <c r="E2" s="21"/>
      <c r="F2" s="21"/>
      <c r="G2" s="21"/>
      <c r="H2" s="21"/>
      <c r="I2" s="21"/>
      <c r="J2" s="21"/>
      <c r="K2" s="21"/>
      <c r="L2" s="21"/>
      <c r="M2" s="21"/>
      <c r="N2" s="21"/>
      <c r="O2" s="21"/>
      <c r="P2" s="21"/>
      <c r="Q2" s="21"/>
      <c r="R2" s="21"/>
      <c r="S2" s="21"/>
    </row>
    <row r="3" spans="1:20" ht="24" customHeight="1">
      <c r="A3" s="215" t="s">
        <v>14</v>
      </c>
      <c r="B3" s="211" t="s">
        <v>61</v>
      </c>
      <c r="C3" s="216" t="s">
        <v>7</v>
      </c>
      <c r="D3" s="216" t="s">
        <v>55</v>
      </c>
      <c r="E3" s="216" t="s">
        <v>16</v>
      </c>
      <c r="F3" s="217" t="s">
        <v>17</v>
      </c>
      <c r="G3" s="216" t="s">
        <v>8</v>
      </c>
      <c r="H3" s="216"/>
      <c r="I3" s="216"/>
      <c r="J3" s="216" t="s">
        <v>31</v>
      </c>
      <c r="K3" s="211" t="s">
        <v>33</v>
      </c>
      <c r="L3" s="211" t="s">
        <v>50</v>
      </c>
      <c r="M3" s="211" t="s">
        <v>51</v>
      </c>
      <c r="N3" s="211" t="s">
        <v>34</v>
      </c>
      <c r="O3" s="211" t="s">
        <v>35</v>
      </c>
      <c r="P3" s="215" t="s">
        <v>54</v>
      </c>
      <c r="Q3" s="216" t="s">
        <v>52</v>
      </c>
      <c r="R3" s="216" t="s">
        <v>32</v>
      </c>
      <c r="S3" s="216" t="s">
        <v>53</v>
      </c>
      <c r="T3" s="216" t="s">
        <v>13</v>
      </c>
    </row>
    <row r="4" spans="1:20" ht="25.5" customHeight="1" thickBot="1">
      <c r="A4" s="215"/>
      <c r="B4" s="218"/>
      <c r="C4" s="216"/>
      <c r="D4" s="216"/>
      <c r="E4" s="216"/>
      <c r="F4" s="217"/>
      <c r="G4" s="22" t="s">
        <v>9</v>
      </c>
      <c r="H4" s="22" t="s">
        <v>10</v>
      </c>
      <c r="I4" s="22" t="s">
        <v>11</v>
      </c>
      <c r="J4" s="216"/>
      <c r="K4" s="212"/>
      <c r="L4" s="212"/>
      <c r="M4" s="212"/>
      <c r="N4" s="212"/>
      <c r="O4" s="212"/>
      <c r="P4" s="215"/>
      <c r="Q4" s="215"/>
      <c r="R4" s="216"/>
      <c r="S4" s="216"/>
      <c r="T4" s="216"/>
    </row>
    <row r="5" spans="1:20" ht="17.25" thickBot="1">
      <c r="A5" s="4">
        <v>1</v>
      </c>
      <c r="B5" s="17" t="s">
        <v>62</v>
      </c>
      <c r="C5" s="64" t="s">
        <v>671</v>
      </c>
      <c r="D5" s="47" t="s">
        <v>25</v>
      </c>
      <c r="E5" s="47">
        <v>12</v>
      </c>
      <c r="F5" s="47"/>
      <c r="G5" s="65">
        <v>9</v>
      </c>
      <c r="H5" s="65">
        <v>8</v>
      </c>
      <c r="I5" s="60">
        <f>SUM(G5:H5)</f>
        <v>17</v>
      </c>
      <c r="J5" s="141">
        <v>9577785441</v>
      </c>
      <c r="K5" s="73" t="s">
        <v>506</v>
      </c>
      <c r="L5" s="47" t="s">
        <v>507</v>
      </c>
      <c r="M5" s="73">
        <v>9954771257</v>
      </c>
      <c r="N5" s="87" t="s">
        <v>581</v>
      </c>
      <c r="O5" s="87" t="s">
        <v>582</v>
      </c>
      <c r="P5" s="48">
        <v>43711</v>
      </c>
      <c r="Q5" s="47" t="s">
        <v>183</v>
      </c>
      <c r="R5" s="47" t="s">
        <v>187</v>
      </c>
      <c r="S5" s="18" t="s">
        <v>787</v>
      </c>
      <c r="T5" s="18"/>
    </row>
    <row r="6" spans="1:20" ht="17.25" thickBot="1">
      <c r="A6" s="4">
        <v>2</v>
      </c>
      <c r="B6" s="17" t="s">
        <v>62</v>
      </c>
      <c r="C6" s="140" t="s">
        <v>672</v>
      </c>
      <c r="D6" s="47" t="s">
        <v>23</v>
      </c>
      <c r="E6" s="118" t="s">
        <v>673</v>
      </c>
      <c r="F6" s="47" t="s">
        <v>94</v>
      </c>
      <c r="G6" s="65">
        <v>21</v>
      </c>
      <c r="H6" s="65">
        <v>27</v>
      </c>
      <c r="I6" s="60">
        <f t="shared" ref="I6:I69" si="0">SUM(G6:H6)</f>
        <v>48</v>
      </c>
      <c r="J6" s="67">
        <v>7399959984</v>
      </c>
      <c r="K6" s="47"/>
      <c r="L6" s="47"/>
      <c r="M6" s="47"/>
      <c r="N6" s="47"/>
      <c r="O6" s="47"/>
      <c r="P6" s="48">
        <v>43711</v>
      </c>
      <c r="Q6" s="47" t="s">
        <v>183</v>
      </c>
      <c r="R6" s="47" t="s">
        <v>204</v>
      </c>
      <c r="S6" s="18" t="s">
        <v>787</v>
      </c>
      <c r="T6" s="18"/>
    </row>
    <row r="7" spans="1:20" ht="17.25" thickBot="1">
      <c r="A7" s="4">
        <v>3</v>
      </c>
      <c r="B7" s="17" t="s">
        <v>63</v>
      </c>
      <c r="C7" s="125" t="s">
        <v>668</v>
      </c>
      <c r="D7" s="47" t="s">
        <v>25</v>
      </c>
      <c r="E7" s="67">
        <v>19</v>
      </c>
      <c r="F7" s="47"/>
      <c r="G7" s="65">
        <v>6</v>
      </c>
      <c r="H7" s="65">
        <v>7</v>
      </c>
      <c r="I7" s="60">
        <f t="shared" si="0"/>
        <v>13</v>
      </c>
      <c r="J7" s="85">
        <v>9957151981</v>
      </c>
      <c r="K7" s="73" t="s">
        <v>313</v>
      </c>
      <c r="L7" s="67" t="s">
        <v>317</v>
      </c>
      <c r="M7" s="73">
        <v>9859278614</v>
      </c>
      <c r="N7" s="48" t="s">
        <v>519</v>
      </c>
      <c r="O7" s="87" t="s">
        <v>520</v>
      </c>
      <c r="P7" s="48">
        <v>43711</v>
      </c>
      <c r="Q7" s="47" t="s">
        <v>183</v>
      </c>
      <c r="R7" s="47" t="s">
        <v>583</v>
      </c>
      <c r="S7" s="18" t="s">
        <v>787</v>
      </c>
      <c r="T7" s="18"/>
    </row>
    <row r="8" spans="1:20">
      <c r="A8" s="4">
        <v>4</v>
      </c>
      <c r="B8" s="17" t="s">
        <v>63</v>
      </c>
      <c r="C8" s="139" t="s">
        <v>669</v>
      </c>
      <c r="D8" s="47" t="s">
        <v>23</v>
      </c>
      <c r="E8" s="121" t="s">
        <v>670</v>
      </c>
      <c r="F8" s="47" t="s">
        <v>94</v>
      </c>
      <c r="G8" s="65">
        <v>30</v>
      </c>
      <c r="H8" s="65">
        <v>20</v>
      </c>
      <c r="I8" s="60">
        <f t="shared" si="0"/>
        <v>50</v>
      </c>
      <c r="J8" s="67">
        <v>9577781043</v>
      </c>
      <c r="K8" s="47"/>
      <c r="L8" s="47"/>
      <c r="M8" s="47"/>
      <c r="N8" s="47"/>
      <c r="O8" s="47"/>
      <c r="P8" s="48">
        <v>43711</v>
      </c>
      <c r="Q8" s="47" t="s">
        <v>183</v>
      </c>
      <c r="R8" s="47" t="s">
        <v>583</v>
      </c>
      <c r="S8" s="18" t="s">
        <v>787</v>
      </c>
      <c r="T8" s="18"/>
    </row>
    <row r="9" spans="1:20" ht="33">
      <c r="A9" s="4">
        <v>5</v>
      </c>
      <c r="B9" s="17" t="s">
        <v>62</v>
      </c>
      <c r="C9" s="124" t="s">
        <v>674</v>
      </c>
      <c r="D9" s="47" t="s">
        <v>23</v>
      </c>
      <c r="E9" s="98" t="s">
        <v>675</v>
      </c>
      <c r="F9" s="47" t="s">
        <v>74</v>
      </c>
      <c r="G9" s="65">
        <v>81</v>
      </c>
      <c r="H9" s="65">
        <v>70</v>
      </c>
      <c r="I9" s="60">
        <f t="shared" si="0"/>
        <v>151</v>
      </c>
      <c r="J9" s="98" t="s">
        <v>678</v>
      </c>
      <c r="K9" s="47"/>
      <c r="L9" s="47"/>
      <c r="M9" s="47"/>
      <c r="N9" s="47"/>
      <c r="O9" s="47"/>
      <c r="P9" s="48">
        <v>43712</v>
      </c>
      <c r="Q9" s="47" t="s">
        <v>225</v>
      </c>
      <c r="R9" s="47" t="s">
        <v>679</v>
      </c>
      <c r="S9" s="18" t="s">
        <v>787</v>
      </c>
      <c r="T9" s="18"/>
    </row>
    <row r="10" spans="1:20" ht="33.75" thickBot="1">
      <c r="A10" s="4">
        <v>6</v>
      </c>
      <c r="B10" s="17" t="s">
        <v>63</v>
      </c>
      <c r="C10" s="70" t="s">
        <v>676</v>
      </c>
      <c r="D10" s="47" t="s">
        <v>23</v>
      </c>
      <c r="E10" s="73" t="s">
        <v>677</v>
      </c>
      <c r="F10" s="47" t="s">
        <v>78</v>
      </c>
      <c r="G10" s="142">
        <v>55</v>
      </c>
      <c r="H10" s="142">
        <v>58</v>
      </c>
      <c r="I10" s="60">
        <f t="shared" si="0"/>
        <v>113</v>
      </c>
      <c r="J10" s="98" t="s">
        <v>680</v>
      </c>
      <c r="K10" s="47"/>
      <c r="L10" s="47"/>
      <c r="M10" s="47"/>
      <c r="N10" s="47"/>
      <c r="O10" s="47"/>
      <c r="P10" s="48">
        <v>43712</v>
      </c>
      <c r="Q10" s="47" t="s">
        <v>225</v>
      </c>
      <c r="R10" s="47" t="s">
        <v>276</v>
      </c>
      <c r="S10" s="18" t="s">
        <v>787</v>
      </c>
      <c r="T10" s="18"/>
    </row>
    <row r="11" spans="1:20" ht="17.25" thickBot="1">
      <c r="A11" s="4">
        <v>7</v>
      </c>
      <c r="B11" s="17" t="s">
        <v>62</v>
      </c>
      <c r="C11" s="70" t="s">
        <v>681</v>
      </c>
      <c r="D11" s="71" t="s">
        <v>25</v>
      </c>
      <c r="E11" s="71">
        <v>7</v>
      </c>
      <c r="F11" s="71"/>
      <c r="G11" s="83">
        <v>32</v>
      </c>
      <c r="H11" s="83">
        <v>26</v>
      </c>
      <c r="I11" s="60">
        <f t="shared" si="0"/>
        <v>58</v>
      </c>
      <c r="J11" s="73">
        <v>9613627571</v>
      </c>
      <c r="K11" s="73" t="s">
        <v>683</v>
      </c>
      <c r="L11" s="73" t="s">
        <v>684</v>
      </c>
      <c r="M11" s="73">
        <v>9613907491</v>
      </c>
      <c r="N11" s="143" t="s">
        <v>685</v>
      </c>
      <c r="O11" s="143" t="s">
        <v>686</v>
      </c>
      <c r="P11" s="48">
        <v>43713</v>
      </c>
      <c r="Q11" s="47" t="s">
        <v>196</v>
      </c>
      <c r="R11" s="47" t="s">
        <v>209</v>
      </c>
      <c r="S11" s="18" t="s">
        <v>787</v>
      </c>
      <c r="T11" s="18"/>
    </row>
    <row r="12" spans="1:20" ht="17.25" thickBot="1">
      <c r="A12" s="4">
        <v>8</v>
      </c>
      <c r="B12" s="17" t="s">
        <v>63</v>
      </c>
      <c r="C12" s="70" t="s">
        <v>682</v>
      </c>
      <c r="D12" s="71" t="s">
        <v>25</v>
      </c>
      <c r="E12" s="71">
        <v>8</v>
      </c>
      <c r="F12" s="71"/>
      <c r="G12" s="83">
        <v>40</v>
      </c>
      <c r="H12" s="83">
        <v>33</v>
      </c>
      <c r="I12" s="60">
        <f t="shared" si="0"/>
        <v>73</v>
      </c>
      <c r="J12" s="73">
        <v>9678864277</v>
      </c>
      <c r="K12" s="73" t="s">
        <v>683</v>
      </c>
      <c r="L12" s="73" t="s">
        <v>684</v>
      </c>
      <c r="M12" s="73">
        <v>9613907491</v>
      </c>
      <c r="N12" s="143" t="s">
        <v>685</v>
      </c>
      <c r="O12" s="143" t="s">
        <v>686</v>
      </c>
      <c r="P12" s="48">
        <v>43713</v>
      </c>
      <c r="Q12" s="47" t="s">
        <v>196</v>
      </c>
      <c r="R12" s="47" t="s">
        <v>231</v>
      </c>
      <c r="S12" s="18" t="s">
        <v>787</v>
      </c>
      <c r="T12" s="18"/>
    </row>
    <row r="13" spans="1:20" ht="27.75">
      <c r="A13" s="4">
        <v>9</v>
      </c>
      <c r="B13" s="17" t="s">
        <v>62</v>
      </c>
      <c r="C13" s="125" t="s">
        <v>689</v>
      </c>
      <c r="D13" s="47" t="s">
        <v>23</v>
      </c>
      <c r="E13" s="67" t="s">
        <v>690</v>
      </c>
      <c r="F13" s="47" t="s">
        <v>94</v>
      </c>
      <c r="G13" s="67">
        <v>60</v>
      </c>
      <c r="H13" s="67">
        <v>50</v>
      </c>
      <c r="I13" s="60">
        <f t="shared" si="0"/>
        <v>110</v>
      </c>
      <c r="J13" s="67">
        <v>9706173246</v>
      </c>
      <c r="K13" s="47"/>
      <c r="L13" s="47"/>
      <c r="M13" s="47"/>
      <c r="N13" s="47"/>
      <c r="O13" s="47"/>
      <c r="P13" s="48">
        <v>43714</v>
      </c>
      <c r="Q13" s="47" t="s">
        <v>201</v>
      </c>
      <c r="R13" s="47" t="s">
        <v>692</v>
      </c>
      <c r="S13" s="18" t="s">
        <v>787</v>
      </c>
      <c r="T13" s="18"/>
    </row>
    <row r="14" spans="1:20" ht="28.5" thickBot="1">
      <c r="A14" s="4">
        <v>10</v>
      </c>
      <c r="B14" s="17" t="s">
        <v>63</v>
      </c>
      <c r="C14" s="125" t="s">
        <v>687</v>
      </c>
      <c r="D14" s="47" t="s">
        <v>23</v>
      </c>
      <c r="E14" s="67" t="s">
        <v>688</v>
      </c>
      <c r="F14" s="47" t="s">
        <v>94</v>
      </c>
      <c r="G14" s="67">
        <v>60</v>
      </c>
      <c r="H14" s="67">
        <v>40</v>
      </c>
      <c r="I14" s="60">
        <f t="shared" si="0"/>
        <v>100</v>
      </c>
      <c r="J14" s="67" t="s">
        <v>691</v>
      </c>
      <c r="K14" s="79"/>
      <c r="L14" s="47"/>
      <c r="M14" s="47"/>
      <c r="N14" s="47"/>
      <c r="O14" s="47"/>
      <c r="P14" s="48">
        <v>43714</v>
      </c>
      <c r="Q14" s="47" t="s">
        <v>201</v>
      </c>
      <c r="R14" s="47" t="s">
        <v>392</v>
      </c>
      <c r="S14" s="18" t="s">
        <v>787</v>
      </c>
      <c r="T14" s="18"/>
    </row>
    <row r="15" spans="1:20" ht="27.75" thickBot="1">
      <c r="A15" s="4">
        <v>11</v>
      </c>
      <c r="B15" s="17" t="s">
        <v>62</v>
      </c>
      <c r="C15" s="64" t="s">
        <v>693</v>
      </c>
      <c r="D15" s="47" t="s">
        <v>23</v>
      </c>
      <c r="E15" s="47">
        <v>18040218803</v>
      </c>
      <c r="F15" s="67" t="s">
        <v>78</v>
      </c>
      <c r="G15" s="65">
        <v>51</v>
      </c>
      <c r="H15" s="65">
        <v>51</v>
      </c>
      <c r="I15" s="60">
        <f t="shared" si="0"/>
        <v>102</v>
      </c>
      <c r="J15" s="116">
        <v>9706272523</v>
      </c>
      <c r="K15" s="144"/>
      <c r="L15" s="144"/>
      <c r="M15" s="144"/>
      <c r="N15" s="145"/>
      <c r="O15" s="145"/>
      <c r="P15" s="48">
        <v>43715</v>
      </c>
      <c r="Q15" s="47" t="s">
        <v>166</v>
      </c>
      <c r="R15" s="47" t="s">
        <v>177</v>
      </c>
      <c r="S15" s="18" t="s">
        <v>787</v>
      </c>
      <c r="T15" s="18"/>
    </row>
    <row r="16" spans="1:20" ht="27.75" thickBot="1">
      <c r="A16" s="4">
        <v>12</v>
      </c>
      <c r="B16" s="17" t="s">
        <v>63</v>
      </c>
      <c r="C16" s="64" t="s">
        <v>694</v>
      </c>
      <c r="D16" s="47" t="s">
        <v>23</v>
      </c>
      <c r="E16" s="67">
        <v>18040207705</v>
      </c>
      <c r="F16" s="69" t="s">
        <v>78</v>
      </c>
      <c r="G16" s="65">
        <v>72</v>
      </c>
      <c r="H16" s="65">
        <v>40</v>
      </c>
      <c r="I16" s="60">
        <f t="shared" si="0"/>
        <v>112</v>
      </c>
      <c r="J16" s="116">
        <v>9957773155</v>
      </c>
      <c r="K16" s="73"/>
      <c r="L16" s="47"/>
      <c r="M16" s="73"/>
      <c r="N16" s="48"/>
      <c r="O16" s="47"/>
      <c r="P16" s="48">
        <v>43715</v>
      </c>
      <c r="Q16" s="47" t="s">
        <v>166</v>
      </c>
      <c r="R16" s="47" t="s">
        <v>177</v>
      </c>
      <c r="S16" s="18" t="s">
        <v>787</v>
      </c>
      <c r="T16" s="18"/>
    </row>
    <row r="17" spans="1:20" ht="17.25" thickBot="1">
      <c r="A17" s="4">
        <v>13</v>
      </c>
      <c r="B17" s="17" t="s">
        <v>62</v>
      </c>
      <c r="C17" s="66" t="s">
        <v>695</v>
      </c>
      <c r="D17" s="47" t="s">
        <v>25</v>
      </c>
      <c r="E17" s="47">
        <v>152</v>
      </c>
      <c r="F17" s="47"/>
      <c r="G17" s="19">
        <v>23</v>
      </c>
      <c r="H17" s="19">
        <v>16</v>
      </c>
      <c r="I17" s="60">
        <f t="shared" si="0"/>
        <v>39</v>
      </c>
      <c r="J17" s="103">
        <v>7399713786</v>
      </c>
      <c r="K17" s="73" t="s">
        <v>313</v>
      </c>
      <c r="L17" s="51" t="s">
        <v>701</v>
      </c>
      <c r="M17" s="73">
        <v>9401453423</v>
      </c>
      <c r="N17" s="101" t="s">
        <v>702</v>
      </c>
      <c r="O17" s="87" t="s">
        <v>703</v>
      </c>
      <c r="P17" s="48">
        <v>43717</v>
      </c>
      <c r="Q17" s="47" t="s">
        <v>175</v>
      </c>
      <c r="R17" s="47" t="s">
        <v>316</v>
      </c>
      <c r="S17" s="18" t="s">
        <v>787</v>
      </c>
      <c r="T17" s="18"/>
    </row>
    <row r="18" spans="1:20" ht="17.25" thickBot="1">
      <c r="A18" s="4">
        <v>14</v>
      </c>
      <c r="B18" s="17" t="s">
        <v>62</v>
      </c>
      <c r="C18" s="128" t="s">
        <v>696</v>
      </c>
      <c r="D18" s="47" t="s">
        <v>23</v>
      </c>
      <c r="E18" s="67" t="s">
        <v>697</v>
      </c>
      <c r="F18" s="47" t="s">
        <v>94</v>
      </c>
      <c r="G18" s="142">
        <v>30</v>
      </c>
      <c r="H18" s="142">
        <v>21</v>
      </c>
      <c r="I18" s="60">
        <f t="shared" si="0"/>
        <v>51</v>
      </c>
      <c r="J18" s="67">
        <v>9859966941</v>
      </c>
      <c r="K18" s="47"/>
      <c r="L18" s="47"/>
      <c r="M18" s="47"/>
      <c r="N18" s="47"/>
      <c r="O18" s="47"/>
      <c r="P18" s="48">
        <v>43717</v>
      </c>
      <c r="Q18" s="47" t="s">
        <v>175</v>
      </c>
      <c r="R18" s="47" t="s">
        <v>499</v>
      </c>
      <c r="S18" s="18" t="s">
        <v>787</v>
      </c>
      <c r="T18" s="18"/>
    </row>
    <row r="19" spans="1:20" ht="48.75" thickBot="1">
      <c r="A19" s="4">
        <v>15</v>
      </c>
      <c r="B19" s="17" t="s">
        <v>63</v>
      </c>
      <c r="C19" s="66" t="s">
        <v>698</v>
      </c>
      <c r="D19" s="47" t="s">
        <v>25</v>
      </c>
      <c r="E19" s="47">
        <v>52</v>
      </c>
      <c r="F19" s="47">
        <v>9132134375</v>
      </c>
      <c r="G19" s="67">
        <v>24</v>
      </c>
      <c r="H19" s="67">
        <v>14</v>
      </c>
      <c r="I19" s="60">
        <f t="shared" si="0"/>
        <v>38</v>
      </c>
      <c r="J19" s="67">
        <v>9577052755</v>
      </c>
      <c r="K19" s="73" t="s">
        <v>313</v>
      </c>
      <c r="L19" s="51" t="s">
        <v>701</v>
      </c>
      <c r="M19" s="73">
        <v>9401453423</v>
      </c>
      <c r="N19" s="105" t="s">
        <v>704</v>
      </c>
      <c r="O19" s="87" t="s">
        <v>705</v>
      </c>
      <c r="P19" s="48">
        <v>43717</v>
      </c>
      <c r="Q19" s="47" t="s">
        <v>175</v>
      </c>
      <c r="R19" s="47" t="s">
        <v>310</v>
      </c>
      <c r="S19" s="18" t="s">
        <v>787</v>
      </c>
      <c r="T19" s="18"/>
    </row>
    <row r="20" spans="1:20" ht="27.75" thickBot="1">
      <c r="A20" s="4">
        <v>16</v>
      </c>
      <c r="B20" s="17" t="s">
        <v>63</v>
      </c>
      <c r="C20" s="120" t="s">
        <v>699</v>
      </c>
      <c r="D20" s="47" t="s">
        <v>23</v>
      </c>
      <c r="E20" s="67" t="s">
        <v>700</v>
      </c>
      <c r="F20" s="47" t="s">
        <v>94</v>
      </c>
      <c r="G20" s="17">
        <v>20</v>
      </c>
      <c r="H20" s="17">
        <v>24</v>
      </c>
      <c r="I20" s="60">
        <f t="shared" si="0"/>
        <v>44</v>
      </c>
      <c r="J20" s="67">
        <v>9613558979</v>
      </c>
      <c r="K20" s="73"/>
      <c r="L20" s="51"/>
      <c r="M20" s="73"/>
      <c r="N20" s="105"/>
      <c r="O20" s="87"/>
      <c r="P20" s="48">
        <v>43717</v>
      </c>
      <c r="Q20" s="47" t="s">
        <v>175</v>
      </c>
      <c r="R20" s="47" t="s">
        <v>310</v>
      </c>
      <c r="S20" s="18" t="s">
        <v>787</v>
      </c>
      <c r="T20" s="18"/>
    </row>
    <row r="21" spans="1:20" ht="17.25" thickBot="1">
      <c r="A21" s="4">
        <v>17</v>
      </c>
      <c r="B21" s="17" t="s">
        <v>62</v>
      </c>
      <c r="C21" s="70" t="s">
        <v>706</v>
      </c>
      <c r="D21" s="71" t="s">
        <v>23</v>
      </c>
      <c r="E21" s="73" t="s">
        <v>585</v>
      </c>
      <c r="F21" s="73" t="s">
        <v>94</v>
      </c>
      <c r="G21" s="73">
        <v>244</v>
      </c>
      <c r="H21" s="73">
        <v>214</v>
      </c>
      <c r="I21" s="60">
        <f t="shared" si="0"/>
        <v>458</v>
      </c>
      <c r="J21" s="98" t="s">
        <v>588</v>
      </c>
      <c r="K21" s="70"/>
      <c r="L21" s="70"/>
      <c r="M21" s="70"/>
      <c r="N21" s="70"/>
      <c r="O21" s="70"/>
      <c r="P21" s="127">
        <v>43718</v>
      </c>
      <c r="Q21" s="73" t="s">
        <v>183</v>
      </c>
      <c r="R21" s="73" t="s">
        <v>177</v>
      </c>
      <c r="S21" s="18" t="s">
        <v>787</v>
      </c>
      <c r="T21" s="18"/>
    </row>
    <row r="22" spans="1:20" ht="17.25" thickBot="1">
      <c r="A22" s="4">
        <v>18</v>
      </c>
      <c r="B22" s="17" t="s">
        <v>63</v>
      </c>
      <c r="C22" s="70" t="s">
        <v>707</v>
      </c>
      <c r="D22" s="47" t="s">
        <v>23</v>
      </c>
      <c r="E22" s="73" t="s">
        <v>587</v>
      </c>
      <c r="F22" s="71" t="s">
        <v>94</v>
      </c>
      <c r="G22" s="65">
        <v>204</v>
      </c>
      <c r="H22" s="65">
        <v>244</v>
      </c>
      <c r="I22" s="60">
        <f t="shared" si="0"/>
        <v>448</v>
      </c>
      <c r="J22" s="98" t="s">
        <v>589</v>
      </c>
      <c r="K22" s="73"/>
      <c r="L22" s="47"/>
      <c r="M22" s="73"/>
      <c r="N22" s="47"/>
      <c r="O22" s="87"/>
      <c r="P22" s="127">
        <v>43718</v>
      </c>
      <c r="Q22" s="73" t="s">
        <v>183</v>
      </c>
      <c r="R22" s="47" t="s">
        <v>271</v>
      </c>
      <c r="S22" s="18" t="s">
        <v>787</v>
      </c>
      <c r="T22" s="18"/>
    </row>
    <row r="23" spans="1:20" ht="33">
      <c r="A23" s="4">
        <v>19</v>
      </c>
      <c r="B23" s="17" t="s">
        <v>62</v>
      </c>
      <c r="C23" s="70" t="s">
        <v>708</v>
      </c>
      <c r="D23" s="47" t="s">
        <v>23</v>
      </c>
      <c r="E23" s="73" t="s">
        <v>709</v>
      </c>
      <c r="F23" s="47" t="s">
        <v>94</v>
      </c>
      <c r="G23" s="65">
        <v>181</v>
      </c>
      <c r="H23" s="65">
        <v>170</v>
      </c>
      <c r="I23" s="60">
        <f t="shared" si="0"/>
        <v>351</v>
      </c>
      <c r="J23" s="98" t="s">
        <v>713</v>
      </c>
      <c r="K23" s="47"/>
      <c r="L23" s="47"/>
      <c r="M23" s="47"/>
      <c r="N23" s="47"/>
      <c r="O23" s="47"/>
      <c r="P23" s="48">
        <v>43719</v>
      </c>
      <c r="Q23" s="47" t="s">
        <v>225</v>
      </c>
      <c r="R23" s="47" t="s">
        <v>282</v>
      </c>
      <c r="S23" s="18" t="s">
        <v>787</v>
      </c>
      <c r="T23" s="18"/>
    </row>
    <row r="24" spans="1:20" ht="33.75" thickBot="1">
      <c r="A24" s="4">
        <v>20</v>
      </c>
      <c r="B24" s="17" t="s">
        <v>63</v>
      </c>
      <c r="C24" s="47" t="s">
        <v>711</v>
      </c>
      <c r="D24" s="47" t="s">
        <v>23</v>
      </c>
      <c r="E24" s="78" t="s">
        <v>712</v>
      </c>
      <c r="F24" s="47" t="s">
        <v>637</v>
      </c>
      <c r="G24" s="19">
        <v>180</v>
      </c>
      <c r="H24" s="19">
        <v>183</v>
      </c>
      <c r="I24" s="60">
        <f t="shared" si="0"/>
        <v>363</v>
      </c>
      <c r="J24" s="99" t="s">
        <v>714</v>
      </c>
      <c r="K24" s="99"/>
      <c r="L24" s="47"/>
      <c r="M24" s="47"/>
      <c r="N24" s="47"/>
      <c r="O24" s="47"/>
      <c r="P24" s="48">
        <v>43719</v>
      </c>
      <c r="Q24" s="47" t="s">
        <v>225</v>
      </c>
      <c r="R24" s="47" t="s">
        <v>276</v>
      </c>
      <c r="S24" s="18" t="s">
        <v>787</v>
      </c>
      <c r="T24" s="18"/>
    </row>
    <row r="25" spans="1:20" ht="27.75" thickBot="1">
      <c r="A25" s="4">
        <v>21</v>
      </c>
      <c r="B25" s="17" t="s">
        <v>62</v>
      </c>
      <c r="C25" s="138" t="s">
        <v>716</v>
      </c>
      <c r="D25" s="47" t="s">
        <v>23</v>
      </c>
      <c r="E25" s="67">
        <v>18040218705</v>
      </c>
      <c r="F25" s="47" t="s">
        <v>94</v>
      </c>
      <c r="G25" s="65">
        <v>62</v>
      </c>
      <c r="H25" s="65">
        <v>61</v>
      </c>
      <c r="I25" s="60">
        <f t="shared" si="0"/>
        <v>123</v>
      </c>
      <c r="J25" s="116">
        <v>9707042883</v>
      </c>
      <c r="K25" s="105"/>
      <c r="L25" s="105"/>
      <c r="M25" s="73"/>
      <c r="N25" s="101"/>
      <c r="O25" s="87"/>
      <c r="P25" s="48">
        <v>43720</v>
      </c>
      <c r="Q25" s="47" t="s">
        <v>196</v>
      </c>
      <c r="R25" s="47" t="s">
        <v>717</v>
      </c>
      <c r="S25" s="18" t="s">
        <v>787</v>
      </c>
      <c r="T25" s="18"/>
    </row>
    <row r="26" spans="1:20" ht="27.75" thickBot="1">
      <c r="A26" s="4">
        <v>22</v>
      </c>
      <c r="B26" s="17" t="s">
        <v>63</v>
      </c>
      <c r="C26" s="138" t="s">
        <v>715</v>
      </c>
      <c r="D26" s="47" t="s">
        <v>23</v>
      </c>
      <c r="E26" s="67">
        <v>18040218702</v>
      </c>
      <c r="F26" s="47" t="s">
        <v>78</v>
      </c>
      <c r="G26" s="65">
        <v>59</v>
      </c>
      <c r="H26" s="65">
        <v>61</v>
      </c>
      <c r="I26" s="60">
        <f t="shared" si="0"/>
        <v>120</v>
      </c>
      <c r="J26" s="116">
        <v>8486431695</v>
      </c>
      <c r="K26" s="101"/>
      <c r="L26" s="101"/>
      <c r="M26" s="73"/>
      <c r="N26" s="101"/>
      <c r="O26" s="87"/>
      <c r="P26" s="48">
        <v>43720</v>
      </c>
      <c r="Q26" s="47" t="s">
        <v>196</v>
      </c>
      <c r="R26" s="47" t="s">
        <v>717</v>
      </c>
      <c r="S26" s="18" t="s">
        <v>787</v>
      </c>
      <c r="T26" s="18"/>
    </row>
    <row r="27" spans="1:20" ht="33.75" thickBot="1">
      <c r="A27" s="4">
        <v>23</v>
      </c>
      <c r="B27" s="17" t="s">
        <v>62</v>
      </c>
      <c r="C27" s="124" t="s">
        <v>718</v>
      </c>
      <c r="D27" s="71" t="s">
        <v>23</v>
      </c>
      <c r="E27" s="98" t="s">
        <v>719</v>
      </c>
      <c r="F27" s="81" t="s">
        <v>74</v>
      </c>
      <c r="G27" s="65">
        <v>71</v>
      </c>
      <c r="H27" s="65">
        <v>60</v>
      </c>
      <c r="I27" s="60">
        <f t="shared" si="0"/>
        <v>131</v>
      </c>
      <c r="J27" s="98" t="s">
        <v>723</v>
      </c>
      <c r="K27" s="144"/>
      <c r="L27" s="144"/>
      <c r="M27" s="144"/>
      <c r="N27" s="145"/>
      <c r="O27" s="145"/>
      <c r="P27" s="48">
        <v>43721</v>
      </c>
      <c r="Q27" s="47" t="s">
        <v>201</v>
      </c>
      <c r="R27" s="47" t="s">
        <v>271</v>
      </c>
      <c r="S27" s="18" t="s">
        <v>787</v>
      </c>
      <c r="T27" s="18"/>
    </row>
    <row r="28" spans="1:20" ht="27.75" thickBot="1">
      <c r="A28" s="4">
        <v>24</v>
      </c>
      <c r="B28" s="17" t="s">
        <v>63</v>
      </c>
      <c r="C28" s="124" t="s">
        <v>720</v>
      </c>
      <c r="D28" s="71" t="s">
        <v>23</v>
      </c>
      <c r="E28" s="98" t="s">
        <v>721</v>
      </c>
      <c r="F28" s="146" t="s">
        <v>74</v>
      </c>
      <c r="G28" s="65">
        <v>62</v>
      </c>
      <c r="H28" s="65">
        <v>60</v>
      </c>
      <c r="I28" s="60">
        <f t="shared" si="0"/>
        <v>122</v>
      </c>
      <c r="J28" s="98" t="s">
        <v>722</v>
      </c>
      <c r="K28" s="144"/>
      <c r="L28" s="144"/>
      <c r="M28" s="144"/>
      <c r="N28" s="145"/>
      <c r="O28" s="145"/>
      <c r="P28" s="48">
        <v>43721</v>
      </c>
      <c r="Q28" s="47" t="s">
        <v>201</v>
      </c>
      <c r="R28" s="17" t="s">
        <v>271</v>
      </c>
      <c r="S28" s="18" t="s">
        <v>787</v>
      </c>
      <c r="T28" s="18"/>
    </row>
    <row r="29" spans="1:20" ht="27">
      <c r="A29" s="4">
        <v>25</v>
      </c>
      <c r="B29" s="17" t="s">
        <v>62</v>
      </c>
      <c r="C29" s="64" t="s">
        <v>732</v>
      </c>
      <c r="D29" s="47" t="s">
        <v>23</v>
      </c>
      <c r="E29" s="67">
        <v>18040212107</v>
      </c>
      <c r="F29" s="47" t="s">
        <v>94</v>
      </c>
      <c r="G29" s="65">
        <v>52</v>
      </c>
      <c r="H29" s="65">
        <v>50</v>
      </c>
      <c r="I29" s="60">
        <f t="shared" si="0"/>
        <v>102</v>
      </c>
      <c r="J29" s="85">
        <v>9859837050</v>
      </c>
      <c r="K29" s="47"/>
      <c r="L29" s="47"/>
      <c r="M29" s="47"/>
      <c r="N29" s="47"/>
      <c r="O29" s="47"/>
      <c r="P29" s="48">
        <v>43722</v>
      </c>
      <c r="Q29" s="47" t="s">
        <v>166</v>
      </c>
      <c r="R29" s="47" t="s">
        <v>282</v>
      </c>
      <c r="S29" s="18" t="s">
        <v>787</v>
      </c>
      <c r="T29" s="18"/>
    </row>
    <row r="30" spans="1:20">
      <c r="A30" s="4">
        <v>26</v>
      </c>
      <c r="B30" s="17" t="s">
        <v>63</v>
      </c>
      <c r="C30" s="64" t="s">
        <v>733</v>
      </c>
      <c r="D30" s="47" t="s">
        <v>23</v>
      </c>
      <c r="E30" s="47">
        <v>18040222803</v>
      </c>
      <c r="F30" s="47" t="s">
        <v>94</v>
      </c>
      <c r="G30" s="65">
        <v>60</v>
      </c>
      <c r="H30" s="65">
        <v>41</v>
      </c>
      <c r="I30" s="60">
        <f t="shared" si="0"/>
        <v>101</v>
      </c>
      <c r="J30" s="85">
        <v>9435329651</v>
      </c>
      <c r="K30" s="47"/>
      <c r="L30" s="47"/>
      <c r="M30" s="47"/>
      <c r="N30" s="47"/>
      <c r="O30" s="47"/>
      <c r="P30" s="48">
        <v>43722</v>
      </c>
      <c r="Q30" s="47" t="s">
        <v>166</v>
      </c>
      <c r="R30" s="47" t="s">
        <v>271</v>
      </c>
      <c r="S30" s="18" t="s">
        <v>787</v>
      </c>
      <c r="T30" s="18"/>
    </row>
    <row r="31" spans="1:20" ht="17.25" thickBot="1">
      <c r="A31" s="4">
        <v>27</v>
      </c>
      <c r="B31" s="17" t="s">
        <v>62</v>
      </c>
      <c r="C31" s="66" t="s">
        <v>728</v>
      </c>
      <c r="D31" s="47" t="s">
        <v>25</v>
      </c>
      <c r="E31" s="47">
        <v>13</v>
      </c>
      <c r="F31" s="47"/>
      <c r="G31" s="65">
        <v>40</v>
      </c>
      <c r="H31" s="65">
        <v>32</v>
      </c>
      <c r="I31" s="60">
        <f t="shared" si="0"/>
        <v>72</v>
      </c>
      <c r="J31" s="147">
        <v>8876016583</v>
      </c>
      <c r="K31" s="73" t="s">
        <v>506</v>
      </c>
      <c r="L31" s="134" t="s">
        <v>645</v>
      </c>
      <c r="M31" s="135">
        <v>9577435841</v>
      </c>
      <c r="N31" s="47" t="s">
        <v>734</v>
      </c>
      <c r="O31" s="47"/>
      <c r="P31" s="48">
        <v>43724</v>
      </c>
      <c r="Q31" s="47" t="s">
        <v>175</v>
      </c>
      <c r="R31" s="47" t="s">
        <v>184</v>
      </c>
      <c r="S31" s="18" t="s">
        <v>787</v>
      </c>
      <c r="T31" s="18"/>
    </row>
    <row r="32" spans="1:20" ht="17.25" thickBot="1">
      <c r="A32" s="4">
        <v>28</v>
      </c>
      <c r="B32" s="17" t="s">
        <v>62</v>
      </c>
      <c r="C32" s="66" t="s">
        <v>729</v>
      </c>
      <c r="D32" s="47" t="s">
        <v>25</v>
      </c>
      <c r="E32" s="47">
        <v>12</v>
      </c>
      <c r="F32" s="47"/>
      <c r="G32" s="65">
        <v>23</v>
      </c>
      <c r="H32" s="65">
        <v>12</v>
      </c>
      <c r="I32" s="60">
        <f t="shared" si="0"/>
        <v>35</v>
      </c>
      <c r="J32" s="67">
        <v>8822298237</v>
      </c>
      <c r="K32" s="73" t="s">
        <v>506</v>
      </c>
      <c r="L32" s="47" t="s">
        <v>507</v>
      </c>
      <c r="M32" s="73">
        <v>9954771257</v>
      </c>
      <c r="N32" s="47" t="s">
        <v>508</v>
      </c>
      <c r="O32" s="87" t="s">
        <v>612</v>
      </c>
      <c r="P32" s="48">
        <v>43724</v>
      </c>
      <c r="Q32" s="47" t="s">
        <v>175</v>
      </c>
      <c r="R32" s="47" t="s">
        <v>194</v>
      </c>
      <c r="S32" s="18" t="s">
        <v>787</v>
      </c>
      <c r="T32" s="18"/>
    </row>
    <row r="33" spans="1:20" ht="17.25" thickBot="1">
      <c r="A33" s="4">
        <v>29</v>
      </c>
      <c r="B33" s="17" t="s">
        <v>63</v>
      </c>
      <c r="C33" s="64" t="s">
        <v>730</v>
      </c>
      <c r="D33" s="47" t="s">
        <v>25</v>
      </c>
      <c r="E33" s="47">
        <v>57</v>
      </c>
      <c r="F33" s="69"/>
      <c r="G33" s="19">
        <v>20</v>
      </c>
      <c r="H33" s="19">
        <v>13</v>
      </c>
      <c r="I33" s="60">
        <f t="shared" si="0"/>
        <v>33</v>
      </c>
      <c r="J33" s="116">
        <v>9577021168</v>
      </c>
      <c r="K33" s="73" t="s">
        <v>313</v>
      </c>
      <c r="L33" s="69" t="s">
        <v>317</v>
      </c>
      <c r="M33" s="73">
        <v>9859278614</v>
      </c>
      <c r="N33" s="87" t="s">
        <v>735</v>
      </c>
      <c r="O33" s="87" t="s">
        <v>736</v>
      </c>
      <c r="P33" s="48">
        <v>43724</v>
      </c>
      <c r="Q33" s="47" t="s">
        <v>175</v>
      </c>
      <c r="R33" s="47" t="s">
        <v>187</v>
      </c>
      <c r="S33" s="18" t="s">
        <v>787</v>
      </c>
      <c r="T33" s="18"/>
    </row>
    <row r="34" spans="1:20" ht="17.25" thickBot="1">
      <c r="A34" s="4">
        <v>30</v>
      </c>
      <c r="B34" s="17" t="s">
        <v>63</v>
      </c>
      <c r="C34" s="66" t="s">
        <v>731</v>
      </c>
      <c r="D34" s="47" t="s">
        <v>25</v>
      </c>
      <c r="E34" s="47">
        <v>58</v>
      </c>
      <c r="F34" s="47"/>
      <c r="G34" s="19">
        <v>50</v>
      </c>
      <c r="H34" s="19">
        <v>44</v>
      </c>
      <c r="I34" s="60">
        <f t="shared" si="0"/>
        <v>94</v>
      </c>
      <c r="J34" s="67">
        <v>9577780935</v>
      </c>
      <c r="K34" s="73" t="s">
        <v>313</v>
      </c>
      <c r="L34" s="51" t="s">
        <v>701</v>
      </c>
      <c r="M34" s="73">
        <v>9401453423</v>
      </c>
      <c r="N34" s="101" t="s">
        <v>702</v>
      </c>
      <c r="O34" s="87" t="s">
        <v>703</v>
      </c>
      <c r="P34" s="48">
        <v>43724</v>
      </c>
      <c r="Q34" s="47" t="s">
        <v>175</v>
      </c>
      <c r="R34" s="47" t="s">
        <v>187</v>
      </c>
      <c r="S34" s="18" t="s">
        <v>787</v>
      </c>
      <c r="T34" s="18"/>
    </row>
    <row r="35" spans="1:20" ht="27.75">
      <c r="A35" s="4">
        <v>31</v>
      </c>
      <c r="B35" s="17" t="s">
        <v>62</v>
      </c>
      <c r="C35" s="125" t="s">
        <v>739</v>
      </c>
      <c r="D35" s="47" t="s">
        <v>23</v>
      </c>
      <c r="E35" s="67" t="s">
        <v>740</v>
      </c>
      <c r="F35" s="47" t="s">
        <v>94</v>
      </c>
      <c r="G35" s="65">
        <v>100</v>
      </c>
      <c r="H35" s="65">
        <v>90</v>
      </c>
      <c r="I35" s="60">
        <f t="shared" si="0"/>
        <v>190</v>
      </c>
      <c r="J35" s="67">
        <v>9854385270</v>
      </c>
      <c r="K35" s="47"/>
      <c r="L35" s="47"/>
      <c r="M35" s="47"/>
      <c r="N35" s="47"/>
      <c r="O35" s="47"/>
      <c r="P35" s="48">
        <v>43725</v>
      </c>
      <c r="Q35" s="47" t="s">
        <v>183</v>
      </c>
      <c r="R35" s="47" t="s">
        <v>222</v>
      </c>
      <c r="S35" s="18" t="s">
        <v>787</v>
      </c>
      <c r="T35" s="18"/>
    </row>
    <row r="36" spans="1:20">
      <c r="A36" s="4">
        <v>32</v>
      </c>
      <c r="B36" s="17" t="s">
        <v>63</v>
      </c>
      <c r="C36" s="148" t="s">
        <v>737</v>
      </c>
      <c r="D36" s="47" t="s">
        <v>23</v>
      </c>
      <c r="E36" s="47" t="s">
        <v>738</v>
      </c>
      <c r="F36" s="47" t="s">
        <v>94</v>
      </c>
      <c r="G36" s="65">
        <v>100</v>
      </c>
      <c r="H36" s="65">
        <v>101</v>
      </c>
      <c r="I36" s="60">
        <f t="shared" si="0"/>
        <v>201</v>
      </c>
      <c r="J36" s="67">
        <v>9435399874</v>
      </c>
      <c r="K36" s="47"/>
      <c r="L36" s="47"/>
      <c r="M36" s="47"/>
      <c r="N36" s="47"/>
      <c r="O36" s="47"/>
      <c r="P36" s="48">
        <v>43725</v>
      </c>
      <c r="Q36" s="47" t="s">
        <v>183</v>
      </c>
      <c r="R36" s="47" t="s">
        <v>537</v>
      </c>
      <c r="S36" s="18" t="s">
        <v>787</v>
      </c>
      <c r="T36" s="18"/>
    </row>
    <row r="37" spans="1:20" ht="33">
      <c r="A37" s="4">
        <v>33</v>
      </c>
      <c r="B37" s="17" t="s">
        <v>62</v>
      </c>
      <c r="C37" s="149" t="s">
        <v>744</v>
      </c>
      <c r="D37" s="47" t="s">
        <v>23</v>
      </c>
      <c r="E37" s="149" t="s">
        <v>741</v>
      </c>
      <c r="F37" s="47" t="s">
        <v>74</v>
      </c>
      <c r="G37" s="65">
        <v>251</v>
      </c>
      <c r="H37" s="65">
        <v>250</v>
      </c>
      <c r="I37" s="60">
        <f t="shared" si="0"/>
        <v>501</v>
      </c>
      <c r="J37" s="47">
        <v>9435122158</v>
      </c>
      <c r="K37" s="47"/>
      <c r="L37" s="47"/>
      <c r="M37" s="47"/>
      <c r="N37" s="47"/>
      <c r="O37" s="47"/>
      <c r="P37" s="84">
        <v>43726</v>
      </c>
      <c r="Q37" s="47" t="s">
        <v>225</v>
      </c>
      <c r="R37" s="47" t="s">
        <v>177</v>
      </c>
      <c r="S37" s="18" t="s">
        <v>787</v>
      </c>
      <c r="T37" s="18"/>
    </row>
    <row r="38" spans="1:20" ht="33">
      <c r="A38" s="4">
        <v>34</v>
      </c>
      <c r="B38" s="17" t="s">
        <v>63</v>
      </c>
      <c r="C38" s="64" t="s">
        <v>742</v>
      </c>
      <c r="D38" s="47" t="s">
        <v>23</v>
      </c>
      <c r="E38" s="126">
        <v>18040215701</v>
      </c>
      <c r="F38" s="47" t="s">
        <v>74</v>
      </c>
      <c r="G38" s="17">
        <v>244</v>
      </c>
      <c r="H38" s="17">
        <v>220</v>
      </c>
      <c r="I38" s="60">
        <f t="shared" si="0"/>
        <v>464</v>
      </c>
      <c r="J38" s="98" t="s">
        <v>743</v>
      </c>
      <c r="K38" s="47"/>
      <c r="L38" s="47"/>
      <c r="M38" s="47"/>
      <c r="N38" s="47"/>
      <c r="O38" s="47"/>
      <c r="P38" s="84">
        <v>43726</v>
      </c>
      <c r="Q38" s="47" t="s">
        <v>225</v>
      </c>
      <c r="R38" s="47" t="s">
        <v>276</v>
      </c>
      <c r="S38" s="18" t="s">
        <v>787</v>
      </c>
      <c r="T38" s="18"/>
    </row>
    <row r="39" spans="1:20">
      <c r="A39" s="4">
        <v>35</v>
      </c>
      <c r="B39" s="17" t="s">
        <v>62</v>
      </c>
      <c r="C39" s="130" t="s">
        <v>710</v>
      </c>
      <c r="D39" s="47" t="s">
        <v>23</v>
      </c>
      <c r="E39" s="131">
        <v>18040207702</v>
      </c>
      <c r="F39" s="47" t="s">
        <v>94</v>
      </c>
      <c r="G39" s="19">
        <v>59</v>
      </c>
      <c r="H39" s="19">
        <v>102</v>
      </c>
      <c r="I39" s="60">
        <f t="shared" si="0"/>
        <v>161</v>
      </c>
      <c r="J39" s="85">
        <v>9854053824</v>
      </c>
      <c r="K39" s="47"/>
      <c r="L39" s="47"/>
      <c r="M39" s="47"/>
      <c r="N39" s="47"/>
      <c r="O39" s="47"/>
      <c r="P39" s="48">
        <v>43727</v>
      </c>
      <c r="Q39" s="47" t="s">
        <v>196</v>
      </c>
      <c r="R39" s="47" t="s">
        <v>679</v>
      </c>
      <c r="S39" s="18" t="s">
        <v>787</v>
      </c>
      <c r="T39" s="18"/>
    </row>
    <row r="40" spans="1:20">
      <c r="A40" s="4">
        <v>36</v>
      </c>
      <c r="B40" s="17" t="s">
        <v>63</v>
      </c>
      <c r="C40" s="130" t="s">
        <v>745</v>
      </c>
      <c r="D40" s="47" t="s">
        <v>23</v>
      </c>
      <c r="E40" s="131">
        <v>18040223002</v>
      </c>
      <c r="F40" s="47" t="s">
        <v>78</v>
      </c>
      <c r="G40" s="19">
        <v>97</v>
      </c>
      <c r="H40" s="19">
        <v>122</v>
      </c>
      <c r="I40" s="60">
        <f t="shared" si="0"/>
        <v>219</v>
      </c>
      <c r="J40" s="98" t="s">
        <v>746</v>
      </c>
      <c r="K40" s="47"/>
      <c r="L40" s="47"/>
      <c r="M40" s="47"/>
      <c r="N40" s="47"/>
      <c r="O40" s="47"/>
      <c r="P40" s="48">
        <v>43727</v>
      </c>
      <c r="Q40" s="47" t="s">
        <v>196</v>
      </c>
      <c r="R40" s="47" t="s">
        <v>177</v>
      </c>
      <c r="S40" s="18" t="s">
        <v>787</v>
      </c>
      <c r="T40" s="18"/>
    </row>
    <row r="41" spans="1:20" ht="24">
      <c r="A41" s="4">
        <v>37</v>
      </c>
      <c r="B41" s="17" t="s">
        <v>62</v>
      </c>
      <c r="C41" s="149" t="s">
        <v>749</v>
      </c>
      <c r="D41" s="47" t="s">
        <v>23</v>
      </c>
      <c r="E41" s="149" t="s">
        <v>750</v>
      </c>
      <c r="F41" s="47" t="s">
        <v>94</v>
      </c>
      <c r="G41" s="19">
        <v>52</v>
      </c>
      <c r="H41" s="19">
        <v>52</v>
      </c>
      <c r="I41" s="60">
        <f t="shared" si="0"/>
        <v>104</v>
      </c>
      <c r="J41" s="99" t="s">
        <v>752</v>
      </c>
      <c r="K41" s="99"/>
      <c r="L41" s="47"/>
      <c r="M41" s="47"/>
      <c r="N41" s="47"/>
      <c r="O41" s="47"/>
      <c r="P41" s="48">
        <v>43728</v>
      </c>
      <c r="Q41" s="47" t="s">
        <v>201</v>
      </c>
      <c r="R41" s="47" t="s">
        <v>184</v>
      </c>
      <c r="S41" s="18" t="s">
        <v>787</v>
      </c>
      <c r="T41" s="18"/>
    </row>
    <row r="42" spans="1:20">
      <c r="A42" s="4">
        <v>38</v>
      </c>
      <c r="B42" s="17" t="s">
        <v>63</v>
      </c>
      <c r="C42" s="70" t="s">
        <v>747</v>
      </c>
      <c r="D42" s="47" t="s">
        <v>23</v>
      </c>
      <c r="E42" s="73" t="s">
        <v>748</v>
      </c>
      <c r="F42" s="47" t="s">
        <v>94</v>
      </c>
      <c r="G42" s="65">
        <v>68</v>
      </c>
      <c r="H42" s="65">
        <v>89</v>
      </c>
      <c r="I42" s="60">
        <f t="shared" si="0"/>
        <v>157</v>
      </c>
      <c r="J42" s="98" t="s">
        <v>751</v>
      </c>
      <c r="K42" s="56"/>
      <c r="L42" s="56"/>
      <c r="M42" s="56"/>
      <c r="N42" s="56"/>
      <c r="O42" s="56"/>
      <c r="P42" s="48">
        <v>43728</v>
      </c>
      <c r="Q42" s="47" t="s">
        <v>201</v>
      </c>
      <c r="R42" s="47" t="s">
        <v>187</v>
      </c>
      <c r="S42" s="18" t="s">
        <v>787</v>
      </c>
      <c r="T42" s="18"/>
    </row>
    <row r="43" spans="1:20">
      <c r="A43" s="4">
        <v>39</v>
      </c>
      <c r="B43" s="17" t="s">
        <v>62</v>
      </c>
      <c r="C43" s="64" t="s">
        <v>755</v>
      </c>
      <c r="D43" s="47" t="s">
        <v>23</v>
      </c>
      <c r="E43" s="47">
        <v>18040220701</v>
      </c>
      <c r="F43" s="47" t="s">
        <v>94</v>
      </c>
      <c r="G43" s="65">
        <v>22</v>
      </c>
      <c r="H43" s="65">
        <v>31</v>
      </c>
      <c r="I43" s="60">
        <f t="shared" si="0"/>
        <v>53</v>
      </c>
      <c r="J43" s="85">
        <v>9854448844</v>
      </c>
      <c r="K43" s="47"/>
      <c r="L43" s="47"/>
      <c r="M43" s="47"/>
      <c r="N43" s="47"/>
      <c r="O43" s="47"/>
      <c r="P43" s="48">
        <v>43729</v>
      </c>
      <c r="Q43" s="47" t="s">
        <v>166</v>
      </c>
      <c r="R43" s="47" t="s">
        <v>231</v>
      </c>
      <c r="S43" s="18" t="s">
        <v>787</v>
      </c>
      <c r="T43" s="18"/>
    </row>
    <row r="44" spans="1:20">
      <c r="A44" s="4">
        <v>40</v>
      </c>
      <c r="B44" s="17" t="s">
        <v>62</v>
      </c>
      <c r="C44" s="64" t="s">
        <v>756</v>
      </c>
      <c r="D44" s="47" t="s">
        <v>23</v>
      </c>
      <c r="E44" s="47">
        <v>18040212402</v>
      </c>
      <c r="F44" s="47" t="s">
        <v>94</v>
      </c>
      <c r="G44" s="65">
        <v>20</v>
      </c>
      <c r="H44" s="65">
        <v>21</v>
      </c>
      <c r="I44" s="60">
        <f t="shared" si="0"/>
        <v>41</v>
      </c>
      <c r="J44" s="85">
        <v>9706485908</v>
      </c>
      <c r="K44" s="47"/>
      <c r="L44" s="47"/>
      <c r="M44" s="47"/>
      <c r="N44" s="47"/>
      <c r="O44" s="47"/>
      <c r="P44" s="48">
        <v>43729</v>
      </c>
      <c r="Q44" s="47" t="s">
        <v>166</v>
      </c>
      <c r="R44" s="47" t="s">
        <v>234</v>
      </c>
      <c r="S44" s="18" t="s">
        <v>787</v>
      </c>
      <c r="T44" s="18"/>
    </row>
    <row r="45" spans="1:20" ht="27">
      <c r="A45" s="4">
        <v>41</v>
      </c>
      <c r="B45" s="17" t="s">
        <v>63</v>
      </c>
      <c r="C45" s="64" t="s">
        <v>753</v>
      </c>
      <c r="D45" s="47" t="s">
        <v>23</v>
      </c>
      <c r="E45" s="47">
        <v>18040212501</v>
      </c>
      <c r="F45" s="47" t="s">
        <v>94</v>
      </c>
      <c r="G45" s="65">
        <v>30</v>
      </c>
      <c r="H45" s="65">
        <v>30</v>
      </c>
      <c r="I45" s="60">
        <f t="shared" si="0"/>
        <v>60</v>
      </c>
      <c r="J45" s="85">
        <v>9435719251</v>
      </c>
      <c r="K45" s="47"/>
      <c r="L45" s="47"/>
      <c r="M45" s="47"/>
      <c r="N45" s="47"/>
      <c r="O45" s="47"/>
      <c r="P45" s="48">
        <v>43729</v>
      </c>
      <c r="Q45" s="47" t="s">
        <v>166</v>
      </c>
      <c r="R45" s="47" t="s">
        <v>209</v>
      </c>
      <c r="S45" s="18" t="s">
        <v>787</v>
      </c>
      <c r="T45" s="18"/>
    </row>
    <row r="46" spans="1:20" ht="27.75" thickBot="1">
      <c r="A46" s="4">
        <v>42</v>
      </c>
      <c r="B46" s="17" t="s">
        <v>63</v>
      </c>
      <c r="C46" s="64" t="s">
        <v>754</v>
      </c>
      <c r="D46" s="47" t="s">
        <v>23</v>
      </c>
      <c r="E46" s="47">
        <v>18040212201</v>
      </c>
      <c r="F46" s="47" t="s">
        <v>94</v>
      </c>
      <c r="G46" s="65">
        <v>22</v>
      </c>
      <c r="H46" s="65">
        <v>21</v>
      </c>
      <c r="I46" s="60">
        <f t="shared" si="0"/>
        <v>43</v>
      </c>
      <c r="J46" s="85">
        <v>9435312002</v>
      </c>
      <c r="K46" s="47"/>
      <c r="L46" s="47"/>
      <c r="M46" s="47"/>
      <c r="N46" s="47"/>
      <c r="O46" s="47"/>
      <c r="P46" s="48">
        <v>43729</v>
      </c>
      <c r="Q46" s="47" t="s">
        <v>166</v>
      </c>
      <c r="R46" s="47" t="s">
        <v>209</v>
      </c>
      <c r="S46" s="18" t="s">
        <v>787</v>
      </c>
      <c r="T46" s="18"/>
    </row>
    <row r="47" spans="1:20" ht="17.25" thickBot="1">
      <c r="A47" s="4">
        <v>43</v>
      </c>
      <c r="B47" s="17" t="s">
        <v>62</v>
      </c>
      <c r="C47" s="66" t="s">
        <v>629</v>
      </c>
      <c r="D47" s="47" t="s">
        <v>25</v>
      </c>
      <c r="E47" s="47">
        <v>14</v>
      </c>
      <c r="F47" s="69"/>
      <c r="G47" s="19">
        <v>3</v>
      </c>
      <c r="H47" s="19">
        <v>5</v>
      </c>
      <c r="I47" s="60">
        <f t="shared" si="0"/>
        <v>8</v>
      </c>
      <c r="J47" s="116">
        <v>9957281558</v>
      </c>
      <c r="K47" s="73" t="s">
        <v>506</v>
      </c>
      <c r="L47" s="47" t="s">
        <v>507</v>
      </c>
      <c r="M47" s="73">
        <v>9954771257</v>
      </c>
      <c r="N47" s="48" t="s">
        <v>508</v>
      </c>
      <c r="O47" s="87" t="s">
        <v>612</v>
      </c>
      <c r="P47" s="48">
        <v>43731</v>
      </c>
      <c r="Q47" s="47" t="s">
        <v>175</v>
      </c>
      <c r="R47" s="47" t="s">
        <v>512</v>
      </c>
      <c r="S47" s="18" t="s">
        <v>787</v>
      </c>
      <c r="T47" s="18"/>
    </row>
    <row r="48" spans="1:20" ht="17.25" thickBot="1">
      <c r="A48" s="4">
        <v>44</v>
      </c>
      <c r="B48" s="17" t="s">
        <v>62</v>
      </c>
      <c r="C48" s="66" t="s">
        <v>630</v>
      </c>
      <c r="D48" s="47" t="s">
        <v>25</v>
      </c>
      <c r="E48" s="47">
        <v>15</v>
      </c>
      <c r="F48" s="47"/>
      <c r="G48" s="65">
        <v>30</v>
      </c>
      <c r="H48" s="65">
        <v>20</v>
      </c>
      <c r="I48" s="60">
        <f t="shared" si="0"/>
        <v>50</v>
      </c>
      <c r="J48" s="85">
        <v>9435676761</v>
      </c>
      <c r="K48" s="73" t="s">
        <v>506</v>
      </c>
      <c r="L48" s="47" t="s">
        <v>507</v>
      </c>
      <c r="M48" s="73">
        <v>9954771257</v>
      </c>
      <c r="N48" s="48" t="s">
        <v>508</v>
      </c>
      <c r="O48" s="87" t="s">
        <v>612</v>
      </c>
      <c r="P48" s="48">
        <v>43731</v>
      </c>
      <c r="Q48" s="47" t="s">
        <v>175</v>
      </c>
      <c r="R48" s="47" t="s">
        <v>499</v>
      </c>
      <c r="S48" s="18" t="s">
        <v>787</v>
      </c>
      <c r="T48" s="18"/>
    </row>
    <row r="49" spans="1:20" ht="33.75" thickBot="1">
      <c r="A49" s="4">
        <v>45</v>
      </c>
      <c r="B49" s="17" t="s">
        <v>63</v>
      </c>
      <c r="C49" s="66" t="s">
        <v>631</v>
      </c>
      <c r="D49" s="47" t="s">
        <v>25</v>
      </c>
      <c r="E49" s="47">
        <v>16</v>
      </c>
      <c r="F49" s="69"/>
      <c r="G49" s="19">
        <v>10</v>
      </c>
      <c r="H49" s="19">
        <v>19</v>
      </c>
      <c r="I49" s="60">
        <f t="shared" si="0"/>
        <v>29</v>
      </c>
      <c r="J49" s="69">
        <v>8724836399</v>
      </c>
      <c r="K49" s="73" t="s">
        <v>506</v>
      </c>
      <c r="L49" s="47" t="s">
        <v>507</v>
      </c>
      <c r="M49" s="73">
        <v>9954771257</v>
      </c>
      <c r="N49" s="48" t="s">
        <v>633</v>
      </c>
      <c r="O49" s="47"/>
      <c r="P49" s="48">
        <v>43731</v>
      </c>
      <c r="Q49" s="47" t="s">
        <v>175</v>
      </c>
      <c r="R49" s="47" t="s">
        <v>526</v>
      </c>
      <c r="S49" s="18" t="s">
        <v>787</v>
      </c>
      <c r="T49" s="18"/>
    </row>
    <row r="50" spans="1:20" ht="50.25" thickBot="1">
      <c r="A50" s="4">
        <v>46</v>
      </c>
      <c r="B50" s="17" t="s">
        <v>63</v>
      </c>
      <c r="C50" s="66" t="s">
        <v>632</v>
      </c>
      <c r="D50" s="47" t="s">
        <v>25</v>
      </c>
      <c r="E50" s="47">
        <v>16</v>
      </c>
      <c r="F50" s="67"/>
      <c r="G50" s="19">
        <v>30</v>
      </c>
      <c r="H50" s="19">
        <v>33</v>
      </c>
      <c r="I50" s="60">
        <f t="shared" si="0"/>
        <v>63</v>
      </c>
      <c r="J50" s="65">
        <v>9613978722</v>
      </c>
      <c r="K50" s="73" t="s">
        <v>506</v>
      </c>
      <c r="L50" s="47" t="s">
        <v>507</v>
      </c>
      <c r="M50" s="73">
        <v>9954771257</v>
      </c>
      <c r="N50" s="87" t="s">
        <v>634</v>
      </c>
      <c r="O50" s="87" t="s">
        <v>635</v>
      </c>
      <c r="P50" s="48">
        <v>43731</v>
      </c>
      <c r="Q50" s="47" t="s">
        <v>175</v>
      </c>
      <c r="R50" s="47" t="s">
        <v>521</v>
      </c>
      <c r="S50" s="18" t="s">
        <v>787</v>
      </c>
      <c r="T50" s="18"/>
    </row>
    <row r="51" spans="1:20">
      <c r="A51" s="4">
        <v>47</v>
      </c>
      <c r="B51" s="17" t="s">
        <v>62</v>
      </c>
      <c r="C51" s="68" t="s">
        <v>757</v>
      </c>
      <c r="D51" s="81" t="s">
        <v>23</v>
      </c>
      <c r="E51" s="47">
        <v>18040223003</v>
      </c>
      <c r="F51" s="81" t="s">
        <v>94</v>
      </c>
      <c r="G51" s="74">
        <v>56</v>
      </c>
      <c r="H51" s="74">
        <v>60</v>
      </c>
      <c r="I51" s="60">
        <f t="shared" si="0"/>
        <v>116</v>
      </c>
      <c r="J51" s="89">
        <v>7896798817</v>
      </c>
      <c r="K51" s="47"/>
      <c r="L51" s="47"/>
      <c r="M51" s="47"/>
      <c r="N51" s="47"/>
      <c r="O51" s="47"/>
      <c r="P51" s="48">
        <v>43732</v>
      </c>
      <c r="Q51" s="47" t="s">
        <v>183</v>
      </c>
      <c r="R51" s="47" t="s">
        <v>282</v>
      </c>
      <c r="S51" s="18" t="s">
        <v>787</v>
      </c>
      <c r="T51" s="18"/>
    </row>
    <row r="52" spans="1:20" ht="24">
      <c r="A52" s="4">
        <v>48</v>
      </c>
      <c r="B52" s="17" t="s">
        <v>63</v>
      </c>
      <c r="C52" s="77" t="s">
        <v>758</v>
      </c>
      <c r="D52" s="47" t="s">
        <v>23</v>
      </c>
      <c r="E52" s="78" t="s">
        <v>759</v>
      </c>
      <c r="F52" s="47" t="s">
        <v>94</v>
      </c>
      <c r="G52" s="19">
        <v>96</v>
      </c>
      <c r="H52" s="19">
        <v>98</v>
      </c>
      <c r="I52" s="60">
        <f t="shared" si="0"/>
        <v>194</v>
      </c>
      <c r="J52" s="99" t="s">
        <v>760</v>
      </c>
      <c r="K52" s="99"/>
      <c r="L52" s="47"/>
      <c r="M52" s="47"/>
      <c r="N52" s="47"/>
      <c r="O52" s="47"/>
      <c r="P52" s="48">
        <v>43732</v>
      </c>
      <c r="Q52" s="47" t="s">
        <v>183</v>
      </c>
      <c r="R52" s="47" t="s">
        <v>282</v>
      </c>
      <c r="S52" s="18" t="s">
        <v>787</v>
      </c>
      <c r="T52" s="18"/>
    </row>
    <row r="53" spans="1:20" ht="33">
      <c r="A53" s="4">
        <v>49</v>
      </c>
      <c r="B53" s="17" t="s">
        <v>62</v>
      </c>
      <c r="C53" s="64" t="s">
        <v>761</v>
      </c>
      <c r="D53" s="81" t="s">
        <v>23</v>
      </c>
      <c r="E53" s="75" t="s">
        <v>762</v>
      </c>
      <c r="F53" s="103" t="s">
        <v>74</v>
      </c>
      <c r="G53" s="65">
        <v>66</v>
      </c>
      <c r="H53" s="65">
        <v>86</v>
      </c>
      <c r="I53" s="60">
        <f t="shared" si="0"/>
        <v>152</v>
      </c>
      <c r="J53" s="85">
        <v>9957894495</v>
      </c>
      <c r="K53" s="47"/>
      <c r="L53" s="47"/>
      <c r="M53" s="47"/>
      <c r="N53" s="47"/>
      <c r="O53" s="47"/>
      <c r="P53" s="48">
        <v>43733</v>
      </c>
      <c r="Q53" s="47" t="s">
        <v>225</v>
      </c>
      <c r="R53" s="47" t="s">
        <v>207</v>
      </c>
      <c r="S53" s="18" t="s">
        <v>787</v>
      </c>
      <c r="T53" s="18"/>
    </row>
    <row r="54" spans="1:20" ht="33">
      <c r="A54" s="4">
        <v>50</v>
      </c>
      <c r="B54" s="17" t="s">
        <v>63</v>
      </c>
      <c r="C54" s="64" t="s">
        <v>763</v>
      </c>
      <c r="D54" s="111" t="s">
        <v>23</v>
      </c>
      <c r="E54" s="150" t="s">
        <v>764</v>
      </c>
      <c r="F54" s="111" t="s">
        <v>74</v>
      </c>
      <c r="G54" s="65">
        <v>0</v>
      </c>
      <c r="H54" s="65">
        <v>164</v>
      </c>
      <c r="I54" s="60">
        <f t="shared" si="0"/>
        <v>164</v>
      </c>
      <c r="J54" s="147">
        <v>9577850565</v>
      </c>
      <c r="K54" s="47"/>
      <c r="L54" s="47"/>
      <c r="M54" s="47"/>
      <c r="N54" s="47"/>
      <c r="O54" s="47"/>
      <c r="P54" s="48">
        <v>43733</v>
      </c>
      <c r="Q54" s="47" t="s">
        <v>225</v>
      </c>
      <c r="R54" s="47" t="s">
        <v>228</v>
      </c>
      <c r="S54" s="18" t="s">
        <v>787</v>
      </c>
      <c r="T54" s="18"/>
    </row>
    <row r="55" spans="1:20">
      <c r="A55" s="4">
        <v>51</v>
      </c>
      <c r="B55" s="17" t="s">
        <v>62</v>
      </c>
      <c r="C55" s="70" t="s">
        <v>765</v>
      </c>
      <c r="D55" s="47" t="s">
        <v>23</v>
      </c>
      <c r="E55" s="73" t="s">
        <v>766</v>
      </c>
      <c r="F55" s="47" t="s">
        <v>94</v>
      </c>
      <c r="G55" s="19">
        <v>148</v>
      </c>
      <c r="H55" s="19">
        <v>139</v>
      </c>
      <c r="I55" s="60">
        <f t="shared" si="0"/>
        <v>287</v>
      </c>
      <c r="J55" s="98" t="s">
        <v>767</v>
      </c>
      <c r="K55" s="47"/>
      <c r="L55" s="47"/>
      <c r="M55" s="47"/>
      <c r="N55" s="47"/>
      <c r="O55" s="47"/>
      <c r="P55" s="48">
        <v>43734</v>
      </c>
      <c r="Q55" s="47" t="s">
        <v>196</v>
      </c>
      <c r="R55" s="47" t="s">
        <v>392</v>
      </c>
      <c r="S55" s="18" t="s">
        <v>787</v>
      </c>
      <c r="T55" s="18"/>
    </row>
    <row r="56" spans="1:20">
      <c r="A56" s="4">
        <v>52</v>
      </c>
      <c r="B56" s="17" t="s">
        <v>63</v>
      </c>
      <c r="C56" s="56" t="s">
        <v>768</v>
      </c>
      <c r="D56" s="47" t="s">
        <v>23</v>
      </c>
      <c r="E56" s="17">
        <v>18040205611</v>
      </c>
      <c r="F56" s="56" t="s">
        <v>74</v>
      </c>
      <c r="G56" s="17">
        <v>201</v>
      </c>
      <c r="H56" s="17">
        <v>132</v>
      </c>
      <c r="I56" s="60">
        <f t="shared" si="0"/>
        <v>333</v>
      </c>
      <c r="J56" s="56">
        <v>9435829964</v>
      </c>
      <c r="K56" s="56"/>
      <c r="L56" s="56"/>
      <c r="M56" s="56"/>
      <c r="N56" s="56"/>
      <c r="O56" s="56"/>
      <c r="P56" s="48">
        <v>43734</v>
      </c>
      <c r="Q56" s="47" t="s">
        <v>196</v>
      </c>
      <c r="R56" s="47" t="s">
        <v>295</v>
      </c>
      <c r="S56" s="18" t="s">
        <v>787</v>
      </c>
      <c r="T56" s="18"/>
    </row>
    <row r="57" spans="1:20">
      <c r="A57" s="4">
        <v>53</v>
      </c>
      <c r="B57" s="17" t="s">
        <v>62</v>
      </c>
      <c r="C57" s="47" t="s">
        <v>769</v>
      </c>
      <c r="D57" s="47" t="s">
        <v>23</v>
      </c>
      <c r="E57" s="132">
        <v>18040101002</v>
      </c>
      <c r="F57" s="47" t="s">
        <v>78</v>
      </c>
      <c r="G57" s="19">
        <v>60</v>
      </c>
      <c r="H57" s="19">
        <v>42</v>
      </c>
      <c r="I57" s="60">
        <f t="shared" si="0"/>
        <v>102</v>
      </c>
      <c r="J57" s="47">
        <v>8876636972</v>
      </c>
      <c r="K57" s="47"/>
      <c r="L57" s="47"/>
      <c r="M57" s="47"/>
      <c r="N57" s="47"/>
      <c r="O57" s="47"/>
      <c r="P57" s="48">
        <v>43735</v>
      </c>
      <c r="Q57" s="47" t="s">
        <v>201</v>
      </c>
      <c r="R57" s="47" t="s">
        <v>187</v>
      </c>
      <c r="S57" s="18" t="s">
        <v>787</v>
      </c>
      <c r="T57" s="18"/>
    </row>
    <row r="58" spans="1:20" ht="33">
      <c r="A58" s="4">
        <v>54</v>
      </c>
      <c r="B58" s="17" t="s">
        <v>63</v>
      </c>
      <c r="C58" s="47" t="s">
        <v>770</v>
      </c>
      <c r="D58" s="47" t="s">
        <v>23</v>
      </c>
      <c r="E58" s="132">
        <v>18040102701</v>
      </c>
      <c r="F58" s="47" t="s">
        <v>94</v>
      </c>
      <c r="G58" s="19">
        <v>50</v>
      </c>
      <c r="H58" s="19">
        <v>50</v>
      </c>
      <c r="I58" s="60">
        <f t="shared" si="0"/>
        <v>100</v>
      </c>
      <c r="J58" s="47">
        <v>9613001026</v>
      </c>
      <c r="K58" s="47"/>
      <c r="L58" s="47"/>
      <c r="M58" s="47"/>
      <c r="N58" s="47"/>
      <c r="O58" s="47"/>
      <c r="P58" s="48">
        <v>43735</v>
      </c>
      <c r="Q58" s="47" t="s">
        <v>201</v>
      </c>
      <c r="R58" s="47" t="s">
        <v>222</v>
      </c>
      <c r="S58" s="18" t="s">
        <v>787</v>
      </c>
      <c r="T58" s="18"/>
    </row>
    <row r="59" spans="1:20">
      <c r="A59" s="4">
        <v>55</v>
      </c>
      <c r="B59" s="17" t="s">
        <v>62</v>
      </c>
      <c r="C59" s="70" t="s">
        <v>773</v>
      </c>
      <c r="D59" s="47" t="s">
        <v>23</v>
      </c>
      <c r="E59" s="73" t="s">
        <v>774</v>
      </c>
      <c r="F59" s="47" t="s">
        <v>94</v>
      </c>
      <c r="G59" s="65">
        <v>45</v>
      </c>
      <c r="H59" s="65">
        <v>72</v>
      </c>
      <c r="I59" s="60">
        <f t="shared" si="0"/>
        <v>117</v>
      </c>
      <c r="J59" s="98" t="s">
        <v>776</v>
      </c>
      <c r="K59" s="71"/>
      <c r="L59" s="47"/>
      <c r="M59" s="47"/>
      <c r="N59" s="47"/>
      <c r="O59" s="47"/>
      <c r="P59" s="48">
        <v>43736</v>
      </c>
      <c r="Q59" s="47" t="s">
        <v>166</v>
      </c>
      <c r="R59" s="47" t="s">
        <v>271</v>
      </c>
      <c r="S59" s="18" t="s">
        <v>787</v>
      </c>
      <c r="T59" s="18"/>
    </row>
    <row r="60" spans="1:20" ht="17.25" thickBot="1">
      <c r="A60" s="4">
        <v>56</v>
      </c>
      <c r="B60" s="17" t="s">
        <v>63</v>
      </c>
      <c r="C60" s="70" t="s">
        <v>771</v>
      </c>
      <c r="D60" s="47" t="s">
        <v>23</v>
      </c>
      <c r="E60" s="73" t="s">
        <v>772</v>
      </c>
      <c r="F60" s="47" t="s">
        <v>94</v>
      </c>
      <c r="G60" s="65">
        <v>58</v>
      </c>
      <c r="H60" s="65">
        <v>81</v>
      </c>
      <c r="I60" s="60">
        <f t="shared" si="0"/>
        <v>139</v>
      </c>
      <c r="J60" s="98" t="s">
        <v>775</v>
      </c>
      <c r="K60" s="141"/>
      <c r="L60" s="47"/>
      <c r="M60" s="47"/>
      <c r="N60" s="47"/>
      <c r="O60" s="47"/>
      <c r="P60" s="48">
        <v>43736</v>
      </c>
      <c r="Q60" s="47" t="s">
        <v>166</v>
      </c>
      <c r="R60" s="47" t="s">
        <v>177</v>
      </c>
      <c r="S60" s="18" t="s">
        <v>787</v>
      </c>
      <c r="T60" s="18"/>
    </row>
    <row r="61" spans="1:20" ht="17.25" thickBot="1">
      <c r="A61" s="4">
        <v>57</v>
      </c>
      <c r="B61" s="17" t="s">
        <v>62</v>
      </c>
      <c r="C61" s="151" t="s">
        <v>777</v>
      </c>
      <c r="D61" s="81" t="s">
        <v>25</v>
      </c>
      <c r="E61" s="81">
        <v>21</v>
      </c>
      <c r="F61" s="81"/>
      <c r="G61" s="80">
        <v>20</v>
      </c>
      <c r="H61" s="80">
        <v>15</v>
      </c>
      <c r="I61" s="60">
        <f t="shared" si="0"/>
        <v>35</v>
      </c>
      <c r="J61" s="154">
        <v>9678256476</v>
      </c>
      <c r="K61" s="155" t="s">
        <v>374</v>
      </c>
      <c r="L61" s="155" t="s">
        <v>375</v>
      </c>
      <c r="M61" s="110">
        <v>9854880500</v>
      </c>
      <c r="N61" s="156" t="s">
        <v>781</v>
      </c>
      <c r="O61" s="157" t="s">
        <v>782</v>
      </c>
      <c r="P61" s="48">
        <v>43738</v>
      </c>
      <c r="Q61" s="47" t="s">
        <v>175</v>
      </c>
      <c r="R61" s="81" t="s">
        <v>209</v>
      </c>
      <c r="S61" s="18" t="s">
        <v>787</v>
      </c>
      <c r="T61" s="18"/>
    </row>
    <row r="62" spans="1:20" ht="33.75" thickBot="1">
      <c r="A62" s="4">
        <v>58</v>
      </c>
      <c r="B62" s="17" t="s">
        <v>62</v>
      </c>
      <c r="C62" s="68" t="s">
        <v>778</v>
      </c>
      <c r="D62" s="81" t="s">
        <v>23</v>
      </c>
      <c r="E62" s="81">
        <v>18040220201</v>
      </c>
      <c r="F62" s="81" t="s">
        <v>94</v>
      </c>
      <c r="G62" s="74">
        <v>20</v>
      </c>
      <c r="H62" s="74">
        <v>30</v>
      </c>
      <c r="I62" s="60">
        <f t="shared" si="0"/>
        <v>50</v>
      </c>
      <c r="J62" s="89" t="s">
        <v>783</v>
      </c>
      <c r="K62" s="155"/>
      <c r="L62" s="155"/>
      <c r="M62" s="110"/>
      <c r="N62" s="156"/>
      <c r="O62" s="157"/>
      <c r="P62" s="48">
        <v>43738</v>
      </c>
      <c r="Q62" s="47" t="s">
        <v>175</v>
      </c>
      <c r="R62" s="81" t="s">
        <v>209</v>
      </c>
      <c r="S62" s="18" t="s">
        <v>787</v>
      </c>
      <c r="T62" s="18"/>
    </row>
    <row r="63" spans="1:20">
      <c r="A63" s="4">
        <v>59</v>
      </c>
      <c r="B63" s="17" t="s">
        <v>63</v>
      </c>
      <c r="C63" s="152" t="s">
        <v>779</v>
      </c>
      <c r="D63" s="47" t="s">
        <v>25</v>
      </c>
      <c r="E63" s="47">
        <v>12</v>
      </c>
      <c r="F63" s="47"/>
      <c r="G63" s="19">
        <v>40</v>
      </c>
      <c r="H63" s="19">
        <v>44</v>
      </c>
      <c r="I63" s="60">
        <f t="shared" si="0"/>
        <v>84</v>
      </c>
      <c r="J63" s="154">
        <v>8011863925</v>
      </c>
      <c r="K63" s="51" t="s">
        <v>291</v>
      </c>
      <c r="L63" s="51" t="s">
        <v>367</v>
      </c>
      <c r="M63" s="73">
        <v>9957881579</v>
      </c>
      <c r="N63" s="88" t="s">
        <v>784</v>
      </c>
      <c r="O63" s="88" t="s">
        <v>785</v>
      </c>
      <c r="P63" s="48">
        <v>43738</v>
      </c>
      <c r="Q63" s="47" t="s">
        <v>175</v>
      </c>
      <c r="R63" s="81" t="s">
        <v>231</v>
      </c>
      <c r="S63" s="18" t="s">
        <v>787</v>
      </c>
      <c r="T63" s="18"/>
    </row>
    <row r="64" spans="1:20" ht="33">
      <c r="A64" s="4">
        <v>60</v>
      </c>
      <c r="B64" s="17" t="s">
        <v>63</v>
      </c>
      <c r="C64" s="153" t="s">
        <v>780</v>
      </c>
      <c r="D64" s="47" t="s">
        <v>23</v>
      </c>
      <c r="E64" s="47">
        <v>18040222601</v>
      </c>
      <c r="F64" s="81" t="s">
        <v>94</v>
      </c>
      <c r="G64" s="83">
        <v>35</v>
      </c>
      <c r="H64" s="65">
        <v>33</v>
      </c>
      <c r="I64" s="60">
        <f t="shared" si="0"/>
        <v>68</v>
      </c>
      <c r="J64" s="158" t="s">
        <v>786</v>
      </c>
      <c r="K64" s="51"/>
      <c r="L64" s="51"/>
      <c r="M64" s="65"/>
      <c r="N64" s="88"/>
      <c r="O64" s="88"/>
      <c r="P64" s="48">
        <v>43738</v>
      </c>
      <c r="Q64" s="47" t="s">
        <v>175</v>
      </c>
      <c r="R64" s="81" t="s">
        <v>231</v>
      </c>
      <c r="S64" s="18" t="s">
        <v>787</v>
      </c>
      <c r="T64" s="18"/>
    </row>
    <row r="65" spans="1:20">
      <c r="A65" s="4">
        <v>61</v>
      </c>
      <c r="B65" s="17"/>
      <c r="C65" s="47"/>
      <c r="D65" s="47"/>
      <c r="E65" s="19"/>
      <c r="F65" s="47"/>
      <c r="G65" s="19"/>
      <c r="H65" s="19"/>
      <c r="I65" s="60">
        <f t="shared" si="0"/>
        <v>0</v>
      </c>
      <c r="J65" s="47"/>
      <c r="K65" s="47"/>
      <c r="L65" s="47"/>
      <c r="M65" s="47"/>
      <c r="N65" s="47"/>
      <c r="O65" s="47"/>
      <c r="P65" s="48"/>
      <c r="Q65" s="47"/>
      <c r="R65" s="47"/>
      <c r="S65" s="18"/>
      <c r="T65" s="18"/>
    </row>
    <row r="66" spans="1:20">
      <c r="A66" s="4">
        <v>62</v>
      </c>
      <c r="B66" s="17"/>
      <c r="C66" s="47"/>
      <c r="D66" s="47"/>
      <c r="E66" s="19"/>
      <c r="F66" s="47"/>
      <c r="G66" s="19"/>
      <c r="H66" s="19"/>
      <c r="I66" s="60">
        <f t="shared" si="0"/>
        <v>0</v>
      </c>
      <c r="J66" s="47"/>
      <c r="K66" s="47"/>
      <c r="L66" s="47"/>
      <c r="M66" s="47"/>
      <c r="N66" s="47"/>
      <c r="O66" s="47"/>
      <c r="P66" s="48"/>
      <c r="Q66" s="47"/>
      <c r="R66" s="47"/>
      <c r="S66" s="18"/>
      <c r="T66" s="18"/>
    </row>
    <row r="67" spans="1:20">
      <c r="A67" s="4">
        <v>63</v>
      </c>
      <c r="B67" s="17"/>
      <c r="C67" s="47"/>
      <c r="D67" s="47"/>
      <c r="E67" s="19"/>
      <c r="F67" s="47"/>
      <c r="G67" s="19"/>
      <c r="H67" s="19"/>
      <c r="I67" s="60">
        <f t="shared" si="0"/>
        <v>0</v>
      </c>
      <c r="J67" s="47"/>
      <c r="K67" s="47"/>
      <c r="L67" s="47"/>
      <c r="M67" s="47"/>
      <c r="N67" s="47"/>
      <c r="O67" s="47"/>
      <c r="P67" s="48"/>
      <c r="Q67" s="47"/>
      <c r="R67" s="47"/>
      <c r="S67" s="18"/>
      <c r="T67" s="18"/>
    </row>
    <row r="68" spans="1:20">
      <c r="A68" s="4">
        <v>64</v>
      </c>
      <c r="B68" s="17"/>
      <c r="C68" s="47"/>
      <c r="D68" s="47"/>
      <c r="E68" s="19"/>
      <c r="F68" s="47"/>
      <c r="G68" s="19"/>
      <c r="H68" s="19"/>
      <c r="I68" s="60">
        <f t="shared" si="0"/>
        <v>0</v>
      </c>
      <c r="J68" s="47"/>
      <c r="K68" s="47"/>
      <c r="L68" s="47"/>
      <c r="M68" s="47"/>
      <c r="N68" s="47"/>
      <c r="O68" s="47"/>
      <c r="P68" s="48"/>
      <c r="Q68" s="47"/>
      <c r="R68" s="47"/>
      <c r="S68" s="18"/>
      <c r="T68" s="18"/>
    </row>
    <row r="69" spans="1:20">
      <c r="A69" s="4">
        <v>65</v>
      </c>
      <c r="B69" s="17"/>
      <c r="C69" s="47"/>
      <c r="D69" s="47"/>
      <c r="E69" s="19"/>
      <c r="F69" s="47"/>
      <c r="G69" s="19"/>
      <c r="H69" s="19"/>
      <c r="I69" s="60">
        <f t="shared" si="0"/>
        <v>0</v>
      </c>
      <c r="J69" s="47"/>
      <c r="K69" s="47"/>
      <c r="L69" s="47"/>
      <c r="M69" s="47"/>
      <c r="N69" s="47"/>
      <c r="O69" s="47"/>
      <c r="P69" s="48"/>
      <c r="Q69" s="47"/>
      <c r="R69" s="47"/>
      <c r="S69" s="18"/>
      <c r="T69" s="18"/>
    </row>
    <row r="70" spans="1:20">
      <c r="A70" s="4">
        <v>66</v>
      </c>
      <c r="B70" s="17"/>
      <c r="C70" s="47"/>
      <c r="D70" s="47"/>
      <c r="E70" s="19"/>
      <c r="F70" s="47"/>
      <c r="G70" s="19"/>
      <c r="H70" s="19"/>
      <c r="I70" s="60">
        <f t="shared" ref="I70:I133" si="1">SUM(G70:H70)</f>
        <v>0</v>
      </c>
      <c r="J70" s="47"/>
      <c r="K70" s="47"/>
      <c r="L70" s="47"/>
      <c r="M70" s="47"/>
      <c r="N70" s="47"/>
      <c r="O70" s="47"/>
      <c r="P70" s="48"/>
      <c r="Q70" s="47"/>
      <c r="R70" s="47"/>
      <c r="S70" s="18"/>
      <c r="T70" s="18"/>
    </row>
    <row r="71" spans="1:20">
      <c r="A71" s="4">
        <v>67</v>
      </c>
      <c r="B71" s="17"/>
      <c r="C71" s="47"/>
      <c r="D71" s="47"/>
      <c r="E71" s="19"/>
      <c r="F71" s="47"/>
      <c r="G71" s="19"/>
      <c r="H71" s="19"/>
      <c r="I71" s="60">
        <f t="shared" si="1"/>
        <v>0</v>
      </c>
      <c r="J71" s="47"/>
      <c r="K71" s="47"/>
      <c r="L71" s="47"/>
      <c r="M71" s="47"/>
      <c r="N71" s="47"/>
      <c r="O71" s="47"/>
      <c r="P71" s="48"/>
      <c r="Q71" s="47"/>
      <c r="R71" s="47"/>
      <c r="S71" s="18"/>
      <c r="T71" s="18"/>
    </row>
    <row r="72" spans="1:20">
      <c r="A72" s="4">
        <v>68</v>
      </c>
      <c r="B72" s="17"/>
      <c r="C72" s="47"/>
      <c r="D72" s="47"/>
      <c r="E72" s="19"/>
      <c r="F72" s="47"/>
      <c r="G72" s="19"/>
      <c r="H72" s="19"/>
      <c r="I72" s="60">
        <f t="shared" si="1"/>
        <v>0</v>
      </c>
      <c r="J72" s="47"/>
      <c r="K72" s="47"/>
      <c r="L72" s="47"/>
      <c r="M72" s="47"/>
      <c r="N72" s="47"/>
      <c r="O72" s="47"/>
      <c r="P72" s="48"/>
      <c r="Q72" s="47"/>
      <c r="R72" s="47"/>
      <c r="S72" s="18"/>
      <c r="T72" s="18"/>
    </row>
    <row r="73" spans="1:20">
      <c r="A73" s="4">
        <v>69</v>
      </c>
      <c r="B73" s="17"/>
      <c r="C73" s="18"/>
      <c r="D73" s="18"/>
      <c r="E73" s="19"/>
      <c r="F73" s="18"/>
      <c r="G73" s="19"/>
      <c r="H73" s="19"/>
      <c r="I73" s="60">
        <f t="shared" si="1"/>
        <v>0</v>
      </c>
      <c r="J73" s="18"/>
      <c r="K73" s="18"/>
      <c r="L73" s="18"/>
      <c r="M73" s="18"/>
      <c r="N73" s="18"/>
      <c r="O73" s="18"/>
      <c r="P73" s="23"/>
      <c r="Q73" s="18"/>
      <c r="R73" s="18"/>
      <c r="S73" s="18"/>
      <c r="T73" s="18"/>
    </row>
    <row r="74" spans="1:20">
      <c r="A74" s="4">
        <v>70</v>
      </c>
      <c r="B74" s="17"/>
      <c r="C74" s="18"/>
      <c r="D74" s="18"/>
      <c r="E74" s="19"/>
      <c r="F74" s="18"/>
      <c r="G74" s="19"/>
      <c r="H74" s="19"/>
      <c r="I74" s="60">
        <f t="shared" si="1"/>
        <v>0</v>
      </c>
      <c r="J74" s="18"/>
      <c r="K74" s="18"/>
      <c r="L74" s="18"/>
      <c r="M74" s="18"/>
      <c r="N74" s="18"/>
      <c r="O74" s="18"/>
      <c r="P74" s="23"/>
      <c r="Q74" s="18"/>
      <c r="R74" s="18"/>
      <c r="S74" s="18"/>
      <c r="T74" s="18"/>
    </row>
    <row r="75" spans="1:20">
      <c r="A75" s="4">
        <v>71</v>
      </c>
      <c r="B75" s="17"/>
      <c r="C75" s="18"/>
      <c r="D75" s="18"/>
      <c r="E75" s="19"/>
      <c r="F75" s="18"/>
      <c r="G75" s="19"/>
      <c r="H75" s="19"/>
      <c r="I75" s="60">
        <f t="shared" si="1"/>
        <v>0</v>
      </c>
      <c r="J75" s="18"/>
      <c r="K75" s="18"/>
      <c r="L75" s="18"/>
      <c r="M75" s="18"/>
      <c r="N75" s="18"/>
      <c r="O75" s="18"/>
      <c r="P75" s="23"/>
      <c r="Q75" s="18"/>
      <c r="R75" s="18"/>
      <c r="S75" s="18"/>
      <c r="T75" s="18"/>
    </row>
    <row r="76" spans="1:20">
      <c r="A76" s="4">
        <v>72</v>
      </c>
      <c r="B76" s="17"/>
      <c r="C76" s="18"/>
      <c r="D76" s="18"/>
      <c r="E76" s="19"/>
      <c r="F76" s="18"/>
      <c r="G76" s="19"/>
      <c r="H76" s="19"/>
      <c r="I76" s="60">
        <f t="shared" si="1"/>
        <v>0</v>
      </c>
      <c r="J76" s="18"/>
      <c r="K76" s="18"/>
      <c r="L76" s="18"/>
      <c r="M76" s="18"/>
      <c r="N76" s="18"/>
      <c r="O76" s="18"/>
      <c r="P76" s="23"/>
      <c r="Q76" s="18"/>
      <c r="R76" s="18"/>
      <c r="S76" s="18"/>
      <c r="T76" s="18"/>
    </row>
    <row r="77" spans="1:20">
      <c r="A77" s="4">
        <v>73</v>
      </c>
      <c r="B77" s="17"/>
      <c r="C77" s="18"/>
      <c r="D77" s="18"/>
      <c r="E77" s="19"/>
      <c r="F77" s="18"/>
      <c r="G77" s="19"/>
      <c r="H77" s="19"/>
      <c r="I77" s="60">
        <f t="shared" si="1"/>
        <v>0</v>
      </c>
      <c r="J77" s="18"/>
      <c r="K77" s="18"/>
      <c r="L77" s="18"/>
      <c r="M77" s="18"/>
      <c r="N77" s="18"/>
      <c r="O77" s="18"/>
      <c r="P77" s="23"/>
      <c r="Q77" s="18"/>
      <c r="R77" s="18"/>
      <c r="S77" s="18"/>
      <c r="T77" s="18"/>
    </row>
    <row r="78" spans="1:20">
      <c r="A78" s="4">
        <v>74</v>
      </c>
      <c r="B78" s="17"/>
      <c r="C78" s="18"/>
      <c r="D78" s="18"/>
      <c r="E78" s="19"/>
      <c r="F78" s="18"/>
      <c r="G78" s="19"/>
      <c r="H78" s="19"/>
      <c r="I78" s="60">
        <f t="shared" si="1"/>
        <v>0</v>
      </c>
      <c r="J78" s="18"/>
      <c r="K78" s="18"/>
      <c r="L78" s="18"/>
      <c r="M78" s="18"/>
      <c r="N78" s="18"/>
      <c r="O78" s="18"/>
      <c r="P78" s="23"/>
      <c r="Q78" s="18"/>
      <c r="R78" s="18"/>
      <c r="S78" s="18"/>
      <c r="T78" s="18"/>
    </row>
    <row r="79" spans="1:20">
      <c r="A79" s="4">
        <v>75</v>
      </c>
      <c r="B79" s="17"/>
      <c r="C79" s="18"/>
      <c r="D79" s="18"/>
      <c r="E79" s="19"/>
      <c r="F79" s="18"/>
      <c r="G79" s="19"/>
      <c r="H79" s="19"/>
      <c r="I79" s="60">
        <f t="shared" si="1"/>
        <v>0</v>
      </c>
      <c r="J79" s="18"/>
      <c r="K79" s="18"/>
      <c r="L79" s="18"/>
      <c r="M79" s="18"/>
      <c r="N79" s="18"/>
      <c r="O79" s="18"/>
      <c r="P79" s="23"/>
      <c r="Q79" s="18"/>
      <c r="R79" s="18"/>
      <c r="S79" s="18"/>
      <c r="T79" s="18"/>
    </row>
    <row r="80" spans="1:20">
      <c r="A80" s="4">
        <v>76</v>
      </c>
      <c r="B80" s="17"/>
      <c r="C80" s="18"/>
      <c r="D80" s="18"/>
      <c r="E80" s="19"/>
      <c r="F80" s="18"/>
      <c r="G80" s="19"/>
      <c r="H80" s="19"/>
      <c r="I80" s="60">
        <f t="shared" si="1"/>
        <v>0</v>
      </c>
      <c r="J80" s="18"/>
      <c r="K80" s="18"/>
      <c r="L80" s="18"/>
      <c r="M80" s="18"/>
      <c r="N80" s="18"/>
      <c r="O80" s="18"/>
      <c r="P80" s="23"/>
      <c r="Q80" s="18"/>
      <c r="R80" s="18"/>
      <c r="S80" s="18"/>
      <c r="T80" s="18"/>
    </row>
    <row r="81" spans="1:20">
      <c r="A81" s="4">
        <v>77</v>
      </c>
      <c r="B81" s="17"/>
      <c r="C81" s="18"/>
      <c r="D81" s="18"/>
      <c r="E81" s="19"/>
      <c r="F81" s="18"/>
      <c r="G81" s="19"/>
      <c r="H81" s="19"/>
      <c r="I81" s="60">
        <f t="shared" si="1"/>
        <v>0</v>
      </c>
      <c r="J81" s="18"/>
      <c r="K81" s="18"/>
      <c r="L81" s="18"/>
      <c r="M81" s="18"/>
      <c r="N81" s="18"/>
      <c r="O81" s="18"/>
      <c r="P81" s="23"/>
      <c r="Q81" s="18"/>
      <c r="R81" s="18"/>
      <c r="S81" s="18"/>
      <c r="T81" s="18"/>
    </row>
    <row r="82" spans="1:20">
      <c r="A82" s="4">
        <v>78</v>
      </c>
      <c r="B82" s="17"/>
      <c r="C82" s="18"/>
      <c r="D82" s="18"/>
      <c r="E82" s="19"/>
      <c r="F82" s="18"/>
      <c r="G82" s="19"/>
      <c r="H82" s="19"/>
      <c r="I82" s="60">
        <f t="shared" si="1"/>
        <v>0</v>
      </c>
      <c r="J82" s="18"/>
      <c r="K82" s="18"/>
      <c r="L82" s="18"/>
      <c r="M82" s="18"/>
      <c r="N82" s="18"/>
      <c r="O82" s="18"/>
      <c r="P82" s="23"/>
      <c r="Q82" s="18"/>
      <c r="R82" s="18"/>
      <c r="S82" s="18"/>
      <c r="T82" s="18"/>
    </row>
    <row r="83" spans="1:20">
      <c r="A83" s="4">
        <v>79</v>
      </c>
      <c r="B83" s="17"/>
      <c r="C83" s="18"/>
      <c r="D83" s="18"/>
      <c r="E83" s="19"/>
      <c r="F83" s="18"/>
      <c r="G83" s="19"/>
      <c r="H83" s="19"/>
      <c r="I83" s="60">
        <f t="shared" si="1"/>
        <v>0</v>
      </c>
      <c r="J83" s="18"/>
      <c r="K83" s="18"/>
      <c r="L83" s="18"/>
      <c r="M83" s="18"/>
      <c r="N83" s="18"/>
      <c r="O83" s="18"/>
      <c r="P83" s="23"/>
      <c r="Q83" s="18"/>
      <c r="R83" s="18"/>
      <c r="S83" s="18"/>
      <c r="T83" s="18"/>
    </row>
    <row r="84" spans="1:20">
      <c r="A84" s="4">
        <v>80</v>
      </c>
      <c r="B84" s="17"/>
      <c r="C84" s="18"/>
      <c r="D84" s="18"/>
      <c r="E84" s="19"/>
      <c r="F84" s="18"/>
      <c r="G84" s="19"/>
      <c r="H84" s="19"/>
      <c r="I84" s="60">
        <f t="shared" si="1"/>
        <v>0</v>
      </c>
      <c r="J84" s="18"/>
      <c r="K84" s="18"/>
      <c r="L84" s="18"/>
      <c r="M84" s="18"/>
      <c r="N84" s="18"/>
      <c r="O84" s="18"/>
      <c r="P84" s="23"/>
      <c r="Q84" s="18"/>
      <c r="R84" s="18"/>
      <c r="S84" s="18"/>
      <c r="T84" s="18"/>
    </row>
    <row r="85" spans="1:20">
      <c r="A85" s="4">
        <v>81</v>
      </c>
      <c r="B85" s="17"/>
      <c r="C85" s="18"/>
      <c r="D85" s="18"/>
      <c r="E85" s="19"/>
      <c r="F85" s="18"/>
      <c r="G85" s="19"/>
      <c r="H85" s="19"/>
      <c r="I85" s="60">
        <f t="shared" si="1"/>
        <v>0</v>
      </c>
      <c r="J85" s="18"/>
      <c r="K85" s="18"/>
      <c r="L85" s="18"/>
      <c r="M85" s="18"/>
      <c r="N85" s="18"/>
      <c r="O85" s="18"/>
      <c r="P85" s="23"/>
      <c r="Q85" s="18"/>
      <c r="R85" s="18"/>
      <c r="S85" s="18"/>
      <c r="T85" s="18"/>
    </row>
    <row r="86" spans="1:20">
      <c r="A86" s="4">
        <v>82</v>
      </c>
      <c r="B86" s="17"/>
      <c r="C86" s="18"/>
      <c r="D86" s="18"/>
      <c r="E86" s="19"/>
      <c r="F86" s="18"/>
      <c r="G86" s="19"/>
      <c r="H86" s="19"/>
      <c r="I86" s="60">
        <f t="shared" si="1"/>
        <v>0</v>
      </c>
      <c r="J86" s="18"/>
      <c r="K86" s="18"/>
      <c r="L86" s="18"/>
      <c r="M86" s="18"/>
      <c r="N86" s="18"/>
      <c r="O86" s="18"/>
      <c r="P86" s="23"/>
      <c r="Q86" s="18"/>
      <c r="R86" s="18"/>
      <c r="S86" s="18"/>
      <c r="T86" s="18"/>
    </row>
    <row r="87" spans="1:20">
      <c r="A87" s="4">
        <v>83</v>
      </c>
      <c r="B87" s="17"/>
      <c r="C87" s="18"/>
      <c r="D87" s="18"/>
      <c r="E87" s="19"/>
      <c r="F87" s="18"/>
      <c r="G87" s="19"/>
      <c r="H87" s="19"/>
      <c r="I87" s="60">
        <f t="shared" si="1"/>
        <v>0</v>
      </c>
      <c r="J87" s="18"/>
      <c r="K87" s="18"/>
      <c r="L87" s="18"/>
      <c r="M87" s="18"/>
      <c r="N87" s="18"/>
      <c r="O87" s="18"/>
      <c r="P87" s="23"/>
      <c r="Q87" s="18"/>
      <c r="R87" s="18"/>
      <c r="S87" s="18"/>
      <c r="T87" s="18"/>
    </row>
    <row r="88" spans="1:20">
      <c r="A88" s="4">
        <v>84</v>
      </c>
      <c r="B88" s="17"/>
      <c r="C88" s="18"/>
      <c r="D88" s="18"/>
      <c r="E88" s="19"/>
      <c r="F88" s="18"/>
      <c r="G88" s="19"/>
      <c r="H88" s="19"/>
      <c r="I88" s="60">
        <f t="shared" si="1"/>
        <v>0</v>
      </c>
      <c r="J88" s="18"/>
      <c r="K88" s="18"/>
      <c r="L88" s="18"/>
      <c r="M88" s="18"/>
      <c r="N88" s="18"/>
      <c r="O88" s="18"/>
      <c r="P88" s="23"/>
      <c r="Q88" s="18"/>
      <c r="R88" s="18"/>
      <c r="S88" s="18"/>
      <c r="T88" s="18"/>
    </row>
    <row r="89" spans="1:20">
      <c r="A89" s="4">
        <v>85</v>
      </c>
      <c r="B89" s="17"/>
      <c r="C89" s="18"/>
      <c r="D89" s="18"/>
      <c r="E89" s="19"/>
      <c r="F89" s="18"/>
      <c r="G89" s="19"/>
      <c r="H89" s="19"/>
      <c r="I89" s="60">
        <f t="shared" si="1"/>
        <v>0</v>
      </c>
      <c r="J89" s="18"/>
      <c r="K89" s="18"/>
      <c r="L89" s="18"/>
      <c r="M89" s="18"/>
      <c r="N89" s="18"/>
      <c r="O89" s="18"/>
      <c r="P89" s="23"/>
      <c r="Q89" s="18"/>
      <c r="R89" s="18"/>
      <c r="S89" s="18"/>
      <c r="T89" s="18"/>
    </row>
    <row r="90" spans="1:20">
      <c r="A90" s="4">
        <v>86</v>
      </c>
      <c r="B90" s="17"/>
      <c r="C90" s="18"/>
      <c r="D90" s="18"/>
      <c r="E90" s="19"/>
      <c r="F90" s="18"/>
      <c r="G90" s="19"/>
      <c r="H90" s="19"/>
      <c r="I90" s="60">
        <f t="shared" si="1"/>
        <v>0</v>
      </c>
      <c r="J90" s="18"/>
      <c r="K90" s="18"/>
      <c r="L90" s="18"/>
      <c r="M90" s="18"/>
      <c r="N90" s="18"/>
      <c r="O90" s="18"/>
      <c r="P90" s="23"/>
      <c r="Q90" s="18"/>
      <c r="R90" s="18"/>
      <c r="S90" s="18"/>
      <c r="T90" s="18"/>
    </row>
    <row r="91" spans="1:20">
      <c r="A91" s="4">
        <v>87</v>
      </c>
      <c r="B91" s="17"/>
      <c r="C91" s="18"/>
      <c r="D91" s="18"/>
      <c r="E91" s="19"/>
      <c r="F91" s="18"/>
      <c r="G91" s="19"/>
      <c r="H91" s="19"/>
      <c r="I91" s="60">
        <f t="shared" si="1"/>
        <v>0</v>
      </c>
      <c r="J91" s="18"/>
      <c r="K91" s="18"/>
      <c r="L91" s="18"/>
      <c r="M91" s="18"/>
      <c r="N91" s="18"/>
      <c r="O91" s="18"/>
      <c r="P91" s="23"/>
      <c r="Q91" s="18"/>
      <c r="R91" s="18"/>
      <c r="S91" s="18"/>
      <c r="T91" s="18"/>
    </row>
    <row r="92" spans="1:20">
      <c r="A92" s="4">
        <v>88</v>
      </c>
      <c r="B92" s="17"/>
      <c r="C92" s="18"/>
      <c r="D92" s="18"/>
      <c r="E92" s="19"/>
      <c r="F92" s="18"/>
      <c r="G92" s="19"/>
      <c r="H92" s="19"/>
      <c r="I92" s="60">
        <f t="shared" si="1"/>
        <v>0</v>
      </c>
      <c r="J92" s="18"/>
      <c r="K92" s="18"/>
      <c r="L92" s="18"/>
      <c r="M92" s="18"/>
      <c r="N92" s="18"/>
      <c r="O92" s="18"/>
      <c r="P92" s="23"/>
      <c r="Q92" s="18"/>
      <c r="R92" s="18"/>
      <c r="S92" s="18"/>
      <c r="T92" s="18"/>
    </row>
    <row r="93" spans="1:20">
      <c r="A93" s="4">
        <v>89</v>
      </c>
      <c r="B93" s="17"/>
      <c r="C93" s="18"/>
      <c r="D93" s="18"/>
      <c r="E93" s="19"/>
      <c r="F93" s="18"/>
      <c r="G93" s="19"/>
      <c r="H93" s="19"/>
      <c r="I93" s="60">
        <f t="shared" si="1"/>
        <v>0</v>
      </c>
      <c r="J93" s="18"/>
      <c r="K93" s="18"/>
      <c r="L93" s="18"/>
      <c r="M93" s="18"/>
      <c r="N93" s="18"/>
      <c r="O93" s="18"/>
      <c r="P93" s="23"/>
      <c r="Q93" s="18"/>
      <c r="R93" s="18"/>
      <c r="S93" s="18"/>
      <c r="T93" s="18"/>
    </row>
    <row r="94" spans="1:20">
      <c r="A94" s="4">
        <v>90</v>
      </c>
      <c r="B94" s="17"/>
      <c r="C94" s="18"/>
      <c r="D94" s="18"/>
      <c r="E94" s="19"/>
      <c r="F94" s="18"/>
      <c r="G94" s="19"/>
      <c r="H94" s="19"/>
      <c r="I94" s="60">
        <f t="shared" si="1"/>
        <v>0</v>
      </c>
      <c r="J94" s="18"/>
      <c r="K94" s="18"/>
      <c r="L94" s="18"/>
      <c r="M94" s="18"/>
      <c r="N94" s="18"/>
      <c r="O94" s="18"/>
      <c r="P94" s="23"/>
      <c r="Q94" s="18"/>
      <c r="R94" s="18"/>
      <c r="S94" s="18"/>
      <c r="T94" s="18"/>
    </row>
    <row r="95" spans="1:20">
      <c r="A95" s="4">
        <v>91</v>
      </c>
      <c r="B95" s="17"/>
      <c r="C95" s="18"/>
      <c r="D95" s="18"/>
      <c r="E95" s="19"/>
      <c r="F95" s="18"/>
      <c r="G95" s="19"/>
      <c r="H95" s="19"/>
      <c r="I95" s="60">
        <f t="shared" si="1"/>
        <v>0</v>
      </c>
      <c r="J95" s="18"/>
      <c r="K95" s="18"/>
      <c r="L95" s="18"/>
      <c r="M95" s="18"/>
      <c r="N95" s="18"/>
      <c r="O95" s="18"/>
      <c r="P95" s="23"/>
      <c r="Q95" s="18"/>
      <c r="R95" s="18"/>
      <c r="S95" s="18"/>
      <c r="T95" s="18"/>
    </row>
    <row r="96" spans="1:20">
      <c r="A96" s="4">
        <v>92</v>
      </c>
      <c r="B96" s="17"/>
      <c r="C96" s="18"/>
      <c r="D96" s="18"/>
      <c r="E96" s="19"/>
      <c r="F96" s="18"/>
      <c r="G96" s="19"/>
      <c r="H96" s="19"/>
      <c r="I96" s="60">
        <f t="shared" si="1"/>
        <v>0</v>
      </c>
      <c r="J96" s="18"/>
      <c r="K96" s="18"/>
      <c r="L96" s="18"/>
      <c r="M96" s="18"/>
      <c r="N96" s="18"/>
      <c r="O96" s="18"/>
      <c r="P96" s="23"/>
      <c r="Q96" s="18"/>
      <c r="R96" s="18"/>
      <c r="S96" s="18"/>
      <c r="T96" s="18"/>
    </row>
    <row r="97" spans="1:20">
      <c r="A97" s="4">
        <v>93</v>
      </c>
      <c r="B97" s="17"/>
      <c r="C97" s="18"/>
      <c r="D97" s="18"/>
      <c r="E97" s="19"/>
      <c r="F97" s="18"/>
      <c r="G97" s="19"/>
      <c r="H97" s="19"/>
      <c r="I97" s="60">
        <f t="shared" si="1"/>
        <v>0</v>
      </c>
      <c r="J97" s="18"/>
      <c r="K97" s="18"/>
      <c r="L97" s="18"/>
      <c r="M97" s="18"/>
      <c r="N97" s="18"/>
      <c r="O97" s="18"/>
      <c r="P97" s="23"/>
      <c r="Q97" s="18"/>
      <c r="R97" s="18"/>
      <c r="S97" s="18"/>
      <c r="T97" s="18"/>
    </row>
    <row r="98" spans="1:20">
      <c r="A98" s="4">
        <v>94</v>
      </c>
      <c r="B98" s="17"/>
      <c r="C98" s="47"/>
      <c r="D98" s="47"/>
      <c r="E98" s="19"/>
      <c r="F98" s="47"/>
      <c r="G98" s="19"/>
      <c r="H98" s="19"/>
      <c r="I98" s="60">
        <f t="shared" si="1"/>
        <v>0</v>
      </c>
      <c r="J98" s="47"/>
      <c r="K98" s="47"/>
      <c r="L98" s="47"/>
      <c r="M98" s="47"/>
      <c r="N98" s="47"/>
      <c r="O98" s="47"/>
      <c r="P98" s="23"/>
      <c r="Q98" s="18"/>
      <c r="R98" s="18"/>
      <c r="S98" s="18"/>
      <c r="T98" s="18"/>
    </row>
    <row r="99" spans="1:20">
      <c r="A99" s="4">
        <v>95</v>
      </c>
      <c r="B99" s="17"/>
      <c r="C99" s="18"/>
      <c r="D99" s="18"/>
      <c r="E99" s="19"/>
      <c r="F99" s="18"/>
      <c r="G99" s="19"/>
      <c r="H99" s="19"/>
      <c r="I99" s="60">
        <f t="shared" si="1"/>
        <v>0</v>
      </c>
      <c r="J99" s="18"/>
      <c r="K99" s="18"/>
      <c r="L99" s="18"/>
      <c r="M99" s="18"/>
      <c r="N99" s="18"/>
      <c r="O99" s="18"/>
      <c r="P99" s="23"/>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3"/>
      <c r="Q164" s="18"/>
      <c r="R164" s="18"/>
      <c r="S164" s="18"/>
      <c r="T164" s="18"/>
    </row>
    <row r="165" spans="1:20">
      <c r="A165" s="20" t="s">
        <v>11</v>
      </c>
      <c r="B165" s="38"/>
      <c r="C165" s="20">
        <f>COUNTIFS(C8:C164,"*")</f>
        <v>57</v>
      </c>
      <c r="D165" s="20"/>
      <c r="E165" s="13"/>
      <c r="F165" s="20"/>
      <c r="G165" s="59">
        <f>SUM(G6:G164)</f>
        <v>3946</v>
      </c>
      <c r="H165" s="59">
        <f>SUM(H6:H164)</f>
        <v>3994</v>
      </c>
      <c r="I165" s="59">
        <f>SUM(I6:I164)</f>
        <v>7940</v>
      </c>
      <c r="J165" s="20"/>
      <c r="K165" s="20"/>
      <c r="L165" s="20"/>
      <c r="M165" s="20"/>
      <c r="N165" s="20"/>
      <c r="O165" s="20"/>
      <c r="P165" s="14"/>
      <c r="Q165" s="20"/>
      <c r="R165" s="20"/>
      <c r="S165" s="20"/>
      <c r="T165" s="12"/>
    </row>
    <row r="166" spans="1:20">
      <c r="A166" s="43" t="s">
        <v>62</v>
      </c>
      <c r="B166" s="10">
        <f>COUNTIF(B$5:B$164,"Team 1")</f>
        <v>30</v>
      </c>
      <c r="C166" s="43" t="s">
        <v>25</v>
      </c>
      <c r="D166" s="10">
        <f>COUNTIF(D8:D164,"Anganwadi")</f>
        <v>14</v>
      </c>
    </row>
    <row r="167" spans="1:20">
      <c r="A167" s="43" t="s">
        <v>63</v>
      </c>
      <c r="B167" s="10">
        <f>COUNTIF(B$6:B$164,"Team 2")</f>
        <v>30</v>
      </c>
      <c r="C167" s="43" t="s">
        <v>23</v>
      </c>
      <c r="D167" s="10">
        <f>COUNTIF(D8:D164,"School")</f>
        <v>43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conditionalFormatting sqref="C9">
    <cfRule type="duplicateValues" dxfId="98" priority="17"/>
  </conditionalFormatting>
  <conditionalFormatting sqref="C10">
    <cfRule type="duplicateValues" dxfId="97" priority="16"/>
  </conditionalFormatting>
  <conditionalFormatting sqref="E10">
    <cfRule type="duplicateValues" dxfId="96" priority="15"/>
  </conditionalFormatting>
  <conditionalFormatting sqref="C21:H22">
    <cfRule type="duplicateValues" dxfId="95" priority="14"/>
  </conditionalFormatting>
  <conditionalFormatting sqref="C21:C22">
    <cfRule type="duplicateValues" dxfId="94" priority="13"/>
  </conditionalFormatting>
  <conditionalFormatting sqref="E21:E22">
    <cfRule type="duplicateValues" dxfId="93" priority="12"/>
  </conditionalFormatting>
  <conditionalFormatting sqref="J21:R22">
    <cfRule type="duplicateValues" dxfId="92" priority="11"/>
  </conditionalFormatting>
  <conditionalFormatting sqref="C23">
    <cfRule type="duplicateValues" dxfId="91" priority="10"/>
  </conditionalFormatting>
  <conditionalFormatting sqref="E23">
    <cfRule type="duplicateValues" dxfId="90" priority="9"/>
  </conditionalFormatting>
  <conditionalFormatting sqref="C39:C40">
    <cfRule type="duplicateValues" dxfId="89" priority="8" stopIfTrue="1"/>
  </conditionalFormatting>
  <conditionalFormatting sqref="C42">
    <cfRule type="duplicateValues" dxfId="88" priority="7"/>
  </conditionalFormatting>
  <conditionalFormatting sqref="E42">
    <cfRule type="duplicateValues" dxfId="87" priority="6"/>
  </conditionalFormatting>
  <conditionalFormatting sqref="C52">
    <cfRule type="duplicateValues" dxfId="86" priority="5" stopIfTrue="1"/>
  </conditionalFormatting>
  <conditionalFormatting sqref="C55">
    <cfRule type="duplicateValues" dxfId="85" priority="4"/>
  </conditionalFormatting>
  <conditionalFormatting sqref="E55">
    <cfRule type="duplicateValues" dxfId="84" priority="3"/>
  </conditionalFormatting>
  <conditionalFormatting sqref="C59:C60">
    <cfRule type="duplicateValues" dxfId="83" priority="2"/>
  </conditionalFormatting>
  <conditionalFormatting sqref="E59:E60">
    <cfRule type="duplicateValues" dxfId="82" priority="1"/>
  </conditionalFormatting>
  <dataValidations count="3">
    <dataValidation type="list" allowBlank="1" showInputMessage="1" showErrorMessage="1" error="Please select type of institution from drop down list." sqref="D16:D24 D57:D60 D62 D49:D55 D26 D5:D8 D13:D14 D43:D46 D11 D64:D164 D38:D41 D32:D35 D28:D30">
      <formula1>"Anganwadi,School"</formula1>
    </dataValidation>
    <dataValidation type="list" allowBlank="1" showInputMessage="1" showErrorMessage="1" sqref="D165">
      <formula1>"School,Anganwadi Centre"</formula1>
    </dataValidation>
    <dataValidation type="list" allowBlank="1" showInputMessage="1" showErrorMessage="1" sqref="B5:B34 B37:B46 B49: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231" t="s">
        <v>71</v>
      </c>
      <c r="B1" s="231"/>
      <c r="C1" s="231"/>
      <c r="D1" s="231"/>
      <c r="E1" s="231"/>
      <c r="F1" s="232"/>
      <c r="G1" s="232"/>
      <c r="H1" s="232"/>
      <c r="I1" s="232"/>
      <c r="J1" s="232"/>
    </row>
    <row r="2" spans="1:11" ht="25.5">
      <c r="A2" s="233" t="s">
        <v>0</v>
      </c>
      <c r="B2" s="234"/>
      <c r="C2" s="235" t="str">
        <f>'Block at a Glance'!C2:D2</f>
        <v>ASSAM</v>
      </c>
      <c r="D2" s="236"/>
      <c r="E2" s="26" t="s">
        <v>1</v>
      </c>
      <c r="F2" s="237"/>
      <c r="G2" s="238"/>
      <c r="H2" s="27" t="s">
        <v>24</v>
      </c>
      <c r="I2" s="237"/>
      <c r="J2" s="238"/>
    </row>
    <row r="3" spans="1:11" ht="28.5" customHeight="1">
      <c r="A3" s="242" t="s">
        <v>66</v>
      </c>
      <c r="B3" s="242"/>
      <c r="C3" s="242"/>
      <c r="D3" s="242"/>
      <c r="E3" s="242"/>
      <c r="F3" s="242"/>
      <c r="G3" s="242"/>
      <c r="H3" s="242"/>
      <c r="I3" s="242"/>
      <c r="J3" s="242"/>
    </row>
    <row r="4" spans="1:11">
      <c r="A4" s="241" t="s">
        <v>27</v>
      </c>
      <c r="B4" s="240" t="s">
        <v>28</v>
      </c>
      <c r="C4" s="239" t="s">
        <v>29</v>
      </c>
      <c r="D4" s="239" t="s">
        <v>36</v>
      </c>
      <c r="E4" s="239"/>
      <c r="F4" s="239"/>
      <c r="G4" s="239" t="s">
        <v>30</v>
      </c>
      <c r="H4" s="239" t="s">
        <v>37</v>
      </c>
      <c r="I4" s="239"/>
      <c r="J4" s="239"/>
    </row>
    <row r="5" spans="1:11" ht="22.5" customHeight="1">
      <c r="A5" s="241"/>
      <c r="B5" s="240"/>
      <c r="C5" s="239"/>
      <c r="D5" s="28" t="s">
        <v>9</v>
      </c>
      <c r="E5" s="28" t="s">
        <v>10</v>
      </c>
      <c r="F5" s="28" t="s">
        <v>11</v>
      </c>
      <c r="G5" s="239"/>
      <c r="H5" s="28" t="s">
        <v>9</v>
      </c>
      <c r="I5" s="28" t="s">
        <v>10</v>
      </c>
      <c r="J5" s="28" t="s">
        <v>11</v>
      </c>
    </row>
    <row r="6" spans="1:11" ht="22.5" customHeight="1">
      <c r="A6" s="44">
        <v>1</v>
      </c>
      <c r="B6" s="61">
        <v>43556</v>
      </c>
      <c r="C6" s="30">
        <f>COUNTIFS('April-19'!D$5:D$164,"Anganwadi")</f>
        <v>30</v>
      </c>
      <c r="D6" s="31">
        <f>SUMIF('April-19'!$D$5:$D$164,"Anganwadi",'April-19'!$G$5:$G$164)</f>
        <v>1275</v>
      </c>
      <c r="E6" s="31">
        <f>SUMIF('April-19'!$D$5:$D$164,"Anganwadi",'April-19'!$H$5:$H$164)</f>
        <v>1149</v>
      </c>
      <c r="F6" s="31">
        <f>+D6+E6</f>
        <v>2424</v>
      </c>
      <c r="G6" s="30">
        <f>COUNTIF('April-19'!D5:D164,"School")</f>
        <v>36</v>
      </c>
      <c r="H6" s="31">
        <f>SUMIF('April-19'!$D$5:$D$164,"School",'April-19'!$G$5:$G$164)</f>
        <v>2025</v>
      </c>
      <c r="I6" s="31">
        <f>SUMIF('April-19'!$D$5:$D$164,"School",'April-19'!$H$5:$H$164)</f>
        <v>1605</v>
      </c>
      <c r="J6" s="31">
        <f>+H6+I6</f>
        <v>3630</v>
      </c>
      <c r="K6" s="32"/>
    </row>
    <row r="7" spans="1:11" ht="22.5" customHeight="1">
      <c r="A7" s="29">
        <v>2</v>
      </c>
      <c r="B7" s="62">
        <v>43601</v>
      </c>
      <c r="C7" s="30">
        <f>COUNTIF('May-19'!D5:D164,"Anganwadi")</f>
        <v>16</v>
      </c>
      <c r="D7" s="31">
        <f>SUMIF('May-19'!$D$5:$D$164,"Anganwadi",'May-19'!$G$5:$G$164)</f>
        <v>529</v>
      </c>
      <c r="E7" s="31">
        <f>SUMIF('May-19'!$D$5:$D$164,"Anganwadi",'May-19'!$H$5:$H$164)</f>
        <v>423</v>
      </c>
      <c r="F7" s="31">
        <f t="shared" ref="F7:F11" si="0">+D7+E7</f>
        <v>952</v>
      </c>
      <c r="G7" s="30">
        <f>COUNTIF('May-19'!D5:D164,"School")</f>
        <v>64</v>
      </c>
      <c r="H7" s="31">
        <f>SUMIF('May-19'!$D$5:$D$164,"School",'May-19'!$G$5:$G$164)</f>
        <v>2675</v>
      </c>
      <c r="I7" s="31">
        <f>SUMIF('May-19'!$D$5:$D$164,"School",'May-19'!$H$5:$H$164)</f>
        <v>2667</v>
      </c>
      <c r="J7" s="31">
        <f t="shared" ref="J7:J11" si="1">+H7+I7</f>
        <v>5342</v>
      </c>
    </row>
    <row r="8" spans="1:11" ht="22.5" customHeight="1">
      <c r="A8" s="29">
        <v>3</v>
      </c>
      <c r="B8" s="62">
        <v>43632</v>
      </c>
      <c r="C8" s="30">
        <f>COUNTIF('Jun-19'!D5:D164,"Anganwadi")</f>
        <v>58</v>
      </c>
      <c r="D8" s="31">
        <f>SUMIF('Jun-19'!$D$5:$D$164,"Anganwadi",'Jun-19'!$G$5:$G$164)</f>
        <v>2273</v>
      </c>
      <c r="E8" s="31">
        <f>SUMIF('Jun-19'!$D$5:$D$164,"Anganwadi",'Jun-19'!$H$5:$H$164)</f>
        <v>1970</v>
      </c>
      <c r="F8" s="31">
        <f t="shared" si="0"/>
        <v>4243</v>
      </c>
      <c r="G8" s="30">
        <f>COUNTIF('Jun-19'!D5:D164,"School")</f>
        <v>20</v>
      </c>
      <c r="H8" s="31">
        <f>SUMIF('Jun-19'!$D$5:$D$164,"School",'Jun-19'!$G$5:$G$164)</f>
        <v>1022</v>
      </c>
      <c r="I8" s="31">
        <f>SUMIF('Jun-19'!$D$5:$D$164,"School",'Jun-19'!$H$5:$H$164)</f>
        <v>965</v>
      </c>
      <c r="J8" s="31">
        <f t="shared" si="1"/>
        <v>1987</v>
      </c>
    </row>
    <row r="9" spans="1:11" ht="22.5" customHeight="1">
      <c r="A9" s="29">
        <v>4</v>
      </c>
      <c r="B9" s="62">
        <v>43662</v>
      </c>
      <c r="C9" s="30">
        <f>COUNTIF('Jul-19'!D5:D164,"Anganwadi")</f>
        <v>66</v>
      </c>
      <c r="D9" s="31">
        <f>SUMIF('Jul-19'!$D$5:$D$164,"Anganwadi",'Jul-19'!$G$5:$G$164)</f>
        <v>2219</v>
      </c>
      <c r="E9" s="31">
        <f>SUMIF('Jul-19'!$D$5:$D$164,"Anganwadi",'Jul-19'!$H$5:$H$164)</f>
        <v>2095</v>
      </c>
      <c r="F9" s="31">
        <f t="shared" si="0"/>
        <v>4314</v>
      </c>
      <c r="G9" s="30">
        <f>COUNTIF('Jul-19'!D5:D164,"School")</f>
        <v>0</v>
      </c>
      <c r="H9" s="31">
        <f>SUMIF('Jul-19'!$D$5:$D$164,"School",'Jul-19'!$G$5:$G$164)</f>
        <v>0</v>
      </c>
      <c r="I9" s="31">
        <f>SUMIF('Jul-19'!$D$5:$D$164,"School",'Jul-19'!$H$5:$H$164)</f>
        <v>0</v>
      </c>
      <c r="J9" s="31">
        <f t="shared" si="1"/>
        <v>0</v>
      </c>
    </row>
    <row r="10" spans="1:11" ht="22.5" customHeight="1">
      <c r="A10" s="29">
        <v>5</v>
      </c>
      <c r="B10" s="62">
        <v>43693</v>
      </c>
      <c r="C10" s="30">
        <f>COUNTIF('Aug-19'!D5:D164,"Anganwadi")</f>
        <v>10</v>
      </c>
      <c r="D10" s="31">
        <f>SUMIF('Aug-19'!$D$5:$D$164,"Anganwadi",'Aug-19'!$G$5:$G$164)</f>
        <v>216</v>
      </c>
      <c r="E10" s="31">
        <f>SUMIF('Aug-19'!$D$5:$D$164,"Anganwadi",'Aug-19'!$H$5:$H$164)</f>
        <v>188</v>
      </c>
      <c r="F10" s="31">
        <f t="shared" si="0"/>
        <v>404</v>
      </c>
      <c r="G10" s="30">
        <f>COUNTIF('Aug-19'!D5:D164,"School")</f>
        <v>56</v>
      </c>
      <c r="H10" s="31">
        <f>SUMIF('Aug-19'!$D$5:$D$164,"School",'Aug-19'!$G$5:$G$164)</f>
        <v>4245</v>
      </c>
      <c r="I10" s="31">
        <f>SUMIF('Aug-19'!$D$5:$D$164,"School",'Aug-19'!$H$5:$H$164)</f>
        <v>3775</v>
      </c>
      <c r="J10" s="31">
        <f t="shared" si="1"/>
        <v>8020</v>
      </c>
    </row>
    <row r="11" spans="1:11" ht="22.5" customHeight="1">
      <c r="A11" s="29">
        <v>6</v>
      </c>
      <c r="B11" s="62">
        <v>43724</v>
      </c>
      <c r="C11" s="30">
        <f>COUNTIF('Sep-19'!D8:D164,"Anganwadi")</f>
        <v>14</v>
      </c>
      <c r="D11" s="31">
        <f>SUMIF('Sep-19'!$D$8:$D$164,"Anganwadi",'Sep-19'!$G$6:$G$164)</f>
        <v>535</v>
      </c>
      <c r="E11" s="31">
        <f>SUMIF('Sep-19'!$D$8:$D$164,"Anganwadi",'Sep-19'!$H$6:$H$164)</f>
        <v>493</v>
      </c>
      <c r="F11" s="31">
        <f t="shared" si="0"/>
        <v>1028</v>
      </c>
      <c r="G11" s="30">
        <f>COUNTIF('Sep-19'!D8:D164,"School")</f>
        <v>43</v>
      </c>
      <c r="H11" s="31">
        <f>SUMIF('Sep-19'!$D$8:$D$164,"School",'Sep-19'!$G$6:$G$164)</f>
        <v>3336</v>
      </c>
      <c r="I11" s="31">
        <f>SUMIF('Sep-19'!$D$8:$D$164,"School",'Sep-19'!$H$6:$H$164)</f>
        <v>3424</v>
      </c>
      <c r="J11" s="31">
        <f t="shared" si="1"/>
        <v>6760</v>
      </c>
    </row>
    <row r="12" spans="1:11" ht="19.5" customHeight="1">
      <c r="A12" s="230" t="s">
        <v>38</v>
      </c>
      <c r="B12" s="230"/>
      <c r="C12" s="33">
        <f>SUM(C6:C11)</f>
        <v>194</v>
      </c>
      <c r="D12" s="33">
        <f t="shared" ref="D12:J12" si="2">SUM(D6:D11)</f>
        <v>7047</v>
      </c>
      <c r="E12" s="33">
        <f t="shared" si="2"/>
        <v>6318</v>
      </c>
      <c r="F12" s="33">
        <f t="shared" si="2"/>
        <v>13365</v>
      </c>
      <c r="G12" s="33">
        <f t="shared" si="2"/>
        <v>219</v>
      </c>
      <c r="H12" s="33">
        <f t="shared" si="2"/>
        <v>13303</v>
      </c>
      <c r="I12" s="33">
        <f t="shared" si="2"/>
        <v>12436</v>
      </c>
      <c r="J12" s="33">
        <f t="shared" si="2"/>
        <v>25739</v>
      </c>
    </row>
    <row r="14" spans="1:11">
      <c r="A14" s="225" t="s">
        <v>67</v>
      </c>
      <c r="B14" s="225"/>
      <c r="C14" s="225"/>
      <c r="D14" s="225"/>
      <c r="E14" s="225"/>
      <c r="F14" s="225"/>
    </row>
    <row r="15" spans="1:11" ht="82.5">
      <c r="A15" s="42" t="s">
        <v>27</v>
      </c>
      <c r="B15" s="41" t="s">
        <v>28</v>
      </c>
      <c r="C15" s="45" t="s">
        <v>64</v>
      </c>
      <c r="D15" s="40" t="s">
        <v>29</v>
      </c>
      <c r="E15" s="40" t="s">
        <v>30</v>
      </c>
      <c r="F15" s="40" t="s">
        <v>65</v>
      </c>
    </row>
    <row r="16" spans="1:11">
      <c r="A16" s="228">
        <v>1</v>
      </c>
      <c r="B16" s="226">
        <v>43571</v>
      </c>
      <c r="C16" s="46" t="s">
        <v>62</v>
      </c>
      <c r="D16" s="30">
        <f>COUNTIFS('April-19'!B$5:B$164,"Team 1",'April-19'!D$5:D$164,"Anganwadi")</f>
        <v>15</v>
      </c>
      <c r="E16" s="30">
        <f>COUNTIFS('April-19'!B$5:B$164,"Team 1",'April-19'!D$5:D$164,"School")</f>
        <v>18</v>
      </c>
      <c r="F16" s="31">
        <f>SUMIF('April-19'!$B$5:$B$164,"Team 1",'April-19'!$I$5:$I$164)</f>
        <v>2908</v>
      </c>
    </row>
    <row r="17" spans="1:6">
      <c r="A17" s="229"/>
      <c r="B17" s="227"/>
      <c r="C17" s="46" t="s">
        <v>63</v>
      </c>
      <c r="D17" s="30">
        <f>COUNTIFS('April-19'!B$5:B$164,"Team 2",'April-19'!D$5:D$164,"Anganwadi")</f>
        <v>15</v>
      </c>
      <c r="E17" s="30">
        <f>COUNTIFS('April-19'!B$5:B$164,"Team 2",'April-19'!D$5:D$164,"School")</f>
        <v>18</v>
      </c>
      <c r="F17" s="31">
        <f>SUMIF('April-19'!$B$5:$B$164,"Team 2",'April-19'!$I$5:$I$164)</f>
        <v>3146</v>
      </c>
    </row>
    <row r="18" spans="1:6">
      <c r="A18" s="228">
        <v>2</v>
      </c>
      <c r="B18" s="226">
        <v>43601</v>
      </c>
      <c r="C18" s="46" t="s">
        <v>62</v>
      </c>
      <c r="D18" s="30">
        <f>COUNTIFS('May-19'!B$5:B$164,"Team 1",'May-19'!D$5:D$164,"Anganwadi")</f>
        <v>8</v>
      </c>
      <c r="E18" s="30">
        <f>COUNTIFS('May-19'!B$5:B$164,"Team 1",'May-19'!D$5:D$164,"School")</f>
        <v>32</v>
      </c>
      <c r="F18" s="31">
        <f>SUMIF('May-19'!$B$5:$B$164,"Team 1",'May-19'!$I$5:$I$164)</f>
        <v>3237</v>
      </c>
    </row>
    <row r="19" spans="1:6">
      <c r="A19" s="229"/>
      <c r="B19" s="227"/>
      <c r="C19" s="46" t="s">
        <v>63</v>
      </c>
      <c r="D19" s="30">
        <f>COUNTIFS('May-19'!B$5:B$164,"Team 2",'May-19'!D$5:D$164,"Anganwadi")</f>
        <v>8</v>
      </c>
      <c r="E19" s="30">
        <f>COUNTIFS('May-19'!B$5:B$164,"Team 2",'May-19'!D$5:D$164,"School")</f>
        <v>32</v>
      </c>
      <c r="F19" s="31">
        <f>SUMIF('May-19'!$B$5:$B$164,"Team 2",'May-19'!$I$5:$I$164)</f>
        <v>3057</v>
      </c>
    </row>
    <row r="20" spans="1:6">
      <c r="A20" s="228">
        <v>3</v>
      </c>
      <c r="B20" s="226">
        <v>43632</v>
      </c>
      <c r="C20" s="46" t="s">
        <v>62</v>
      </c>
      <c r="D20" s="30">
        <f>COUNTIFS('Jun-19'!B$5:B$164,"Team 1",'Jun-19'!D$5:D$164,"Anganwadi")</f>
        <v>29</v>
      </c>
      <c r="E20" s="30">
        <f>COUNTIFS('Jun-19'!B$5:B$164,"Team 1",'Jun-19'!D$5:D$164,"School")</f>
        <v>10</v>
      </c>
      <c r="F20" s="31">
        <f>SUMIF('Jun-19'!$B$5:$B$164,"Team 1",'Jun-19'!$I$5:$I$164)</f>
        <v>3201</v>
      </c>
    </row>
    <row r="21" spans="1:6">
      <c r="A21" s="229"/>
      <c r="B21" s="227"/>
      <c r="C21" s="46" t="s">
        <v>63</v>
      </c>
      <c r="D21" s="30">
        <f>COUNTIFS('Jun-19'!B$5:B$164,"Team 2",'Jun-19'!D$5:D$164,"Anganwadi")</f>
        <v>29</v>
      </c>
      <c r="E21" s="30">
        <f>COUNTIFS('Jun-19'!B$5:B$164,"Team 2",'Jun-19'!D$5:D$164,"School")</f>
        <v>10</v>
      </c>
      <c r="F21" s="31">
        <f>SUMIF('Jun-19'!$B$5:$B$164,"Team 2",'Jun-19'!$I$5:$I$164)</f>
        <v>3029</v>
      </c>
    </row>
    <row r="22" spans="1:6">
      <c r="A22" s="228">
        <v>4</v>
      </c>
      <c r="B22" s="226">
        <v>43662</v>
      </c>
      <c r="C22" s="46" t="s">
        <v>62</v>
      </c>
      <c r="D22" s="30">
        <f>COUNTIFS('Jul-19'!B$5:B$164,"Team 1",'Jul-19'!D$5:D$164,"Anganwadi")</f>
        <v>33</v>
      </c>
      <c r="E22" s="30">
        <f>COUNTIFS('Jul-19'!B$5:B$164,"Team 1",'Jul-19'!D$5:D$164,"School")</f>
        <v>0</v>
      </c>
      <c r="F22" s="31">
        <f>SUMIF('Jul-19'!$B$5:$B$164,"Team 1",'Jul-19'!$I$5:$I$164)</f>
        <v>1969</v>
      </c>
    </row>
    <row r="23" spans="1:6">
      <c r="A23" s="229"/>
      <c r="B23" s="227"/>
      <c r="C23" s="46" t="s">
        <v>63</v>
      </c>
      <c r="D23" s="30">
        <f>COUNTIFS('Jul-19'!B$5:B$164,"Team 2",'Jul-19'!D$5:D$164,"Anganwadi")</f>
        <v>33</v>
      </c>
      <c r="E23" s="30">
        <f>COUNTIFS('Jul-19'!B$5:B$164,"Team 2",'Jul-19'!D$5:D$164,"School")</f>
        <v>0</v>
      </c>
      <c r="F23" s="31">
        <f>SUMIF('Jul-19'!$B$5:$B$164,"Team 2",'Jul-19'!$I$5:$I$164)</f>
        <v>2345</v>
      </c>
    </row>
    <row r="24" spans="1:6">
      <c r="A24" s="228">
        <v>5</v>
      </c>
      <c r="B24" s="226">
        <v>43693</v>
      </c>
      <c r="C24" s="46" t="s">
        <v>62</v>
      </c>
      <c r="D24" s="30">
        <f>COUNTIFS('Aug-19'!B$5:B$164,"Team 1",'Aug-19'!D$5:D$164,"Anganwadi")</f>
        <v>5</v>
      </c>
      <c r="E24" s="30">
        <f>COUNTIFS('Aug-19'!B$5:B$164,"Team 1",'Aug-19'!D$5:D$164,"School")</f>
        <v>28</v>
      </c>
      <c r="F24" s="31">
        <f>SUMIF('Aug-19'!$B$5:$B$164,"Team 1",'Aug-19'!$I$5:$I$164)</f>
        <v>4161</v>
      </c>
    </row>
    <row r="25" spans="1:6">
      <c r="A25" s="229"/>
      <c r="B25" s="227"/>
      <c r="C25" s="46" t="s">
        <v>63</v>
      </c>
      <c r="D25" s="30">
        <f>COUNTIFS('Aug-19'!B$5:B$164,"Team 2",'Aug-19'!D$5:D$164,"Anganwadi")</f>
        <v>5</v>
      </c>
      <c r="E25" s="30">
        <f>COUNTIFS('Aug-19'!B$5:B$164,"Team 2",'Aug-19'!D$5:D$164,"School")</f>
        <v>28</v>
      </c>
      <c r="F25" s="31">
        <f>SUMIF('Aug-19'!$B$5:$B$164,"Team 2",'Aug-19'!$I$5:$I$164)</f>
        <v>4263</v>
      </c>
    </row>
    <row r="26" spans="1:6">
      <c r="A26" s="228">
        <v>6</v>
      </c>
      <c r="B26" s="226">
        <v>43724</v>
      </c>
      <c r="C26" s="46" t="s">
        <v>62</v>
      </c>
      <c r="D26" s="30">
        <f>COUNTIFS('Sep-19'!B$5:B$164,"Team 1",'Sep-19'!D$5:D$164,"Anganwadi")</f>
        <v>8</v>
      </c>
      <c r="E26" s="30">
        <f>COUNTIFS('Sep-19'!B$5:B$164,"Team 1",'Sep-19'!D$5:D$164,"School")</f>
        <v>22</v>
      </c>
      <c r="F26" s="31">
        <f>SUMIF('Sep-19'!$B$5:$B$164,"Team 1",'Sep-19'!$I$5:$I$164)</f>
        <v>3815</v>
      </c>
    </row>
    <row r="27" spans="1:6">
      <c r="A27" s="229"/>
      <c r="B27" s="227"/>
      <c r="C27" s="46" t="s">
        <v>63</v>
      </c>
      <c r="D27" s="30">
        <f>COUNTIFS('Sep-19'!B$5:B$164,"Team 2",'Sep-19'!D$5:D$164,"Anganwadi")</f>
        <v>8</v>
      </c>
      <c r="E27" s="30">
        <f>COUNTIFS('Sep-19'!B$5:B$164,"Team 2",'Sep-19'!D$5:D$164,"School")</f>
        <v>22</v>
      </c>
      <c r="F27" s="31">
        <f>SUMIF('Sep-19'!$B$5:$B$164,"Team 2",'Sep-19'!$I$5:$I$164)</f>
        <v>4142</v>
      </c>
    </row>
    <row r="28" spans="1:6">
      <c r="A28" s="222" t="s">
        <v>38</v>
      </c>
      <c r="B28" s="223"/>
      <c r="C28" s="224"/>
      <c r="D28" s="39">
        <f>SUM(D16:D27)</f>
        <v>196</v>
      </c>
      <c r="E28" s="39">
        <f>SUM(E16:E27)</f>
        <v>220</v>
      </c>
      <c r="F28" s="39">
        <f>SUM(F16:F27)</f>
        <v>39273</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2019-05-31T10:11:23Z</dcterms:modified>
</cp:coreProperties>
</file>