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<sst xmlns="http://schemas.openxmlformats.org/spreadsheetml/2006/main" count="4572" uniqueCount="677">
  <si>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</si>
  <si>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</si>
  <si>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</si>
  <si>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</si>
  <si>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</si>
  <si>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</si>
  <si>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</si>
  <si>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</si>
  <si>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</si>
  <si>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</si>
  <si>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</si>
  <si>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</si>
  <si>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</si>
  <si>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</si>
  <si>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</si>
  <si>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</si>
  <si>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</si>
  <si>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</si>
  <si>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</si>
  <si>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</si>
  <si>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</si>
  <si>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</si>
  <si>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</si>
  <si>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</si>
  <si>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</si>
  <si>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</si>
  <si>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</si>
  <si>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</si>
  <si>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</si>
  <si>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</si>
  <si>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</si>
  <si>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</si>
  <si>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</si>
  <si>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</si>
  <si>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</si>
  <si>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</si>
  <si>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</si>
  <si>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</si>
  <si>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</si>
  <si>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</si>
  <si>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</si>
  <si>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</si>
  <si>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</si>
  <si>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</si>
  <si>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</si>
  <si>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</si>
  <si>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</si>
  <si>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</si>
  <si>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</si>
  <si>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</si>
  <si>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</si>
  <si>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</si>
  <si>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</si>
  <si>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</si>
  <si>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</si>
  <si>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</si>
  <si>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</si>
  <si>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</si>
  <si>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</si>
  <si>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</si>
  <si>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</si>
  <si>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</si>
  <si>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</si>
  <si>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</si>
  <si>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</si>
  <si>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</si>
  <si>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</si>
  <si>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</si>
  <si>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</si>
  <si>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</si>
  <si>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</si>
  <si>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</si>
  <si>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NAGAON</t>
  </si>
  <si>
    <t>BURAGOHAITHAN</t>
  </si>
  <si>
    <t>Khagarijan/Pakhimoriya/Dalangdhat</t>
  </si>
  <si>
    <t>8723088404/9706153417/9954114710</t>
  </si>
  <si>
    <t>1 No Bhutaiati AWC</t>
  </si>
  <si>
    <t>2 No Bhutaiati AWC</t>
  </si>
  <si>
    <t>Dakhin Bhutati LPS Mini AWC</t>
  </si>
  <si>
    <t>Dimuruguri Bhutati AWC</t>
  </si>
  <si>
    <t>Bhutati Josuda Path AWC</t>
  </si>
  <si>
    <t>1 No Kachulukhua AWC</t>
  </si>
  <si>
    <t>Arabari MKB AWC</t>
  </si>
  <si>
    <t>M N D P AWC</t>
  </si>
  <si>
    <t>Haji Abbas Ali Galipaath AWC</t>
  </si>
  <si>
    <t>Dewanpara AWC</t>
  </si>
  <si>
    <t>Kalibari Path AWC</t>
  </si>
  <si>
    <t>Dimuruguri Near Namghar AWC</t>
  </si>
  <si>
    <t xml:space="preserve">Shahjahan Bhawan  AWC
</t>
  </si>
  <si>
    <t xml:space="preserve">Pub Madhya Madrassa AWC
</t>
  </si>
  <si>
    <t xml:space="preserve">Sankar Madhav Namghar AWC
</t>
  </si>
  <si>
    <t xml:space="preserve">Madhupur Madrassa AWC
</t>
  </si>
  <si>
    <t xml:space="preserve">Sialmari LP School 
</t>
  </si>
  <si>
    <t xml:space="preserve">Dakarghat Fetta Chuk 
</t>
  </si>
  <si>
    <t xml:space="preserve">Agtanogoni Hirapara 
</t>
  </si>
  <si>
    <t xml:space="preserve">Pub Madhupur Namghar 
</t>
  </si>
  <si>
    <t xml:space="preserve">Baidyatup Rupnagar 
</t>
  </si>
  <si>
    <t xml:space="preserve">Pub Madhya Sialmari 
</t>
  </si>
  <si>
    <t xml:space="preserve">Morongial Sialmari Masjid 
</t>
  </si>
  <si>
    <t xml:space="preserve">Madhya Sialmari Masjid 
</t>
  </si>
  <si>
    <t xml:space="preserve">Madhya Madhupur 
</t>
  </si>
  <si>
    <t>Borjoha MVS</t>
  </si>
  <si>
    <t xml:space="preserve">Sadasiv MES </t>
  </si>
  <si>
    <t>Sadasiv High School</t>
  </si>
  <si>
    <t>DR. B.R. AMBEDKAR LP</t>
  </si>
  <si>
    <t>SUKATIPOTA ADARSHA LPS</t>
  </si>
  <si>
    <t>685 NO. RANGALU MUKH LPS</t>
  </si>
  <si>
    <t>Rangulumukh MES</t>
  </si>
  <si>
    <t>BUHA GOHAIN LPS</t>
  </si>
  <si>
    <t>BUHA GOHAIN THAN ADARSHA LPS</t>
  </si>
  <si>
    <t>POMUOI DEWRI LP</t>
  </si>
  <si>
    <t>306 NO. GHAGARIAL GAON LPS</t>
  </si>
  <si>
    <t>41 NO. HATIGORH LPS</t>
  </si>
  <si>
    <t>KACHUAIGURI LPS</t>
  </si>
  <si>
    <t>51 NO. TULASHIMUKH LPS</t>
  </si>
  <si>
    <t>TULSIMUKH NEHRU BIDYAPITH</t>
  </si>
  <si>
    <t>9854985851</t>
  </si>
  <si>
    <t>9954976099</t>
  </si>
  <si>
    <t>8134044861</t>
  </si>
  <si>
    <t>8751958663</t>
  </si>
  <si>
    <t>8011469868</t>
  </si>
  <si>
    <t>9577551971</t>
  </si>
  <si>
    <t>9435792522</t>
  </si>
  <si>
    <t>7896654768</t>
  </si>
  <si>
    <t>9401004001</t>
  </si>
  <si>
    <t>Dakhin Pachim Naramari AWC</t>
  </si>
  <si>
    <t>Pub Naramari AWC</t>
  </si>
  <si>
    <t>Dakhin Naramari GP Office</t>
  </si>
  <si>
    <t>Pachim Kawaimari AWC</t>
  </si>
  <si>
    <t>Chalchali Garubat Mini AWC</t>
  </si>
  <si>
    <t>Chalchali Janajati LPS AWC</t>
  </si>
  <si>
    <t>Kawimari Bandhuram Borah LPS AWC</t>
  </si>
  <si>
    <t>Borbheti Nathgaon Goriya Gaon AWC</t>
  </si>
  <si>
    <t>Borbheti Alipar LPS Mini AWC</t>
  </si>
  <si>
    <t>Dakhin Goroimari AWC</t>
  </si>
  <si>
    <t>Pachim Naramari AWC</t>
  </si>
  <si>
    <t>Pachim Bhakatgaon AWC</t>
  </si>
  <si>
    <t>Madhya Naramari AWC</t>
  </si>
  <si>
    <t>Goroimari Chariali Mini AWC</t>
  </si>
  <si>
    <t>Baluchar LPS AWC</t>
  </si>
  <si>
    <t>Dakhin Goroimari</t>
  </si>
  <si>
    <t>Bhakatgaon reserve Madhyatek Balichor(Mini)</t>
  </si>
  <si>
    <t>Bhakatgaon Reserve Dakhin Pachim Khanda(Mini</t>
  </si>
  <si>
    <t>Uttar Bhakatgaon</t>
  </si>
  <si>
    <t>Naramari 6 No</t>
  </si>
  <si>
    <t>Naramari Jamtol Charilai(Mini)</t>
  </si>
  <si>
    <t>Naramari 3 No</t>
  </si>
  <si>
    <t>Pub Naramari</t>
  </si>
  <si>
    <t>Uttar Naromari Pukhuripar (Mini)</t>
  </si>
  <si>
    <t>Naramari 2 No</t>
  </si>
  <si>
    <t>Herapatty Bortol  School awc</t>
  </si>
  <si>
    <t>Naramari MKB</t>
  </si>
  <si>
    <t>Naramari Balak LPS</t>
  </si>
  <si>
    <t>Bagari guri Pather Balak MKB</t>
  </si>
  <si>
    <t>Shillangani LPS</t>
  </si>
  <si>
    <t>Simuluguri LPS</t>
  </si>
  <si>
    <t>Chalchali Janajati MES</t>
  </si>
  <si>
    <t>Dewrigaon MVS AWC</t>
  </si>
  <si>
    <t>Tulsimukh 1no AWC</t>
  </si>
  <si>
    <t>Tulsimukh 2 No AWC</t>
  </si>
  <si>
    <t xml:space="preserve">Dewrigaon MVS </t>
  </si>
  <si>
    <t>Madhav Dev HS School</t>
  </si>
  <si>
    <t>Beltoli MEM</t>
  </si>
  <si>
    <t>Uttar Laogaon Balika MKB</t>
  </si>
  <si>
    <t>Dakhin Laogaon MKB</t>
  </si>
  <si>
    <t>Solmari Girls LPS</t>
  </si>
  <si>
    <t>Solmari Sr.Madrassa</t>
  </si>
  <si>
    <t>Lawgaon New LPS</t>
  </si>
  <si>
    <t>Lawgaon High School</t>
  </si>
  <si>
    <t>Rowmari Balika MKB</t>
  </si>
  <si>
    <t>Rowmari Nimna Buniadi Bidyalaya</t>
  </si>
  <si>
    <t>Rowmari Pam LPS</t>
  </si>
  <si>
    <t>2 No Itapara LPS</t>
  </si>
  <si>
    <t>Rowmari LPS</t>
  </si>
  <si>
    <t>Itapara LPS</t>
  </si>
  <si>
    <t>Bhakat Gaon A.MEM</t>
  </si>
  <si>
    <t>Sonaipar LPS</t>
  </si>
  <si>
    <t>Bhakatgaon LPS</t>
  </si>
  <si>
    <t>Goroimari LPS</t>
  </si>
  <si>
    <t>Dakhin Bhakatgaon LPS</t>
  </si>
  <si>
    <t>Dakhin Bhakatgaon LPS(V)</t>
  </si>
  <si>
    <t>Baluchar LPS</t>
  </si>
  <si>
    <t>BNC High Madrassa</t>
  </si>
  <si>
    <t>Uttar Naramari P.Par LPS</t>
  </si>
  <si>
    <t>Shillangani MKB</t>
  </si>
  <si>
    <t>307 No Borbheti LPS</t>
  </si>
  <si>
    <t>Pub Shillangani MKB</t>
  </si>
  <si>
    <t>Shillangani Amtola Chariali LPS</t>
  </si>
  <si>
    <t>Sonaipar Simuluguri LPS</t>
  </si>
  <si>
    <t>Shillangani New LPS</t>
  </si>
  <si>
    <t>Shillangani MEM</t>
  </si>
  <si>
    <t>Naramari Kathalguri MKB</t>
  </si>
  <si>
    <t>Naramari Adarsha MEM</t>
  </si>
  <si>
    <t>Chalchali Janajati LPS</t>
  </si>
  <si>
    <t>Borbheti High School</t>
  </si>
  <si>
    <t>Kawaimari MES</t>
  </si>
  <si>
    <t>Borbheti Alipar LPS AWC</t>
  </si>
  <si>
    <t>Itapara Lalung gaon LPS</t>
  </si>
  <si>
    <t>Dakhin Herapti LPS</t>
  </si>
  <si>
    <t>Herapati MEM</t>
  </si>
  <si>
    <t>Herapati Tanpara MKB</t>
  </si>
  <si>
    <t>1 No Rowmari AWC</t>
  </si>
  <si>
    <t>Herapati Tiniali AWC</t>
  </si>
  <si>
    <t>Herapati Kanapara Jame Masjid AWC</t>
  </si>
  <si>
    <t>Dakhin Herapati AWC</t>
  </si>
  <si>
    <t>Herapati Dalangpar AWC</t>
  </si>
  <si>
    <t>Herapati Doctor Para AWC</t>
  </si>
  <si>
    <t>Kahuatali Baruachuk Gorubat Tiniali AWC</t>
  </si>
  <si>
    <t>Huj Kaibortagaon Chariali Tiniali Mini AWC</t>
  </si>
  <si>
    <t>Chotarupahi Janpar Shillpukhuri par AWC</t>
  </si>
  <si>
    <t>Herapati Part 2 AWC</t>
  </si>
  <si>
    <t>Herapati Pub Side AWC</t>
  </si>
  <si>
    <t>Dekatup Dalangpar AWC</t>
  </si>
  <si>
    <t>Elengi Satra Kalangpar Dekatup AWC</t>
  </si>
  <si>
    <t>Baligaon Kumargaon AWC</t>
  </si>
  <si>
    <t>Sialamari JBS AWC</t>
  </si>
  <si>
    <t>Sialamari JBS AWC(Near)</t>
  </si>
  <si>
    <t>289 Herapati MKB</t>
  </si>
  <si>
    <t>Pachim Herapati Bortola LPS</t>
  </si>
  <si>
    <t>Herapati Adarsha Giyanpith LPS</t>
  </si>
  <si>
    <t>Dakhin Herapati LPS</t>
  </si>
  <si>
    <t>Herapati High School</t>
  </si>
  <si>
    <t>Ajanpir Bidhyapith MEM</t>
  </si>
  <si>
    <t>Herapati Doctorpara LPS</t>
  </si>
  <si>
    <t>Dakhin Herapati MKB</t>
  </si>
  <si>
    <t>Tanpara MKB</t>
  </si>
  <si>
    <t>Bandhuram Borah LPS</t>
  </si>
  <si>
    <t>Tokowbari Bhakatgaon PKD MES</t>
  </si>
  <si>
    <t>Pub Naramari Balika LPS</t>
  </si>
  <si>
    <t>Mohekhusa LPS</t>
  </si>
  <si>
    <t>Bamun Gaon Tribel LPS</t>
  </si>
  <si>
    <t>Katimari Grant New Basti AWC</t>
  </si>
  <si>
    <t>2 No Kawaimari AWC</t>
  </si>
  <si>
    <t>Pachim Katimari AWC</t>
  </si>
  <si>
    <t>Kachamari Mohekhusa AWC</t>
  </si>
  <si>
    <t>Swahid Chandan Sing LPS AWC(A)</t>
  </si>
  <si>
    <t>Swahid Chandan Sing LPS AWC</t>
  </si>
  <si>
    <t>Borkula 2 No Sing Gaon AWC</t>
  </si>
  <si>
    <t>Dakhin Pat Bornamghar AWC</t>
  </si>
  <si>
    <t>Pub Bhakatgaon AWC</t>
  </si>
  <si>
    <t>Uttar Mazar Bhakatgaon AWC</t>
  </si>
  <si>
    <t>Madhya Bhakatgaon AWC</t>
  </si>
  <si>
    <t>Bhakatgaon Bazar Area AWC</t>
  </si>
  <si>
    <t>Uttar Naramari Pukhuripar Mini AWC</t>
  </si>
  <si>
    <t>Naramari Jamtol Chariali Mini AWC</t>
  </si>
  <si>
    <t>Shillangani Sonai Nadir Par AWC</t>
  </si>
  <si>
    <t>Shillangani Sonai Nadir Par Mini  AWC</t>
  </si>
  <si>
    <t>Pachim Shillangani AWC</t>
  </si>
  <si>
    <t>Bamun Gaon Mohekhusa Anchalik MES</t>
  </si>
  <si>
    <t>Boragaon Dekapam LPS</t>
  </si>
  <si>
    <t>Jolmoi Gaon Govt JBS</t>
  </si>
  <si>
    <t>Tokowbari B.R.MES</t>
  </si>
  <si>
    <t>Tokowbari LPS</t>
  </si>
  <si>
    <t>Tokowbari Bhakatgaon  Anchalik High School</t>
  </si>
  <si>
    <t>Tokowbaari Bhakatgaon LPS</t>
  </si>
  <si>
    <t>Rangatuni Pukhuripar LPS</t>
  </si>
  <si>
    <t>Kachamari Oguri AWC</t>
  </si>
  <si>
    <t>Kachmari MVS</t>
  </si>
  <si>
    <t>Palashtal Kachamari High School</t>
  </si>
  <si>
    <t>Sankardev HS School</t>
  </si>
  <si>
    <t>Uttar pub chuto rupohi langli janpar mmini AWC</t>
  </si>
  <si>
    <t>Chutorupohi sonai nadir parAWC</t>
  </si>
  <si>
    <t>2 NO.Chuto rupohi AWC</t>
  </si>
  <si>
    <t>1NO.Chutorupohi AWC</t>
  </si>
  <si>
    <t>Uttar Pub Chotarupahi AWC</t>
  </si>
  <si>
    <t>2 No Chotarupahi AWC</t>
  </si>
  <si>
    <t>Uttar Chotarupahi Nadirpar  AWC</t>
  </si>
  <si>
    <t>UttarChotarupahi AWC</t>
  </si>
  <si>
    <t>Pub Chotarupahi LPS AWC</t>
  </si>
  <si>
    <t>Madhya Dakhin Chotarupahi AWC</t>
  </si>
  <si>
    <t>Madhya Chotarupahi AWC</t>
  </si>
  <si>
    <t>Dakhin Kenduguri Sonainadir Par  Khutipar AWC</t>
  </si>
  <si>
    <t>Pachim Chotarupahi AWC</t>
  </si>
  <si>
    <t>Pub Kenduguri Sonai Nadir Par AWC</t>
  </si>
  <si>
    <t>Uttar Pachim Sonai Nadir Par AWC</t>
  </si>
  <si>
    <t>Dakhin Kenduguri AWC</t>
  </si>
  <si>
    <t>Pub Kenduguri AWC</t>
  </si>
  <si>
    <t>Uttar Pub Kenduguri AWC</t>
  </si>
  <si>
    <t>Pachim Kenduguri Old AWC</t>
  </si>
  <si>
    <t>Pachim Kenduguri New AWC</t>
  </si>
  <si>
    <t>Pachim Chotarupahi 2 No AWC</t>
  </si>
  <si>
    <t>Bengenati Madrassa Pub</t>
  </si>
  <si>
    <t>Pub Bengenati MKB AWC</t>
  </si>
  <si>
    <t>Pachim Bengenati Kalongpar  AWC</t>
  </si>
  <si>
    <t>Bengenati Hiragaon AWC</t>
  </si>
  <si>
    <t>78 No Bengenati Das Gaon AWC</t>
  </si>
  <si>
    <t>Morikolong Bengentai Das Gaon AWC</t>
  </si>
  <si>
    <t>Bengenati AWC</t>
  </si>
  <si>
    <t>Krishnaikhat AWC</t>
  </si>
  <si>
    <t>Borachuk AWC</t>
  </si>
  <si>
    <t>Chotahaibor No 1 AWC</t>
  </si>
  <si>
    <t>Nazirazan Madhya Sthal No 5 AWC</t>
  </si>
  <si>
    <t>Marangial MES 14 No AWC</t>
  </si>
  <si>
    <t>Kadamtal Beltoli AWC</t>
  </si>
  <si>
    <t>2 No Katimari AWC</t>
  </si>
  <si>
    <t>1 No Katimari Dalani Pather AWC</t>
  </si>
  <si>
    <t>2 No Katimari Dalani Pather AWC</t>
  </si>
  <si>
    <t>Kadamtoli Beltoli</t>
  </si>
  <si>
    <t>Sialmari Morongial</t>
  </si>
  <si>
    <t>Khanda Pukhuri Nahata Godam Mini AWC</t>
  </si>
  <si>
    <t>Borbheti ESKY Masid AWC</t>
  </si>
  <si>
    <t>Borbheti Madhya Ward No 2 AWC</t>
  </si>
  <si>
    <t>Dakhin Borbheti Bamuna Tika AWC</t>
  </si>
  <si>
    <t>Borbheti AWC</t>
  </si>
  <si>
    <t>Borbheti Nath Gaon 2 No AWC</t>
  </si>
  <si>
    <t>Madhya Majarbheti Basti AWC</t>
  </si>
  <si>
    <t>Tokowbari Bherbheri AWC</t>
  </si>
  <si>
    <t>Tokowbari Sonai Nadirpar AWC</t>
  </si>
  <si>
    <t>Uttar Tokowbari Masid Area AWC</t>
  </si>
  <si>
    <t>Pachim Tokowbari 2 no Khanda MINI AWC</t>
  </si>
  <si>
    <t>Uttar Tokowbari Masid Area Mini AWC</t>
  </si>
  <si>
    <t>Towkowbari Bherbheri AWC</t>
  </si>
  <si>
    <t>Hatichung Pam Kalbari AWC</t>
  </si>
  <si>
    <t>Pachim Bamun Gaon AWC</t>
  </si>
  <si>
    <t>Bamun Gaon AWC</t>
  </si>
  <si>
    <t>Uttar Dakhin Bahuabheti AWC</t>
  </si>
  <si>
    <t>Kachmari Bezgaon AWC</t>
  </si>
  <si>
    <t>Madhya Boragaon LPS Mini AWC</t>
  </si>
  <si>
    <t>Boragaon AWC</t>
  </si>
  <si>
    <t>Oguri Mini AWC</t>
  </si>
  <si>
    <t>Morongial MES AWC</t>
  </si>
  <si>
    <t>Morongial Nabajyoti Sangha AWC</t>
  </si>
  <si>
    <t>Kolongpar Islamia Madrassa</t>
  </si>
  <si>
    <t>Baidyatup AWC</t>
  </si>
  <si>
    <t>Baidyatup Namghar AWC</t>
  </si>
  <si>
    <t>Madhya Madhupar AWC</t>
  </si>
  <si>
    <t>Baidyatup Uttar Mini AWC</t>
  </si>
  <si>
    <t>Baidyatup Uttar AWC</t>
  </si>
  <si>
    <t>Pachim Itachali Madrassa AWC</t>
  </si>
  <si>
    <t>Sahjahan Bhawan AWC</t>
  </si>
  <si>
    <t>Madhya Sialmari AWC</t>
  </si>
  <si>
    <t>Sialmari Tetelitol AWC</t>
  </si>
  <si>
    <t>Jarani Bamungaon AWC</t>
  </si>
  <si>
    <t>Dakarghat Agtangani AWC</t>
  </si>
  <si>
    <t>Bamungaon Agtangani Hira Para AWC</t>
  </si>
  <si>
    <t>Dakarghat Jarani AWC</t>
  </si>
  <si>
    <t>Dakarghat Sankarmadhav Namghar AWC</t>
  </si>
  <si>
    <t>Kolong Guri Sivasthan AWC</t>
  </si>
  <si>
    <t>Kutayani Das Gaon 89 No AWC</t>
  </si>
  <si>
    <t>Dakhin Sialmari Kutayani Mini AWC</t>
  </si>
  <si>
    <t>Kutayani Medical Subcentre (A)</t>
  </si>
  <si>
    <t xml:space="preserve">Kutayani Medical Subcentre </t>
  </si>
  <si>
    <t>Morongial Madhya Kutayani AWC</t>
  </si>
  <si>
    <t>Maidhya Morngial Namghar AWC</t>
  </si>
  <si>
    <t>Near Dakarghat High School AWC</t>
  </si>
  <si>
    <t>Dakarghat Fatachuk AWC</t>
  </si>
  <si>
    <t>Sialmari Itachali AWC</t>
  </si>
  <si>
    <t>Panitanki Islamia Madrassa AWC</t>
  </si>
  <si>
    <t>Sialmari LPS AWC</t>
  </si>
  <si>
    <t>Pub Madhya Kutubia Madrassa AWC</t>
  </si>
  <si>
    <t>Morongial Madrassa AWC</t>
  </si>
  <si>
    <t>Morongial LPS AWC</t>
  </si>
  <si>
    <t>Pub Madhya Sialmari AWC</t>
  </si>
  <si>
    <t>Kutyoni No 2</t>
  </si>
  <si>
    <t>Kutyoni No 1</t>
  </si>
  <si>
    <t>Marangial No 1</t>
  </si>
  <si>
    <t>Chakitup No  1</t>
  </si>
  <si>
    <t>Chakitup No 2</t>
  </si>
  <si>
    <t>Maj Katimari Pather AWC</t>
  </si>
  <si>
    <t>Madhya Katimari Pather AWC</t>
  </si>
  <si>
    <t>Pachim Katimari Pather AWC</t>
  </si>
  <si>
    <t>2 No Katimari Grant Sonai Nadir Par AWC</t>
  </si>
  <si>
    <t>1 No Katimari Grant AWC</t>
  </si>
  <si>
    <t>81 No Pachim Bhalukmari AWC</t>
  </si>
  <si>
    <t>Kahiguri Bhalukmari MVS</t>
  </si>
  <si>
    <t>Niz Dimow LPS</t>
  </si>
  <si>
    <t>Dakhin Katimari Pather Kabarsthan Mini AWC</t>
  </si>
  <si>
    <t>Katimari MEM</t>
  </si>
  <si>
    <t>Katimari grant New Basti Uttar Khanda (M) AWC</t>
  </si>
  <si>
    <t>1211 No Katimari MKB</t>
  </si>
  <si>
    <t>Pub Katimari LPS</t>
  </si>
  <si>
    <t>Betguri Bazar Area AWC</t>
  </si>
  <si>
    <t>Uttar Chotarupahi JanparLPS</t>
  </si>
  <si>
    <t>630 No Chotarupahi MKB</t>
  </si>
  <si>
    <t>Pub Chotarupahi LPS</t>
  </si>
  <si>
    <t>Chotarupahi Balika MKB</t>
  </si>
  <si>
    <t>Pachim Chotarupahi Shill Pukhuri Par LPS</t>
  </si>
  <si>
    <t>Chotarupahi Rupjyoti Adarsha LPS</t>
  </si>
  <si>
    <t>Elengi Satra Kalangpar AWC</t>
  </si>
  <si>
    <t>Elengi Satra Kalangpar  LPS</t>
  </si>
  <si>
    <t>Moumari Kuh LPS</t>
  </si>
  <si>
    <t>Elengi Satra Moumari Kuh Deka Gaon AWC</t>
  </si>
  <si>
    <t>Sankar Madhav LPS</t>
  </si>
  <si>
    <t>Chotarupahi Adarsha High School</t>
  </si>
  <si>
    <t>Chotarupahi MEM</t>
  </si>
  <si>
    <t>Dakhin Path HS School</t>
  </si>
  <si>
    <t>Gendhua Pather LPS</t>
  </si>
  <si>
    <t>Hatizuzua Uttar Pub AWC</t>
  </si>
  <si>
    <t>Gendhua Pather LPS AWC</t>
  </si>
  <si>
    <t>Gendhua Pather Mamud Ali MEM</t>
  </si>
  <si>
    <t>Hatizuzua LPS AWC</t>
  </si>
  <si>
    <t>Atuatika LPS</t>
  </si>
  <si>
    <t xml:space="preserve">Hatizuzua LPS  </t>
  </si>
  <si>
    <t>Hatizuzua Haji Halim Uddin MEM</t>
  </si>
  <si>
    <t>Raidengia Naharkatia Dewrichuk AWC</t>
  </si>
  <si>
    <t>485 No Raidengia LPS</t>
  </si>
  <si>
    <t>Raidengia Bhatikhanda AWC</t>
  </si>
  <si>
    <t>Aibheti Madhupur MVS AWC</t>
  </si>
  <si>
    <t>Sri Manta Sankardev LPS</t>
  </si>
  <si>
    <t>Aibheti DK Sr.Basic School</t>
  </si>
  <si>
    <t>Pub Gendhua Pather Natun Basti AWC</t>
  </si>
  <si>
    <t>Pub Gendhua Pather LPS</t>
  </si>
  <si>
    <t>U C S High School</t>
  </si>
  <si>
    <t>Natun Bhogbari Satra LPS</t>
  </si>
  <si>
    <t>Raidengia H.S.School</t>
  </si>
  <si>
    <t>Na Satra Kahuatali AWC</t>
  </si>
  <si>
    <t>Na Satra LPS</t>
  </si>
  <si>
    <t>Pub Hatizuzua LPS</t>
  </si>
  <si>
    <t>Uttar HatizuzuaLPS</t>
  </si>
  <si>
    <t>Borigaon LPS</t>
  </si>
  <si>
    <t>Korchung Satra LPS</t>
  </si>
  <si>
    <t>Ailakhi LPS</t>
  </si>
  <si>
    <t>Mahrul Bhutaiati LPS</t>
  </si>
  <si>
    <t>Jajari HS School</t>
  </si>
  <si>
    <t>Dakhin  Pachim chotarupahi MKB</t>
  </si>
  <si>
    <t>Chokitup Barman Patty AWC</t>
  </si>
  <si>
    <t>1 No Gedarbari Phulaniati AWC</t>
  </si>
  <si>
    <t>Gandhiji LPS</t>
  </si>
  <si>
    <t>Bardubia Khuramuchar LPS</t>
  </si>
  <si>
    <t>Chakitup Bramha Mandir AWC</t>
  </si>
  <si>
    <t>Pub Kenduguri LPS</t>
  </si>
  <si>
    <t>Kenduguri Anchalik LPS</t>
  </si>
  <si>
    <t>Kenduguri Anchalik MEM</t>
  </si>
  <si>
    <t>Pub Kenduguri Girls Pre.Sr.Madrassa</t>
  </si>
  <si>
    <t>Pachim Kenduguri Sonaipar LPS</t>
  </si>
  <si>
    <t>1 No Dakhin Kenduguri Sonaipar MKB</t>
  </si>
  <si>
    <t>Dakhin Kenduguri Sonaipar MKB</t>
  </si>
  <si>
    <t>Kenduguri Habibur Pre.Sr.Madrassa</t>
  </si>
  <si>
    <t>Kenduguri Habibur Balika LPS</t>
  </si>
  <si>
    <t>Shajahan Bhawan AWC</t>
  </si>
  <si>
    <t>Kadamtoli Beltoli AWC</t>
  </si>
  <si>
    <t>Pub Madhya Kutaliya Madrassa AWC</t>
  </si>
  <si>
    <t>Mohkhuli Bhulapar AWC</t>
  </si>
  <si>
    <t>Mohkhuli 2 No AWC</t>
  </si>
  <si>
    <t>Mohkhuli Near Lawkhowa Road AWC</t>
  </si>
  <si>
    <t>Mohkhuli Pub Dakhin Chariali AWC</t>
  </si>
  <si>
    <t>Mohkhuli Uttar Pub AWC</t>
  </si>
  <si>
    <t>Chakitup Natun Basti AWC</t>
  </si>
  <si>
    <t>Chakitup Madrassa 26 No Ward AWC</t>
  </si>
  <si>
    <t>Chakitup Subahi Madrassa AWC</t>
  </si>
  <si>
    <t>Mohkhuli Jatipara AWC</t>
  </si>
  <si>
    <t>Borjoha AWC</t>
  </si>
  <si>
    <t>Kenduguri LPS</t>
  </si>
  <si>
    <t>Kenduguri MEM</t>
  </si>
  <si>
    <t>Bapuji Bidya Mandir LPS</t>
  </si>
  <si>
    <t>91 No Kuruabahi LPS</t>
  </si>
  <si>
    <t>Chamuagaon LPS</t>
  </si>
  <si>
    <t>Gedarbari MES</t>
  </si>
  <si>
    <t>Hatichung HS</t>
  </si>
  <si>
    <t>31 No Chamuagaon LPS AWC</t>
  </si>
  <si>
    <t>Gedarbari LPS</t>
  </si>
  <si>
    <t>Chakalaghat JBS</t>
  </si>
  <si>
    <t>Kalibari Dighalipar AWC</t>
  </si>
  <si>
    <t>84 No Natun Khatual AWC</t>
  </si>
  <si>
    <t>Katani Gaon LPS</t>
  </si>
  <si>
    <t>Hatichung Kasturba Girls MVS</t>
  </si>
  <si>
    <t>Swahid Chandan Sing High School</t>
  </si>
  <si>
    <t>Town Majarati AWC</t>
  </si>
  <si>
    <t>Dakhin Bhutati LPS AWC</t>
  </si>
  <si>
    <t>34 N0 Diphalu Telia Pahukata LPS</t>
  </si>
  <si>
    <t>Mohkhuli SABM High School</t>
  </si>
  <si>
    <t>Nam Karayni JBS</t>
  </si>
  <si>
    <t>Nam Karayni AWC</t>
  </si>
  <si>
    <t>596 Telia Borjoha LPS</t>
  </si>
  <si>
    <t>Telia Borjoha AWC</t>
  </si>
  <si>
    <t>Palashani Musalman Gaon AWC</t>
  </si>
  <si>
    <t>1 No Palashani AWC</t>
  </si>
  <si>
    <t>Palashani LPS</t>
  </si>
  <si>
    <t>871 No Telia Pahukata Balika LPS</t>
  </si>
  <si>
    <t>Bebejia Juria Namghar AWC</t>
  </si>
  <si>
    <t>Borhola AWC</t>
  </si>
  <si>
    <t>Niz Dimow AWC</t>
  </si>
  <si>
    <t>Dimow AWC</t>
  </si>
  <si>
    <t>Dimow Middle AWC</t>
  </si>
  <si>
    <t>Tukulai Bebejia AWC</t>
  </si>
  <si>
    <t>Khatoguri Bebejia AWC</t>
  </si>
  <si>
    <t>Pub Tukalai Bebejia AWC</t>
  </si>
  <si>
    <t>Bebejia Bangthai Kasomari Pather AWC</t>
  </si>
  <si>
    <t>Bebejia II AWC</t>
  </si>
  <si>
    <t>Mohomati AWC</t>
  </si>
  <si>
    <t>Bebejia Sonari Gaon AWC</t>
  </si>
  <si>
    <t>Hatizuzua Khalihamari AWC</t>
  </si>
  <si>
    <t>Khalihamari Subahi Madrassa AWC</t>
  </si>
  <si>
    <t>Pub Hatizuzua AWC</t>
  </si>
  <si>
    <t>Telia Pahukata Mohkhuli Chuk AWC</t>
  </si>
  <si>
    <t>Pub Hulapar Mini AWC</t>
  </si>
  <si>
    <t>Mohkhuli Hulapar AWC</t>
  </si>
  <si>
    <t>Telia Panigaon LPS AWC</t>
  </si>
  <si>
    <t>Bhaskar MVS</t>
  </si>
  <si>
    <t>Panigaon 1 No Islampatty AWC</t>
  </si>
  <si>
    <t>Kochulukhuwa Islampatty LPS</t>
  </si>
  <si>
    <t>Panigaon Islampatty 2 No AWC</t>
  </si>
  <si>
    <t>2 No Bhutaati AWC</t>
  </si>
  <si>
    <t>25 No Jajari Hira Gaon Shiv Mandir AWC</t>
  </si>
  <si>
    <t>614 No Bogoriguri Lalung Gaon LPS</t>
  </si>
  <si>
    <t>Niz Kachamari AWC</t>
  </si>
  <si>
    <t>Kasomari Oguri AWC</t>
  </si>
  <si>
    <t>Kachamari MVS AWC</t>
  </si>
  <si>
    <t xml:space="preserve">Kachamari MVS  </t>
  </si>
  <si>
    <t>Nagaon</t>
  </si>
  <si>
    <t>Buragohaithan</t>
  </si>
  <si>
    <t>Mr.Jiten Das</t>
  </si>
  <si>
    <t>MO</t>
  </si>
  <si>
    <t>Pharmacist</t>
  </si>
  <si>
    <t>ANM</t>
  </si>
  <si>
    <t>Dr.Pankaj Jyoti Boruah</t>
  </si>
  <si>
    <t>Dr.Abdur Rajek Ahmed</t>
  </si>
  <si>
    <t>Md.Ramjan Ali</t>
  </si>
  <si>
    <t>Mrs.Pallabika Bordoloi</t>
  </si>
  <si>
    <t>Dr.Kumud Bora</t>
  </si>
  <si>
    <t>Dr.Jayashree Pathak</t>
  </si>
  <si>
    <t>Dental Surgeon</t>
  </si>
  <si>
    <t>Mrs.Rehena Begum</t>
  </si>
  <si>
    <t>Mrs Ananya Tamuli</t>
  </si>
  <si>
    <t>9401692942</t>
  </si>
  <si>
    <t>8761867575</t>
  </si>
  <si>
    <t>Madhya Sialmari Masid AWC</t>
  </si>
  <si>
    <t>Aibheti F.K.Balika LPS</t>
  </si>
  <si>
    <t>Ailakhi Anchalik AD High School</t>
  </si>
  <si>
    <t>Dakhin Dimuruguri Bhutai ati LPS</t>
  </si>
  <si>
    <t>9435435357</t>
  </si>
  <si>
    <t>9401516417</t>
  </si>
  <si>
    <t>8254050003</t>
  </si>
  <si>
    <t>9864736875</t>
  </si>
  <si>
    <t>9864543776</t>
  </si>
  <si>
    <t>8011552193</t>
  </si>
  <si>
    <t>7896798139</t>
  </si>
  <si>
    <t>8822030702</t>
  </si>
  <si>
    <t>9707732305</t>
  </si>
  <si>
    <t>8876686785</t>
  </si>
  <si>
    <t>9707463115</t>
  </si>
  <si>
    <t>7896793920</t>
  </si>
  <si>
    <t>9435362140</t>
  </si>
  <si>
    <t>8486932322</t>
  </si>
  <si>
    <t>9706574126</t>
  </si>
  <si>
    <t>9954394382</t>
  </si>
  <si>
    <t>2 No Naramari AWC</t>
  </si>
  <si>
    <t>9435936546</t>
  </si>
  <si>
    <t>Pachim chutorupohi AWC</t>
  </si>
  <si>
    <t>9957959583</t>
  </si>
  <si>
    <t>8134046106</t>
  </si>
  <si>
    <t>8486210593</t>
  </si>
  <si>
    <t>LP</t>
  </si>
  <si>
    <t>UP</t>
  </si>
  <si>
    <t>HS</t>
  </si>
  <si>
    <t>High</t>
  </si>
  <si>
    <t>LPS</t>
  </si>
  <si>
    <t>9435367329</t>
  </si>
  <si>
    <t>8472041623</t>
  </si>
  <si>
    <t>9435244062</t>
  </si>
  <si>
    <t>9435871767</t>
  </si>
  <si>
    <t>7399338459</t>
  </si>
  <si>
    <t>9401836761</t>
  </si>
  <si>
    <t>9706169565</t>
  </si>
  <si>
    <t>9577015872</t>
  </si>
  <si>
    <t>9435237452</t>
  </si>
  <si>
    <t>Bhutaiati</t>
  </si>
  <si>
    <t>Dimuruguri</t>
  </si>
  <si>
    <t>Sialmari</t>
  </si>
  <si>
    <t>Borjoha</t>
  </si>
  <si>
    <t>Dakhinpat</t>
  </si>
  <si>
    <t>Bhakatgaon</t>
  </si>
  <si>
    <t>Kawaimari</t>
  </si>
  <si>
    <t>Borbheti</t>
  </si>
  <si>
    <t>Herapaty</t>
  </si>
  <si>
    <t>Naramari</t>
  </si>
  <si>
    <t>Tulsimukh</t>
  </si>
  <si>
    <t>Lawgaon</t>
  </si>
  <si>
    <t>Shillangani</t>
  </si>
  <si>
    <t>Herapati</t>
  </si>
  <si>
    <t>Chotarupahi</t>
  </si>
  <si>
    <t>Borkula</t>
  </si>
  <si>
    <t>Tokowbari</t>
  </si>
  <si>
    <t>Kenduguri</t>
  </si>
  <si>
    <t>Bengenati</t>
  </si>
  <si>
    <t>Katimari</t>
  </si>
  <si>
    <t>Dakarghat</t>
  </si>
  <si>
    <t>Morongial</t>
  </si>
  <si>
    <t>Gendhua pather</t>
  </si>
  <si>
    <t>Hatizuzua</t>
  </si>
  <si>
    <t>Raidengia</t>
  </si>
  <si>
    <t>Jajari</t>
  </si>
  <si>
    <t>Chotarupaahi</t>
  </si>
  <si>
    <t>Mohkhuli</t>
  </si>
  <si>
    <t>Chamuagaon</t>
  </si>
  <si>
    <t>Bebejia</t>
  </si>
  <si>
    <t>Kachamari</t>
  </si>
  <si>
    <t>JUNUMONI DUTTA</t>
  </si>
  <si>
    <t>JUNU BHUYAN</t>
  </si>
  <si>
    <t>CHINU BARIK</t>
  </si>
  <si>
    <t>BIJAYA NATH</t>
  </si>
  <si>
    <t>NILIMA BARUA</t>
  </si>
  <si>
    <t>LINUMONI DEKA</t>
  </si>
  <si>
    <t>DEBAJANI BARMAN</t>
  </si>
  <si>
    <t>MANJU BORA</t>
  </si>
  <si>
    <t>JAYA SAIKIA</t>
  </si>
  <si>
    <t>RANU DAS</t>
  </si>
  <si>
    <t>HAFIZA KHATUN</t>
  </si>
  <si>
    <t>MENU DEVI</t>
  </si>
  <si>
    <t>MAKAN DEVI</t>
  </si>
  <si>
    <t>PURNIMA BORA</t>
  </si>
  <si>
    <t>FATEMA BEGUM</t>
  </si>
  <si>
    <t>AYESHA BEGUM</t>
  </si>
  <si>
    <t>ASMINA BEGUM</t>
  </si>
  <si>
    <t>KOUSALYA DEKA</t>
  </si>
  <si>
    <t>PRATIBHA DEVI</t>
  </si>
  <si>
    <t>BELA MUDI</t>
  </si>
  <si>
    <t>TARUNI DAS</t>
  </si>
  <si>
    <t>LIPIKA PATAR</t>
  </si>
  <si>
    <t>SWAPNA LALUNG</t>
  </si>
  <si>
    <t>CHIJUMONI SAIKIA</t>
  </si>
  <si>
    <t>ARSANA SAIKIA</t>
  </si>
  <si>
    <t>LABANYA DAS</t>
  </si>
  <si>
    <t>DEEPAMONI DAS</t>
  </si>
  <si>
    <t>BINU SAIKIA</t>
  </si>
  <si>
    <t>Ayesha Begum</t>
  </si>
  <si>
    <t>TUTUMONI SAIKIA</t>
  </si>
  <si>
    <t>BEENAPANI SAIKIA</t>
  </si>
  <si>
    <t>FIRUZA BEGUM</t>
  </si>
  <si>
    <t>BEENA BORA</t>
  </si>
  <si>
    <t>GUNA SAIKIA</t>
  </si>
  <si>
    <t>DIPA DEKA</t>
  </si>
  <si>
    <t>SONMAI DEVI</t>
  </si>
  <si>
    <t>MALATI DEKA</t>
  </si>
  <si>
    <t>Tuesday</t>
  </si>
  <si>
    <t>Wednesday</t>
  </si>
  <si>
    <t>Thursday</t>
  </si>
  <si>
    <t>Friday</t>
  </si>
  <si>
    <t>Saturday</t>
  </si>
  <si>
    <t>Monday</t>
  </si>
  <si>
    <t>Chinu Jamidar</t>
  </si>
  <si>
    <t>Muslima Begum</t>
  </si>
  <si>
    <t>Ashrafi Begum</t>
  </si>
  <si>
    <t>Halima Khatun</t>
  </si>
  <si>
    <t>Afia Khatun</t>
  </si>
  <si>
    <t>Scorpio</t>
  </si>
  <si>
    <t>Bolero</t>
  </si>
  <si>
    <t>Pub Katimari Dubirpar AWC</t>
  </si>
  <si>
    <t>Prabhawati Hazarika</t>
  </si>
  <si>
    <t>Hamida Khatun</t>
  </si>
  <si>
    <t>Jinti Saikia</t>
  </si>
  <si>
    <t>Mosfia Khanam</t>
  </si>
  <si>
    <t>Parbina Sultana</t>
  </si>
  <si>
    <t>Ramesa Begum</t>
  </si>
  <si>
    <t>Anjana Das</t>
  </si>
  <si>
    <t>Sumitra Medhi</t>
  </si>
  <si>
    <t>Nazmina Khatun</t>
  </si>
  <si>
    <t>Shafiya Khatun</t>
  </si>
  <si>
    <t>Manuwara Begum</t>
  </si>
  <si>
    <t>Lilawati Rabidas</t>
  </si>
  <si>
    <t>Rita Deka</t>
  </si>
  <si>
    <t>Najima Khatun</t>
  </si>
  <si>
    <t>Husnara Begum</t>
  </si>
  <si>
    <t>Maleka Khatun</t>
  </si>
  <si>
    <t>Asma Begam</t>
  </si>
  <si>
    <t>Mahindri Medhi</t>
  </si>
  <si>
    <t>Atarun Nessa</t>
  </si>
  <si>
    <t>Rekha Bordoloi</t>
  </si>
  <si>
    <t>Runu Bora</t>
  </si>
  <si>
    <t>Sajida Begum</t>
  </si>
  <si>
    <t>Mina Khataniar</t>
  </si>
  <si>
    <t>Labita Devi</t>
  </si>
  <si>
    <t>Moni Bora Kakati</t>
  </si>
  <si>
    <t>Tashlima Khatun</t>
  </si>
  <si>
    <t>Hafsa Begum Choudhary</t>
  </si>
  <si>
    <t>Maina Borah</t>
  </si>
  <si>
    <t>Binapani Saikia</t>
  </si>
  <si>
    <t>Salima Khatun</t>
  </si>
  <si>
    <t>Naromai Bordoloi</t>
  </si>
  <si>
    <t>Shahida Begum</t>
  </si>
  <si>
    <t>Juna Bora</t>
  </si>
  <si>
    <t>Dulu Bora</t>
  </si>
  <si>
    <t>Champa Bora</t>
  </si>
  <si>
    <t>Dipa  Bora Saikia</t>
  </si>
  <si>
    <t>Ambia Khatun</t>
  </si>
  <si>
    <t>Phunu Das</t>
  </si>
  <si>
    <t>Fulbanu</t>
  </si>
</sst>
</file>

<file path=xl/styles.xml><?xml version="1.0" encoding="utf-8"?>
<styleSheet xmlns="http://schemas.openxmlformats.org/spreadsheetml/2006/main">
  <numFmts count="1">
    <numFmt numFmtId="164" formatCode="[$-409]d/mmm/yy;@"/>
  </numFmts>
  <fonts count="30">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8"/>
      <color theme="1"/>
      <name val="Times New Roman"/>
      <family val="1"/>
    </font>
    <font>
      <sz val="18"/>
      <name val="Arial Narrow"/>
      <family val="2"/>
    </font>
    <font>
      <sz val="18"/>
      <color theme="1"/>
      <name val="Calibri"/>
      <family val="2"/>
      <scheme val="minor"/>
    </font>
    <font>
      <sz val="16"/>
      <color theme="1"/>
      <name val="Times New Roman"/>
      <family val="1"/>
    </font>
    <font>
      <sz val="16"/>
      <color theme="1"/>
      <name val="Calibri"/>
      <family val="2"/>
      <scheme val="minor"/>
    </font>
    <font>
      <sz val="12"/>
      <color theme="1"/>
      <name val="Calibri"/>
      <family val="2"/>
      <scheme val="minor"/>
    </font>
    <font>
      <sz val="14"/>
      <color theme="1"/>
      <name val="Calibri"/>
      <family val="2"/>
      <scheme val="minor"/>
    </font>
    <font>
      <sz val="14"/>
      <color theme="1"/>
      <name val="Times New Roman"/>
      <family val="1"/>
    </font>
    <font>
      <sz val="10"/>
      <color theme="1"/>
      <name val="Times New Roman"/>
      <family val="1"/>
    </font>
    <font>
      <sz val="10"/>
      <name val="Times New Roman"/>
      <family val="1"/>
    </font>
    <font>
      <sz val="10"/>
      <color theme="1"/>
      <name val="Calibri"/>
      <family val="2"/>
      <scheme val="minor"/>
    </font>
    <font>
      <sz val="12"/>
      <color theme="1"/>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220">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8" fillId="0" borderId="11" xfId="0" applyFont="1" applyFill="1" applyBorder="1" applyAlignment="1" applyProtection="1">
      <alignment horizontal="left" vertical="center"/>
      <protection locked="0"/>
    </xf>
    <xf numFmtId="0" fontId="18" fillId="0" borderId="12" xfId="0" applyFont="1" applyFill="1" applyBorder="1" applyAlignment="1" applyProtection="1">
      <alignment horizontal="left" vertical="center"/>
      <protection locked="0"/>
    </xf>
    <xf numFmtId="0" fontId="19" fillId="0" borderId="11"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13" xfId="0" applyFont="1" applyFill="1" applyBorder="1" applyAlignment="1" applyProtection="1">
      <alignment horizontal="left" vertical="center" wrapText="1"/>
      <protection locked="0"/>
    </xf>
    <xf numFmtId="0" fontId="19" fillId="0" borderId="11"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12" xfId="0" applyFont="1" applyFill="1" applyBorder="1" applyAlignment="1" applyProtection="1">
      <alignment horizontal="left" vertical="center" wrapText="1"/>
      <protection locked="0"/>
    </xf>
    <xf numFmtId="0" fontId="21" fillId="10" borderId="11" xfId="0" applyFont="1" applyFill="1" applyBorder="1" applyAlignment="1" applyProtection="1">
      <alignment horizontal="right" wrapText="1"/>
      <protection locked="0"/>
    </xf>
    <xf numFmtId="0" fontId="21" fillId="10" borderId="12" xfId="0" applyFont="1" applyFill="1" applyBorder="1" applyAlignment="1" applyProtection="1">
      <alignment horizontal="right" wrapText="1"/>
      <protection locked="0"/>
    </xf>
    <xf numFmtId="0" fontId="21" fillId="10" borderId="13" xfId="0" applyFont="1" applyFill="1" applyBorder="1" applyAlignment="1" applyProtection="1">
      <alignment horizontal="right" wrapText="1"/>
      <protection locked="0"/>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14" fontId="22" fillId="0" borderId="16" xfId="0" applyNumberFormat="1" applyFont="1" applyBorder="1" applyProtection="1">
      <protection locked="0"/>
    </xf>
    <xf numFmtId="0" fontId="20" fillId="0" borderId="1" xfId="0" applyFont="1" applyBorder="1" applyAlignment="1" applyProtection="1">
      <alignment horizontal="left"/>
      <protection locked="0"/>
    </xf>
    <xf numFmtId="0" fontId="18" fillId="0" borderId="1" xfId="0" applyFont="1" applyFill="1" applyBorder="1" applyAlignment="1" applyProtection="1">
      <alignment horizontal="left" vertical="center"/>
      <protection locked="0"/>
    </xf>
    <xf numFmtId="0" fontId="18" fillId="10" borderId="1" xfId="0" applyFont="1" applyFill="1" applyBorder="1" applyAlignment="1" applyProtection="1">
      <alignment horizontal="left" vertical="center"/>
      <protection locked="0"/>
    </xf>
    <xf numFmtId="0" fontId="22" fillId="0" borderId="1" xfId="0" applyFont="1" applyBorder="1" applyAlignment="1" applyProtection="1">
      <alignment horizontal="center"/>
      <protection locked="0"/>
    </xf>
    <xf numFmtId="0" fontId="21" fillId="10" borderId="1" xfId="0" applyFont="1" applyFill="1" applyBorder="1" applyAlignment="1" applyProtection="1">
      <alignment horizontal="center" wrapText="1"/>
      <protection locked="0"/>
    </xf>
    <xf numFmtId="0" fontId="22" fillId="10" borderId="1" xfId="0" applyFont="1" applyFill="1" applyBorder="1" applyAlignment="1" applyProtection="1">
      <alignment horizontal="center"/>
      <protection locked="0"/>
    </xf>
    <xf numFmtId="14" fontId="22" fillId="0" borderId="1" xfId="0" applyNumberFormat="1" applyFont="1" applyBorder="1" applyAlignment="1" applyProtection="1">
      <alignment horizontal="center"/>
      <protection locked="0"/>
    </xf>
    <xf numFmtId="0" fontId="23" fillId="0" borderId="1" xfId="0" applyFont="1" applyFill="1" applyBorder="1" applyAlignment="1" applyProtection="1">
      <alignment horizontal="left" vertical="center" wrapText="1"/>
      <protection locked="0"/>
    </xf>
    <xf numFmtId="0" fontId="23" fillId="0" borderId="1" xfId="0" applyFont="1" applyBorder="1" applyProtection="1">
      <protection locked="0"/>
    </xf>
    <xf numFmtId="0" fontId="23" fillId="0" borderId="1" xfId="0" applyFont="1" applyFill="1" applyBorder="1" applyAlignment="1" applyProtection="1">
      <alignment horizontal="center" vertical="center" wrapText="1"/>
      <protection locked="0"/>
    </xf>
    <xf numFmtId="14" fontId="6" fillId="0" borderId="1" xfId="0" applyNumberFormat="1" applyFont="1" applyFill="1" applyBorder="1" applyAlignment="1" applyProtection="1">
      <alignment horizontal="left" vertical="center"/>
      <protection locked="0"/>
    </xf>
    <xf numFmtId="14" fontId="23" fillId="0" borderId="1" xfId="0" applyNumberFormat="1" applyFont="1" applyBorder="1" applyAlignment="1" applyProtection="1">
      <alignment horizontal="left"/>
      <protection locked="0"/>
    </xf>
    <xf numFmtId="14" fontId="23" fillId="0" borderId="1" xfId="0" applyNumberFormat="1" applyFont="1" applyBorder="1" applyAlignment="1" applyProtection="1">
      <alignment horizontal="left"/>
      <protection locked="0"/>
    </xf>
    <xf numFmtId="0" fontId="0" fillId="0" borderId="1" xfId="0" applyBorder="1" applyProtection="1">
      <protection locked="0"/>
    </xf>
    <xf numFmtId="14" fontId="0" fillId="0" borderId="1" xfId="0" applyNumberFormat="1" applyBorder="1" applyAlignment="1" applyProtection="1">
      <alignment horizontal="left"/>
      <protection locked="0"/>
    </xf>
    <xf numFmtId="0" fontId="24" fillId="0" borderId="1" xfId="0" applyFont="1" applyBorder="1" applyProtection="1">
      <protection locked="0"/>
    </xf>
    <xf numFmtId="0" fontId="25" fillId="10" borderId="1" xfId="0" applyFont="1" applyFill="1" applyBorder="1" applyAlignment="1" applyProtection="1">
      <alignment horizontal="left" vertical="center"/>
      <protection locked="0"/>
    </xf>
    <xf numFmtId="0" fontId="24" fillId="10" borderId="1" xfId="0" applyFont="1" applyFill="1" applyBorder="1" applyAlignment="1" applyProtection="1">
      <alignment horizontal="center"/>
      <protection locked="0"/>
    </xf>
    <xf numFmtId="14" fontId="24" fillId="0" borderId="1" xfId="0" applyNumberFormat="1" applyFont="1" applyBorder="1" applyAlignment="1" applyProtection="1">
      <alignment horizontal="left"/>
      <protection locked="0"/>
    </xf>
    <xf numFmtId="14" fontId="24" fillId="0" borderId="1" xfId="0" applyNumberFormat="1" applyFont="1" applyBorder="1" applyAlignment="1" applyProtection="1">
      <alignment horizontal="center"/>
      <protection locked="0"/>
    </xf>
    <xf numFmtId="14" fontId="23" fillId="0" borderId="1" xfId="0" applyNumberFormat="1" applyFont="1" applyBorder="1" applyAlignment="1" applyProtection="1">
      <alignment horizontal="center"/>
      <protection locked="0"/>
    </xf>
    <xf numFmtId="0" fontId="23" fillId="0" borderId="1" xfId="0" applyFont="1" applyBorder="1" applyAlignment="1" applyProtection="1">
      <protection locked="0"/>
    </xf>
    <xf numFmtId="0" fontId="3" fillId="0" borderId="1" xfId="0" applyFont="1" applyFill="1" applyBorder="1" applyAlignment="1" applyProtection="1">
      <protection locked="0"/>
    </xf>
    <xf numFmtId="0" fontId="26" fillId="10" borderId="1" xfId="0" applyFont="1" applyFill="1" applyBorder="1" applyAlignment="1" applyProtection="1">
      <alignment horizontal="left" vertical="center"/>
      <protection locked="0"/>
    </xf>
    <xf numFmtId="0" fontId="27" fillId="10" borderId="1" xfId="0" applyFont="1" applyFill="1" applyBorder="1" applyAlignment="1" applyProtection="1">
      <alignment horizontal="left" vertical="center"/>
      <protection locked="0"/>
    </xf>
    <xf numFmtId="0" fontId="28" fillId="0" borderId="1" xfId="0" applyFont="1" applyBorder="1" applyAlignment="1" applyProtection="1">
      <alignment horizontal="left" vertical="center" wrapText="1"/>
      <protection locked="0"/>
    </xf>
    <xf numFmtId="0" fontId="29" fillId="0" borderId="1" xfId="0" applyFont="1" applyBorder="1" applyAlignment="1" applyProtection="1">
      <alignment horizontal="center" vertical="center" wrapText="1"/>
      <protection locked="0"/>
    </xf>
    <xf numFmtId="0" fontId="24" fillId="10" borderId="1" xfId="0" applyFont="1" applyFill="1" applyBorder="1" applyAlignment="1" applyProtection="1">
      <alignment horizontal="left"/>
      <protection locked="0"/>
    </xf>
    <xf numFmtId="0" fontId="0" fillId="10" borderId="1" xfId="0" applyFill="1" applyBorder="1" applyAlignment="1" applyProtection="1">
      <alignment horizontal="center"/>
      <protection locked="0"/>
    </xf>
    <xf numFmtId="0" fontId="3"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0" fillId="10" borderId="1" xfId="0" applyFill="1" applyBorder="1" applyAlignment="1" applyProtection="1">
      <alignment horizontal="left"/>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1"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14" fontId="22" fillId="0" borderId="6" xfId="0" applyNumberFormat="1" applyFont="1" applyBorder="1" applyAlignment="1" applyProtection="1">
      <alignment horizontal="center"/>
      <protection locked="0"/>
    </xf>
    <xf numFmtId="14" fontId="22" fillId="0" borderId="7" xfId="0" applyNumberFormat="1" applyFont="1" applyBorder="1" applyAlignment="1" applyProtection="1">
      <alignment horizontal="center"/>
      <protection locked="0"/>
    </xf>
    <xf numFmtId="14" fontId="22" fillId="0" borderId="17" xfId="0" applyNumberFormat="1" applyFont="1" applyBorder="1" applyAlignment="1" applyProtection="1">
      <alignment horizontal="center"/>
      <protection locked="0"/>
    </xf>
    <xf numFmtId="14" fontId="22" fillId="0" borderId="14" xfId="0" applyNumberFormat="1" applyFont="1" applyBorder="1" applyAlignment="1" applyProtection="1">
      <alignment horizontal="center"/>
      <protection locked="0"/>
    </xf>
    <xf numFmtId="0" fontId="22" fillId="0" borderId="15" xfId="0" applyFont="1" applyBorder="1" applyAlignment="1" applyProtection="1">
      <alignment horizontal="center"/>
      <protection locked="0"/>
    </xf>
    <xf numFmtId="14" fontId="22" fillId="0" borderId="15" xfId="0" applyNumberFormat="1" applyFont="1" applyBorder="1" applyAlignment="1" applyProtection="1">
      <alignment horizontal="center"/>
      <protection locked="0"/>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14"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14" fontId="6" fillId="0" borderId="1" xfId="0" applyNumberFormat="1"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14" fontId="23" fillId="0" borderId="1" xfId="0" applyNumberFormat="1" applyFont="1" applyBorder="1" applyAlignment="1" applyProtection="1">
      <alignment horizontal="left"/>
      <protection locked="0"/>
    </xf>
    <xf numFmtId="0" fontId="23" fillId="0" borderId="1" xfId="0" applyFont="1" applyBorder="1" applyAlignment="1" applyProtection="1">
      <alignment horizontal="left"/>
      <protection locked="0"/>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14" fontId="24" fillId="0" borderId="1" xfId="0" applyNumberFormat="1" applyFont="1" applyBorder="1" applyAlignment="1" applyProtection="1">
      <alignment horizontal="left"/>
      <protection locked="0"/>
    </xf>
    <xf numFmtId="0" fontId="24" fillId="0" borderId="1" xfId="0" applyFont="1" applyBorder="1" applyAlignment="1" applyProtection="1">
      <alignment horizontal="left"/>
      <protection locked="0"/>
    </xf>
    <xf numFmtId="0" fontId="2" fillId="0" borderId="0" xfId="0" applyFont="1" applyFill="1" applyBorder="1" applyAlignment="1">
      <alignment horizontal="center" vertical="center" wrapText="1"/>
    </xf>
    <xf numFmtId="14" fontId="24" fillId="0" borderId="1" xfId="0" applyNumberFormat="1" applyFont="1" applyBorder="1" applyAlignment="1" applyProtection="1">
      <alignment horizontal="center"/>
      <protection locked="0"/>
    </xf>
    <xf numFmtId="0" fontId="24" fillId="0" borderId="1" xfId="0" applyFont="1" applyBorder="1" applyAlignment="1" applyProtection="1">
      <alignment horizontal="center"/>
      <protection locked="0"/>
    </xf>
    <xf numFmtId="14" fontId="23" fillId="0" borderId="1" xfId="0" applyNumberFormat="1" applyFont="1" applyBorder="1" applyAlignment="1" applyProtection="1">
      <alignment horizontal="center"/>
      <protection locked="0"/>
    </xf>
    <xf numFmtId="0" fontId="23" fillId="0" borderId="1" xfId="0" applyFont="1" applyBorder="1" applyAlignment="1" applyProtection="1">
      <alignment horizontal="center"/>
      <protection locked="0"/>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8" workbookViewId="0">
      <selection activeCell="A28" sqref="A28:M28"/>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41" t="s">
        <v>69</v>
      </c>
      <c r="B1" s="141"/>
      <c r="C1" s="141"/>
      <c r="D1" s="141"/>
      <c r="E1" s="141"/>
      <c r="F1" s="141"/>
      <c r="G1" s="141"/>
      <c r="H1" s="141"/>
      <c r="I1" s="141"/>
      <c r="J1" s="141"/>
      <c r="K1" s="141"/>
      <c r="L1" s="141"/>
      <c r="M1" s="141"/>
    </row>
    <row r="2" spans="1:14">
      <c r="A2" s="142" t="s">
        <v>0</v>
      </c>
      <c r="B2" s="142"/>
      <c r="C2" s="144" t="s">
        <v>68</v>
      </c>
      <c r="D2" s="145"/>
      <c r="E2" s="2" t="s">
        <v>1</v>
      </c>
      <c r="F2" s="161" t="s">
        <v>72</v>
      </c>
      <c r="G2" s="161"/>
      <c r="H2" s="161"/>
      <c r="I2" s="161"/>
      <c r="J2" s="161"/>
      <c r="K2" s="158" t="s">
        <v>24</v>
      </c>
      <c r="L2" s="158"/>
      <c r="M2" s="36" t="s">
        <v>73</v>
      </c>
    </row>
    <row r="3" spans="1:14" ht="7.5" customHeight="1">
      <c r="A3" s="117"/>
      <c r="B3" s="117"/>
      <c r="C3" s="117"/>
      <c r="D3" s="117"/>
      <c r="E3" s="117"/>
      <c r="F3" s="116"/>
      <c r="G3" s="116"/>
      <c r="H3" s="116"/>
      <c r="I3" s="116"/>
      <c r="J3" s="116"/>
      <c r="K3" s="118"/>
      <c r="L3" s="118"/>
      <c r="M3" s="118"/>
    </row>
    <row r="4" spans="1:14">
      <c r="A4" s="152" t="s">
        <v>2</v>
      </c>
      <c r="B4" s="153"/>
      <c r="C4" s="153"/>
      <c r="D4" s="153"/>
      <c r="E4" s="154"/>
      <c r="F4" s="116"/>
      <c r="G4" s="116"/>
      <c r="H4" s="116"/>
      <c r="I4" s="119" t="s">
        <v>60</v>
      </c>
      <c r="J4" s="119"/>
      <c r="K4" s="119"/>
      <c r="L4" s="119"/>
      <c r="M4" s="119"/>
    </row>
    <row r="5" spans="1:14" ht="18.75" customHeight="1">
      <c r="A5" s="114" t="s">
        <v>4</v>
      </c>
      <c r="B5" s="114"/>
      <c r="C5" s="155" t="s">
        <v>501</v>
      </c>
      <c r="D5" s="156"/>
      <c r="E5" s="157"/>
      <c r="F5" s="116"/>
      <c r="G5" s="116"/>
      <c r="H5" s="116"/>
      <c r="I5" s="146" t="s">
        <v>5</v>
      </c>
      <c r="J5" s="146"/>
      <c r="K5" s="149" t="s">
        <v>74</v>
      </c>
      <c r="L5" s="150"/>
      <c r="M5" s="151"/>
    </row>
    <row r="6" spans="1:14" ht="18.75" customHeight="1">
      <c r="A6" s="115" t="s">
        <v>18</v>
      </c>
      <c r="B6" s="115"/>
      <c r="C6" s="103">
        <v>9435224046</v>
      </c>
      <c r="D6" s="143"/>
      <c r="E6" s="143"/>
      <c r="F6" s="116"/>
      <c r="G6" s="116"/>
      <c r="H6" s="116"/>
      <c r="I6" s="115" t="s">
        <v>18</v>
      </c>
      <c r="J6" s="115"/>
      <c r="K6" s="147" t="s">
        <v>75</v>
      </c>
      <c r="L6" s="148"/>
      <c r="M6" s="159"/>
      <c r="N6" s="151"/>
    </row>
    <row r="7" spans="1:14">
      <c r="A7" s="113" t="s">
        <v>3</v>
      </c>
      <c r="B7" s="113"/>
      <c r="C7" s="113"/>
      <c r="D7" s="113"/>
      <c r="E7" s="113"/>
      <c r="F7" s="113"/>
      <c r="G7" s="113"/>
      <c r="H7" s="113"/>
      <c r="I7" s="113"/>
      <c r="J7" s="113"/>
      <c r="K7" s="113"/>
      <c r="L7" s="113"/>
      <c r="M7" s="113"/>
    </row>
    <row r="8" spans="1:14">
      <c r="A8" s="166" t="s">
        <v>21</v>
      </c>
      <c r="B8" s="167"/>
      <c r="C8" s="168"/>
      <c r="D8" s="3" t="s">
        <v>20</v>
      </c>
      <c r="E8" s="54">
        <v>62200201</v>
      </c>
      <c r="F8" s="123"/>
      <c r="G8" s="124"/>
      <c r="H8" s="124"/>
      <c r="I8" s="166" t="s">
        <v>22</v>
      </c>
      <c r="J8" s="167"/>
      <c r="K8" s="168"/>
      <c r="L8" s="3" t="s">
        <v>20</v>
      </c>
      <c r="M8" s="54">
        <v>62200202</v>
      </c>
    </row>
    <row r="9" spans="1:14">
      <c r="A9" s="128" t="s">
        <v>26</v>
      </c>
      <c r="B9" s="129"/>
      <c r="C9" s="6" t="s">
        <v>6</v>
      </c>
      <c r="D9" s="9" t="s">
        <v>12</v>
      </c>
      <c r="E9" s="5" t="s">
        <v>15</v>
      </c>
      <c r="F9" s="125"/>
      <c r="G9" s="126"/>
      <c r="H9" s="126"/>
      <c r="I9" s="128" t="s">
        <v>26</v>
      </c>
      <c r="J9" s="129"/>
      <c r="K9" s="6" t="s">
        <v>6</v>
      </c>
      <c r="L9" s="9" t="s">
        <v>12</v>
      </c>
      <c r="M9" s="5" t="s">
        <v>15</v>
      </c>
    </row>
    <row r="10" spans="1:14">
      <c r="A10" s="138" t="s">
        <v>505</v>
      </c>
      <c r="B10" s="138"/>
      <c r="C10" s="17" t="s">
        <v>502</v>
      </c>
      <c r="D10" s="103">
        <v>9864956774</v>
      </c>
      <c r="E10" s="38"/>
      <c r="F10" s="125"/>
      <c r="G10" s="126"/>
      <c r="H10" s="126"/>
      <c r="I10" s="130" t="s">
        <v>509</v>
      </c>
      <c r="J10" s="131"/>
      <c r="K10" s="17" t="s">
        <v>502</v>
      </c>
      <c r="L10" s="103">
        <v>9854906895</v>
      </c>
      <c r="M10" s="38"/>
    </row>
    <row r="11" spans="1:14">
      <c r="A11" s="139" t="s">
        <v>506</v>
      </c>
      <c r="B11" s="140"/>
      <c r="C11" s="20" t="s">
        <v>502</v>
      </c>
      <c r="D11" s="37">
        <v>9706791140</v>
      </c>
      <c r="E11" s="38"/>
      <c r="F11" s="125"/>
      <c r="G11" s="126"/>
      <c r="H11" s="126"/>
      <c r="I11" s="132" t="s">
        <v>510</v>
      </c>
      <c r="J11" s="132"/>
      <c r="K11" s="17" t="s">
        <v>511</v>
      </c>
      <c r="L11" s="37">
        <v>9706066145</v>
      </c>
      <c r="M11" s="38"/>
    </row>
    <row r="12" spans="1:14">
      <c r="A12" s="138" t="s">
        <v>507</v>
      </c>
      <c r="B12" s="138"/>
      <c r="C12" s="17" t="s">
        <v>503</v>
      </c>
      <c r="D12" s="103">
        <v>9706372124</v>
      </c>
      <c r="E12" s="38"/>
      <c r="F12" s="125"/>
      <c r="G12" s="126"/>
      <c r="H12" s="126"/>
      <c r="I12" s="133" t="s">
        <v>512</v>
      </c>
      <c r="J12" s="134"/>
      <c r="K12" s="17" t="s">
        <v>503</v>
      </c>
      <c r="L12" s="37">
        <v>8638127459</v>
      </c>
      <c r="M12" s="38"/>
    </row>
    <row r="13" spans="1:14">
      <c r="A13" s="133" t="s">
        <v>508</v>
      </c>
      <c r="B13" s="134"/>
      <c r="C13" s="17" t="s">
        <v>504</v>
      </c>
      <c r="D13" s="37">
        <v>9577340003</v>
      </c>
      <c r="E13" s="38"/>
      <c r="F13" s="125"/>
      <c r="G13" s="126"/>
      <c r="H13" s="126"/>
      <c r="I13" s="133" t="s">
        <v>513</v>
      </c>
      <c r="J13" s="134"/>
      <c r="K13" s="17" t="s">
        <v>504</v>
      </c>
      <c r="L13" s="37">
        <v>7576063102</v>
      </c>
      <c r="M13" s="38"/>
    </row>
    <row r="14" spans="1:14">
      <c r="A14" s="135" t="s">
        <v>19</v>
      </c>
      <c r="B14" s="136"/>
      <c r="C14" s="137"/>
      <c r="D14" s="165"/>
      <c r="E14" s="165"/>
      <c r="F14" s="125"/>
      <c r="G14" s="126"/>
      <c r="H14" s="126"/>
      <c r="I14" s="127"/>
      <c r="J14" s="127"/>
      <c r="K14" s="127"/>
      <c r="L14" s="127"/>
      <c r="M14" s="127"/>
      <c r="N14" s="8"/>
    </row>
    <row r="15" spans="1:14">
      <c r="A15" s="122"/>
      <c r="B15" s="122"/>
      <c r="C15" s="122"/>
      <c r="D15" s="122"/>
      <c r="E15" s="122"/>
      <c r="F15" s="122"/>
      <c r="G15" s="122"/>
      <c r="H15" s="122"/>
      <c r="I15" s="122"/>
      <c r="J15" s="122"/>
      <c r="K15" s="122"/>
      <c r="L15" s="122"/>
      <c r="M15" s="122"/>
    </row>
    <row r="16" spans="1:14">
      <c r="A16" s="121" t="s">
        <v>44</v>
      </c>
      <c r="B16" s="121"/>
      <c r="C16" s="121"/>
      <c r="D16" s="121"/>
      <c r="E16" s="121"/>
      <c r="F16" s="121"/>
      <c r="G16" s="121"/>
      <c r="H16" s="121"/>
      <c r="I16" s="121"/>
      <c r="J16" s="121"/>
      <c r="K16" s="121"/>
      <c r="L16" s="121"/>
      <c r="M16" s="121"/>
    </row>
    <row r="17" spans="1:13" ht="32.25" customHeight="1">
      <c r="A17" s="163" t="s">
        <v>56</v>
      </c>
      <c r="B17" s="163"/>
      <c r="C17" s="163"/>
      <c r="D17" s="163"/>
      <c r="E17" s="163"/>
      <c r="F17" s="163"/>
      <c r="G17" s="163"/>
      <c r="H17" s="163"/>
      <c r="I17" s="163"/>
      <c r="J17" s="163"/>
      <c r="K17" s="163"/>
      <c r="L17" s="163"/>
      <c r="M17" s="163"/>
    </row>
    <row r="18" spans="1:13">
      <c r="A18" s="120" t="s">
        <v>57</v>
      </c>
      <c r="B18" s="120"/>
      <c r="C18" s="120"/>
      <c r="D18" s="120"/>
      <c r="E18" s="120"/>
      <c r="F18" s="120"/>
      <c r="G18" s="120"/>
      <c r="H18" s="120"/>
      <c r="I18" s="120"/>
      <c r="J18" s="120"/>
      <c r="K18" s="120"/>
      <c r="L18" s="120"/>
      <c r="M18" s="120"/>
    </row>
    <row r="19" spans="1:13">
      <c r="A19" s="120" t="s">
        <v>45</v>
      </c>
      <c r="B19" s="120"/>
      <c r="C19" s="120"/>
      <c r="D19" s="120"/>
      <c r="E19" s="120"/>
      <c r="F19" s="120"/>
      <c r="G19" s="120"/>
      <c r="H19" s="120"/>
      <c r="I19" s="120"/>
      <c r="J19" s="120"/>
      <c r="K19" s="120"/>
      <c r="L19" s="120"/>
      <c r="M19" s="120"/>
    </row>
    <row r="20" spans="1:13">
      <c r="A20" s="120" t="s">
        <v>39</v>
      </c>
      <c r="B20" s="120"/>
      <c r="C20" s="120"/>
      <c r="D20" s="120"/>
      <c r="E20" s="120"/>
      <c r="F20" s="120"/>
      <c r="G20" s="120"/>
      <c r="H20" s="120"/>
      <c r="I20" s="120"/>
      <c r="J20" s="120"/>
      <c r="K20" s="120"/>
      <c r="L20" s="120"/>
      <c r="M20" s="120"/>
    </row>
    <row r="21" spans="1:13">
      <c r="A21" s="120" t="s">
        <v>46</v>
      </c>
      <c r="B21" s="120"/>
      <c r="C21" s="120"/>
      <c r="D21" s="120"/>
      <c r="E21" s="120"/>
      <c r="F21" s="120"/>
      <c r="G21" s="120"/>
      <c r="H21" s="120"/>
      <c r="I21" s="120"/>
      <c r="J21" s="120"/>
      <c r="K21" s="120"/>
      <c r="L21" s="120"/>
      <c r="M21" s="120"/>
    </row>
    <row r="22" spans="1:13">
      <c r="A22" s="120" t="s">
        <v>40</v>
      </c>
      <c r="B22" s="120"/>
      <c r="C22" s="120"/>
      <c r="D22" s="120"/>
      <c r="E22" s="120"/>
      <c r="F22" s="120"/>
      <c r="G22" s="120"/>
      <c r="H22" s="120"/>
      <c r="I22" s="120"/>
      <c r="J22" s="120"/>
      <c r="K22" s="120"/>
      <c r="L22" s="120"/>
      <c r="M22" s="120"/>
    </row>
    <row r="23" spans="1:13">
      <c r="A23" s="164" t="s">
        <v>49</v>
      </c>
      <c r="B23" s="164"/>
      <c r="C23" s="164"/>
      <c r="D23" s="164"/>
      <c r="E23" s="164"/>
      <c r="F23" s="164"/>
      <c r="G23" s="164"/>
      <c r="H23" s="164"/>
      <c r="I23" s="164"/>
      <c r="J23" s="164"/>
      <c r="K23" s="164"/>
      <c r="L23" s="164"/>
      <c r="M23" s="164"/>
    </row>
    <row r="24" spans="1:13">
      <c r="A24" s="120" t="s">
        <v>41</v>
      </c>
      <c r="B24" s="120"/>
      <c r="C24" s="120"/>
      <c r="D24" s="120"/>
      <c r="E24" s="120"/>
      <c r="F24" s="120"/>
      <c r="G24" s="120"/>
      <c r="H24" s="120"/>
      <c r="I24" s="120"/>
      <c r="J24" s="120"/>
      <c r="K24" s="120"/>
      <c r="L24" s="120"/>
      <c r="M24" s="120"/>
    </row>
    <row r="25" spans="1:13">
      <c r="A25" s="120" t="s">
        <v>42</v>
      </c>
      <c r="B25" s="120"/>
      <c r="C25" s="120"/>
      <c r="D25" s="120"/>
      <c r="E25" s="120"/>
      <c r="F25" s="120"/>
      <c r="G25" s="120"/>
      <c r="H25" s="120"/>
      <c r="I25" s="120"/>
      <c r="J25" s="120"/>
      <c r="K25" s="120"/>
      <c r="L25" s="120"/>
      <c r="M25" s="120"/>
    </row>
    <row r="26" spans="1:13">
      <c r="A26" s="120" t="s">
        <v>43</v>
      </c>
      <c r="B26" s="120"/>
      <c r="C26" s="120"/>
      <c r="D26" s="120"/>
      <c r="E26" s="120"/>
      <c r="F26" s="120"/>
      <c r="G26" s="120"/>
      <c r="H26" s="120"/>
      <c r="I26" s="120"/>
      <c r="J26" s="120"/>
      <c r="K26" s="120"/>
      <c r="L26" s="120"/>
      <c r="M26" s="120"/>
    </row>
    <row r="27" spans="1:13">
      <c r="A27" s="162" t="s">
        <v>47</v>
      </c>
      <c r="B27" s="162"/>
      <c r="C27" s="162"/>
      <c r="D27" s="162"/>
      <c r="E27" s="162"/>
      <c r="F27" s="162"/>
      <c r="G27" s="162"/>
      <c r="H27" s="162"/>
      <c r="I27" s="162"/>
      <c r="J27" s="162"/>
      <c r="K27" s="162"/>
      <c r="L27" s="162"/>
      <c r="M27" s="162"/>
    </row>
    <row r="28" spans="1:13">
      <c r="A28" s="120" t="s">
        <v>48</v>
      </c>
      <c r="B28" s="120"/>
      <c r="C28" s="120"/>
      <c r="D28" s="120"/>
      <c r="E28" s="120"/>
      <c r="F28" s="120"/>
      <c r="G28" s="120"/>
      <c r="H28" s="120"/>
      <c r="I28" s="120"/>
      <c r="J28" s="120"/>
      <c r="K28" s="120"/>
      <c r="L28" s="120"/>
      <c r="M28" s="120"/>
    </row>
    <row r="29" spans="1:13" ht="44.25" customHeight="1">
      <c r="A29" s="160" t="s">
        <v>58</v>
      </c>
      <c r="B29" s="160"/>
      <c r="C29" s="160"/>
      <c r="D29" s="160"/>
      <c r="E29" s="160"/>
      <c r="F29" s="160"/>
      <c r="G29" s="160"/>
      <c r="H29" s="160"/>
      <c r="I29" s="160"/>
      <c r="J29" s="160"/>
      <c r="K29" s="160"/>
      <c r="L29" s="160"/>
      <c r="M29" s="160"/>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90" zoomScaleNormal="90" workbookViewId="0">
      <pane xSplit="3" ySplit="4" topLeftCell="L58" activePane="bottomRight" state="frozen"/>
      <selection pane="topRight" activeCell="C1" sqref="C1"/>
      <selection pane="bottomLeft" activeCell="A5" sqref="A5"/>
      <selection pane="bottomRight" activeCell="L58" sqref="L58"/>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7" t="s">
        <v>70</v>
      </c>
      <c r="B1" s="177"/>
      <c r="C1" s="177"/>
      <c r="D1" s="177"/>
      <c r="E1" s="177"/>
      <c r="F1" s="177"/>
      <c r="G1" s="177"/>
      <c r="H1" s="177"/>
      <c r="I1" s="177"/>
      <c r="J1" s="177"/>
      <c r="K1" s="177"/>
      <c r="L1" s="177"/>
      <c r="M1" s="177"/>
      <c r="N1" s="177"/>
      <c r="O1" s="177"/>
      <c r="P1" s="177"/>
      <c r="Q1" s="177"/>
      <c r="R1" s="177"/>
      <c r="S1" s="177"/>
    </row>
    <row r="2" spans="1:20" ht="16.5" customHeight="1">
      <c r="A2" s="180" t="s">
        <v>59</v>
      </c>
      <c r="B2" s="181"/>
      <c r="C2" s="181"/>
      <c r="D2" s="25">
        <v>43556</v>
      </c>
      <c r="E2" s="22"/>
      <c r="F2" s="22"/>
      <c r="G2" s="22"/>
      <c r="H2" s="22"/>
      <c r="I2" s="22"/>
      <c r="J2" s="22"/>
      <c r="K2" s="22"/>
      <c r="L2" s="22"/>
      <c r="M2" s="22"/>
      <c r="N2" s="22"/>
      <c r="O2" s="22"/>
      <c r="P2" s="22"/>
      <c r="Q2" s="22"/>
      <c r="R2" s="22"/>
      <c r="S2" s="22"/>
    </row>
    <row r="3" spans="1:20" ht="24" customHeight="1">
      <c r="A3" s="176" t="s">
        <v>14</v>
      </c>
      <c r="B3" s="178" t="s">
        <v>61</v>
      </c>
      <c r="C3" s="175" t="s">
        <v>7</v>
      </c>
      <c r="D3" s="175" t="s">
        <v>55</v>
      </c>
      <c r="E3" s="175" t="s">
        <v>16</v>
      </c>
      <c r="F3" s="182" t="s">
        <v>17</v>
      </c>
      <c r="G3" s="175" t="s">
        <v>8</v>
      </c>
      <c r="H3" s="175"/>
      <c r="I3" s="175"/>
      <c r="J3" s="175" t="s">
        <v>31</v>
      </c>
      <c r="K3" s="178" t="s">
        <v>33</v>
      </c>
      <c r="L3" s="178" t="s">
        <v>50</v>
      </c>
      <c r="M3" s="178" t="s">
        <v>51</v>
      </c>
      <c r="N3" s="178" t="s">
        <v>34</v>
      </c>
      <c r="O3" s="178" t="s">
        <v>35</v>
      </c>
      <c r="P3" s="176" t="s">
        <v>54</v>
      </c>
      <c r="Q3" s="175" t="s">
        <v>52</v>
      </c>
      <c r="R3" s="175" t="s">
        <v>32</v>
      </c>
      <c r="S3" s="175" t="s">
        <v>53</v>
      </c>
      <c r="T3" s="175" t="s">
        <v>13</v>
      </c>
    </row>
    <row r="4" spans="1:20" ht="25.5" customHeight="1" thickBot="1">
      <c r="A4" s="176"/>
      <c r="B4" s="183"/>
      <c r="C4" s="175"/>
      <c r="D4" s="175"/>
      <c r="E4" s="175"/>
      <c r="F4" s="182"/>
      <c r="G4" s="15" t="s">
        <v>9</v>
      </c>
      <c r="H4" s="15" t="s">
        <v>10</v>
      </c>
      <c r="I4" s="11" t="s">
        <v>11</v>
      </c>
      <c r="J4" s="175"/>
      <c r="K4" s="179"/>
      <c r="L4" s="179"/>
      <c r="M4" s="179"/>
      <c r="N4" s="179"/>
      <c r="O4" s="179"/>
      <c r="P4" s="176"/>
      <c r="Q4" s="176"/>
      <c r="R4" s="175"/>
      <c r="S4" s="175"/>
      <c r="T4" s="175"/>
    </row>
    <row r="5" spans="1:20" ht="23.25">
      <c r="A5" s="4">
        <v>1</v>
      </c>
      <c r="B5" s="17" t="s">
        <v>62</v>
      </c>
      <c r="C5" s="64" t="s">
        <v>76</v>
      </c>
      <c r="D5" s="18" t="s">
        <v>25</v>
      </c>
      <c r="E5" s="19"/>
      <c r="F5" s="18"/>
      <c r="G5" s="75">
        <v>35</v>
      </c>
      <c r="H5" s="75">
        <v>30</v>
      </c>
      <c r="I5" s="56">
        <f>SUM(G5:H5)</f>
        <v>65</v>
      </c>
      <c r="J5" s="104">
        <v>8876402230</v>
      </c>
      <c r="K5" s="18" t="s">
        <v>556</v>
      </c>
      <c r="L5" s="94" t="s">
        <v>587</v>
      </c>
      <c r="M5" s="108">
        <v>9401446581</v>
      </c>
      <c r="N5" s="109" t="s">
        <v>630</v>
      </c>
      <c r="O5" s="112">
        <v>9435571697</v>
      </c>
      <c r="P5" s="172">
        <v>43557</v>
      </c>
      <c r="Q5" s="110" t="s">
        <v>624</v>
      </c>
      <c r="R5" s="48">
        <v>43</v>
      </c>
      <c r="S5" s="110" t="s">
        <v>635</v>
      </c>
      <c r="T5" s="18"/>
    </row>
    <row r="6" spans="1:20" ht="24" thickBot="1">
      <c r="A6" s="4">
        <v>2</v>
      </c>
      <c r="B6" s="17" t="s">
        <v>62</v>
      </c>
      <c r="C6" s="65" t="s">
        <v>77</v>
      </c>
      <c r="D6" s="18" t="s">
        <v>25</v>
      </c>
      <c r="E6" s="19"/>
      <c r="F6" s="18"/>
      <c r="G6" s="76">
        <v>30</v>
      </c>
      <c r="H6" s="76">
        <v>40</v>
      </c>
      <c r="I6" s="56">
        <f t="shared" ref="I6:I69" si="0">SUM(G6:H6)</f>
        <v>70</v>
      </c>
      <c r="J6" s="104">
        <v>9854922027</v>
      </c>
      <c r="K6" s="18" t="s">
        <v>556</v>
      </c>
      <c r="L6" s="94" t="s">
        <v>587</v>
      </c>
      <c r="M6" s="108">
        <v>9401446581</v>
      </c>
      <c r="N6" s="109" t="s">
        <v>630</v>
      </c>
      <c r="O6" s="112">
        <v>9435571697</v>
      </c>
      <c r="P6" s="173"/>
      <c r="Q6" s="110" t="s">
        <v>624</v>
      </c>
      <c r="R6" s="48">
        <v>44</v>
      </c>
      <c r="S6" s="110" t="s">
        <v>635</v>
      </c>
      <c r="T6" s="18"/>
    </row>
    <row r="7" spans="1:20" ht="23.25">
      <c r="A7" s="4">
        <v>3</v>
      </c>
      <c r="B7" s="17" t="s">
        <v>62</v>
      </c>
      <c r="C7" s="64" t="s">
        <v>78</v>
      </c>
      <c r="D7" s="18" t="s">
        <v>25</v>
      </c>
      <c r="E7" s="19"/>
      <c r="F7" s="18"/>
      <c r="G7" s="75">
        <v>25</v>
      </c>
      <c r="H7" s="75">
        <v>26</v>
      </c>
      <c r="I7" s="56">
        <f t="shared" si="0"/>
        <v>51</v>
      </c>
      <c r="J7" s="104">
        <v>9613005247</v>
      </c>
      <c r="K7" s="18" t="s">
        <v>556</v>
      </c>
      <c r="L7" s="94" t="s">
        <v>587</v>
      </c>
      <c r="M7" s="108">
        <v>9401446581</v>
      </c>
      <c r="N7" s="109" t="s">
        <v>630</v>
      </c>
      <c r="O7" s="112">
        <v>9435571697</v>
      </c>
      <c r="P7" s="172">
        <v>43558</v>
      </c>
      <c r="Q7" s="110" t="s">
        <v>625</v>
      </c>
      <c r="R7" s="48">
        <v>46</v>
      </c>
      <c r="S7" s="110" t="s">
        <v>635</v>
      </c>
      <c r="T7" s="18"/>
    </row>
    <row r="8" spans="1:20" ht="24" thickBot="1">
      <c r="A8" s="4">
        <v>4</v>
      </c>
      <c r="B8" s="17" t="s">
        <v>62</v>
      </c>
      <c r="C8" s="65" t="s">
        <v>79</v>
      </c>
      <c r="D8" s="18" t="s">
        <v>25</v>
      </c>
      <c r="E8" s="19"/>
      <c r="F8" s="18"/>
      <c r="G8" s="76">
        <v>42</v>
      </c>
      <c r="H8" s="76">
        <v>39</v>
      </c>
      <c r="I8" s="56">
        <f t="shared" si="0"/>
        <v>81</v>
      </c>
      <c r="J8" s="104">
        <v>9707856138</v>
      </c>
      <c r="K8" s="18" t="s">
        <v>556</v>
      </c>
      <c r="L8" s="94" t="s">
        <v>587</v>
      </c>
      <c r="M8" s="108">
        <v>9401446581</v>
      </c>
      <c r="N8" s="109" t="s">
        <v>630</v>
      </c>
      <c r="O8" s="112">
        <v>9435571697</v>
      </c>
      <c r="P8" s="173"/>
      <c r="Q8" s="110" t="s">
        <v>625</v>
      </c>
      <c r="R8" s="48">
        <v>44</v>
      </c>
      <c r="S8" s="110" t="s">
        <v>635</v>
      </c>
      <c r="T8" s="18"/>
    </row>
    <row r="9" spans="1:20" ht="23.25">
      <c r="A9" s="4">
        <v>5</v>
      </c>
      <c r="B9" s="17" t="s">
        <v>62</v>
      </c>
      <c r="C9" s="64" t="s">
        <v>80</v>
      </c>
      <c r="D9" s="18" t="s">
        <v>25</v>
      </c>
      <c r="E9" s="19"/>
      <c r="F9" s="18"/>
      <c r="G9" s="75">
        <v>35</v>
      </c>
      <c r="H9" s="75">
        <v>35</v>
      </c>
      <c r="I9" s="56">
        <f t="shared" si="0"/>
        <v>70</v>
      </c>
      <c r="J9" s="104">
        <v>9854049773</v>
      </c>
      <c r="K9" s="18" t="s">
        <v>556</v>
      </c>
      <c r="L9" s="94" t="s">
        <v>587</v>
      </c>
      <c r="M9" s="108">
        <v>9401446581</v>
      </c>
      <c r="N9" s="109" t="s">
        <v>630</v>
      </c>
      <c r="O9" s="112">
        <v>9435571697</v>
      </c>
      <c r="P9" s="172">
        <v>43559</v>
      </c>
      <c r="Q9" s="110" t="s">
        <v>626</v>
      </c>
      <c r="R9" s="48">
        <v>42</v>
      </c>
      <c r="S9" s="110" t="s">
        <v>635</v>
      </c>
      <c r="T9" s="18"/>
    </row>
    <row r="10" spans="1:20" ht="24" thickBot="1">
      <c r="A10" s="4">
        <v>6</v>
      </c>
      <c r="B10" s="17" t="s">
        <v>62</v>
      </c>
      <c r="C10" s="65" t="s">
        <v>81</v>
      </c>
      <c r="D10" s="18" t="s">
        <v>25</v>
      </c>
      <c r="E10" s="19"/>
      <c r="F10" s="18"/>
      <c r="G10" s="76">
        <v>35</v>
      </c>
      <c r="H10" s="76">
        <v>30</v>
      </c>
      <c r="I10" s="56">
        <f t="shared" si="0"/>
        <v>65</v>
      </c>
      <c r="J10" s="104">
        <v>9508763249</v>
      </c>
      <c r="K10" s="18" t="s">
        <v>556</v>
      </c>
      <c r="L10" s="94" t="s">
        <v>587</v>
      </c>
      <c r="M10" s="108">
        <v>9401446581</v>
      </c>
      <c r="N10" s="109" t="s">
        <v>630</v>
      </c>
      <c r="O10" s="112">
        <v>9435571697</v>
      </c>
      <c r="P10" s="173"/>
      <c r="Q10" s="110" t="s">
        <v>626</v>
      </c>
      <c r="R10" s="48">
        <v>41</v>
      </c>
      <c r="S10" s="110" t="s">
        <v>635</v>
      </c>
      <c r="T10" s="18"/>
    </row>
    <row r="11" spans="1:20" ht="23.25">
      <c r="A11" s="4">
        <v>7</v>
      </c>
      <c r="B11" s="17" t="s">
        <v>62</v>
      </c>
      <c r="C11" s="64" t="s">
        <v>82</v>
      </c>
      <c r="D11" s="18" t="s">
        <v>25</v>
      </c>
      <c r="E11" s="19"/>
      <c r="F11" s="18"/>
      <c r="G11" s="75">
        <v>40</v>
      </c>
      <c r="H11" s="75">
        <v>41</v>
      </c>
      <c r="I11" s="56">
        <f t="shared" si="0"/>
        <v>81</v>
      </c>
      <c r="J11" s="104">
        <v>9085318598</v>
      </c>
      <c r="K11" s="18" t="s">
        <v>556</v>
      </c>
      <c r="L11" s="94" t="s">
        <v>587</v>
      </c>
      <c r="M11" s="108">
        <v>9401446581</v>
      </c>
      <c r="N11" s="109" t="s">
        <v>630</v>
      </c>
      <c r="O11" s="112">
        <v>9435571697</v>
      </c>
      <c r="P11" s="172">
        <v>43560</v>
      </c>
      <c r="Q11" s="111" t="s">
        <v>627</v>
      </c>
      <c r="R11" s="48">
        <v>40</v>
      </c>
      <c r="S11" s="110" t="s">
        <v>635</v>
      </c>
      <c r="T11" s="18"/>
    </row>
    <row r="12" spans="1:20" s="53" customFormat="1" ht="24" thickBot="1">
      <c r="A12" s="49">
        <v>8</v>
      </c>
      <c r="B12" s="17" t="s">
        <v>62</v>
      </c>
      <c r="C12" s="65" t="s">
        <v>83</v>
      </c>
      <c r="D12" s="50" t="s">
        <v>25</v>
      </c>
      <c r="E12" s="51"/>
      <c r="F12" s="50"/>
      <c r="G12" s="76">
        <v>25</v>
      </c>
      <c r="H12" s="76">
        <v>25</v>
      </c>
      <c r="I12" s="56">
        <f t="shared" si="0"/>
        <v>50</v>
      </c>
      <c r="J12" s="104">
        <v>9435360828</v>
      </c>
      <c r="K12" s="18" t="s">
        <v>556</v>
      </c>
      <c r="L12" s="94" t="s">
        <v>587</v>
      </c>
      <c r="M12" s="108">
        <v>9401446581</v>
      </c>
      <c r="N12" s="109" t="s">
        <v>630</v>
      </c>
      <c r="O12" s="112">
        <v>9435571697</v>
      </c>
      <c r="P12" s="173"/>
      <c r="Q12" s="110" t="s">
        <v>627</v>
      </c>
      <c r="R12" s="52">
        <v>42</v>
      </c>
      <c r="S12" s="110" t="s">
        <v>635</v>
      </c>
      <c r="T12" s="50"/>
    </row>
    <row r="13" spans="1:20" ht="23.25">
      <c r="A13" s="4">
        <v>9</v>
      </c>
      <c r="B13" s="17" t="s">
        <v>62</v>
      </c>
      <c r="C13" s="64" t="s">
        <v>84</v>
      </c>
      <c r="D13" s="18" t="s">
        <v>25</v>
      </c>
      <c r="E13" s="19"/>
      <c r="F13" s="18"/>
      <c r="G13" s="75">
        <v>25</v>
      </c>
      <c r="H13" s="75">
        <v>26</v>
      </c>
      <c r="I13" s="56">
        <f t="shared" si="0"/>
        <v>51</v>
      </c>
      <c r="J13" s="104">
        <v>9613862597</v>
      </c>
      <c r="K13" s="18" t="s">
        <v>556</v>
      </c>
      <c r="L13" s="94" t="s">
        <v>587</v>
      </c>
      <c r="M13" s="108">
        <v>9401446581</v>
      </c>
      <c r="N13" s="109" t="s">
        <v>630</v>
      </c>
      <c r="O13" s="112">
        <v>9435571697</v>
      </c>
      <c r="P13" s="172">
        <v>43561</v>
      </c>
      <c r="Q13" s="110" t="s">
        <v>628</v>
      </c>
      <c r="R13" s="48">
        <v>46</v>
      </c>
      <c r="S13" s="110" t="s">
        <v>635</v>
      </c>
      <c r="T13" s="18"/>
    </row>
    <row r="14" spans="1:20" ht="24" thickBot="1">
      <c r="A14" s="4">
        <v>10</v>
      </c>
      <c r="B14" s="17" t="s">
        <v>62</v>
      </c>
      <c r="C14" s="65" t="s">
        <v>85</v>
      </c>
      <c r="D14" s="18" t="s">
        <v>25</v>
      </c>
      <c r="E14" s="19"/>
      <c r="F14" s="18"/>
      <c r="G14" s="76">
        <v>39</v>
      </c>
      <c r="H14" s="76">
        <v>41</v>
      </c>
      <c r="I14" s="56">
        <f t="shared" si="0"/>
        <v>80</v>
      </c>
      <c r="J14" s="104">
        <v>9577372770</v>
      </c>
      <c r="K14" s="18" t="s">
        <v>556</v>
      </c>
      <c r="L14" s="94" t="s">
        <v>587</v>
      </c>
      <c r="M14" s="108">
        <v>9401446581</v>
      </c>
      <c r="N14" s="109" t="s">
        <v>630</v>
      </c>
      <c r="O14" s="112">
        <v>9435571697</v>
      </c>
      <c r="P14" s="173"/>
      <c r="Q14" s="110" t="s">
        <v>628</v>
      </c>
      <c r="R14" s="48">
        <v>47</v>
      </c>
      <c r="S14" s="110" t="s">
        <v>635</v>
      </c>
      <c r="T14" s="18"/>
    </row>
    <row r="15" spans="1:20" ht="23.25">
      <c r="A15" s="4">
        <v>11</v>
      </c>
      <c r="B15" s="17" t="s">
        <v>62</v>
      </c>
      <c r="C15" s="64" t="s">
        <v>86</v>
      </c>
      <c r="D15" s="18" t="s">
        <v>25</v>
      </c>
      <c r="E15" s="19"/>
      <c r="F15" s="18"/>
      <c r="G15" s="75">
        <v>41</v>
      </c>
      <c r="H15" s="75">
        <v>39</v>
      </c>
      <c r="I15" s="56">
        <f t="shared" si="0"/>
        <v>80</v>
      </c>
      <c r="J15" s="104">
        <v>8133069997</v>
      </c>
      <c r="K15" s="18" t="s">
        <v>556</v>
      </c>
      <c r="L15" s="94" t="s">
        <v>587</v>
      </c>
      <c r="M15" s="108">
        <v>9401446581</v>
      </c>
      <c r="N15" s="109" t="s">
        <v>630</v>
      </c>
      <c r="O15" s="112">
        <v>9435571697</v>
      </c>
      <c r="P15" s="172">
        <v>43563</v>
      </c>
      <c r="Q15" s="110" t="s">
        <v>629</v>
      </c>
      <c r="R15" s="48">
        <v>43</v>
      </c>
      <c r="S15" s="110" t="s">
        <v>635</v>
      </c>
      <c r="T15" s="18"/>
    </row>
    <row r="16" spans="1:20" ht="24" thickBot="1">
      <c r="A16" s="4">
        <v>12</v>
      </c>
      <c r="B16" s="17" t="s">
        <v>62</v>
      </c>
      <c r="C16" s="65" t="s">
        <v>87</v>
      </c>
      <c r="D16" s="18" t="s">
        <v>25</v>
      </c>
      <c r="E16" s="19"/>
      <c r="F16" s="18"/>
      <c r="G16" s="76">
        <v>24</v>
      </c>
      <c r="H16" s="76">
        <v>26</v>
      </c>
      <c r="I16" s="56">
        <f t="shared" si="0"/>
        <v>50</v>
      </c>
      <c r="J16" s="104">
        <v>7399139348</v>
      </c>
      <c r="K16" s="18" t="s">
        <v>557</v>
      </c>
      <c r="L16" s="94" t="s">
        <v>588</v>
      </c>
      <c r="M16" s="108">
        <v>9401755412</v>
      </c>
      <c r="N16" s="109" t="s">
        <v>631</v>
      </c>
      <c r="O16" s="112">
        <v>9859356967</v>
      </c>
      <c r="P16" s="173"/>
      <c r="Q16" s="110" t="s">
        <v>629</v>
      </c>
      <c r="R16" s="48">
        <v>44</v>
      </c>
      <c r="S16" s="110" t="s">
        <v>635</v>
      </c>
      <c r="T16" s="18"/>
    </row>
    <row r="17" spans="1:20" ht="69.75">
      <c r="A17" s="4">
        <v>13</v>
      </c>
      <c r="B17" s="17" t="s">
        <v>62</v>
      </c>
      <c r="C17" s="66" t="s">
        <v>88</v>
      </c>
      <c r="D17" s="18" t="s">
        <v>25</v>
      </c>
      <c r="E17" s="19"/>
      <c r="F17" s="18"/>
      <c r="G17" s="75">
        <v>40</v>
      </c>
      <c r="H17" s="75">
        <v>45</v>
      </c>
      <c r="I17" s="56">
        <f t="shared" si="0"/>
        <v>85</v>
      </c>
      <c r="J17" s="104">
        <v>9706827010</v>
      </c>
      <c r="K17" s="18" t="s">
        <v>557</v>
      </c>
      <c r="L17" s="94" t="s">
        <v>588</v>
      </c>
      <c r="M17" s="108">
        <v>9401755412</v>
      </c>
      <c r="N17" s="109" t="s">
        <v>631</v>
      </c>
      <c r="O17" s="112">
        <v>9859356967</v>
      </c>
      <c r="P17" s="172">
        <v>43564</v>
      </c>
      <c r="Q17" s="110" t="s">
        <v>624</v>
      </c>
      <c r="R17" s="48">
        <v>48</v>
      </c>
      <c r="S17" s="110" t="s">
        <v>635</v>
      </c>
      <c r="T17" s="18"/>
    </row>
    <row r="18" spans="1:20" ht="70.5" thickBot="1">
      <c r="A18" s="4">
        <v>14</v>
      </c>
      <c r="B18" s="17" t="s">
        <v>62</v>
      </c>
      <c r="C18" s="67" t="s">
        <v>89</v>
      </c>
      <c r="D18" s="18" t="s">
        <v>25</v>
      </c>
      <c r="E18" s="19"/>
      <c r="F18" s="18"/>
      <c r="G18" s="76">
        <v>22</v>
      </c>
      <c r="H18" s="76">
        <v>18</v>
      </c>
      <c r="I18" s="56">
        <f t="shared" si="0"/>
        <v>40</v>
      </c>
      <c r="J18" s="104">
        <v>8399030840</v>
      </c>
      <c r="K18" s="18" t="s">
        <v>557</v>
      </c>
      <c r="L18" s="94" t="s">
        <v>588</v>
      </c>
      <c r="M18" s="108">
        <v>9401755412</v>
      </c>
      <c r="N18" s="109" t="s">
        <v>631</v>
      </c>
      <c r="O18" s="112">
        <v>9859356967</v>
      </c>
      <c r="P18" s="173"/>
      <c r="Q18" s="110" t="s">
        <v>624</v>
      </c>
      <c r="R18" s="48">
        <v>47</v>
      </c>
      <c r="S18" s="110" t="s">
        <v>635</v>
      </c>
      <c r="T18" s="18"/>
    </row>
    <row r="19" spans="1:20" ht="69.75">
      <c r="A19" s="4">
        <v>15</v>
      </c>
      <c r="B19" s="17" t="s">
        <v>62</v>
      </c>
      <c r="C19" s="66" t="s">
        <v>90</v>
      </c>
      <c r="D19" s="18" t="s">
        <v>25</v>
      </c>
      <c r="E19" s="19"/>
      <c r="F19" s="18"/>
      <c r="G19" s="75">
        <v>43</v>
      </c>
      <c r="H19" s="75">
        <v>38</v>
      </c>
      <c r="I19" s="56">
        <f t="shared" si="0"/>
        <v>81</v>
      </c>
      <c r="J19" s="104">
        <v>9839416614</v>
      </c>
      <c r="K19" s="18" t="s">
        <v>557</v>
      </c>
      <c r="L19" s="94" t="s">
        <v>588</v>
      </c>
      <c r="M19" s="108">
        <v>9401755412</v>
      </c>
      <c r="N19" s="109" t="s">
        <v>631</v>
      </c>
      <c r="O19" s="112">
        <v>9859356967</v>
      </c>
      <c r="P19" s="172">
        <v>43565</v>
      </c>
      <c r="Q19" s="110" t="s">
        <v>625</v>
      </c>
      <c r="R19" s="48">
        <v>49</v>
      </c>
      <c r="S19" s="110" t="s">
        <v>635</v>
      </c>
      <c r="T19" s="18"/>
    </row>
    <row r="20" spans="1:20" ht="70.5" thickBot="1">
      <c r="A20" s="4">
        <v>16</v>
      </c>
      <c r="B20" s="17" t="s">
        <v>62</v>
      </c>
      <c r="C20" s="67" t="s">
        <v>91</v>
      </c>
      <c r="D20" s="18" t="s">
        <v>25</v>
      </c>
      <c r="E20" s="19"/>
      <c r="F20" s="18"/>
      <c r="G20" s="76">
        <v>22</v>
      </c>
      <c r="H20" s="76">
        <v>21</v>
      </c>
      <c r="I20" s="56">
        <f t="shared" si="0"/>
        <v>43</v>
      </c>
      <c r="J20" s="104">
        <v>8253832493</v>
      </c>
      <c r="K20" s="18" t="s">
        <v>558</v>
      </c>
      <c r="L20" s="94" t="s">
        <v>589</v>
      </c>
      <c r="M20" s="108">
        <v>8812078013</v>
      </c>
      <c r="N20" s="109" t="s">
        <v>632</v>
      </c>
      <c r="O20" s="112">
        <v>9613736187</v>
      </c>
      <c r="P20" s="173"/>
      <c r="Q20" s="110" t="s">
        <v>625</v>
      </c>
      <c r="R20" s="48">
        <v>39</v>
      </c>
      <c r="S20" s="110" t="s">
        <v>635</v>
      </c>
      <c r="T20" s="18"/>
    </row>
    <row r="21" spans="1:20" ht="46.5">
      <c r="A21" s="4">
        <v>17</v>
      </c>
      <c r="B21" s="17" t="s">
        <v>62</v>
      </c>
      <c r="C21" s="66" t="s">
        <v>92</v>
      </c>
      <c r="D21" s="18" t="s">
        <v>25</v>
      </c>
      <c r="E21" s="19"/>
      <c r="F21" s="18"/>
      <c r="G21" s="75">
        <v>34</v>
      </c>
      <c r="H21" s="75">
        <v>39</v>
      </c>
      <c r="I21" s="56">
        <f t="shared" si="0"/>
        <v>73</v>
      </c>
      <c r="J21" s="104">
        <v>9707028973</v>
      </c>
      <c r="K21" s="18" t="s">
        <v>558</v>
      </c>
      <c r="L21" s="94" t="s">
        <v>589</v>
      </c>
      <c r="M21" s="108">
        <v>8812078013</v>
      </c>
      <c r="N21" s="109" t="s">
        <v>632</v>
      </c>
      <c r="O21" s="112">
        <v>9613736187</v>
      </c>
      <c r="P21" s="172">
        <v>43566</v>
      </c>
      <c r="Q21" s="110" t="s">
        <v>626</v>
      </c>
      <c r="R21" s="48">
        <v>38</v>
      </c>
      <c r="S21" s="110" t="s">
        <v>635</v>
      </c>
      <c r="T21" s="18"/>
    </row>
    <row r="22" spans="1:20" ht="70.5" thickBot="1">
      <c r="A22" s="4">
        <v>18</v>
      </c>
      <c r="B22" s="17" t="s">
        <v>62</v>
      </c>
      <c r="C22" s="67" t="s">
        <v>93</v>
      </c>
      <c r="D22" s="57" t="s">
        <v>25</v>
      </c>
      <c r="E22" s="17"/>
      <c r="F22" s="57"/>
      <c r="G22" s="76">
        <v>26</v>
      </c>
      <c r="H22" s="76">
        <v>25</v>
      </c>
      <c r="I22" s="56">
        <f t="shared" si="0"/>
        <v>51</v>
      </c>
      <c r="J22" s="104">
        <v>9577016221</v>
      </c>
      <c r="K22" s="18" t="s">
        <v>558</v>
      </c>
      <c r="L22" s="94" t="s">
        <v>589</v>
      </c>
      <c r="M22" s="108">
        <v>8812078013</v>
      </c>
      <c r="N22" s="109" t="s">
        <v>632</v>
      </c>
      <c r="O22" s="112">
        <v>9613736187</v>
      </c>
      <c r="P22" s="173"/>
      <c r="Q22" s="110" t="s">
        <v>626</v>
      </c>
      <c r="R22" s="48">
        <v>37</v>
      </c>
      <c r="S22" s="110" t="s">
        <v>635</v>
      </c>
      <c r="T22" s="18"/>
    </row>
    <row r="23" spans="1:20" ht="69.75">
      <c r="A23" s="4">
        <v>19</v>
      </c>
      <c r="B23" s="17" t="s">
        <v>62</v>
      </c>
      <c r="C23" s="66" t="s">
        <v>94</v>
      </c>
      <c r="D23" s="18" t="s">
        <v>25</v>
      </c>
      <c r="E23" s="19"/>
      <c r="F23" s="18"/>
      <c r="G23" s="75">
        <v>25</v>
      </c>
      <c r="H23" s="75">
        <v>27</v>
      </c>
      <c r="I23" s="56">
        <f t="shared" si="0"/>
        <v>52</v>
      </c>
      <c r="J23" s="104">
        <v>9937319880</v>
      </c>
      <c r="K23" s="18" t="s">
        <v>558</v>
      </c>
      <c r="L23" s="94" t="s">
        <v>589</v>
      </c>
      <c r="M23" s="108">
        <v>8812078013</v>
      </c>
      <c r="N23" s="109" t="s">
        <v>632</v>
      </c>
      <c r="O23" s="112">
        <v>9613736187</v>
      </c>
      <c r="P23" s="172">
        <v>43567</v>
      </c>
      <c r="Q23" s="110" t="s">
        <v>627</v>
      </c>
      <c r="R23" s="48">
        <v>39</v>
      </c>
      <c r="S23" s="110" t="s">
        <v>635</v>
      </c>
      <c r="T23" s="18"/>
    </row>
    <row r="24" spans="1:20" ht="70.5" thickBot="1">
      <c r="A24" s="4">
        <v>20</v>
      </c>
      <c r="B24" s="17" t="s">
        <v>62</v>
      </c>
      <c r="C24" s="67" t="s">
        <v>95</v>
      </c>
      <c r="D24" s="18" t="s">
        <v>25</v>
      </c>
      <c r="E24" s="19"/>
      <c r="F24" s="18"/>
      <c r="G24" s="76">
        <v>34</v>
      </c>
      <c r="H24" s="76">
        <v>39</v>
      </c>
      <c r="I24" s="56">
        <f t="shared" si="0"/>
        <v>73</v>
      </c>
      <c r="J24" s="104">
        <v>8486494481</v>
      </c>
      <c r="K24" s="18" t="s">
        <v>558</v>
      </c>
      <c r="L24" s="94" t="s">
        <v>589</v>
      </c>
      <c r="M24" s="108">
        <v>8812078013</v>
      </c>
      <c r="N24" s="109" t="s">
        <v>632</v>
      </c>
      <c r="O24" s="112">
        <v>9613736187</v>
      </c>
      <c r="P24" s="173"/>
      <c r="Q24" s="110" t="s">
        <v>627</v>
      </c>
      <c r="R24" s="48">
        <v>42</v>
      </c>
      <c r="S24" s="110" t="s">
        <v>635</v>
      </c>
      <c r="T24" s="18"/>
    </row>
    <row r="25" spans="1:20" ht="69.75">
      <c r="A25" s="4">
        <v>21</v>
      </c>
      <c r="B25" s="17" t="s">
        <v>62</v>
      </c>
      <c r="C25" s="66" t="s">
        <v>96</v>
      </c>
      <c r="D25" s="18" t="s">
        <v>25</v>
      </c>
      <c r="E25" s="19"/>
      <c r="F25" s="18"/>
      <c r="G25" s="75">
        <v>32</v>
      </c>
      <c r="H25" s="75">
        <v>38</v>
      </c>
      <c r="I25" s="56">
        <f t="shared" si="0"/>
        <v>70</v>
      </c>
      <c r="J25" s="104">
        <v>9706708512</v>
      </c>
      <c r="K25" s="18" t="s">
        <v>558</v>
      </c>
      <c r="L25" s="94" t="s">
        <v>589</v>
      </c>
      <c r="M25" s="108">
        <v>8812078013</v>
      </c>
      <c r="N25" s="109" t="s">
        <v>632</v>
      </c>
      <c r="O25" s="112">
        <v>9613736187</v>
      </c>
      <c r="P25" s="172">
        <v>43568</v>
      </c>
      <c r="Q25" s="110" t="s">
        <v>628</v>
      </c>
      <c r="R25" s="48">
        <v>43</v>
      </c>
      <c r="S25" s="110" t="s">
        <v>635</v>
      </c>
      <c r="T25" s="18"/>
    </row>
    <row r="26" spans="1:20" ht="70.5" thickBot="1">
      <c r="A26" s="4">
        <v>22</v>
      </c>
      <c r="B26" s="17" t="s">
        <v>62</v>
      </c>
      <c r="C26" s="67" t="s">
        <v>97</v>
      </c>
      <c r="D26" s="18" t="s">
        <v>25</v>
      </c>
      <c r="E26" s="19"/>
      <c r="F26" s="18"/>
      <c r="G26" s="76">
        <v>41</v>
      </c>
      <c r="H26" s="76">
        <v>33</v>
      </c>
      <c r="I26" s="56">
        <f t="shared" si="0"/>
        <v>74</v>
      </c>
      <c r="J26" s="104">
        <v>9854024938</v>
      </c>
      <c r="K26" s="18" t="s">
        <v>558</v>
      </c>
      <c r="L26" s="94" t="s">
        <v>589</v>
      </c>
      <c r="M26" s="108">
        <v>8812078013</v>
      </c>
      <c r="N26" s="109" t="s">
        <v>632</v>
      </c>
      <c r="O26" s="112">
        <v>9613736187</v>
      </c>
      <c r="P26" s="173"/>
      <c r="Q26" s="110" t="s">
        <v>628</v>
      </c>
      <c r="R26" s="48">
        <v>36</v>
      </c>
      <c r="S26" s="110" t="s">
        <v>635</v>
      </c>
      <c r="T26" s="18"/>
    </row>
    <row r="27" spans="1:20" ht="69.75">
      <c r="A27" s="4">
        <v>23</v>
      </c>
      <c r="B27" s="17" t="s">
        <v>62</v>
      </c>
      <c r="C27" s="66" t="s">
        <v>98</v>
      </c>
      <c r="D27" s="18" t="s">
        <v>25</v>
      </c>
      <c r="E27" s="19"/>
      <c r="F27" s="18"/>
      <c r="G27" s="75">
        <v>36</v>
      </c>
      <c r="H27" s="75">
        <v>23</v>
      </c>
      <c r="I27" s="56">
        <f t="shared" si="0"/>
        <v>59</v>
      </c>
      <c r="J27" s="104">
        <v>9707214707</v>
      </c>
      <c r="K27" s="18" t="s">
        <v>558</v>
      </c>
      <c r="L27" s="94" t="s">
        <v>589</v>
      </c>
      <c r="M27" s="108">
        <v>8812078013</v>
      </c>
      <c r="N27" s="109" t="s">
        <v>632</v>
      </c>
      <c r="O27" s="112">
        <v>9613736187</v>
      </c>
      <c r="P27" s="172">
        <v>43572</v>
      </c>
      <c r="Q27" s="110" t="s">
        <v>625</v>
      </c>
      <c r="R27" s="48">
        <v>38</v>
      </c>
      <c r="S27" s="110" t="s">
        <v>635</v>
      </c>
      <c r="T27" s="18"/>
    </row>
    <row r="28" spans="1:20" ht="70.5" thickBot="1">
      <c r="A28" s="4">
        <v>24</v>
      </c>
      <c r="B28" s="17" t="s">
        <v>62</v>
      </c>
      <c r="C28" s="67" t="s">
        <v>99</v>
      </c>
      <c r="D28" s="18" t="s">
        <v>25</v>
      </c>
      <c r="E28" s="19"/>
      <c r="F28" s="18"/>
      <c r="G28" s="76">
        <v>41</v>
      </c>
      <c r="H28" s="76">
        <v>38</v>
      </c>
      <c r="I28" s="56">
        <f t="shared" si="0"/>
        <v>79</v>
      </c>
      <c r="J28" s="104">
        <v>8723913871</v>
      </c>
      <c r="K28" s="18" t="s">
        <v>558</v>
      </c>
      <c r="L28" s="94" t="s">
        <v>589</v>
      </c>
      <c r="M28" s="108">
        <v>8812078013</v>
      </c>
      <c r="N28" s="109" t="s">
        <v>632</v>
      </c>
      <c r="O28" s="112">
        <v>9613736187</v>
      </c>
      <c r="P28" s="173"/>
      <c r="Q28" s="110" t="s">
        <v>625</v>
      </c>
      <c r="R28" s="48">
        <v>36</v>
      </c>
      <c r="S28" s="110" t="s">
        <v>635</v>
      </c>
      <c r="T28" s="18"/>
    </row>
    <row r="29" spans="1:20" ht="47.25" thickBot="1">
      <c r="A29" s="4">
        <v>25</v>
      </c>
      <c r="B29" s="17" t="s">
        <v>62</v>
      </c>
      <c r="C29" s="68" t="s">
        <v>100</v>
      </c>
      <c r="D29" s="18" t="s">
        <v>25</v>
      </c>
      <c r="E29" s="19"/>
      <c r="F29" s="18"/>
      <c r="G29" s="77">
        <v>62</v>
      </c>
      <c r="H29" s="77">
        <v>60</v>
      </c>
      <c r="I29" s="56">
        <f t="shared" si="0"/>
        <v>122</v>
      </c>
      <c r="J29" s="104">
        <v>8486994716</v>
      </c>
      <c r="K29" s="18" t="s">
        <v>558</v>
      </c>
      <c r="L29" s="94" t="s">
        <v>589</v>
      </c>
      <c r="M29" s="108">
        <v>8812078013</v>
      </c>
      <c r="N29" s="109" t="s">
        <v>632</v>
      </c>
      <c r="O29" s="112">
        <v>9613736187</v>
      </c>
      <c r="P29" s="80">
        <v>43575</v>
      </c>
      <c r="Q29" s="110" t="s">
        <v>628</v>
      </c>
      <c r="R29" s="48">
        <v>36</v>
      </c>
      <c r="S29" s="110" t="s">
        <v>635</v>
      </c>
      <c r="T29" s="18"/>
    </row>
    <row r="30" spans="1:20" ht="24" thickBot="1">
      <c r="A30" s="4">
        <v>26</v>
      </c>
      <c r="B30" s="17" t="s">
        <v>62</v>
      </c>
      <c r="C30" s="69" t="s">
        <v>101</v>
      </c>
      <c r="D30" s="18" t="s">
        <v>23</v>
      </c>
      <c r="E30" s="19"/>
      <c r="F30" s="18" t="s">
        <v>543</v>
      </c>
      <c r="G30" s="77">
        <v>65</v>
      </c>
      <c r="H30" s="77">
        <v>68</v>
      </c>
      <c r="I30" s="56">
        <f t="shared" si="0"/>
        <v>133</v>
      </c>
      <c r="J30" s="106" t="s">
        <v>547</v>
      </c>
      <c r="K30" s="18" t="s">
        <v>560</v>
      </c>
      <c r="L30" s="94" t="s">
        <v>590</v>
      </c>
      <c r="M30" s="108">
        <v>9957138821</v>
      </c>
      <c r="N30" s="109" t="s">
        <v>632</v>
      </c>
      <c r="O30" s="112">
        <v>9613736187</v>
      </c>
      <c r="P30" s="80">
        <v>43577</v>
      </c>
      <c r="Q30" s="110" t="s">
        <v>629</v>
      </c>
      <c r="R30" s="48">
        <v>31</v>
      </c>
      <c r="S30" s="110" t="s">
        <v>635</v>
      </c>
      <c r="T30" s="18"/>
    </row>
    <row r="31" spans="1:20" ht="23.25">
      <c r="A31" s="4">
        <v>27</v>
      </c>
      <c r="B31" s="17" t="s">
        <v>62</v>
      </c>
      <c r="C31" s="70" t="s">
        <v>102</v>
      </c>
      <c r="D31" s="18" t="s">
        <v>23</v>
      </c>
      <c r="E31" s="19"/>
      <c r="F31" s="18" t="s">
        <v>543</v>
      </c>
      <c r="G31" s="75">
        <v>25</v>
      </c>
      <c r="H31" s="75">
        <v>45</v>
      </c>
      <c r="I31" s="56">
        <f t="shared" si="0"/>
        <v>70</v>
      </c>
      <c r="J31" s="106" t="s">
        <v>548</v>
      </c>
      <c r="K31" s="18" t="s">
        <v>560</v>
      </c>
      <c r="L31" s="94" t="s">
        <v>590</v>
      </c>
      <c r="M31" s="108">
        <v>9957138821</v>
      </c>
      <c r="N31" s="109" t="s">
        <v>632</v>
      </c>
      <c r="O31" s="112">
        <v>9613736187</v>
      </c>
      <c r="P31" s="172">
        <v>43578</v>
      </c>
      <c r="Q31" s="110" t="s">
        <v>624</v>
      </c>
      <c r="R31" s="48">
        <v>12</v>
      </c>
      <c r="S31" s="110" t="s">
        <v>635</v>
      </c>
      <c r="T31" s="18"/>
    </row>
    <row r="32" spans="1:20" ht="47.25" thickBot="1">
      <c r="A32" s="4">
        <v>28</v>
      </c>
      <c r="B32" s="17" t="s">
        <v>62</v>
      </c>
      <c r="C32" s="71" t="s">
        <v>103</v>
      </c>
      <c r="D32" s="18" t="s">
        <v>23</v>
      </c>
      <c r="E32" s="19"/>
      <c r="F32" s="18" t="s">
        <v>545</v>
      </c>
      <c r="G32" s="76">
        <v>34</v>
      </c>
      <c r="H32" s="76">
        <v>23</v>
      </c>
      <c r="I32" s="56">
        <f t="shared" si="0"/>
        <v>57</v>
      </c>
      <c r="J32" s="106" t="s">
        <v>548</v>
      </c>
      <c r="K32" s="18" t="s">
        <v>560</v>
      </c>
      <c r="L32" s="94" t="s">
        <v>590</v>
      </c>
      <c r="M32" s="108">
        <v>9957138821</v>
      </c>
      <c r="N32" s="109" t="s">
        <v>632</v>
      </c>
      <c r="O32" s="112">
        <v>9613736187</v>
      </c>
      <c r="P32" s="173"/>
      <c r="Q32" s="110" t="s">
        <v>624</v>
      </c>
      <c r="R32" s="48">
        <v>12</v>
      </c>
      <c r="S32" s="110" t="s">
        <v>635</v>
      </c>
      <c r="T32" s="18"/>
    </row>
    <row r="33" spans="1:20" ht="46.5">
      <c r="A33" s="4">
        <v>29</v>
      </c>
      <c r="B33" s="17" t="s">
        <v>62</v>
      </c>
      <c r="C33" s="72" t="s">
        <v>104</v>
      </c>
      <c r="D33" s="18" t="s">
        <v>23</v>
      </c>
      <c r="E33" s="19"/>
      <c r="F33" s="18" t="s">
        <v>546</v>
      </c>
      <c r="G33" s="75">
        <v>25</v>
      </c>
      <c r="H33" s="75">
        <v>26</v>
      </c>
      <c r="I33" s="56">
        <f t="shared" si="0"/>
        <v>51</v>
      </c>
      <c r="J33" s="106" t="s">
        <v>116</v>
      </c>
      <c r="K33" s="18" t="s">
        <v>560</v>
      </c>
      <c r="L33" s="94" t="s">
        <v>590</v>
      </c>
      <c r="M33" s="108">
        <v>9957138821</v>
      </c>
      <c r="N33" s="109" t="s">
        <v>632</v>
      </c>
      <c r="O33" s="112">
        <v>9613736187</v>
      </c>
      <c r="P33" s="172">
        <v>43579</v>
      </c>
      <c r="Q33" s="110" t="s">
        <v>625</v>
      </c>
      <c r="R33" s="48">
        <v>10</v>
      </c>
      <c r="S33" s="110" t="s">
        <v>635</v>
      </c>
      <c r="T33" s="18"/>
    </row>
    <row r="34" spans="1:20" ht="47.25" thickBot="1">
      <c r="A34" s="4">
        <v>30</v>
      </c>
      <c r="B34" s="17" t="s">
        <v>62</v>
      </c>
      <c r="C34" s="73" t="s">
        <v>105</v>
      </c>
      <c r="D34" s="18" t="s">
        <v>23</v>
      </c>
      <c r="E34" s="19"/>
      <c r="F34" s="18" t="s">
        <v>546</v>
      </c>
      <c r="G34" s="76">
        <v>41</v>
      </c>
      <c r="H34" s="76">
        <v>40</v>
      </c>
      <c r="I34" s="56">
        <f t="shared" si="0"/>
        <v>81</v>
      </c>
      <c r="J34" s="106" t="s">
        <v>117</v>
      </c>
      <c r="K34" s="18" t="s">
        <v>560</v>
      </c>
      <c r="L34" s="94" t="s">
        <v>590</v>
      </c>
      <c r="M34" s="108">
        <v>9957138821</v>
      </c>
      <c r="N34" s="109" t="s">
        <v>632</v>
      </c>
      <c r="O34" s="112">
        <v>9613736187</v>
      </c>
      <c r="P34" s="173"/>
      <c r="Q34" s="110" t="s">
        <v>625</v>
      </c>
      <c r="R34" s="48">
        <v>14</v>
      </c>
      <c r="S34" s="110" t="s">
        <v>635</v>
      </c>
      <c r="T34" s="18"/>
    </row>
    <row r="35" spans="1:20" ht="69.75">
      <c r="A35" s="4">
        <v>31</v>
      </c>
      <c r="B35" s="17" t="s">
        <v>62</v>
      </c>
      <c r="C35" s="72" t="s">
        <v>106</v>
      </c>
      <c r="D35" s="18" t="s">
        <v>23</v>
      </c>
      <c r="E35" s="19"/>
      <c r="F35" s="18" t="s">
        <v>546</v>
      </c>
      <c r="G35" s="75">
        <v>49</v>
      </c>
      <c r="H35" s="75">
        <v>50</v>
      </c>
      <c r="I35" s="56">
        <f t="shared" si="0"/>
        <v>99</v>
      </c>
      <c r="J35" s="106" t="s">
        <v>118</v>
      </c>
      <c r="K35" s="18" t="s">
        <v>560</v>
      </c>
      <c r="L35" s="94" t="s">
        <v>590</v>
      </c>
      <c r="M35" s="108">
        <v>9957138821</v>
      </c>
      <c r="N35" s="109" t="s">
        <v>632</v>
      </c>
      <c r="O35" s="112">
        <v>9613736187</v>
      </c>
      <c r="P35" s="172">
        <v>43580</v>
      </c>
      <c r="Q35" s="110" t="s">
        <v>626</v>
      </c>
      <c r="R35" s="48">
        <v>18</v>
      </c>
      <c r="S35" s="110" t="s">
        <v>635</v>
      </c>
      <c r="T35" s="18"/>
    </row>
    <row r="36" spans="1:20" ht="47.25" thickBot="1">
      <c r="A36" s="4">
        <v>32</v>
      </c>
      <c r="B36" s="17" t="s">
        <v>62</v>
      </c>
      <c r="C36" s="74" t="s">
        <v>107</v>
      </c>
      <c r="D36" s="18" t="s">
        <v>23</v>
      </c>
      <c r="E36" s="19"/>
      <c r="F36" s="18" t="s">
        <v>543</v>
      </c>
      <c r="G36" s="76">
        <v>23</v>
      </c>
      <c r="H36" s="76">
        <v>26</v>
      </c>
      <c r="I36" s="56">
        <f t="shared" si="0"/>
        <v>49</v>
      </c>
      <c r="J36" s="106" t="s">
        <v>118</v>
      </c>
      <c r="K36" s="18" t="s">
        <v>560</v>
      </c>
      <c r="L36" s="94" t="s">
        <v>590</v>
      </c>
      <c r="M36" s="108">
        <v>9957138821</v>
      </c>
      <c r="N36" s="109" t="s">
        <v>632</v>
      </c>
      <c r="O36" s="112">
        <v>9613736187</v>
      </c>
      <c r="P36" s="173"/>
      <c r="Q36" s="110" t="s">
        <v>626</v>
      </c>
      <c r="R36" s="48">
        <v>18</v>
      </c>
      <c r="S36" s="110" t="s">
        <v>635</v>
      </c>
      <c r="T36" s="18"/>
    </row>
    <row r="37" spans="1:20" ht="46.5">
      <c r="A37" s="4">
        <v>33</v>
      </c>
      <c r="B37" s="17" t="s">
        <v>62</v>
      </c>
      <c r="C37" s="72" t="s">
        <v>108</v>
      </c>
      <c r="D37" s="18" t="s">
        <v>23</v>
      </c>
      <c r="E37" s="19"/>
      <c r="F37" s="18" t="s">
        <v>546</v>
      </c>
      <c r="G37" s="78">
        <v>44</v>
      </c>
      <c r="H37" s="78">
        <v>42</v>
      </c>
      <c r="I37" s="56">
        <f t="shared" si="0"/>
        <v>86</v>
      </c>
      <c r="J37" s="106" t="s">
        <v>119</v>
      </c>
      <c r="K37" s="18" t="s">
        <v>560</v>
      </c>
      <c r="L37" s="94" t="s">
        <v>590</v>
      </c>
      <c r="M37" s="108">
        <v>9957138821</v>
      </c>
      <c r="N37" s="109" t="s">
        <v>632</v>
      </c>
      <c r="O37" s="112">
        <v>9613736187</v>
      </c>
      <c r="P37" s="172">
        <v>43581</v>
      </c>
      <c r="Q37" s="110" t="s">
        <v>627</v>
      </c>
      <c r="R37" s="18">
        <v>8</v>
      </c>
      <c r="S37" s="110" t="s">
        <v>635</v>
      </c>
      <c r="T37" s="18"/>
    </row>
    <row r="38" spans="1:20" ht="70.5" thickBot="1">
      <c r="A38" s="4">
        <v>34</v>
      </c>
      <c r="B38" s="17" t="s">
        <v>62</v>
      </c>
      <c r="C38" s="73" t="s">
        <v>109</v>
      </c>
      <c r="D38" s="18" t="s">
        <v>23</v>
      </c>
      <c r="E38" s="19"/>
      <c r="F38" s="18" t="s">
        <v>546</v>
      </c>
      <c r="G38" s="79">
        <v>35</v>
      </c>
      <c r="H38" s="79">
        <v>34</v>
      </c>
      <c r="I38" s="56">
        <f t="shared" si="0"/>
        <v>69</v>
      </c>
      <c r="J38" s="106" t="s">
        <v>120</v>
      </c>
      <c r="K38" s="18" t="s">
        <v>560</v>
      </c>
      <c r="L38" s="94" t="s">
        <v>590</v>
      </c>
      <c r="M38" s="108">
        <v>9957138821</v>
      </c>
      <c r="N38" s="109" t="s">
        <v>632</v>
      </c>
      <c r="O38" s="112">
        <v>9613736187</v>
      </c>
      <c r="P38" s="173"/>
      <c r="Q38" s="110" t="s">
        <v>627</v>
      </c>
      <c r="R38" s="18">
        <v>8</v>
      </c>
      <c r="S38" s="110" t="s">
        <v>635</v>
      </c>
      <c r="T38" s="18"/>
    </row>
    <row r="39" spans="1:20" ht="46.5">
      <c r="A39" s="4">
        <v>35</v>
      </c>
      <c r="B39" s="17" t="s">
        <v>62</v>
      </c>
      <c r="C39" s="72" t="s">
        <v>110</v>
      </c>
      <c r="D39" s="18" t="s">
        <v>23</v>
      </c>
      <c r="E39" s="19"/>
      <c r="F39" s="18" t="s">
        <v>546</v>
      </c>
      <c r="G39" s="78">
        <v>35</v>
      </c>
      <c r="H39" s="78">
        <v>39</v>
      </c>
      <c r="I39" s="56">
        <f t="shared" si="0"/>
        <v>74</v>
      </c>
      <c r="J39" s="106" t="s">
        <v>121</v>
      </c>
      <c r="K39" s="18" t="s">
        <v>560</v>
      </c>
      <c r="L39" s="94" t="s">
        <v>590</v>
      </c>
      <c r="M39" s="108">
        <v>9957138821</v>
      </c>
      <c r="N39" s="109" t="s">
        <v>632</v>
      </c>
      <c r="O39" s="112">
        <v>9613736187</v>
      </c>
      <c r="P39" s="172">
        <v>43582</v>
      </c>
      <c r="Q39" s="110" t="s">
        <v>628</v>
      </c>
      <c r="R39" s="18">
        <v>6</v>
      </c>
      <c r="S39" s="110" t="s">
        <v>635</v>
      </c>
      <c r="T39" s="18"/>
    </row>
    <row r="40" spans="1:20" ht="70.5" thickBot="1">
      <c r="A40" s="4">
        <v>36</v>
      </c>
      <c r="B40" s="17" t="s">
        <v>62</v>
      </c>
      <c r="C40" s="73" t="s">
        <v>111</v>
      </c>
      <c r="D40" s="18" t="s">
        <v>23</v>
      </c>
      <c r="E40" s="19"/>
      <c r="F40" s="18" t="s">
        <v>546</v>
      </c>
      <c r="G40" s="79">
        <v>40</v>
      </c>
      <c r="H40" s="79">
        <v>43</v>
      </c>
      <c r="I40" s="56">
        <f t="shared" si="0"/>
        <v>83</v>
      </c>
      <c r="J40" s="106" t="s">
        <v>549</v>
      </c>
      <c r="K40" s="18" t="s">
        <v>560</v>
      </c>
      <c r="L40" s="94" t="s">
        <v>590</v>
      </c>
      <c r="M40" s="108">
        <v>9957138821</v>
      </c>
      <c r="N40" s="109" t="s">
        <v>632</v>
      </c>
      <c r="O40" s="112">
        <v>9613736187</v>
      </c>
      <c r="P40" s="173"/>
      <c r="Q40" s="110" t="s">
        <v>628</v>
      </c>
      <c r="R40" s="18">
        <v>21</v>
      </c>
      <c r="S40" s="110" t="s">
        <v>635</v>
      </c>
      <c r="T40" s="18"/>
    </row>
    <row r="41" spans="1:20" ht="46.5">
      <c r="A41" s="4">
        <v>37</v>
      </c>
      <c r="B41" s="17" t="s">
        <v>62</v>
      </c>
      <c r="C41" s="72" t="s">
        <v>112</v>
      </c>
      <c r="D41" s="18" t="s">
        <v>23</v>
      </c>
      <c r="E41" s="19"/>
      <c r="F41" s="18" t="s">
        <v>546</v>
      </c>
      <c r="G41" s="78">
        <v>60</v>
      </c>
      <c r="H41" s="78">
        <v>57</v>
      </c>
      <c r="I41" s="56">
        <f t="shared" si="0"/>
        <v>117</v>
      </c>
      <c r="J41" s="106" t="s">
        <v>122</v>
      </c>
      <c r="K41" s="18" t="s">
        <v>560</v>
      </c>
      <c r="L41" s="94" t="s">
        <v>590</v>
      </c>
      <c r="M41" s="108">
        <v>9957138821</v>
      </c>
      <c r="N41" s="109" t="s">
        <v>632</v>
      </c>
      <c r="O41" s="112">
        <v>9613736187</v>
      </c>
      <c r="P41" s="172">
        <v>43584</v>
      </c>
      <c r="Q41" s="110" t="s">
        <v>629</v>
      </c>
      <c r="R41" s="18">
        <v>6</v>
      </c>
      <c r="S41" s="110" t="s">
        <v>635</v>
      </c>
      <c r="T41" s="18"/>
    </row>
    <row r="42" spans="1:20" ht="47.25" thickBot="1">
      <c r="A42" s="4">
        <v>38</v>
      </c>
      <c r="B42" s="17" t="s">
        <v>62</v>
      </c>
      <c r="C42" s="73" t="s">
        <v>113</v>
      </c>
      <c r="D42" s="18" t="s">
        <v>23</v>
      </c>
      <c r="E42" s="19"/>
      <c r="F42" s="18" t="s">
        <v>546</v>
      </c>
      <c r="G42" s="79">
        <v>20</v>
      </c>
      <c r="H42" s="79">
        <v>16</v>
      </c>
      <c r="I42" s="56">
        <f t="shared" si="0"/>
        <v>36</v>
      </c>
      <c r="J42" s="106" t="s">
        <v>550</v>
      </c>
      <c r="K42" s="18" t="s">
        <v>560</v>
      </c>
      <c r="L42" s="94" t="s">
        <v>590</v>
      </c>
      <c r="M42" s="108">
        <v>9957138821</v>
      </c>
      <c r="N42" s="109" t="s">
        <v>632</v>
      </c>
      <c r="O42" s="112">
        <v>9613736187</v>
      </c>
      <c r="P42" s="173"/>
      <c r="Q42" s="110" t="s">
        <v>629</v>
      </c>
      <c r="R42" s="18">
        <v>16</v>
      </c>
      <c r="S42" s="110" t="s">
        <v>635</v>
      </c>
      <c r="T42" s="18"/>
    </row>
    <row r="43" spans="1:20" ht="69.75">
      <c r="A43" s="4">
        <v>39</v>
      </c>
      <c r="B43" s="17" t="s">
        <v>62</v>
      </c>
      <c r="C43" s="72" t="s">
        <v>114</v>
      </c>
      <c r="D43" s="18" t="s">
        <v>23</v>
      </c>
      <c r="E43" s="19"/>
      <c r="F43" s="18" t="s">
        <v>546</v>
      </c>
      <c r="G43" s="78">
        <v>27</v>
      </c>
      <c r="H43" s="78">
        <v>34</v>
      </c>
      <c r="I43" s="56">
        <f t="shared" si="0"/>
        <v>61</v>
      </c>
      <c r="J43" s="106" t="s">
        <v>123</v>
      </c>
      <c r="K43" s="18" t="s">
        <v>560</v>
      </c>
      <c r="L43" s="94" t="s">
        <v>590</v>
      </c>
      <c r="M43" s="108">
        <v>9957138821</v>
      </c>
      <c r="N43" s="109" t="s">
        <v>632</v>
      </c>
      <c r="O43" s="112">
        <v>9613736187</v>
      </c>
      <c r="P43" s="172">
        <v>43585</v>
      </c>
      <c r="Q43" s="110" t="s">
        <v>624</v>
      </c>
      <c r="R43" s="18">
        <v>12</v>
      </c>
      <c r="S43" s="110" t="s">
        <v>635</v>
      </c>
      <c r="T43" s="18"/>
    </row>
    <row r="44" spans="1:20" ht="70.5" thickBot="1">
      <c r="A44" s="4">
        <v>40</v>
      </c>
      <c r="B44" s="17" t="s">
        <v>62</v>
      </c>
      <c r="C44" s="73" t="s">
        <v>115</v>
      </c>
      <c r="D44" s="18" t="s">
        <v>23</v>
      </c>
      <c r="E44" s="19"/>
      <c r="F44" s="18" t="s">
        <v>546</v>
      </c>
      <c r="G44" s="79">
        <v>34</v>
      </c>
      <c r="H44" s="79">
        <v>42</v>
      </c>
      <c r="I44" s="56">
        <f t="shared" si="0"/>
        <v>76</v>
      </c>
      <c r="J44" s="106" t="s">
        <v>124</v>
      </c>
      <c r="K44" s="18" t="s">
        <v>560</v>
      </c>
      <c r="L44" s="94" t="s">
        <v>590</v>
      </c>
      <c r="M44" s="108">
        <v>9957138821</v>
      </c>
      <c r="N44" s="109" t="s">
        <v>632</v>
      </c>
      <c r="O44" s="112">
        <v>9613736187</v>
      </c>
      <c r="P44" s="174"/>
      <c r="Q44" s="110" t="s">
        <v>624</v>
      </c>
      <c r="R44" s="18">
        <v>12</v>
      </c>
      <c r="S44" s="110" t="s">
        <v>635</v>
      </c>
      <c r="T44" s="18"/>
    </row>
    <row r="45" spans="1:20" ht="23.25">
      <c r="A45" s="4">
        <v>41</v>
      </c>
      <c r="B45" s="17" t="s">
        <v>63</v>
      </c>
      <c r="C45" s="81" t="s">
        <v>125</v>
      </c>
      <c r="D45" s="18" t="s">
        <v>25</v>
      </c>
      <c r="E45" s="19"/>
      <c r="F45" s="18"/>
      <c r="G45" s="84">
        <v>55</v>
      </c>
      <c r="H45" s="84">
        <v>80</v>
      </c>
      <c r="I45" s="56">
        <f t="shared" si="0"/>
        <v>135</v>
      </c>
      <c r="J45" s="104">
        <v>8399805082</v>
      </c>
      <c r="K45" s="18" t="s">
        <v>561</v>
      </c>
      <c r="L45" s="94" t="s">
        <v>591</v>
      </c>
      <c r="M45" s="108">
        <v>7002268685</v>
      </c>
      <c r="N45" s="109" t="s">
        <v>633</v>
      </c>
      <c r="O45" s="112">
        <v>9957918246</v>
      </c>
      <c r="P45" s="87">
        <v>43557</v>
      </c>
      <c r="Q45" s="110" t="s">
        <v>624</v>
      </c>
      <c r="R45" s="18">
        <v>56</v>
      </c>
      <c r="S45" s="110" t="s">
        <v>636</v>
      </c>
      <c r="T45" s="18"/>
    </row>
    <row r="46" spans="1:20" ht="23.25">
      <c r="A46" s="4">
        <v>42</v>
      </c>
      <c r="B46" s="17" t="s">
        <v>63</v>
      </c>
      <c r="C46" s="81" t="s">
        <v>126</v>
      </c>
      <c r="D46" s="18" t="s">
        <v>25</v>
      </c>
      <c r="E46" s="19"/>
      <c r="F46" s="18"/>
      <c r="G46" s="84">
        <v>45</v>
      </c>
      <c r="H46" s="84">
        <v>45</v>
      </c>
      <c r="I46" s="56">
        <f t="shared" si="0"/>
        <v>90</v>
      </c>
      <c r="J46" s="104">
        <v>8486153897</v>
      </c>
      <c r="K46" s="18" t="s">
        <v>561</v>
      </c>
      <c r="L46" s="94" t="s">
        <v>591</v>
      </c>
      <c r="M46" s="108">
        <v>7002268685</v>
      </c>
      <c r="N46" s="109" t="s">
        <v>633</v>
      </c>
      <c r="O46" s="112">
        <v>9957918246</v>
      </c>
      <c r="P46" s="169">
        <v>43558</v>
      </c>
      <c r="Q46" s="110" t="s">
        <v>625</v>
      </c>
      <c r="R46" s="18">
        <v>54</v>
      </c>
      <c r="S46" s="110" t="s">
        <v>636</v>
      </c>
      <c r="T46" s="18"/>
    </row>
    <row r="47" spans="1:20" ht="23.25">
      <c r="A47" s="4">
        <v>43</v>
      </c>
      <c r="B47" s="17" t="s">
        <v>63</v>
      </c>
      <c r="C47" s="81" t="s">
        <v>127</v>
      </c>
      <c r="D47" s="18" t="s">
        <v>25</v>
      </c>
      <c r="E47" s="19"/>
      <c r="F47" s="18"/>
      <c r="G47" s="84">
        <v>45</v>
      </c>
      <c r="H47" s="84">
        <v>40</v>
      </c>
      <c r="I47" s="56">
        <f t="shared" si="0"/>
        <v>85</v>
      </c>
      <c r="J47" s="104">
        <v>9859406256</v>
      </c>
      <c r="K47" s="18" t="s">
        <v>561</v>
      </c>
      <c r="L47" s="94" t="s">
        <v>591</v>
      </c>
      <c r="M47" s="108">
        <v>7002268685</v>
      </c>
      <c r="N47" s="109" t="s">
        <v>633</v>
      </c>
      <c r="O47" s="112">
        <v>9957918246</v>
      </c>
      <c r="P47" s="170"/>
      <c r="Q47" s="110" t="s">
        <v>625</v>
      </c>
      <c r="R47" s="18">
        <v>52</v>
      </c>
      <c r="S47" s="110" t="s">
        <v>636</v>
      </c>
      <c r="T47" s="18"/>
    </row>
    <row r="48" spans="1:20" ht="23.25">
      <c r="A48" s="4">
        <v>44</v>
      </c>
      <c r="B48" s="17" t="s">
        <v>63</v>
      </c>
      <c r="C48" s="81" t="s">
        <v>128</v>
      </c>
      <c r="D48" s="18" t="s">
        <v>25</v>
      </c>
      <c r="E48" s="19"/>
      <c r="F48" s="18"/>
      <c r="G48" s="84">
        <v>30</v>
      </c>
      <c r="H48" s="84">
        <v>35</v>
      </c>
      <c r="I48" s="56">
        <f t="shared" si="0"/>
        <v>65</v>
      </c>
      <c r="J48" s="104">
        <v>8761871017</v>
      </c>
      <c r="K48" s="18" t="s">
        <v>562</v>
      </c>
      <c r="L48" s="94" t="s">
        <v>592</v>
      </c>
      <c r="M48" s="108">
        <v>9101583928</v>
      </c>
      <c r="N48" s="109" t="s">
        <v>634</v>
      </c>
      <c r="O48" s="112">
        <v>9954898399</v>
      </c>
      <c r="P48" s="169">
        <v>43559</v>
      </c>
      <c r="Q48" s="110" t="s">
        <v>626</v>
      </c>
      <c r="R48" s="18">
        <v>56</v>
      </c>
      <c r="S48" s="110" t="s">
        <v>636</v>
      </c>
      <c r="T48" s="18"/>
    </row>
    <row r="49" spans="1:20" ht="23.25">
      <c r="A49" s="4">
        <v>45</v>
      </c>
      <c r="B49" s="17" t="s">
        <v>63</v>
      </c>
      <c r="C49" s="81" t="s">
        <v>129</v>
      </c>
      <c r="D49" s="18" t="s">
        <v>25</v>
      </c>
      <c r="E49" s="19"/>
      <c r="F49" s="18"/>
      <c r="G49" s="84">
        <v>25</v>
      </c>
      <c r="H49" s="84">
        <v>20</v>
      </c>
      <c r="I49" s="56">
        <f t="shared" si="0"/>
        <v>45</v>
      </c>
      <c r="J49" s="104">
        <v>8011633253</v>
      </c>
      <c r="K49" s="18" t="s">
        <v>562</v>
      </c>
      <c r="L49" s="94" t="s">
        <v>592</v>
      </c>
      <c r="M49" s="108">
        <v>9101583928</v>
      </c>
      <c r="N49" s="109" t="s">
        <v>634</v>
      </c>
      <c r="O49" s="112">
        <v>9954898399</v>
      </c>
      <c r="P49" s="171"/>
      <c r="Q49" s="110" t="s">
        <v>626</v>
      </c>
      <c r="R49" s="18">
        <v>55</v>
      </c>
      <c r="S49" s="110" t="s">
        <v>636</v>
      </c>
      <c r="T49" s="18"/>
    </row>
    <row r="50" spans="1:20" ht="23.25">
      <c r="A50" s="4">
        <v>46</v>
      </c>
      <c r="B50" s="17" t="s">
        <v>63</v>
      </c>
      <c r="C50" s="81" t="s">
        <v>130</v>
      </c>
      <c r="D50" s="18" t="s">
        <v>25</v>
      </c>
      <c r="E50" s="19"/>
      <c r="F50" s="18"/>
      <c r="G50" s="84">
        <v>23</v>
      </c>
      <c r="H50" s="84">
        <v>24</v>
      </c>
      <c r="I50" s="56">
        <f t="shared" si="0"/>
        <v>47</v>
      </c>
      <c r="J50" s="104">
        <v>9435864958</v>
      </c>
      <c r="K50" s="18" t="s">
        <v>562</v>
      </c>
      <c r="L50" s="94" t="s">
        <v>592</v>
      </c>
      <c r="M50" s="108">
        <v>9101583928</v>
      </c>
      <c r="N50" s="109" t="s">
        <v>634</v>
      </c>
      <c r="O50" s="112">
        <v>9954898399</v>
      </c>
      <c r="P50" s="170"/>
      <c r="Q50" s="110" t="s">
        <v>626</v>
      </c>
      <c r="R50" s="18">
        <v>48</v>
      </c>
      <c r="S50" s="110" t="s">
        <v>636</v>
      </c>
      <c r="T50" s="18"/>
    </row>
    <row r="51" spans="1:20" ht="23.25">
      <c r="A51" s="4">
        <v>47</v>
      </c>
      <c r="B51" s="17" t="s">
        <v>63</v>
      </c>
      <c r="C51" s="81" t="s">
        <v>131</v>
      </c>
      <c r="D51" s="18" t="s">
        <v>25</v>
      </c>
      <c r="E51" s="19"/>
      <c r="F51" s="18"/>
      <c r="G51" s="84">
        <v>85</v>
      </c>
      <c r="H51" s="84">
        <v>55</v>
      </c>
      <c r="I51" s="56">
        <f t="shared" si="0"/>
        <v>140</v>
      </c>
      <c r="J51" s="104">
        <v>9163369928</v>
      </c>
      <c r="K51" s="18" t="s">
        <v>562</v>
      </c>
      <c r="L51" s="94" t="s">
        <v>592</v>
      </c>
      <c r="M51" s="108">
        <v>9101583928</v>
      </c>
      <c r="N51" s="109" t="s">
        <v>634</v>
      </c>
      <c r="O51" s="112">
        <v>9954898399</v>
      </c>
      <c r="P51" s="87">
        <v>43560</v>
      </c>
      <c r="Q51" s="110" t="s">
        <v>627</v>
      </c>
      <c r="R51" s="18">
        <v>49</v>
      </c>
      <c r="S51" s="110" t="s">
        <v>636</v>
      </c>
      <c r="T51" s="18"/>
    </row>
    <row r="52" spans="1:20" ht="23.25">
      <c r="A52" s="4">
        <v>48</v>
      </c>
      <c r="B52" s="17" t="s">
        <v>63</v>
      </c>
      <c r="C52" s="81" t="s">
        <v>132</v>
      </c>
      <c r="D52" s="18" t="s">
        <v>25</v>
      </c>
      <c r="E52" s="19"/>
      <c r="F52" s="18"/>
      <c r="G52" s="84">
        <v>55</v>
      </c>
      <c r="H52" s="84">
        <v>50</v>
      </c>
      <c r="I52" s="56">
        <f t="shared" si="0"/>
        <v>105</v>
      </c>
      <c r="J52" s="104">
        <v>9859592144</v>
      </c>
      <c r="K52" s="18" t="s">
        <v>563</v>
      </c>
      <c r="L52" s="94" t="s">
        <v>593</v>
      </c>
      <c r="M52" s="108">
        <v>9435581416</v>
      </c>
      <c r="N52" s="109" t="s">
        <v>638</v>
      </c>
      <c r="O52" s="112">
        <v>7896006582</v>
      </c>
      <c r="P52" s="169">
        <v>43561</v>
      </c>
      <c r="Q52" s="110" t="s">
        <v>628</v>
      </c>
      <c r="R52" s="18">
        <v>52</v>
      </c>
      <c r="S52" s="110" t="s">
        <v>636</v>
      </c>
      <c r="T52" s="18"/>
    </row>
    <row r="53" spans="1:20" ht="23.25">
      <c r="A53" s="4">
        <v>49</v>
      </c>
      <c r="B53" s="17" t="s">
        <v>63</v>
      </c>
      <c r="C53" s="81" t="s">
        <v>133</v>
      </c>
      <c r="D53" s="18" t="s">
        <v>25</v>
      </c>
      <c r="E53" s="19"/>
      <c r="F53" s="18"/>
      <c r="G53" s="84">
        <v>25</v>
      </c>
      <c r="H53" s="84">
        <v>30</v>
      </c>
      <c r="I53" s="56">
        <f t="shared" si="0"/>
        <v>55</v>
      </c>
      <c r="J53" s="105">
        <v>8011633253</v>
      </c>
      <c r="K53" s="18" t="s">
        <v>563</v>
      </c>
      <c r="L53" s="94" t="s">
        <v>593</v>
      </c>
      <c r="M53" s="108">
        <v>9435581416</v>
      </c>
      <c r="N53" s="109" t="s">
        <v>638</v>
      </c>
      <c r="O53" s="112">
        <v>7896006582</v>
      </c>
      <c r="P53" s="170"/>
      <c r="Q53" s="110" t="s">
        <v>628</v>
      </c>
      <c r="R53" s="18">
        <v>54</v>
      </c>
      <c r="S53" s="110" t="s">
        <v>636</v>
      </c>
      <c r="T53" s="18"/>
    </row>
    <row r="54" spans="1:20" ht="23.25">
      <c r="A54" s="4">
        <v>50</v>
      </c>
      <c r="B54" s="17" t="s">
        <v>63</v>
      </c>
      <c r="C54" s="81" t="s">
        <v>134</v>
      </c>
      <c r="D54" s="18" t="s">
        <v>25</v>
      </c>
      <c r="E54" s="19"/>
      <c r="F54" s="18"/>
      <c r="G54" s="84">
        <v>31</v>
      </c>
      <c r="H54" s="84">
        <v>47</v>
      </c>
      <c r="I54" s="56">
        <f t="shared" si="0"/>
        <v>78</v>
      </c>
      <c r="J54" s="104">
        <v>8723841157</v>
      </c>
      <c r="K54" s="18" t="s">
        <v>561</v>
      </c>
      <c r="L54" s="94" t="s">
        <v>591</v>
      </c>
      <c r="M54" s="108">
        <v>7002268685</v>
      </c>
      <c r="N54" s="109" t="s">
        <v>638</v>
      </c>
      <c r="O54" s="112">
        <v>7896006582</v>
      </c>
      <c r="P54" s="169">
        <v>43563</v>
      </c>
      <c r="Q54" s="110" t="s">
        <v>629</v>
      </c>
      <c r="R54" s="18">
        <v>51</v>
      </c>
      <c r="S54" s="110" t="s">
        <v>636</v>
      </c>
      <c r="T54" s="18"/>
    </row>
    <row r="55" spans="1:20" ht="23.25">
      <c r="A55" s="4">
        <v>51</v>
      </c>
      <c r="B55" s="17" t="s">
        <v>63</v>
      </c>
      <c r="C55" s="81" t="s">
        <v>135</v>
      </c>
      <c r="D55" s="18" t="s">
        <v>25</v>
      </c>
      <c r="E55" s="19"/>
      <c r="F55" s="18"/>
      <c r="G55" s="84">
        <v>40</v>
      </c>
      <c r="H55" s="84">
        <v>52</v>
      </c>
      <c r="I55" s="56">
        <f t="shared" si="0"/>
        <v>92</v>
      </c>
      <c r="J55" s="104">
        <v>9854210074</v>
      </c>
      <c r="K55" s="18" t="s">
        <v>561</v>
      </c>
      <c r="L55" s="94" t="s">
        <v>591</v>
      </c>
      <c r="M55" s="108">
        <v>7002268685</v>
      </c>
      <c r="N55" s="109" t="s">
        <v>638</v>
      </c>
      <c r="O55" s="112">
        <v>7896006582</v>
      </c>
      <c r="P55" s="170"/>
      <c r="Q55" s="110" t="s">
        <v>629</v>
      </c>
      <c r="R55" s="18">
        <v>50</v>
      </c>
      <c r="S55" s="110" t="s">
        <v>636</v>
      </c>
      <c r="T55" s="18"/>
    </row>
    <row r="56" spans="1:20" ht="23.25">
      <c r="A56" s="4">
        <v>52</v>
      </c>
      <c r="B56" s="17" t="s">
        <v>63</v>
      </c>
      <c r="C56" s="81" t="s">
        <v>136</v>
      </c>
      <c r="D56" s="18" t="s">
        <v>25</v>
      </c>
      <c r="E56" s="19"/>
      <c r="F56" s="18"/>
      <c r="G56" s="84">
        <v>36</v>
      </c>
      <c r="H56" s="84">
        <v>40</v>
      </c>
      <c r="I56" s="56">
        <f t="shared" si="0"/>
        <v>76</v>
      </c>
      <c r="J56" s="104">
        <v>9859114338</v>
      </c>
      <c r="K56" s="18" t="s">
        <v>561</v>
      </c>
      <c r="L56" s="94" t="s">
        <v>591</v>
      </c>
      <c r="M56" s="108">
        <v>7002268685</v>
      </c>
      <c r="N56" s="109" t="s">
        <v>638</v>
      </c>
      <c r="O56" s="112">
        <v>7896006582</v>
      </c>
      <c r="P56" s="169">
        <v>43564</v>
      </c>
      <c r="Q56" s="110" t="s">
        <v>624</v>
      </c>
      <c r="R56" s="18">
        <v>52</v>
      </c>
      <c r="S56" s="110" t="s">
        <v>636</v>
      </c>
      <c r="T56" s="18"/>
    </row>
    <row r="57" spans="1:20" ht="23.25">
      <c r="A57" s="4">
        <v>53</v>
      </c>
      <c r="B57" s="17" t="s">
        <v>63</v>
      </c>
      <c r="C57" s="81" t="s">
        <v>137</v>
      </c>
      <c r="D57" s="18" t="s">
        <v>25</v>
      </c>
      <c r="E57" s="19"/>
      <c r="F57" s="18"/>
      <c r="G57" s="84">
        <v>44</v>
      </c>
      <c r="H57" s="84">
        <v>40</v>
      </c>
      <c r="I57" s="56">
        <f t="shared" si="0"/>
        <v>84</v>
      </c>
      <c r="J57" s="104">
        <v>9954286741</v>
      </c>
      <c r="K57" s="18" t="s">
        <v>561</v>
      </c>
      <c r="L57" s="94" t="s">
        <v>591</v>
      </c>
      <c r="M57" s="108">
        <v>7002268685</v>
      </c>
      <c r="N57" s="109" t="s">
        <v>638</v>
      </c>
      <c r="O57" s="112">
        <v>7896006582</v>
      </c>
      <c r="P57" s="170"/>
      <c r="Q57" s="110" t="s">
        <v>624</v>
      </c>
      <c r="R57" s="18">
        <v>54</v>
      </c>
      <c r="S57" s="110" t="s">
        <v>636</v>
      </c>
      <c r="T57" s="18"/>
    </row>
    <row r="58" spans="1:20" ht="23.25">
      <c r="A58" s="4">
        <v>54</v>
      </c>
      <c r="B58" s="17" t="s">
        <v>63</v>
      </c>
      <c r="C58" s="81" t="s">
        <v>138</v>
      </c>
      <c r="D58" s="18" t="s">
        <v>25</v>
      </c>
      <c r="E58" s="19"/>
      <c r="F58" s="18"/>
      <c r="G58" s="84">
        <v>25</v>
      </c>
      <c r="H58" s="84">
        <v>27</v>
      </c>
      <c r="I58" s="56">
        <f t="shared" si="0"/>
        <v>52</v>
      </c>
      <c r="J58" s="104">
        <v>8721085305</v>
      </c>
      <c r="K58" s="18" t="s">
        <v>561</v>
      </c>
      <c r="L58" s="94" t="s">
        <v>591</v>
      </c>
      <c r="M58" s="108">
        <v>7002268685</v>
      </c>
      <c r="N58" s="109" t="s">
        <v>638</v>
      </c>
      <c r="O58" s="112">
        <v>7896006582</v>
      </c>
      <c r="P58" s="169">
        <v>43565</v>
      </c>
      <c r="Q58" s="110" t="s">
        <v>625</v>
      </c>
      <c r="R58" s="18">
        <v>55</v>
      </c>
      <c r="S58" s="110" t="s">
        <v>636</v>
      </c>
      <c r="T58" s="18"/>
    </row>
    <row r="59" spans="1:20" ht="23.25">
      <c r="A59" s="4">
        <v>55</v>
      </c>
      <c r="B59" s="17" t="s">
        <v>63</v>
      </c>
      <c r="C59" s="81" t="s">
        <v>139</v>
      </c>
      <c r="D59" s="18" t="s">
        <v>25</v>
      </c>
      <c r="E59" s="19"/>
      <c r="F59" s="18"/>
      <c r="G59" s="84">
        <v>43</v>
      </c>
      <c r="H59" s="84">
        <v>36</v>
      </c>
      <c r="I59" s="56">
        <f t="shared" si="0"/>
        <v>79</v>
      </c>
      <c r="J59" s="104">
        <v>9706442973</v>
      </c>
      <c r="K59" s="18" t="s">
        <v>561</v>
      </c>
      <c r="L59" s="94" t="s">
        <v>591</v>
      </c>
      <c r="M59" s="108">
        <v>7002268685</v>
      </c>
      <c r="N59" s="109" t="s">
        <v>638</v>
      </c>
      <c r="O59" s="112">
        <v>7896006582</v>
      </c>
      <c r="P59" s="170"/>
      <c r="Q59" s="110" t="s">
        <v>625</v>
      </c>
      <c r="R59" s="18">
        <v>52</v>
      </c>
      <c r="S59" s="110" t="s">
        <v>636</v>
      </c>
      <c r="T59" s="18"/>
    </row>
    <row r="60" spans="1:20" ht="23.25">
      <c r="A60" s="4">
        <v>56</v>
      </c>
      <c r="B60" s="17" t="s">
        <v>63</v>
      </c>
      <c r="C60" s="82" t="s">
        <v>140</v>
      </c>
      <c r="D60" s="18" t="s">
        <v>25</v>
      </c>
      <c r="E60" s="19"/>
      <c r="F60" s="18"/>
      <c r="G60" s="85">
        <v>32</v>
      </c>
      <c r="H60" s="85">
        <v>30</v>
      </c>
      <c r="I60" s="56">
        <f t="shared" si="0"/>
        <v>62</v>
      </c>
      <c r="J60" s="104">
        <v>9678433369</v>
      </c>
      <c r="K60" s="18" t="s">
        <v>561</v>
      </c>
      <c r="L60" s="94" t="s">
        <v>591</v>
      </c>
      <c r="M60" s="108">
        <v>7002268685</v>
      </c>
      <c r="N60" s="109" t="s">
        <v>638</v>
      </c>
      <c r="O60" s="112">
        <v>7896006582</v>
      </c>
      <c r="P60" s="169">
        <v>43566</v>
      </c>
      <c r="Q60" s="110" t="s">
        <v>626</v>
      </c>
      <c r="R60" s="18">
        <v>58</v>
      </c>
      <c r="S60" s="110" t="s">
        <v>636</v>
      </c>
      <c r="T60" s="18"/>
    </row>
    <row r="61" spans="1:20" ht="23.25">
      <c r="A61" s="4">
        <v>57</v>
      </c>
      <c r="B61" s="17" t="s">
        <v>63</v>
      </c>
      <c r="C61" s="82" t="s">
        <v>141</v>
      </c>
      <c r="D61" s="18" t="s">
        <v>25</v>
      </c>
      <c r="E61" s="19"/>
      <c r="F61" s="18"/>
      <c r="G61" s="85">
        <v>23</v>
      </c>
      <c r="H61" s="85">
        <v>33</v>
      </c>
      <c r="I61" s="56">
        <f t="shared" si="0"/>
        <v>56</v>
      </c>
      <c r="J61" s="104">
        <v>9678410060</v>
      </c>
      <c r="K61" s="18" t="s">
        <v>561</v>
      </c>
      <c r="L61" s="94" t="s">
        <v>591</v>
      </c>
      <c r="M61" s="108">
        <v>7002268685</v>
      </c>
      <c r="N61" s="109" t="s">
        <v>638</v>
      </c>
      <c r="O61" s="112">
        <v>7896006582</v>
      </c>
      <c r="P61" s="171"/>
      <c r="Q61" s="110" t="s">
        <v>626</v>
      </c>
      <c r="R61" s="18">
        <v>56</v>
      </c>
      <c r="S61" s="110" t="s">
        <v>636</v>
      </c>
      <c r="T61" s="18"/>
    </row>
    <row r="62" spans="1:20" ht="23.25">
      <c r="A62" s="4">
        <v>58</v>
      </c>
      <c r="B62" s="17" t="s">
        <v>63</v>
      </c>
      <c r="C62" s="82" t="s">
        <v>142</v>
      </c>
      <c r="D62" s="18" t="s">
        <v>25</v>
      </c>
      <c r="E62" s="19"/>
      <c r="F62" s="18"/>
      <c r="G62" s="85">
        <v>18</v>
      </c>
      <c r="H62" s="85">
        <v>29</v>
      </c>
      <c r="I62" s="56">
        <f t="shared" si="0"/>
        <v>47</v>
      </c>
      <c r="J62" s="104">
        <v>9954617288</v>
      </c>
      <c r="K62" s="18" t="s">
        <v>561</v>
      </c>
      <c r="L62" s="94" t="s">
        <v>591</v>
      </c>
      <c r="M62" s="108">
        <v>7002268685</v>
      </c>
      <c r="N62" s="109" t="s">
        <v>638</v>
      </c>
      <c r="O62" s="112">
        <v>7896006582</v>
      </c>
      <c r="P62" s="170"/>
      <c r="Q62" s="110" t="s">
        <v>626</v>
      </c>
      <c r="R62" s="18">
        <v>54</v>
      </c>
      <c r="S62" s="110" t="s">
        <v>636</v>
      </c>
      <c r="T62" s="18"/>
    </row>
    <row r="63" spans="1:20" ht="23.25">
      <c r="A63" s="4">
        <v>59</v>
      </c>
      <c r="B63" s="17" t="s">
        <v>63</v>
      </c>
      <c r="C63" s="82" t="s">
        <v>143</v>
      </c>
      <c r="D63" s="18" t="s">
        <v>25</v>
      </c>
      <c r="E63" s="19"/>
      <c r="F63" s="18"/>
      <c r="G63" s="85">
        <v>16</v>
      </c>
      <c r="H63" s="85">
        <v>24</v>
      </c>
      <c r="I63" s="56">
        <f t="shared" si="0"/>
        <v>40</v>
      </c>
      <c r="J63" s="104">
        <v>8876643009</v>
      </c>
      <c r="K63" s="18" t="s">
        <v>561</v>
      </c>
      <c r="L63" s="94" t="s">
        <v>591</v>
      </c>
      <c r="M63" s="108">
        <v>7002268685</v>
      </c>
      <c r="N63" s="109" t="s">
        <v>638</v>
      </c>
      <c r="O63" s="112">
        <v>7896006582</v>
      </c>
      <c r="P63" s="169">
        <v>43567</v>
      </c>
      <c r="Q63" s="110" t="s">
        <v>627</v>
      </c>
      <c r="R63" s="18">
        <v>59</v>
      </c>
      <c r="S63" s="110" t="s">
        <v>636</v>
      </c>
      <c r="T63" s="18"/>
    </row>
    <row r="64" spans="1:20" ht="23.25">
      <c r="A64" s="4">
        <v>60</v>
      </c>
      <c r="B64" s="17" t="s">
        <v>63</v>
      </c>
      <c r="C64" s="82" t="s">
        <v>144</v>
      </c>
      <c r="D64" s="18" t="s">
        <v>25</v>
      </c>
      <c r="E64" s="19"/>
      <c r="F64" s="18"/>
      <c r="G64" s="85">
        <v>18</v>
      </c>
      <c r="H64" s="85">
        <v>29</v>
      </c>
      <c r="I64" s="56">
        <f t="shared" si="0"/>
        <v>47</v>
      </c>
      <c r="J64" s="104">
        <v>8011743262</v>
      </c>
      <c r="K64" s="18" t="s">
        <v>561</v>
      </c>
      <c r="L64" s="94" t="s">
        <v>591</v>
      </c>
      <c r="M64" s="108">
        <v>7002268685</v>
      </c>
      <c r="N64" s="109" t="s">
        <v>638</v>
      </c>
      <c r="O64" s="112">
        <v>7896006582</v>
      </c>
      <c r="P64" s="171"/>
      <c r="Q64" s="110" t="s">
        <v>627</v>
      </c>
      <c r="R64" s="18">
        <v>54</v>
      </c>
      <c r="S64" s="110" t="s">
        <v>636</v>
      </c>
      <c r="T64" s="18"/>
    </row>
    <row r="65" spans="1:20" ht="23.25">
      <c r="A65" s="4">
        <v>61</v>
      </c>
      <c r="B65" s="17" t="s">
        <v>63</v>
      </c>
      <c r="C65" s="82" t="s">
        <v>145</v>
      </c>
      <c r="D65" s="18" t="s">
        <v>25</v>
      </c>
      <c r="E65" s="19"/>
      <c r="F65" s="18"/>
      <c r="G65" s="85">
        <v>15</v>
      </c>
      <c r="H65" s="85">
        <v>34</v>
      </c>
      <c r="I65" s="56">
        <f t="shared" si="0"/>
        <v>49</v>
      </c>
      <c r="J65" s="104">
        <v>9577659539</v>
      </c>
      <c r="K65" s="18" t="s">
        <v>561</v>
      </c>
      <c r="L65" s="94" t="s">
        <v>591</v>
      </c>
      <c r="M65" s="108">
        <v>7002268685</v>
      </c>
      <c r="N65" s="109" t="s">
        <v>638</v>
      </c>
      <c r="O65" s="112">
        <v>7896006582</v>
      </c>
      <c r="P65" s="170"/>
      <c r="Q65" s="110" t="s">
        <v>627</v>
      </c>
      <c r="R65" s="18">
        <v>53</v>
      </c>
      <c r="S65" s="110" t="s">
        <v>636</v>
      </c>
      <c r="T65" s="18"/>
    </row>
    <row r="66" spans="1:20" ht="23.25">
      <c r="A66" s="4">
        <v>62</v>
      </c>
      <c r="B66" s="17" t="s">
        <v>63</v>
      </c>
      <c r="C66" s="82" t="s">
        <v>146</v>
      </c>
      <c r="D66" s="18" t="s">
        <v>25</v>
      </c>
      <c r="E66" s="19"/>
      <c r="F66" s="18"/>
      <c r="G66" s="85">
        <v>49</v>
      </c>
      <c r="H66" s="85">
        <v>31</v>
      </c>
      <c r="I66" s="56">
        <f t="shared" si="0"/>
        <v>80</v>
      </c>
      <c r="J66" s="104">
        <v>9859507040</v>
      </c>
      <c r="K66" s="18" t="s">
        <v>561</v>
      </c>
      <c r="L66" s="94" t="s">
        <v>591</v>
      </c>
      <c r="M66" s="108">
        <v>7002268685</v>
      </c>
      <c r="N66" s="109" t="s">
        <v>638</v>
      </c>
      <c r="O66" s="112">
        <v>7896006582</v>
      </c>
      <c r="P66" s="169">
        <v>43568</v>
      </c>
      <c r="Q66" s="110" t="s">
        <v>628</v>
      </c>
      <c r="R66" s="18">
        <v>51</v>
      </c>
      <c r="S66" s="110" t="s">
        <v>636</v>
      </c>
      <c r="T66" s="18"/>
    </row>
    <row r="67" spans="1:20" ht="23.25">
      <c r="A67" s="4">
        <v>63</v>
      </c>
      <c r="B67" s="17" t="s">
        <v>63</v>
      </c>
      <c r="C67" s="82" t="s">
        <v>147</v>
      </c>
      <c r="D67" s="18" t="s">
        <v>25</v>
      </c>
      <c r="E67" s="19"/>
      <c r="F67" s="18"/>
      <c r="G67" s="85">
        <v>40</v>
      </c>
      <c r="H67" s="85">
        <v>43</v>
      </c>
      <c r="I67" s="56">
        <f t="shared" si="0"/>
        <v>83</v>
      </c>
      <c r="J67" s="104">
        <v>8753987073</v>
      </c>
      <c r="K67" s="18" t="s">
        <v>561</v>
      </c>
      <c r="L67" s="94" t="s">
        <v>591</v>
      </c>
      <c r="M67" s="108">
        <v>7002268685</v>
      </c>
      <c r="N67" s="109" t="s">
        <v>638</v>
      </c>
      <c r="O67" s="112">
        <v>7896006582</v>
      </c>
      <c r="P67" s="170"/>
      <c r="Q67" s="110" t="s">
        <v>628</v>
      </c>
      <c r="R67" s="18">
        <v>50</v>
      </c>
      <c r="S67" s="110" t="s">
        <v>636</v>
      </c>
      <c r="T67" s="18"/>
    </row>
    <row r="68" spans="1:20" ht="23.25">
      <c r="A68" s="4">
        <v>64</v>
      </c>
      <c r="B68" s="17" t="s">
        <v>63</v>
      </c>
      <c r="C68" s="82" t="s">
        <v>148</v>
      </c>
      <c r="D68" s="18" t="s">
        <v>25</v>
      </c>
      <c r="E68" s="19"/>
      <c r="F68" s="18"/>
      <c r="G68" s="85">
        <v>26</v>
      </c>
      <c r="H68" s="85">
        <v>28</v>
      </c>
      <c r="I68" s="56">
        <f t="shared" si="0"/>
        <v>54</v>
      </c>
      <c r="J68" s="104">
        <v>9435864958</v>
      </c>
      <c r="K68" s="18" t="s">
        <v>561</v>
      </c>
      <c r="L68" s="94" t="s">
        <v>591</v>
      </c>
      <c r="M68" s="108">
        <v>7002268685</v>
      </c>
      <c r="N68" s="109" t="s">
        <v>638</v>
      </c>
      <c r="O68" s="112">
        <v>7896006582</v>
      </c>
      <c r="P68" s="169">
        <v>43572</v>
      </c>
      <c r="Q68" s="110" t="s">
        <v>625</v>
      </c>
      <c r="R68" s="18">
        <v>52</v>
      </c>
      <c r="S68" s="110" t="s">
        <v>636</v>
      </c>
      <c r="T68" s="18"/>
    </row>
    <row r="69" spans="1:20" ht="23.25">
      <c r="A69" s="4">
        <v>65</v>
      </c>
      <c r="B69" s="17" t="s">
        <v>63</v>
      </c>
      <c r="C69" s="82" t="s">
        <v>149</v>
      </c>
      <c r="D69" s="18" t="s">
        <v>25</v>
      </c>
      <c r="E69" s="19"/>
      <c r="F69" s="18"/>
      <c r="G69" s="85">
        <v>25</v>
      </c>
      <c r="H69" s="85">
        <v>35</v>
      </c>
      <c r="I69" s="56">
        <f t="shared" si="0"/>
        <v>60</v>
      </c>
      <c r="J69" s="104">
        <v>9163369928</v>
      </c>
      <c r="K69" s="18" t="s">
        <v>561</v>
      </c>
      <c r="L69" s="94" t="s">
        <v>591</v>
      </c>
      <c r="M69" s="108">
        <v>7002268685</v>
      </c>
      <c r="N69" s="109" t="s">
        <v>638</v>
      </c>
      <c r="O69" s="112">
        <v>7896006582</v>
      </c>
      <c r="P69" s="170"/>
      <c r="Q69" s="110" t="s">
        <v>625</v>
      </c>
      <c r="R69" s="18">
        <v>51</v>
      </c>
      <c r="S69" s="110" t="s">
        <v>636</v>
      </c>
      <c r="T69" s="18"/>
    </row>
    <row r="70" spans="1:20" ht="23.25">
      <c r="A70" s="4">
        <v>66</v>
      </c>
      <c r="B70" s="17" t="s">
        <v>63</v>
      </c>
      <c r="C70" s="83" t="s">
        <v>150</v>
      </c>
      <c r="D70" s="18" t="s">
        <v>25</v>
      </c>
      <c r="E70" s="19"/>
      <c r="F70" s="18"/>
      <c r="G70" s="86">
        <v>80</v>
      </c>
      <c r="H70" s="86">
        <v>81</v>
      </c>
      <c r="I70" s="56">
        <f t="shared" ref="I70:I133" si="1">SUM(G70:H70)</f>
        <v>161</v>
      </c>
      <c r="J70" s="104">
        <v>9859592144</v>
      </c>
      <c r="K70" s="18" t="s">
        <v>564</v>
      </c>
      <c r="L70" s="94" t="s">
        <v>594</v>
      </c>
      <c r="M70" s="108">
        <v>9854186096</v>
      </c>
      <c r="N70" s="109" t="s">
        <v>639</v>
      </c>
      <c r="O70" s="112">
        <v>7896910870</v>
      </c>
      <c r="P70" s="87">
        <v>43575</v>
      </c>
      <c r="Q70" s="110" t="s">
        <v>628</v>
      </c>
      <c r="R70" s="18">
        <v>53</v>
      </c>
      <c r="S70" s="110" t="s">
        <v>636</v>
      </c>
      <c r="T70" s="18"/>
    </row>
    <row r="71" spans="1:20" ht="23.25">
      <c r="A71" s="4">
        <v>67</v>
      </c>
      <c r="B71" s="17" t="s">
        <v>63</v>
      </c>
      <c r="C71" s="82" t="s">
        <v>151</v>
      </c>
      <c r="D71" s="18" t="s">
        <v>23</v>
      </c>
      <c r="E71" s="19"/>
      <c r="F71" s="18" t="s">
        <v>546</v>
      </c>
      <c r="G71" s="85">
        <v>66</v>
      </c>
      <c r="H71" s="85">
        <v>62</v>
      </c>
      <c r="I71" s="56">
        <f t="shared" si="1"/>
        <v>128</v>
      </c>
      <c r="J71" s="106" t="s">
        <v>552</v>
      </c>
      <c r="K71" s="18" t="s">
        <v>565</v>
      </c>
      <c r="L71" s="94" t="s">
        <v>594</v>
      </c>
      <c r="M71" s="108">
        <v>9854186096</v>
      </c>
      <c r="N71" s="109" t="s">
        <v>639</v>
      </c>
      <c r="O71" s="112">
        <v>7896910870</v>
      </c>
      <c r="P71" s="87">
        <v>43577</v>
      </c>
      <c r="Q71" s="110" t="s">
        <v>629</v>
      </c>
      <c r="R71" s="18">
        <v>55</v>
      </c>
      <c r="S71" s="110" t="s">
        <v>636</v>
      </c>
      <c r="T71" s="18"/>
    </row>
    <row r="72" spans="1:20" ht="23.25">
      <c r="A72" s="4">
        <v>68</v>
      </c>
      <c r="B72" s="17" t="s">
        <v>63</v>
      </c>
      <c r="C72" s="82" t="s">
        <v>151</v>
      </c>
      <c r="D72" s="18" t="s">
        <v>23</v>
      </c>
      <c r="E72" s="19"/>
      <c r="F72" s="18" t="s">
        <v>546</v>
      </c>
      <c r="G72" s="85">
        <v>48</v>
      </c>
      <c r="H72" s="85">
        <v>43</v>
      </c>
      <c r="I72" s="56">
        <f t="shared" si="1"/>
        <v>91</v>
      </c>
      <c r="J72" s="106" t="s">
        <v>552</v>
      </c>
      <c r="K72" s="18" t="s">
        <v>565</v>
      </c>
      <c r="L72" s="94" t="s">
        <v>594</v>
      </c>
      <c r="M72" s="108">
        <v>9854186096</v>
      </c>
      <c r="N72" s="109" t="s">
        <v>639</v>
      </c>
      <c r="O72" s="112">
        <v>7896910870</v>
      </c>
      <c r="P72" s="169">
        <v>43578</v>
      </c>
      <c r="Q72" s="110" t="s">
        <v>624</v>
      </c>
      <c r="R72" s="18">
        <v>58</v>
      </c>
      <c r="S72" s="110" t="s">
        <v>636</v>
      </c>
      <c r="T72" s="18"/>
    </row>
    <row r="73" spans="1:20" ht="23.25">
      <c r="A73" s="4">
        <v>69</v>
      </c>
      <c r="B73" s="17" t="s">
        <v>63</v>
      </c>
      <c r="C73" s="82" t="s">
        <v>152</v>
      </c>
      <c r="D73" s="18" t="s">
        <v>23</v>
      </c>
      <c r="E73" s="19"/>
      <c r="F73" s="18" t="s">
        <v>546</v>
      </c>
      <c r="G73" s="85">
        <v>17</v>
      </c>
      <c r="H73" s="85">
        <v>18</v>
      </c>
      <c r="I73" s="56">
        <f t="shared" si="1"/>
        <v>35</v>
      </c>
      <c r="J73" s="106" t="s">
        <v>553</v>
      </c>
      <c r="K73" s="18" t="s">
        <v>565</v>
      </c>
      <c r="L73" s="94" t="s">
        <v>594</v>
      </c>
      <c r="M73" s="108">
        <v>9854186096</v>
      </c>
      <c r="N73" s="109" t="s">
        <v>639</v>
      </c>
      <c r="O73" s="112">
        <v>7896910870</v>
      </c>
      <c r="P73" s="170"/>
      <c r="Q73" s="110" t="s">
        <v>624</v>
      </c>
      <c r="R73" s="18">
        <v>58</v>
      </c>
      <c r="S73" s="110" t="s">
        <v>636</v>
      </c>
      <c r="T73" s="18"/>
    </row>
    <row r="74" spans="1:20" ht="23.25">
      <c r="A74" s="4">
        <v>70</v>
      </c>
      <c r="B74" s="17" t="s">
        <v>63</v>
      </c>
      <c r="C74" s="82" t="s">
        <v>152</v>
      </c>
      <c r="D74" s="57" t="s">
        <v>23</v>
      </c>
      <c r="E74" s="17"/>
      <c r="F74" s="57" t="s">
        <v>546</v>
      </c>
      <c r="G74" s="85">
        <v>64</v>
      </c>
      <c r="H74" s="85">
        <v>76</v>
      </c>
      <c r="I74" s="56">
        <f t="shared" si="1"/>
        <v>140</v>
      </c>
      <c r="J74" s="106" t="s">
        <v>553</v>
      </c>
      <c r="K74" s="18" t="s">
        <v>565</v>
      </c>
      <c r="L74" s="94" t="s">
        <v>594</v>
      </c>
      <c r="M74" s="108">
        <v>9854186096</v>
      </c>
      <c r="N74" s="109" t="s">
        <v>639</v>
      </c>
      <c r="O74" s="112">
        <v>7896910870</v>
      </c>
      <c r="P74" s="87">
        <v>43579</v>
      </c>
      <c r="Q74" s="110" t="s">
        <v>625</v>
      </c>
      <c r="R74" s="18">
        <v>58</v>
      </c>
      <c r="S74" s="110" t="s">
        <v>636</v>
      </c>
      <c r="T74" s="18"/>
    </row>
    <row r="75" spans="1:20" ht="23.25">
      <c r="A75" s="4">
        <v>71</v>
      </c>
      <c r="B75" s="17" t="s">
        <v>63</v>
      </c>
      <c r="C75" s="82" t="s">
        <v>153</v>
      </c>
      <c r="D75" s="18" t="s">
        <v>23</v>
      </c>
      <c r="E75" s="19"/>
      <c r="F75" s="18" t="s">
        <v>546</v>
      </c>
      <c r="G75" s="85">
        <v>85</v>
      </c>
      <c r="H75" s="85">
        <v>40</v>
      </c>
      <c r="I75" s="56">
        <f t="shared" si="1"/>
        <v>125</v>
      </c>
      <c r="J75" s="106" t="s">
        <v>551</v>
      </c>
      <c r="K75" s="18" t="s">
        <v>565</v>
      </c>
      <c r="L75" s="94" t="s">
        <v>594</v>
      </c>
      <c r="M75" s="108">
        <v>9854186096</v>
      </c>
      <c r="N75" s="109" t="s">
        <v>639</v>
      </c>
      <c r="O75" s="112">
        <v>7896910870</v>
      </c>
      <c r="P75" s="87">
        <v>43580</v>
      </c>
      <c r="Q75" s="110" t="s">
        <v>626</v>
      </c>
      <c r="R75" s="18">
        <v>52</v>
      </c>
      <c r="S75" s="110" t="s">
        <v>636</v>
      </c>
      <c r="T75" s="18"/>
    </row>
    <row r="76" spans="1:20" ht="23.25">
      <c r="A76" s="4">
        <v>72</v>
      </c>
      <c r="B76" s="17" t="s">
        <v>63</v>
      </c>
      <c r="C76" s="82" t="s">
        <v>154</v>
      </c>
      <c r="D76" s="18" t="s">
        <v>23</v>
      </c>
      <c r="E76" s="19"/>
      <c r="F76" s="18" t="s">
        <v>546</v>
      </c>
      <c r="G76" s="85">
        <v>72</v>
      </c>
      <c r="H76" s="85">
        <v>64</v>
      </c>
      <c r="I76" s="56">
        <f t="shared" si="1"/>
        <v>136</v>
      </c>
      <c r="J76" s="106" t="s">
        <v>554</v>
      </c>
      <c r="K76" s="18" t="s">
        <v>565</v>
      </c>
      <c r="L76" s="94" t="s">
        <v>594</v>
      </c>
      <c r="M76" s="108">
        <v>9854186096</v>
      </c>
      <c r="N76" s="109" t="s">
        <v>639</v>
      </c>
      <c r="O76" s="112">
        <v>7896910870</v>
      </c>
      <c r="P76" s="87">
        <v>43581</v>
      </c>
      <c r="Q76" s="110" t="s">
        <v>627</v>
      </c>
      <c r="R76" s="18">
        <v>48</v>
      </c>
      <c r="S76" s="110" t="s">
        <v>636</v>
      </c>
      <c r="T76" s="18"/>
    </row>
    <row r="77" spans="1:20" ht="23.25">
      <c r="A77" s="4">
        <v>73</v>
      </c>
      <c r="B77" s="17" t="s">
        <v>63</v>
      </c>
      <c r="C77" s="82" t="s">
        <v>154</v>
      </c>
      <c r="D77" s="18" t="s">
        <v>23</v>
      </c>
      <c r="E77" s="19"/>
      <c r="F77" s="18" t="s">
        <v>546</v>
      </c>
      <c r="G77" s="85">
        <v>64</v>
      </c>
      <c r="H77" s="85">
        <v>60</v>
      </c>
      <c r="I77" s="56">
        <f t="shared" si="1"/>
        <v>124</v>
      </c>
      <c r="J77" s="106" t="s">
        <v>554</v>
      </c>
      <c r="K77" s="18" t="s">
        <v>565</v>
      </c>
      <c r="L77" s="94" t="s">
        <v>594</v>
      </c>
      <c r="M77" s="108">
        <v>9854186096</v>
      </c>
      <c r="N77" s="109" t="s">
        <v>639</v>
      </c>
      <c r="O77" s="112">
        <v>7896910870</v>
      </c>
      <c r="P77" s="87">
        <v>43582</v>
      </c>
      <c r="Q77" s="110" t="s">
        <v>628</v>
      </c>
      <c r="R77" s="18">
        <v>48</v>
      </c>
      <c r="S77" s="110" t="s">
        <v>636</v>
      </c>
      <c r="T77" s="18"/>
    </row>
    <row r="78" spans="1:20" ht="23.25">
      <c r="A78" s="4">
        <v>74</v>
      </c>
      <c r="B78" s="17" t="s">
        <v>63</v>
      </c>
      <c r="C78" s="82" t="s">
        <v>155</v>
      </c>
      <c r="D78" s="18" t="s">
        <v>23</v>
      </c>
      <c r="E78" s="19"/>
      <c r="F78" s="18" t="s">
        <v>546</v>
      </c>
      <c r="G78" s="85">
        <v>70</v>
      </c>
      <c r="H78" s="85">
        <v>60</v>
      </c>
      <c r="I78" s="56">
        <f t="shared" si="1"/>
        <v>130</v>
      </c>
      <c r="J78" s="106" t="s">
        <v>554</v>
      </c>
      <c r="K78" s="18" t="s">
        <v>565</v>
      </c>
      <c r="L78" s="94" t="s">
        <v>594</v>
      </c>
      <c r="M78" s="108">
        <v>9854186096</v>
      </c>
      <c r="N78" s="109" t="s">
        <v>639</v>
      </c>
      <c r="O78" s="112">
        <v>7896910870</v>
      </c>
      <c r="P78" s="87">
        <v>43584</v>
      </c>
      <c r="Q78" s="110" t="s">
        <v>629</v>
      </c>
      <c r="R78" s="18">
        <v>47</v>
      </c>
      <c r="S78" s="110" t="s">
        <v>636</v>
      </c>
      <c r="T78" s="18"/>
    </row>
    <row r="79" spans="1:20" ht="23.25">
      <c r="A79" s="4">
        <v>75</v>
      </c>
      <c r="B79" s="17" t="s">
        <v>63</v>
      </c>
      <c r="C79" s="82" t="s">
        <v>155</v>
      </c>
      <c r="D79" s="18" t="s">
        <v>23</v>
      </c>
      <c r="E79" s="19"/>
      <c r="F79" s="18" t="s">
        <v>546</v>
      </c>
      <c r="G79" s="85">
        <v>64</v>
      </c>
      <c r="H79" s="85">
        <v>60</v>
      </c>
      <c r="I79" s="56">
        <f t="shared" si="1"/>
        <v>124</v>
      </c>
      <c r="J79" s="106" t="s">
        <v>554</v>
      </c>
      <c r="K79" s="18" t="s">
        <v>565</v>
      </c>
      <c r="L79" s="94" t="s">
        <v>594</v>
      </c>
      <c r="M79" s="108">
        <v>9854186096</v>
      </c>
      <c r="N79" s="109" t="s">
        <v>639</v>
      </c>
      <c r="O79" s="112">
        <v>7896910870</v>
      </c>
      <c r="P79" s="169">
        <v>43585</v>
      </c>
      <c r="Q79" s="110" t="s">
        <v>624</v>
      </c>
      <c r="R79" s="18">
        <v>47</v>
      </c>
      <c r="S79" s="110" t="s">
        <v>636</v>
      </c>
      <c r="T79" s="18"/>
    </row>
    <row r="80" spans="1:20" ht="23.25">
      <c r="A80" s="4">
        <v>76</v>
      </c>
      <c r="B80" s="17" t="s">
        <v>63</v>
      </c>
      <c r="C80" s="82" t="s">
        <v>156</v>
      </c>
      <c r="D80" s="18" t="s">
        <v>23</v>
      </c>
      <c r="E80" s="19"/>
      <c r="F80" s="18" t="s">
        <v>543</v>
      </c>
      <c r="G80" s="85">
        <v>67</v>
      </c>
      <c r="H80" s="85">
        <v>62</v>
      </c>
      <c r="I80" s="56">
        <f t="shared" si="1"/>
        <v>129</v>
      </c>
      <c r="J80" s="106" t="s">
        <v>555</v>
      </c>
      <c r="K80" s="18" t="s">
        <v>565</v>
      </c>
      <c r="L80" s="94" t="s">
        <v>594</v>
      </c>
      <c r="M80" s="108">
        <v>9854186096</v>
      </c>
      <c r="N80" s="109" t="s">
        <v>639</v>
      </c>
      <c r="O80" s="112">
        <v>7896910870</v>
      </c>
      <c r="P80" s="170"/>
      <c r="Q80" s="110" t="s">
        <v>624</v>
      </c>
      <c r="R80" s="18">
        <v>49</v>
      </c>
      <c r="S80" s="110" t="s">
        <v>636</v>
      </c>
      <c r="T80" s="18"/>
    </row>
    <row r="81" spans="1:20">
      <c r="A81" s="4">
        <v>77</v>
      </c>
      <c r="B81" s="17"/>
      <c r="C81" s="18"/>
      <c r="D81" s="18"/>
      <c r="E81" s="19"/>
      <c r="F81" s="18"/>
      <c r="G81" s="19"/>
      <c r="H81" s="19"/>
      <c r="I81" s="56">
        <f t="shared" si="1"/>
        <v>0</v>
      </c>
      <c r="J81" s="18"/>
      <c r="K81" s="18"/>
      <c r="L81" s="18"/>
      <c r="M81" s="18"/>
      <c r="N81" s="18"/>
      <c r="O81" s="18"/>
      <c r="P81" s="24"/>
      <c r="Q81" s="18"/>
      <c r="R81" s="18"/>
      <c r="S81" s="18"/>
      <c r="T81" s="18"/>
    </row>
    <row r="82" spans="1:20">
      <c r="A82" s="4">
        <v>78</v>
      </c>
      <c r="B82" s="17"/>
      <c r="C82" s="18"/>
      <c r="D82" s="18"/>
      <c r="E82" s="19"/>
      <c r="F82" s="18"/>
      <c r="G82" s="19"/>
      <c r="H82" s="19"/>
      <c r="I82" s="56">
        <f t="shared" si="1"/>
        <v>0</v>
      </c>
      <c r="J82" s="18"/>
      <c r="K82" s="18"/>
      <c r="L82" s="18"/>
      <c r="M82" s="18"/>
      <c r="N82" s="18"/>
      <c r="O82" s="18"/>
      <c r="P82" s="24"/>
      <c r="Q82" s="18"/>
      <c r="R82" s="18"/>
      <c r="S82" s="18"/>
      <c r="T82" s="18"/>
    </row>
    <row r="83" spans="1:20">
      <c r="A83" s="4">
        <v>79</v>
      </c>
      <c r="B83" s="17"/>
      <c r="C83" s="18"/>
      <c r="D83" s="18"/>
      <c r="E83" s="19"/>
      <c r="F83" s="18"/>
      <c r="G83" s="19"/>
      <c r="H83" s="19"/>
      <c r="I83" s="56">
        <f t="shared" si="1"/>
        <v>0</v>
      </c>
      <c r="J83" s="18"/>
      <c r="K83" s="18"/>
      <c r="L83" s="18"/>
      <c r="M83" s="18"/>
      <c r="N83" s="18"/>
      <c r="O83" s="18"/>
      <c r="P83" s="24"/>
      <c r="Q83" s="18"/>
      <c r="R83" s="18"/>
      <c r="S83" s="18"/>
      <c r="T83" s="18"/>
    </row>
    <row r="84" spans="1:20">
      <c r="A84" s="4">
        <v>80</v>
      </c>
      <c r="B84" s="17"/>
      <c r="C84" s="18"/>
      <c r="D84" s="18"/>
      <c r="E84" s="19"/>
      <c r="F84" s="18"/>
      <c r="G84" s="19"/>
      <c r="H84" s="19"/>
      <c r="I84" s="56">
        <f t="shared" si="1"/>
        <v>0</v>
      </c>
      <c r="J84" s="18"/>
      <c r="K84" s="18"/>
      <c r="L84" s="18"/>
      <c r="M84" s="18"/>
      <c r="N84" s="18"/>
      <c r="O84" s="18"/>
      <c r="P84" s="24"/>
      <c r="Q84" s="18"/>
      <c r="R84" s="18"/>
      <c r="S84" s="18"/>
      <c r="T84" s="18"/>
    </row>
    <row r="85" spans="1:20">
      <c r="A85" s="4">
        <v>81</v>
      </c>
      <c r="B85" s="17"/>
      <c r="C85" s="18"/>
      <c r="D85" s="18"/>
      <c r="E85" s="19"/>
      <c r="F85" s="18"/>
      <c r="G85" s="19"/>
      <c r="H85" s="19"/>
      <c r="I85" s="56">
        <f t="shared" si="1"/>
        <v>0</v>
      </c>
      <c r="J85" s="18"/>
      <c r="K85" s="18"/>
      <c r="L85" s="18"/>
      <c r="M85" s="18"/>
      <c r="N85" s="18"/>
      <c r="O85" s="18"/>
      <c r="P85" s="24"/>
      <c r="Q85" s="18"/>
      <c r="R85" s="18"/>
      <c r="S85" s="18"/>
      <c r="T85" s="18"/>
    </row>
    <row r="86" spans="1:20">
      <c r="A86" s="4">
        <v>82</v>
      </c>
      <c r="B86" s="17"/>
      <c r="C86" s="18"/>
      <c r="D86" s="18"/>
      <c r="E86" s="19"/>
      <c r="F86" s="18"/>
      <c r="G86" s="19"/>
      <c r="H86" s="19"/>
      <c r="I86" s="56">
        <f t="shared" si="1"/>
        <v>0</v>
      </c>
      <c r="J86" s="18"/>
      <c r="K86" s="18"/>
      <c r="L86" s="18"/>
      <c r="M86" s="18"/>
      <c r="N86" s="18"/>
      <c r="O86" s="18"/>
      <c r="P86" s="24"/>
      <c r="Q86" s="18"/>
      <c r="R86" s="18"/>
      <c r="S86" s="18"/>
      <c r="T86" s="18"/>
    </row>
    <row r="87" spans="1:20">
      <c r="A87" s="4">
        <v>83</v>
      </c>
      <c r="B87" s="17"/>
      <c r="C87" s="18"/>
      <c r="D87" s="18"/>
      <c r="E87" s="19"/>
      <c r="F87" s="18"/>
      <c r="G87" s="19"/>
      <c r="H87" s="19"/>
      <c r="I87" s="56">
        <f t="shared" si="1"/>
        <v>0</v>
      </c>
      <c r="J87" s="18"/>
      <c r="K87" s="18"/>
      <c r="L87" s="18"/>
      <c r="M87" s="18"/>
      <c r="N87" s="18"/>
      <c r="O87" s="18"/>
      <c r="P87" s="24"/>
      <c r="Q87" s="18"/>
      <c r="R87" s="18"/>
      <c r="S87" s="18"/>
      <c r="T87" s="18"/>
    </row>
    <row r="88" spans="1:20">
      <c r="A88" s="4">
        <v>84</v>
      </c>
      <c r="B88" s="17"/>
      <c r="C88" s="18"/>
      <c r="D88" s="18"/>
      <c r="E88" s="19"/>
      <c r="F88" s="18"/>
      <c r="G88" s="19"/>
      <c r="H88" s="19"/>
      <c r="I88" s="56">
        <f t="shared" si="1"/>
        <v>0</v>
      </c>
      <c r="J88" s="18"/>
      <c r="K88" s="18"/>
      <c r="L88" s="18"/>
      <c r="M88" s="18"/>
      <c r="N88" s="18"/>
      <c r="O88" s="18"/>
      <c r="P88" s="24"/>
      <c r="Q88" s="18"/>
      <c r="R88" s="18"/>
      <c r="S88" s="18"/>
      <c r="T88" s="18"/>
    </row>
    <row r="89" spans="1:20">
      <c r="A89" s="4">
        <v>85</v>
      </c>
      <c r="B89" s="17"/>
      <c r="C89" s="18"/>
      <c r="D89" s="18"/>
      <c r="E89" s="19"/>
      <c r="F89" s="18"/>
      <c r="G89" s="19"/>
      <c r="H89" s="19"/>
      <c r="I89" s="56">
        <f t="shared" si="1"/>
        <v>0</v>
      </c>
      <c r="J89" s="18"/>
      <c r="K89" s="18"/>
      <c r="L89" s="18"/>
      <c r="M89" s="18"/>
      <c r="N89" s="18"/>
      <c r="O89" s="18"/>
      <c r="P89" s="24"/>
      <c r="Q89" s="18"/>
      <c r="R89" s="18"/>
      <c r="S89" s="18"/>
      <c r="T89" s="18"/>
    </row>
    <row r="90" spans="1:20">
      <c r="A90" s="4">
        <v>86</v>
      </c>
      <c r="B90" s="17"/>
      <c r="C90" s="18"/>
      <c r="D90" s="18"/>
      <c r="E90" s="19"/>
      <c r="F90" s="18"/>
      <c r="G90" s="19"/>
      <c r="H90" s="19"/>
      <c r="I90" s="56">
        <f t="shared" si="1"/>
        <v>0</v>
      </c>
      <c r="J90" s="18"/>
      <c r="K90" s="18"/>
      <c r="L90" s="18"/>
      <c r="M90" s="18"/>
      <c r="N90" s="18"/>
      <c r="O90" s="18"/>
      <c r="P90" s="24"/>
      <c r="Q90" s="18"/>
      <c r="R90" s="18"/>
      <c r="S90" s="18"/>
      <c r="T90" s="18"/>
    </row>
    <row r="91" spans="1:20">
      <c r="A91" s="4">
        <v>87</v>
      </c>
      <c r="B91" s="17"/>
      <c r="C91" s="18"/>
      <c r="D91" s="18"/>
      <c r="E91" s="19"/>
      <c r="F91" s="18"/>
      <c r="G91" s="19"/>
      <c r="H91" s="19"/>
      <c r="I91" s="56">
        <f t="shared" si="1"/>
        <v>0</v>
      </c>
      <c r="J91" s="18"/>
      <c r="K91" s="18"/>
      <c r="L91" s="18"/>
      <c r="M91" s="18"/>
      <c r="N91" s="18"/>
      <c r="O91" s="18"/>
      <c r="P91" s="24"/>
      <c r="Q91" s="18"/>
      <c r="R91" s="18"/>
      <c r="S91" s="18"/>
      <c r="T91" s="18"/>
    </row>
    <row r="92" spans="1:20">
      <c r="A92" s="4">
        <v>88</v>
      </c>
      <c r="B92" s="17"/>
      <c r="C92" s="18"/>
      <c r="D92" s="18"/>
      <c r="E92" s="19"/>
      <c r="F92" s="18"/>
      <c r="G92" s="19"/>
      <c r="H92" s="19"/>
      <c r="I92" s="56">
        <f t="shared" si="1"/>
        <v>0</v>
      </c>
      <c r="J92" s="18"/>
      <c r="K92" s="18"/>
      <c r="L92" s="18"/>
      <c r="M92" s="18"/>
      <c r="N92" s="18"/>
      <c r="O92" s="18"/>
      <c r="P92" s="24"/>
      <c r="Q92" s="18"/>
      <c r="R92" s="18"/>
      <c r="S92" s="18"/>
      <c r="T92" s="18"/>
    </row>
    <row r="93" spans="1:20">
      <c r="A93" s="4">
        <v>89</v>
      </c>
      <c r="B93" s="17"/>
      <c r="C93" s="18"/>
      <c r="D93" s="18"/>
      <c r="E93" s="19"/>
      <c r="F93" s="18"/>
      <c r="G93" s="19"/>
      <c r="H93" s="19"/>
      <c r="I93" s="56">
        <f t="shared" si="1"/>
        <v>0</v>
      </c>
      <c r="J93" s="18"/>
      <c r="K93" s="18"/>
      <c r="L93" s="18"/>
      <c r="M93" s="18"/>
      <c r="N93" s="18"/>
      <c r="O93" s="18"/>
      <c r="P93" s="24"/>
      <c r="Q93" s="18"/>
      <c r="R93" s="18"/>
      <c r="S93" s="18"/>
      <c r="T93" s="18"/>
    </row>
    <row r="94" spans="1:20">
      <c r="A94" s="4">
        <v>90</v>
      </c>
      <c r="B94" s="17"/>
      <c r="C94" s="18"/>
      <c r="D94" s="18"/>
      <c r="E94" s="19"/>
      <c r="F94" s="18"/>
      <c r="G94" s="19"/>
      <c r="H94" s="19"/>
      <c r="I94" s="56">
        <f t="shared" si="1"/>
        <v>0</v>
      </c>
      <c r="J94" s="18"/>
      <c r="K94" s="18"/>
      <c r="L94" s="18"/>
      <c r="M94" s="18"/>
      <c r="N94" s="18"/>
      <c r="O94" s="18"/>
      <c r="P94" s="24"/>
      <c r="Q94" s="18"/>
      <c r="R94" s="18"/>
      <c r="S94" s="18"/>
      <c r="T94" s="18"/>
    </row>
    <row r="95" spans="1:20">
      <c r="A95" s="4">
        <v>91</v>
      </c>
      <c r="B95" s="17"/>
      <c r="C95" s="18"/>
      <c r="D95" s="18"/>
      <c r="E95" s="19"/>
      <c r="F95" s="18"/>
      <c r="G95" s="19"/>
      <c r="H95" s="19"/>
      <c r="I95" s="56">
        <f t="shared" si="1"/>
        <v>0</v>
      </c>
      <c r="J95" s="18"/>
      <c r="K95" s="18"/>
      <c r="L95" s="18"/>
      <c r="M95" s="18"/>
      <c r="N95" s="18"/>
      <c r="O95" s="18"/>
      <c r="P95" s="24"/>
      <c r="Q95" s="18"/>
      <c r="R95" s="18"/>
      <c r="S95" s="18"/>
      <c r="T95" s="18"/>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3" t="s">
        <v>11</v>
      </c>
      <c r="B165" s="39"/>
      <c r="C165" s="3">
        <f>COUNTIFS(C5:C164,"*")</f>
        <v>76</v>
      </c>
      <c r="D165" s="3"/>
      <c r="E165" s="13"/>
      <c r="F165" s="3"/>
      <c r="G165" s="58">
        <f>SUM(G5:G164)</f>
        <v>2977</v>
      </c>
      <c r="H165" s="58">
        <f>SUM(H5:H164)</f>
        <v>2990</v>
      </c>
      <c r="I165" s="58">
        <f>SUM(I5:I164)</f>
        <v>5967</v>
      </c>
      <c r="J165" s="3"/>
      <c r="K165" s="7"/>
      <c r="L165" s="21"/>
      <c r="M165" s="21"/>
      <c r="N165" s="7"/>
      <c r="O165" s="7"/>
      <c r="P165" s="14"/>
      <c r="Q165" s="3"/>
      <c r="R165" s="3"/>
      <c r="S165" s="3"/>
      <c r="T165" s="12"/>
    </row>
    <row r="166" spans="1:20">
      <c r="A166" s="44" t="s">
        <v>62</v>
      </c>
      <c r="B166" s="10">
        <f>COUNTIF(B$5:B$164,"Team 1")</f>
        <v>40</v>
      </c>
      <c r="C166" s="44" t="s">
        <v>25</v>
      </c>
      <c r="D166" s="10">
        <f>COUNTIF(D5:D164,"Anganwadi")</f>
        <v>51</v>
      </c>
    </row>
    <row r="167" spans="1:20">
      <c r="A167" s="44" t="s">
        <v>63</v>
      </c>
      <c r="B167" s="10">
        <f>COUNTIF(B$6:B$164,"Team 2")</f>
        <v>36</v>
      </c>
      <c r="C167" s="44" t="s">
        <v>23</v>
      </c>
      <c r="D167" s="10">
        <f>COUNTIF(D5:D164,"School")</f>
        <v>25</v>
      </c>
    </row>
  </sheetData>
  <sheetProtection password="8527" sheet="1" objects="1" scenarios="1"/>
  <mergeCells count="51">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 ref="P5:P6"/>
    <mergeCell ref="P7:P8"/>
    <mergeCell ref="P9:P10"/>
    <mergeCell ref="P11:P12"/>
    <mergeCell ref="P13:P14"/>
    <mergeCell ref="P15:P16"/>
    <mergeCell ref="P17:P18"/>
    <mergeCell ref="P19:P20"/>
    <mergeCell ref="P21:P22"/>
    <mergeCell ref="P23:P24"/>
    <mergeCell ref="P25:P26"/>
    <mergeCell ref="P27:P28"/>
    <mergeCell ref="P31:P32"/>
    <mergeCell ref="P33:P34"/>
    <mergeCell ref="P35:P36"/>
    <mergeCell ref="P37:P38"/>
    <mergeCell ref="P39:P40"/>
    <mergeCell ref="P41:P42"/>
    <mergeCell ref="P43:P44"/>
    <mergeCell ref="P46:P47"/>
    <mergeCell ref="P48:P50"/>
    <mergeCell ref="P52:P53"/>
    <mergeCell ref="P54:P55"/>
    <mergeCell ref="P56:P57"/>
    <mergeCell ref="P58:P59"/>
    <mergeCell ref="P79:P80"/>
    <mergeCell ref="P60:P62"/>
    <mergeCell ref="P63:P65"/>
    <mergeCell ref="P66:P67"/>
    <mergeCell ref="P68:P69"/>
    <mergeCell ref="P72:P73"/>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O58" activePane="bottomRight" state="frozen"/>
      <selection pane="topRight" activeCell="C1" sqref="C1"/>
      <selection pane="bottomLeft" activeCell="A5" sqref="A5"/>
      <selection pane="bottomRight" activeCell="S58" sqref="S58"/>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90" t="s">
        <v>70</v>
      </c>
      <c r="B1" s="190"/>
      <c r="C1" s="190"/>
      <c r="D1" s="55"/>
      <c r="E1" s="55"/>
      <c r="F1" s="55"/>
      <c r="G1" s="55"/>
      <c r="H1" s="55"/>
      <c r="I1" s="55"/>
      <c r="J1" s="55"/>
      <c r="K1" s="55"/>
      <c r="L1" s="55"/>
      <c r="M1" s="191"/>
      <c r="N1" s="191"/>
      <c r="O1" s="191"/>
      <c r="P1" s="191"/>
      <c r="Q1" s="191"/>
      <c r="R1" s="191"/>
      <c r="S1" s="191"/>
      <c r="T1" s="191"/>
    </row>
    <row r="2" spans="1:20">
      <c r="A2" s="180" t="s">
        <v>59</v>
      </c>
      <c r="B2" s="181"/>
      <c r="C2" s="181"/>
      <c r="D2" s="25">
        <v>43586</v>
      </c>
      <c r="E2" s="22"/>
      <c r="F2" s="22"/>
      <c r="G2" s="22"/>
      <c r="H2" s="22"/>
      <c r="I2" s="22"/>
      <c r="J2" s="22"/>
      <c r="K2" s="22"/>
      <c r="L2" s="22"/>
      <c r="M2" s="22"/>
      <c r="N2" s="22"/>
      <c r="O2" s="22"/>
      <c r="P2" s="22"/>
      <c r="Q2" s="22"/>
      <c r="R2" s="22"/>
      <c r="S2" s="22"/>
    </row>
    <row r="3" spans="1:20" ht="24" customHeight="1">
      <c r="A3" s="176" t="s">
        <v>14</v>
      </c>
      <c r="B3" s="178" t="s">
        <v>61</v>
      </c>
      <c r="C3" s="175" t="s">
        <v>7</v>
      </c>
      <c r="D3" s="175" t="s">
        <v>55</v>
      </c>
      <c r="E3" s="175" t="s">
        <v>16</v>
      </c>
      <c r="F3" s="182" t="s">
        <v>17</v>
      </c>
      <c r="G3" s="175" t="s">
        <v>8</v>
      </c>
      <c r="H3" s="175"/>
      <c r="I3" s="175"/>
      <c r="J3" s="175" t="s">
        <v>31</v>
      </c>
      <c r="K3" s="178" t="s">
        <v>33</v>
      </c>
      <c r="L3" s="178" t="s">
        <v>50</v>
      </c>
      <c r="M3" s="178" t="s">
        <v>51</v>
      </c>
      <c r="N3" s="178" t="s">
        <v>34</v>
      </c>
      <c r="O3" s="178" t="s">
        <v>35</v>
      </c>
      <c r="P3" s="176" t="s">
        <v>54</v>
      </c>
      <c r="Q3" s="175" t="s">
        <v>52</v>
      </c>
      <c r="R3" s="175" t="s">
        <v>32</v>
      </c>
      <c r="S3" s="175" t="s">
        <v>53</v>
      </c>
      <c r="T3" s="175" t="s">
        <v>13</v>
      </c>
    </row>
    <row r="4" spans="1:20" ht="25.5" customHeight="1">
      <c r="A4" s="176"/>
      <c r="B4" s="183"/>
      <c r="C4" s="175"/>
      <c r="D4" s="175"/>
      <c r="E4" s="175"/>
      <c r="F4" s="182"/>
      <c r="G4" s="23" t="s">
        <v>9</v>
      </c>
      <c r="H4" s="23" t="s">
        <v>10</v>
      </c>
      <c r="I4" s="23" t="s">
        <v>11</v>
      </c>
      <c r="J4" s="175"/>
      <c r="K4" s="179"/>
      <c r="L4" s="179"/>
      <c r="M4" s="179"/>
      <c r="N4" s="179"/>
      <c r="O4" s="179"/>
      <c r="P4" s="176"/>
      <c r="Q4" s="176"/>
      <c r="R4" s="175"/>
      <c r="S4" s="175"/>
      <c r="T4" s="175"/>
    </row>
    <row r="5" spans="1:20" ht="18.75">
      <c r="A5" s="4">
        <v>1</v>
      </c>
      <c r="B5" s="17" t="s">
        <v>62</v>
      </c>
      <c r="C5" s="88" t="s">
        <v>157</v>
      </c>
      <c r="D5" s="48" t="s">
        <v>25</v>
      </c>
      <c r="E5" s="19"/>
      <c r="F5" s="48"/>
      <c r="G5" s="90">
        <v>12</v>
      </c>
      <c r="H5" s="90">
        <v>13</v>
      </c>
      <c r="I5" s="59">
        <f>SUM(G5:H5)</f>
        <v>25</v>
      </c>
      <c r="J5" s="106" t="s">
        <v>520</v>
      </c>
      <c r="K5" s="48" t="s">
        <v>566</v>
      </c>
      <c r="L5" s="94" t="s">
        <v>595</v>
      </c>
      <c r="M5" s="108">
        <v>9854693606</v>
      </c>
      <c r="N5" s="109" t="s">
        <v>640</v>
      </c>
      <c r="O5" s="112">
        <v>9577094010</v>
      </c>
      <c r="P5" s="186">
        <v>43587</v>
      </c>
      <c r="Q5" s="48" t="s">
        <v>626</v>
      </c>
      <c r="R5" s="48">
        <v>12</v>
      </c>
      <c r="S5" s="110" t="s">
        <v>635</v>
      </c>
      <c r="T5" s="48"/>
    </row>
    <row r="6" spans="1:20" ht="18.75">
      <c r="A6" s="4">
        <v>2</v>
      </c>
      <c r="B6" s="17" t="s">
        <v>62</v>
      </c>
      <c r="C6" s="88" t="s">
        <v>158</v>
      </c>
      <c r="D6" s="48" t="s">
        <v>25</v>
      </c>
      <c r="E6" s="19"/>
      <c r="F6" s="48"/>
      <c r="G6" s="90">
        <v>11</v>
      </c>
      <c r="H6" s="90">
        <v>15</v>
      </c>
      <c r="I6" s="59">
        <f t="shared" ref="I6:I69" si="0">SUM(G6:H6)</f>
        <v>26</v>
      </c>
      <c r="J6" s="104">
        <v>8752059843</v>
      </c>
      <c r="K6" s="48" t="s">
        <v>566</v>
      </c>
      <c r="L6" s="94" t="s">
        <v>595</v>
      </c>
      <c r="M6" s="108">
        <v>9854693606</v>
      </c>
      <c r="N6" s="109" t="s">
        <v>640</v>
      </c>
      <c r="O6" s="112">
        <v>9577094010</v>
      </c>
      <c r="P6" s="187"/>
      <c r="Q6" s="48" t="s">
        <v>626</v>
      </c>
      <c r="R6" s="48">
        <v>12</v>
      </c>
      <c r="S6" s="110" t="s">
        <v>635</v>
      </c>
      <c r="T6" s="48"/>
    </row>
    <row r="7" spans="1:20" ht="18.75">
      <c r="A7" s="4">
        <v>3</v>
      </c>
      <c r="B7" s="17" t="s">
        <v>62</v>
      </c>
      <c r="C7" s="88" t="s">
        <v>159</v>
      </c>
      <c r="D7" s="48" t="s">
        <v>25</v>
      </c>
      <c r="E7" s="19"/>
      <c r="F7" s="48"/>
      <c r="G7" s="90">
        <v>14</v>
      </c>
      <c r="H7" s="90">
        <v>11</v>
      </c>
      <c r="I7" s="59">
        <f t="shared" si="0"/>
        <v>25</v>
      </c>
      <c r="J7" s="104">
        <v>8752059843</v>
      </c>
      <c r="K7" s="48" t="s">
        <v>566</v>
      </c>
      <c r="L7" s="94" t="s">
        <v>595</v>
      </c>
      <c r="M7" s="108">
        <v>9854693606</v>
      </c>
      <c r="N7" s="109" t="s">
        <v>640</v>
      </c>
      <c r="O7" s="112">
        <v>9577094010</v>
      </c>
      <c r="P7" s="187"/>
      <c r="Q7" s="48" t="s">
        <v>626</v>
      </c>
      <c r="R7" s="48">
        <v>12</v>
      </c>
      <c r="S7" s="110" t="s">
        <v>635</v>
      </c>
      <c r="T7" s="48"/>
    </row>
    <row r="8" spans="1:20" ht="18.75">
      <c r="A8" s="4">
        <v>4</v>
      </c>
      <c r="B8" s="17" t="s">
        <v>62</v>
      </c>
      <c r="C8" s="88" t="s">
        <v>160</v>
      </c>
      <c r="D8" s="48" t="s">
        <v>23</v>
      </c>
      <c r="E8" s="19"/>
      <c r="F8" s="48" t="s">
        <v>543</v>
      </c>
      <c r="G8" s="90">
        <v>22</v>
      </c>
      <c r="H8" s="90">
        <v>28</v>
      </c>
      <c r="I8" s="59">
        <f t="shared" si="0"/>
        <v>50</v>
      </c>
      <c r="J8" s="106" t="s">
        <v>520</v>
      </c>
      <c r="K8" s="48" t="s">
        <v>566</v>
      </c>
      <c r="L8" s="94" t="s">
        <v>595</v>
      </c>
      <c r="M8" s="108">
        <v>9854693606</v>
      </c>
      <c r="N8" s="109" t="s">
        <v>640</v>
      </c>
      <c r="O8" s="112">
        <v>9577094010</v>
      </c>
      <c r="P8" s="187"/>
      <c r="Q8" s="48" t="s">
        <v>626</v>
      </c>
      <c r="R8" s="48">
        <v>10</v>
      </c>
      <c r="S8" s="110" t="s">
        <v>635</v>
      </c>
      <c r="T8" s="48"/>
    </row>
    <row r="9" spans="1:20" ht="18.75">
      <c r="A9" s="4">
        <v>5</v>
      </c>
      <c r="B9" s="17" t="s">
        <v>62</v>
      </c>
      <c r="C9" s="88" t="s">
        <v>161</v>
      </c>
      <c r="D9" s="48" t="s">
        <v>23</v>
      </c>
      <c r="E9" s="19"/>
      <c r="F9" s="48" t="s">
        <v>544</v>
      </c>
      <c r="G9" s="90">
        <v>71</v>
      </c>
      <c r="H9" s="90">
        <v>69</v>
      </c>
      <c r="I9" s="59">
        <f t="shared" si="0"/>
        <v>140</v>
      </c>
      <c r="J9" s="106">
        <v>9401091141</v>
      </c>
      <c r="K9" s="48" t="s">
        <v>566</v>
      </c>
      <c r="L9" s="94" t="s">
        <v>595</v>
      </c>
      <c r="M9" s="108">
        <v>9854693606</v>
      </c>
      <c r="N9" s="109" t="s">
        <v>640</v>
      </c>
      <c r="O9" s="112">
        <v>9577094010</v>
      </c>
      <c r="P9" s="91">
        <v>43588</v>
      </c>
      <c r="Q9" s="48" t="s">
        <v>627</v>
      </c>
      <c r="R9" s="48">
        <v>14</v>
      </c>
      <c r="S9" s="110" t="s">
        <v>635</v>
      </c>
      <c r="T9" s="48"/>
    </row>
    <row r="10" spans="1:20" ht="18.75">
      <c r="A10" s="4">
        <v>6</v>
      </c>
      <c r="B10" s="17" t="s">
        <v>62</v>
      </c>
      <c r="C10" s="88" t="s">
        <v>161</v>
      </c>
      <c r="D10" s="48" t="s">
        <v>23</v>
      </c>
      <c r="E10" s="19"/>
      <c r="F10" s="48" t="s">
        <v>544</v>
      </c>
      <c r="G10" s="90">
        <v>66</v>
      </c>
      <c r="H10" s="90">
        <v>69</v>
      </c>
      <c r="I10" s="59">
        <f t="shared" si="0"/>
        <v>135</v>
      </c>
      <c r="J10" s="106">
        <v>9401091141</v>
      </c>
      <c r="K10" s="48" t="s">
        <v>566</v>
      </c>
      <c r="L10" s="94" t="s">
        <v>595</v>
      </c>
      <c r="M10" s="108">
        <v>9854693606</v>
      </c>
      <c r="N10" s="109" t="s">
        <v>640</v>
      </c>
      <c r="O10" s="112">
        <v>9577094010</v>
      </c>
      <c r="P10" s="91">
        <v>43589</v>
      </c>
      <c r="Q10" s="48" t="s">
        <v>628</v>
      </c>
      <c r="R10" s="48">
        <v>14</v>
      </c>
      <c r="S10" s="110" t="s">
        <v>635</v>
      </c>
      <c r="T10" s="48"/>
    </row>
    <row r="11" spans="1:20" ht="18.75">
      <c r="A11" s="4">
        <v>7</v>
      </c>
      <c r="B11" s="17" t="s">
        <v>62</v>
      </c>
      <c r="C11" s="88" t="s">
        <v>161</v>
      </c>
      <c r="D11" s="48" t="s">
        <v>23</v>
      </c>
      <c r="E11" s="19"/>
      <c r="F11" s="48" t="s">
        <v>544</v>
      </c>
      <c r="G11" s="90">
        <v>73</v>
      </c>
      <c r="H11" s="90">
        <v>65</v>
      </c>
      <c r="I11" s="59">
        <f t="shared" si="0"/>
        <v>138</v>
      </c>
      <c r="J11" s="106">
        <v>9401091141</v>
      </c>
      <c r="K11" s="48" t="s">
        <v>566</v>
      </c>
      <c r="L11" s="94" t="s">
        <v>595</v>
      </c>
      <c r="M11" s="108">
        <v>9854693606</v>
      </c>
      <c r="N11" s="109" t="s">
        <v>640</v>
      </c>
      <c r="O11" s="112">
        <v>9577094010</v>
      </c>
      <c r="P11" s="91">
        <v>43591</v>
      </c>
      <c r="Q11" s="48" t="s">
        <v>629</v>
      </c>
      <c r="R11" s="48">
        <v>14</v>
      </c>
      <c r="S11" s="110" t="s">
        <v>635</v>
      </c>
      <c r="T11" s="48"/>
    </row>
    <row r="12" spans="1:20" ht="18.75">
      <c r="A12" s="4">
        <v>8</v>
      </c>
      <c r="B12" s="17" t="s">
        <v>62</v>
      </c>
      <c r="C12" s="89" t="s">
        <v>162</v>
      </c>
      <c r="D12" s="48" t="s">
        <v>23</v>
      </c>
      <c r="E12" s="19"/>
      <c r="F12" s="48" t="s">
        <v>543</v>
      </c>
      <c r="G12" s="89">
        <v>66</v>
      </c>
      <c r="H12" s="89">
        <v>72</v>
      </c>
      <c r="I12" s="59">
        <f t="shared" si="0"/>
        <v>138</v>
      </c>
      <c r="J12" s="106" t="s">
        <v>521</v>
      </c>
      <c r="K12" s="48" t="s">
        <v>567</v>
      </c>
      <c r="L12" s="94" t="s">
        <v>596</v>
      </c>
      <c r="M12" s="108">
        <v>9435936113</v>
      </c>
      <c r="N12" s="109" t="s">
        <v>641</v>
      </c>
      <c r="O12" s="112">
        <v>7896974273</v>
      </c>
      <c r="P12" s="92">
        <v>43592</v>
      </c>
      <c r="Q12" s="48" t="s">
        <v>624</v>
      </c>
      <c r="R12" s="48">
        <v>48</v>
      </c>
      <c r="S12" s="110" t="s">
        <v>635</v>
      </c>
      <c r="T12" s="48"/>
    </row>
    <row r="13" spans="1:20" ht="18.75">
      <c r="A13" s="4">
        <v>9</v>
      </c>
      <c r="B13" s="17" t="s">
        <v>62</v>
      </c>
      <c r="C13" s="89" t="s">
        <v>162</v>
      </c>
      <c r="D13" s="48" t="s">
        <v>23</v>
      </c>
      <c r="E13" s="19"/>
      <c r="F13" s="48" t="s">
        <v>543</v>
      </c>
      <c r="G13" s="89">
        <v>67</v>
      </c>
      <c r="H13" s="89">
        <v>63</v>
      </c>
      <c r="I13" s="59">
        <f t="shared" si="0"/>
        <v>130</v>
      </c>
      <c r="J13" s="106" t="s">
        <v>521</v>
      </c>
      <c r="K13" s="48" t="s">
        <v>567</v>
      </c>
      <c r="L13" s="94" t="s">
        <v>596</v>
      </c>
      <c r="M13" s="108">
        <v>9435936113</v>
      </c>
      <c r="N13" s="109" t="s">
        <v>641</v>
      </c>
      <c r="O13" s="112">
        <v>7896974273</v>
      </c>
      <c r="P13" s="92">
        <v>43593</v>
      </c>
      <c r="Q13" s="48" t="s">
        <v>625</v>
      </c>
      <c r="R13" s="48">
        <v>48</v>
      </c>
      <c r="S13" s="110" t="s">
        <v>635</v>
      </c>
      <c r="T13" s="48"/>
    </row>
    <row r="14" spans="1:20" ht="18.75">
      <c r="A14" s="4">
        <v>10</v>
      </c>
      <c r="B14" s="17" t="s">
        <v>62</v>
      </c>
      <c r="C14" s="89" t="s">
        <v>162</v>
      </c>
      <c r="D14" s="48" t="s">
        <v>23</v>
      </c>
      <c r="E14" s="19"/>
      <c r="F14" s="48" t="s">
        <v>543</v>
      </c>
      <c r="G14" s="89">
        <v>69</v>
      </c>
      <c r="H14" s="89">
        <v>59</v>
      </c>
      <c r="I14" s="59">
        <f t="shared" si="0"/>
        <v>128</v>
      </c>
      <c r="J14" s="106" t="s">
        <v>521</v>
      </c>
      <c r="K14" s="48" t="s">
        <v>567</v>
      </c>
      <c r="L14" s="94" t="s">
        <v>596</v>
      </c>
      <c r="M14" s="108">
        <v>9435936113</v>
      </c>
      <c r="N14" s="109" t="s">
        <v>641</v>
      </c>
      <c r="O14" s="112">
        <v>7896974273</v>
      </c>
      <c r="P14" s="92">
        <v>43594</v>
      </c>
      <c r="Q14" s="48" t="s">
        <v>626</v>
      </c>
      <c r="R14" s="48">
        <v>48</v>
      </c>
      <c r="S14" s="110" t="s">
        <v>635</v>
      </c>
      <c r="T14" s="48"/>
    </row>
    <row r="15" spans="1:20" ht="18.75">
      <c r="A15" s="4">
        <v>11</v>
      </c>
      <c r="B15" s="17" t="s">
        <v>62</v>
      </c>
      <c r="C15" s="89" t="s">
        <v>162</v>
      </c>
      <c r="D15" s="48" t="s">
        <v>23</v>
      </c>
      <c r="E15" s="19"/>
      <c r="F15" s="48" t="s">
        <v>543</v>
      </c>
      <c r="G15" s="89">
        <v>72</v>
      </c>
      <c r="H15" s="89">
        <v>68</v>
      </c>
      <c r="I15" s="59">
        <f t="shared" si="0"/>
        <v>140</v>
      </c>
      <c r="J15" s="106" t="s">
        <v>521</v>
      </c>
      <c r="K15" s="48" t="s">
        <v>567</v>
      </c>
      <c r="L15" s="94" t="s">
        <v>596</v>
      </c>
      <c r="M15" s="108">
        <v>9435936113</v>
      </c>
      <c r="N15" s="109" t="s">
        <v>641</v>
      </c>
      <c r="O15" s="112">
        <v>7896974273</v>
      </c>
      <c r="P15" s="92">
        <v>43595</v>
      </c>
      <c r="Q15" s="48" t="s">
        <v>627</v>
      </c>
      <c r="R15" s="48">
        <v>48</v>
      </c>
      <c r="S15" s="110" t="s">
        <v>635</v>
      </c>
      <c r="T15" s="48"/>
    </row>
    <row r="16" spans="1:20" ht="18.75">
      <c r="A16" s="4">
        <v>12</v>
      </c>
      <c r="B16" s="17" t="s">
        <v>62</v>
      </c>
      <c r="C16" s="89" t="s">
        <v>163</v>
      </c>
      <c r="D16" s="57" t="s">
        <v>23</v>
      </c>
      <c r="E16" s="17"/>
      <c r="F16" s="57" t="s">
        <v>546</v>
      </c>
      <c r="G16" s="89">
        <v>67</v>
      </c>
      <c r="H16" s="89">
        <v>61</v>
      </c>
      <c r="I16" s="59">
        <f t="shared" si="0"/>
        <v>128</v>
      </c>
      <c r="J16" s="106" t="s">
        <v>522</v>
      </c>
      <c r="K16" s="48" t="s">
        <v>567</v>
      </c>
      <c r="L16" s="94" t="s">
        <v>596</v>
      </c>
      <c r="M16" s="108">
        <v>9435936113</v>
      </c>
      <c r="N16" s="109" t="s">
        <v>641</v>
      </c>
      <c r="O16" s="112">
        <v>7896974273</v>
      </c>
      <c r="P16" s="92">
        <v>43596</v>
      </c>
      <c r="Q16" s="48" t="s">
        <v>628</v>
      </c>
      <c r="R16" s="48">
        <v>58</v>
      </c>
      <c r="S16" s="110" t="s">
        <v>635</v>
      </c>
      <c r="T16" s="48"/>
    </row>
    <row r="17" spans="1:20" ht="18.75">
      <c r="A17" s="4">
        <v>13</v>
      </c>
      <c r="B17" s="17" t="s">
        <v>62</v>
      </c>
      <c r="C17" s="89" t="s">
        <v>163</v>
      </c>
      <c r="D17" s="48" t="s">
        <v>23</v>
      </c>
      <c r="E17" s="19"/>
      <c r="F17" s="48" t="s">
        <v>546</v>
      </c>
      <c r="G17" s="89">
        <v>59</v>
      </c>
      <c r="H17" s="89">
        <v>68</v>
      </c>
      <c r="I17" s="59">
        <f t="shared" si="0"/>
        <v>127</v>
      </c>
      <c r="J17" s="106" t="s">
        <v>522</v>
      </c>
      <c r="K17" s="48" t="s">
        <v>567</v>
      </c>
      <c r="L17" s="94" t="s">
        <v>596</v>
      </c>
      <c r="M17" s="108">
        <v>9435936113</v>
      </c>
      <c r="N17" s="109" t="s">
        <v>641</v>
      </c>
      <c r="O17" s="112">
        <v>7896974273</v>
      </c>
      <c r="P17" s="92">
        <v>43598</v>
      </c>
      <c r="Q17" s="48" t="s">
        <v>629</v>
      </c>
      <c r="R17" s="48">
        <v>58</v>
      </c>
      <c r="S17" s="110" t="s">
        <v>635</v>
      </c>
      <c r="T17" s="48"/>
    </row>
    <row r="18" spans="1:20" ht="18.75">
      <c r="A18" s="4">
        <v>14</v>
      </c>
      <c r="B18" s="17" t="s">
        <v>62</v>
      </c>
      <c r="C18" s="89" t="s">
        <v>164</v>
      </c>
      <c r="D18" s="48" t="s">
        <v>23</v>
      </c>
      <c r="E18" s="19"/>
      <c r="F18" s="48" t="s">
        <v>546</v>
      </c>
      <c r="G18" s="89">
        <v>58</v>
      </c>
      <c r="H18" s="89">
        <v>69</v>
      </c>
      <c r="I18" s="59">
        <f t="shared" si="0"/>
        <v>127</v>
      </c>
      <c r="J18" s="106" t="s">
        <v>523</v>
      </c>
      <c r="K18" s="48" t="s">
        <v>567</v>
      </c>
      <c r="L18" s="94" t="s">
        <v>596</v>
      </c>
      <c r="M18" s="108">
        <v>9435936113</v>
      </c>
      <c r="N18" s="109" t="s">
        <v>641</v>
      </c>
      <c r="O18" s="112">
        <v>7896974273</v>
      </c>
      <c r="P18" s="92">
        <v>43599</v>
      </c>
      <c r="Q18" s="48" t="s">
        <v>624</v>
      </c>
      <c r="R18" s="48">
        <v>56</v>
      </c>
      <c r="S18" s="110" t="s">
        <v>635</v>
      </c>
      <c r="T18" s="48"/>
    </row>
    <row r="19" spans="1:20" ht="18.75">
      <c r="A19" s="4">
        <v>15</v>
      </c>
      <c r="B19" s="17" t="s">
        <v>62</v>
      </c>
      <c r="C19" s="89" t="s">
        <v>164</v>
      </c>
      <c r="D19" s="48" t="s">
        <v>23</v>
      </c>
      <c r="E19" s="19"/>
      <c r="F19" s="48" t="s">
        <v>546</v>
      </c>
      <c r="G19" s="89">
        <v>61</v>
      </c>
      <c r="H19" s="89">
        <v>65</v>
      </c>
      <c r="I19" s="59">
        <f t="shared" si="0"/>
        <v>126</v>
      </c>
      <c r="J19" s="106" t="s">
        <v>523</v>
      </c>
      <c r="K19" s="48" t="s">
        <v>567</v>
      </c>
      <c r="L19" s="94" t="s">
        <v>596</v>
      </c>
      <c r="M19" s="108">
        <v>9435936113</v>
      </c>
      <c r="N19" s="109" t="s">
        <v>641</v>
      </c>
      <c r="O19" s="112">
        <v>7896974273</v>
      </c>
      <c r="P19" s="92">
        <v>43600</v>
      </c>
      <c r="Q19" s="48" t="s">
        <v>625</v>
      </c>
      <c r="R19" s="48">
        <v>56</v>
      </c>
      <c r="S19" s="110" t="s">
        <v>635</v>
      </c>
      <c r="T19" s="48"/>
    </row>
    <row r="20" spans="1:20" ht="18.75">
      <c r="A20" s="4">
        <v>16</v>
      </c>
      <c r="B20" s="17" t="s">
        <v>62</v>
      </c>
      <c r="C20" s="89" t="s">
        <v>165</v>
      </c>
      <c r="D20" s="48" t="s">
        <v>23</v>
      </c>
      <c r="E20" s="19"/>
      <c r="F20" s="48" t="s">
        <v>546</v>
      </c>
      <c r="G20" s="89">
        <v>67</v>
      </c>
      <c r="H20" s="89">
        <v>78</v>
      </c>
      <c r="I20" s="59">
        <f t="shared" si="0"/>
        <v>145</v>
      </c>
      <c r="J20" s="106" t="s">
        <v>524</v>
      </c>
      <c r="K20" s="48" t="s">
        <v>567</v>
      </c>
      <c r="L20" s="94" t="s">
        <v>596</v>
      </c>
      <c r="M20" s="108">
        <v>9435936113</v>
      </c>
      <c r="N20" s="109" t="s">
        <v>641</v>
      </c>
      <c r="O20" s="112">
        <v>7896974273</v>
      </c>
      <c r="P20" s="92">
        <v>43601</v>
      </c>
      <c r="Q20" s="48" t="s">
        <v>626</v>
      </c>
      <c r="R20" s="48">
        <v>54</v>
      </c>
      <c r="S20" s="110" t="s">
        <v>635</v>
      </c>
      <c r="T20" s="48"/>
    </row>
    <row r="21" spans="1:20" ht="18.75">
      <c r="A21" s="4">
        <v>17</v>
      </c>
      <c r="B21" s="17" t="s">
        <v>62</v>
      </c>
      <c r="C21" s="89" t="s">
        <v>165</v>
      </c>
      <c r="D21" s="48" t="s">
        <v>23</v>
      </c>
      <c r="E21" s="19"/>
      <c r="F21" s="48" t="s">
        <v>546</v>
      </c>
      <c r="G21" s="89">
        <v>69</v>
      </c>
      <c r="H21" s="89">
        <v>71</v>
      </c>
      <c r="I21" s="59">
        <f t="shared" si="0"/>
        <v>140</v>
      </c>
      <c r="J21" s="106" t="s">
        <v>524</v>
      </c>
      <c r="K21" s="48" t="s">
        <v>567</v>
      </c>
      <c r="L21" s="94" t="s">
        <v>596</v>
      </c>
      <c r="M21" s="108">
        <v>9435936113</v>
      </c>
      <c r="N21" s="109" t="s">
        <v>641</v>
      </c>
      <c r="O21" s="112">
        <v>7896974273</v>
      </c>
      <c r="P21" s="92">
        <v>43602</v>
      </c>
      <c r="Q21" s="48" t="s">
        <v>627</v>
      </c>
      <c r="R21" s="48">
        <v>54</v>
      </c>
      <c r="S21" s="110" t="s">
        <v>635</v>
      </c>
      <c r="T21" s="48"/>
    </row>
    <row r="22" spans="1:20" ht="18.75">
      <c r="A22" s="4">
        <v>18</v>
      </c>
      <c r="B22" s="17" t="s">
        <v>62</v>
      </c>
      <c r="C22" s="89" t="s">
        <v>166</v>
      </c>
      <c r="D22" s="48" t="s">
        <v>23</v>
      </c>
      <c r="E22" s="19"/>
      <c r="F22" s="48" t="s">
        <v>546</v>
      </c>
      <c r="G22" s="89">
        <v>66</v>
      </c>
      <c r="H22" s="89">
        <v>71</v>
      </c>
      <c r="I22" s="59">
        <f t="shared" si="0"/>
        <v>137</v>
      </c>
      <c r="J22" s="106" t="s">
        <v>525</v>
      </c>
      <c r="K22" s="48" t="s">
        <v>567</v>
      </c>
      <c r="L22" s="94" t="s">
        <v>596</v>
      </c>
      <c r="M22" s="108">
        <v>9435936113</v>
      </c>
      <c r="N22" s="109" t="s">
        <v>641</v>
      </c>
      <c r="O22" s="112">
        <v>7896974273</v>
      </c>
      <c r="P22" s="92">
        <v>43605</v>
      </c>
      <c r="Q22" s="48" t="s">
        <v>629</v>
      </c>
      <c r="R22" s="48">
        <v>53</v>
      </c>
      <c r="S22" s="110" t="s">
        <v>635</v>
      </c>
      <c r="T22" s="48"/>
    </row>
    <row r="23" spans="1:20" ht="18.75">
      <c r="A23" s="4">
        <v>19</v>
      </c>
      <c r="B23" s="17" t="s">
        <v>62</v>
      </c>
      <c r="C23" s="89" t="s">
        <v>166</v>
      </c>
      <c r="D23" s="57" t="s">
        <v>23</v>
      </c>
      <c r="E23" s="17"/>
      <c r="F23" s="57" t="s">
        <v>546</v>
      </c>
      <c r="G23" s="89">
        <v>56</v>
      </c>
      <c r="H23" s="89">
        <v>78</v>
      </c>
      <c r="I23" s="59">
        <f t="shared" si="0"/>
        <v>134</v>
      </c>
      <c r="J23" s="106" t="s">
        <v>525</v>
      </c>
      <c r="K23" s="48" t="s">
        <v>567</v>
      </c>
      <c r="L23" s="94" t="s">
        <v>596</v>
      </c>
      <c r="M23" s="108">
        <v>9435936113</v>
      </c>
      <c r="N23" s="109" t="s">
        <v>641</v>
      </c>
      <c r="O23" s="112">
        <v>7896974273</v>
      </c>
      <c r="P23" s="92">
        <v>43606</v>
      </c>
      <c r="Q23" s="48" t="s">
        <v>624</v>
      </c>
      <c r="R23" s="48">
        <v>53</v>
      </c>
      <c r="S23" s="110" t="s">
        <v>635</v>
      </c>
      <c r="T23" s="48"/>
    </row>
    <row r="24" spans="1:20" ht="18.75">
      <c r="A24" s="4">
        <v>20</v>
      </c>
      <c r="B24" s="17" t="s">
        <v>62</v>
      </c>
      <c r="C24" s="89" t="s">
        <v>167</v>
      </c>
      <c r="D24" s="48" t="s">
        <v>23</v>
      </c>
      <c r="E24" s="19"/>
      <c r="F24" s="48" t="s">
        <v>546</v>
      </c>
      <c r="G24" s="89">
        <v>66</v>
      </c>
      <c r="H24" s="89">
        <v>69</v>
      </c>
      <c r="I24" s="59">
        <f t="shared" si="0"/>
        <v>135</v>
      </c>
      <c r="J24" s="106" t="s">
        <v>526</v>
      </c>
      <c r="K24" s="48" t="s">
        <v>567</v>
      </c>
      <c r="L24" s="94" t="s">
        <v>596</v>
      </c>
      <c r="M24" s="108">
        <v>9435936113</v>
      </c>
      <c r="N24" s="109" t="s">
        <v>641</v>
      </c>
      <c r="O24" s="112">
        <v>7896974273</v>
      </c>
      <c r="P24" s="92">
        <v>43607</v>
      </c>
      <c r="Q24" s="48" t="s">
        <v>625</v>
      </c>
      <c r="R24" s="48">
        <v>54</v>
      </c>
      <c r="S24" s="110" t="s">
        <v>635</v>
      </c>
      <c r="T24" s="48"/>
    </row>
    <row r="25" spans="1:20" ht="18.75">
      <c r="A25" s="4">
        <v>21</v>
      </c>
      <c r="B25" s="17" t="s">
        <v>62</v>
      </c>
      <c r="C25" s="89" t="s">
        <v>167</v>
      </c>
      <c r="D25" s="48" t="s">
        <v>23</v>
      </c>
      <c r="E25" s="19"/>
      <c r="F25" s="48" t="s">
        <v>546</v>
      </c>
      <c r="G25" s="89">
        <v>18</v>
      </c>
      <c r="H25" s="89">
        <v>22</v>
      </c>
      <c r="I25" s="59">
        <f t="shared" si="0"/>
        <v>40</v>
      </c>
      <c r="J25" s="106" t="s">
        <v>526</v>
      </c>
      <c r="K25" s="48" t="s">
        <v>567</v>
      </c>
      <c r="L25" s="94" t="s">
        <v>596</v>
      </c>
      <c r="M25" s="108">
        <v>9435936113</v>
      </c>
      <c r="N25" s="109" t="s">
        <v>641</v>
      </c>
      <c r="O25" s="112">
        <v>7896974273</v>
      </c>
      <c r="P25" s="188">
        <v>43608</v>
      </c>
      <c r="Q25" s="48" t="s">
        <v>626</v>
      </c>
      <c r="R25" s="48">
        <v>54</v>
      </c>
      <c r="S25" s="110" t="s">
        <v>635</v>
      </c>
      <c r="T25" s="48"/>
    </row>
    <row r="26" spans="1:20" ht="18.75">
      <c r="A26" s="4">
        <v>22</v>
      </c>
      <c r="B26" s="17" t="s">
        <v>62</v>
      </c>
      <c r="C26" s="89" t="s">
        <v>168</v>
      </c>
      <c r="D26" s="48" t="s">
        <v>23</v>
      </c>
      <c r="E26" s="19"/>
      <c r="F26" s="48" t="s">
        <v>545</v>
      </c>
      <c r="G26" s="89">
        <v>47</v>
      </c>
      <c r="H26" s="89">
        <v>43</v>
      </c>
      <c r="I26" s="59">
        <f t="shared" si="0"/>
        <v>90</v>
      </c>
      <c r="J26" s="48">
        <v>8876470730</v>
      </c>
      <c r="K26" s="48" t="s">
        <v>567</v>
      </c>
      <c r="L26" s="94" t="s">
        <v>596</v>
      </c>
      <c r="M26" s="108">
        <v>9435936113</v>
      </c>
      <c r="N26" s="109" t="s">
        <v>641</v>
      </c>
      <c r="O26" s="112">
        <v>7896974273</v>
      </c>
      <c r="P26" s="189"/>
      <c r="Q26" s="48" t="s">
        <v>626</v>
      </c>
      <c r="R26" s="48">
        <v>55</v>
      </c>
      <c r="S26" s="110" t="s">
        <v>635</v>
      </c>
      <c r="T26" s="48"/>
    </row>
    <row r="27" spans="1:20" ht="18.75">
      <c r="A27" s="4">
        <v>23</v>
      </c>
      <c r="B27" s="17" t="s">
        <v>62</v>
      </c>
      <c r="C27" s="89" t="s">
        <v>169</v>
      </c>
      <c r="D27" s="48" t="s">
        <v>23</v>
      </c>
      <c r="E27" s="19"/>
      <c r="F27" s="48" t="s">
        <v>546</v>
      </c>
      <c r="G27" s="89">
        <v>65</v>
      </c>
      <c r="H27" s="89">
        <v>66</v>
      </c>
      <c r="I27" s="59">
        <f t="shared" si="0"/>
        <v>131</v>
      </c>
      <c r="J27" s="106" t="s">
        <v>527</v>
      </c>
      <c r="K27" s="48" t="s">
        <v>567</v>
      </c>
      <c r="L27" s="94" t="s">
        <v>596</v>
      </c>
      <c r="M27" s="108">
        <v>9435936113</v>
      </c>
      <c r="N27" s="109" t="s">
        <v>641</v>
      </c>
      <c r="O27" s="112">
        <v>7896974273</v>
      </c>
      <c r="P27" s="92">
        <v>43609</v>
      </c>
      <c r="Q27" s="48" t="s">
        <v>627</v>
      </c>
      <c r="R27" s="48">
        <v>55</v>
      </c>
      <c r="S27" s="110" t="s">
        <v>635</v>
      </c>
      <c r="T27" s="48"/>
    </row>
    <row r="28" spans="1:20" ht="18.75">
      <c r="A28" s="4">
        <v>24</v>
      </c>
      <c r="B28" s="17" t="s">
        <v>62</v>
      </c>
      <c r="C28" s="89" t="s">
        <v>169</v>
      </c>
      <c r="D28" s="48" t="s">
        <v>23</v>
      </c>
      <c r="E28" s="19"/>
      <c r="F28" s="48" t="s">
        <v>546</v>
      </c>
      <c r="G28" s="89">
        <v>69</v>
      </c>
      <c r="H28" s="89">
        <v>64</v>
      </c>
      <c r="I28" s="59">
        <f t="shared" si="0"/>
        <v>133</v>
      </c>
      <c r="J28" s="106" t="s">
        <v>527</v>
      </c>
      <c r="K28" s="48" t="s">
        <v>567</v>
      </c>
      <c r="L28" s="94" t="s">
        <v>596</v>
      </c>
      <c r="M28" s="108">
        <v>9435936113</v>
      </c>
      <c r="N28" s="109" t="s">
        <v>641</v>
      </c>
      <c r="O28" s="112">
        <v>7896974273</v>
      </c>
      <c r="P28" s="92">
        <v>43610</v>
      </c>
      <c r="Q28" s="48" t="s">
        <v>628</v>
      </c>
      <c r="R28" s="48">
        <v>55</v>
      </c>
      <c r="S28" s="110" t="s">
        <v>635</v>
      </c>
      <c r="T28" s="48"/>
    </row>
    <row r="29" spans="1:20" ht="18.75">
      <c r="A29" s="4">
        <v>25</v>
      </c>
      <c r="B29" s="17" t="s">
        <v>62</v>
      </c>
      <c r="C29" s="89" t="s">
        <v>170</v>
      </c>
      <c r="D29" s="48" t="s">
        <v>23</v>
      </c>
      <c r="E29" s="19"/>
      <c r="F29" s="48" t="s">
        <v>546</v>
      </c>
      <c r="G29" s="89">
        <v>71</v>
      </c>
      <c r="H29" s="89">
        <v>63</v>
      </c>
      <c r="I29" s="59">
        <f t="shared" si="0"/>
        <v>134</v>
      </c>
      <c r="J29" s="106" t="s">
        <v>528</v>
      </c>
      <c r="K29" s="48" t="s">
        <v>567</v>
      </c>
      <c r="L29" s="94" t="s">
        <v>596</v>
      </c>
      <c r="M29" s="108">
        <v>9435936113</v>
      </c>
      <c r="N29" s="109" t="s">
        <v>641</v>
      </c>
      <c r="O29" s="112">
        <v>7896974273</v>
      </c>
      <c r="P29" s="92">
        <v>43612</v>
      </c>
      <c r="Q29" s="48" t="s">
        <v>629</v>
      </c>
      <c r="R29" s="48">
        <v>56</v>
      </c>
      <c r="S29" s="110" t="s">
        <v>635</v>
      </c>
      <c r="T29" s="48"/>
    </row>
    <row r="30" spans="1:20" ht="18.75">
      <c r="A30" s="4">
        <v>26</v>
      </c>
      <c r="B30" s="17" t="s">
        <v>62</v>
      </c>
      <c r="C30" s="89" t="s">
        <v>171</v>
      </c>
      <c r="D30" s="57" t="s">
        <v>23</v>
      </c>
      <c r="E30" s="17"/>
      <c r="F30" s="57" t="s">
        <v>546</v>
      </c>
      <c r="G30" s="89">
        <v>69</v>
      </c>
      <c r="H30" s="89">
        <v>61</v>
      </c>
      <c r="I30" s="59">
        <f t="shared" si="0"/>
        <v>130</v>
      </c>
      <c r="J30" s="106" t="s">
        <v>529</v>
      </c>
      <c r="K30" s="48" t="s">
        <v>567</v>
      </c>
      <c r="L30" s="94" t="s">
        <v>596</v>
      </c>
      <c r="M30" s="108">
        <v>9435936113</v>
      </c>
      <c r="N30" s="109" t="s">
        <v>641</v>
      </c>
      <c r="O30" s="112">
        <v>7896974273</v>
      </c>
      <c r="P30" s="92">
        <v>43613</v>
      </c>
      <c r="Q30" s="48" t="s">
        <v>624</v>
      </c>
      <c r="R30" s="48">
        <v>54</v>
      </c>
      <c r="S30" s="110" t="s">
        <v>635</v>
      </c>
      <c r="T30" s="48"/>
    </row>
    <row r="31" spans="1:20" ht="18.75">
      <c r="A31" s="4">
        <v>27</v>
      </c>
      <c r="B31" s="17" t="s">
        <v>62</v>
      </c>
      <c r="C31" s="89" t="s">
        <v>171</v>
      </c>
      <c r="D31" s="48" t="s">
        <v>23</v>
      </c>
      <c r="E31" s="19"/>
      <c r="F31" s="48" t="s">
        <v>546</v>
      </c>
      <c r="G31" s="89">
        <v>28</v>
      </c>
      <c r="H31" s="89">
        <v>22</v>
      </c>
      <c r="I31" s="59">
        <f t="shared" si="0"/>
        <v>50</v>
      </c>
      <c r="J31" s="106" t="s">
        <v>529</v>
      </c>
      <c r="K31" s="48" t="s">
        <v>567</v>
      </c>
      <c r="L31" s="94" t="s">
        <v>596</v>
      </c>
      <c r="M31" s="108">
        <v>9435936113</v>
      </c>
      <c r="N31" s="109" t="s">
        <v>641</v>
      </c>
      <c r="O31" s="112">
        <v>7896974273</v>
      </c>
      <c r="P31" s="188">
        <v>43614</v>
      </c>
      <c r="Q31" s="48" t="s">
        <v>625</v>
      </c>
      <c r="R31" s="48">
        <v>54</v>
      </c>
      <c r="S31" s="110" t="s">
        <v>635</v>
      </c>
      <c r="T31" s="48"/>
    </row>
    <row r="32" spans="1:20" ht="18.75">
      <c r="A32" s="4">
        <v>28</v>
      </c>
      <c r="B32" s="17" t="s">
        <v>62</v>
      </c>
      <c r="C32" s="89" t="s">
        <v>172</v>
      </c>
      <c r="D32" s="48" t="s">
        <v>23</v>
      </c>
      <c r="E32" s="19"/>
      <c r="F32" s="48" t="s">
        <v>546</v>
      </c>
      <c r="G32" s="89">
        <v>56</v>
      </c>
      <c r="H32" s="89">
        <v>43</v>
      </c>
      <c r="I32" s="59">
        <f t="shared" si="0"/>
        <v>99</v>
      </c>
      <c r="J32" s="106" t="s">
        <v>530</v>
      </c>
      <c r="K32" s="48" t="s">
        <v>567</v>
      </c>
      <c r="L32" s="94" t="s">
        <v>596</v>
      </c>
      <c r="M32" s="108">
        <v>9435936113</v>
      </c>
      <c r="N32" s="109" t="s">
        <v>641</v>
      </c>
      <c r="O32" s="112">
        <v>7896974273</v>
      </c>
      <c r="P32" s="189"/>
      <c r="Q32" s="48" t="s">
        <v>625</v>
      </c>
      <c r="R32" s="48">
        <v>48</v>
      </c>
      <c r="S32" s="110" t="s">
        <v>635</v>
      </c>
      <c r="T32" s="48"/>
    </row>
    <row r="33" spans="1:20" ht="18.75">
      <c r="A33" s="4">
        <v>29</v>
      </c>
      <c r="B33" s="17" t="s">
        <v>62</v>
      </c>
      <c r="C33" s="89" t="s">
        <v>173</v>
      </c>
      <c r="D33" s="48" t="s">
        <v>23</v>
      </c>
      <c r="E33" s="19"/>
      <c r="F33" s="48" t="s">
        <v>546</v>
      </c>
      <c r="G33" s="89">
        <v>67</v>
      </c>
      <c r="H33" s="89">
        <v>71</v>
      </c>
      <c r="I33" s="59">
        <f t="shared" si="0"/>
        <v>138</v>
      </c>
      <c r="J33" s="106" t="s">
        <v>531</v>
      </c>
      <c r="K33" s="48" t="s">
        <v>567</v>
      </c>
      <c r="L33" s="94" t="s">
        <v>596</v>
      </c>
      <c r="M33" s="108">
        <v>9435936113</v>
      </c>
      <c r="N33" s="109" t="s">
        <v>641</v>
      </c>
      <c r="O33" s="112">
        <v>7896974273</v>
      </c>
      <c r="P33" s="92">
        <v>43615</v>
      </c>
      <c r="Q33" s="48" t="s">
        <v>626</v>
      </c>
      <c r="R33" s="48">
        <v>53</v>
      </c>
      <c r="S33" s="110" t="s">
        <v>635</v>
      </c>
      <c r="T33" s="48"/>
    </row>
    <row r="34" spans="1:20" ht="18.75">
      <c r="A34" s="4">
        <v>30</v>
      </c>
      <c r="B34" s="17" t="s">
        <v>62</v>
      </c>
      <c r="C34" s="89" t="s">
        <v>174</v>
      </c>
      <c r="D34" s="48" t="s">
        <v>23</v>
      </c>
      <c r="E34" s="19"/>
      <c r="F34" s="48" t="s">
        <v>546</v>
      </c>
      <c r="G34" s="89">
        <v>61</v>
      </c>
      <c r="H34" s="89">
        <v>67</v>
      </c>
      <c r="I34" s="59">
        <f t="shared" si="0"/>
        <v>128</v>
      </c>
      <c r="J34" s="106" t="s">
        <v>532</v>
      </c>
      <c r="K34" s="48" t="s">
        <v>567</v>
      </c>
      <c r="L34" s="94" t="s">
        <v>596</v>
      </c>
      <c r="M34" s="108">
        <v>9435936113</v>
      </c>
      <c r="N34" s="109" t="s">
        <v>641</v>
      </c>
      <c r="O34" s="112">
        <v>7896974273</v>
      </c>
      <c r="P34" s="92">
        <v>43616</v>
      </c>
      <c r="Q34" s="48" t="s">
        <v>627</v>
      </c>
      <c r="R34" s="48">
        <v>46</v>
      </c>
      <c r="S34" s="110" t="s">
        <v>635</v>
      </c>
      <c r="T34" s="48"/>
    </row>
    <row r="35" spans="1:20" ht="18.75">
      <c r="A35" s="4">
        <v>31</v>
      </c>
      <c r="B35" s="17" t="s">
        <v>63</v>
      </c>
      <c r="C35" s="94" t="s">
        <v>175</v>
      </c>
      <c r="D35" s="48" t="s">
        <v>23</v>
      </c>
      <c r="E35" s="19"/>
      <c r="F35" s="48" t="s">
        <v>543</v>
      </c>
      <c r="G35" s="94">
        <v>66</v>
      </c>
      <c r="H35" s="94">
        <v>71</v>
      </c>
      <c r="I35" s="59">
        <f t="shared" si="0"/>
        <v>137</v>
      </c>
      <c r="J35" s="48">
        <v>7002791057</v>
      </c>
      <c r="K35" s="48" t="s">
        <v>561</v>
      </c>
      <c r="L35" s="94" t="s">
        <v>597</v>
      </c>
      <c r="M35" s="108">
        <v>8723909975</v>
      </c>
      <c r="N35" s="109" t="s">
        <v>642</v>
      </c>
      <c r="O35" s="112">
        <v>9957710351</v>
      </c>
      <c r="P35" s="95">
        <v>43587</v>
      </c>
      <c r="Q35" s="48" t="s">
        <v>626</v>
      </c>
      <c r="R35" s="48">
        <v>48</v>
      </c>
      <c r="S35" s="110" t="s">
        <v>636</v>
      </c>
      <c r="T35" s="48"/>
    </row>
    <row r="36" spans="1:20" ht="18.75">
      <c r="A36" s="4">
        <v>32</v>
      </c>
      <c r="B36" s="17" t="s">
        <v>63</v>
      </c>
      <c r="C36" s="94" t="s">
        <v>175</v>
      </c>
      <c r="D36" s="18" t="s">
        <v>23</v>
      </c>
      <c r="E36" s="19"/>
      <c r="F36" s="18" t="s">
        <v>543</v>
      </c>
      <c r="G36" s="94">
        <v>68</v>
      </c>
      <c r="H36" s="94">
        <v>72</v>
      </c>
      <c r="I36" s="59">
        <f t="shared" si="0"/>
        <v>140</v>
      </c>
      <c r="J36" s="48">
        <v>7002791057</v>
      </c>
      <c r="K36" s="48" t="s">
        <v>561</v>
      </c>
      <c r="L36" s="94" t="s">
        <v>597</v>
      </c>
      <c r="M36" s="108">
        <v>8723909975</v>
      </c>
      <c r="N36" s="109" t="s">
        <v>642</v>
      </c>
      <c r="O36" s="112">
        <v>9957710351</v>
      </c>
      <c r="P36" s="95">
        <v>43588</v>
      </c>
      <c r="Q36" s="110" t="s">
        <v>627</v>
      </c>
      <c r="R36" s="18">
        <v>48</v>
      </c>
      <c r="S36" s="110" t="s">
        <v>636</v>
      </c>
      <c r="T36" s="18"/>
    </row>
    <row r="37" spans="1:20" ht="18.75">
      <c r="A37" s="4">
        <v>33</v>
      </c>
      <c r="B37" s="17" t="s">
        <v>63</v>
      </c>
      <c r="C37" s="94" t="s">
        <v>175</v>
      </c>
      <c r="D37" s="18" t="s">
        <v>23</v>
      </c>
      <c r="E37" s="19"/>
      <c r="F37" s="18" t="s">
        <v>543</v>
      </c>
      <c r="G37" s="94">
        <v>71</v>
      </c>
      <c r="H37" s="94">
        <v>69</v>
      </c>
      <c r="I37" s="59">
        <f t="shared" si="0"/>
        <v>140</v>
      </c>
      <c r="J37" s="48">
        <v>7002791057</v>
      </c>
      <c r="K37" s="48" t="s">
        <v>561</v>
      </c>
      <c r="L37" s="94" t="s">
        <v>597</v>
      </c>
      <c r="M37" s="108">
        <v>8723909975</v>
      </c>
      <c r="N37" s="109" t="s">
        <v>642</v>
      </c>
      <c r="O37" s="112">
        <v>9957710351</v>
      </c>
      <c r="P37" s="184">
        <v>43589</v>
      </c>
      <c r="Q37" s="110" t="s">
        <v>628</v>
      </c>
      <c r="R37" s="18">
        <v>48</v>
      </c>
      <c r="S37" s="110" t="s">
        <v>636</v>
      </c>
      <c r="T37" s="18"/>
    </row>
    <row r="38" spans="1:20" ht="18.75">
      <c r="A38" s="4">
        <v>34</v>
      </c>
      <c r="B38" s="17" t="s">
        <v>63</v>
      </c>
      <c r="C38" s="94" t="s">
        <v>176</v>
      </c>
      <c r="D38" s="18" t="s">
        <v>23</v>
      </c>
      <c r="E38" s="19"/>
      <c r="F38" s="18" t="s">
        <v>546</v>
      </c>
      <c r="G38" s="94">
        <v>25</v>
      </c>
      <c r="H38" s="94">
        <v>30</v>
      </c>
      <c r="I38" s="59">
        <f t="shared" si="0"/>
        <v>55</v>
      </c>
      <c r="J38" s="18">
        <v>8486041136</v>
      </c>
      <c r="K38" s="48" t="s">
        <v>561</v>
      </c>
      <c r="L38" s="94" t="s">
        <v>597</v>
      </c>
      <c r="M38" s="108">
        <v>8723909975</v>
      </c>
      <c r="N38" s="109" t="s">
        <v>642</v>
      </c>
      <c r="O38" s="112">
        <v>9957710351</v>
      </c>
      <c r="P38" s="185"/>
      <c r="Q38" s="110" t="s">
        <v>628</v>
      </c>
      <c r="R38" s="18">
        <v>51</v>
      </c>
      <c r="S38" s="110" t="s">
        <v>636</v>
      </c>
      <c r="T38" s="18"/>
    </row>
    <row r="39" spans="1:20" ht="18.75">
      <c r="A39" s="4">
        <v>35</v>
      </c>
      <c r="B39" s="17" t="s">
        <v>63</v>
      </c>
      <c r="C39" s="94" t="s">
        <v>177</v>
      </c>
      <c r="D39" s="18" t="s">
        <v>23</v>
      </c>
      <c r="E39" s="19"/>
      <c r="F39" s="18" t="s">
        <v>546</v>
      </c>
      <c r="G39" s="94">
        <v>69</v>
      </c>
      <c r="H39" s="94">
        <v>68</v>
      </c>
      <c r="I39" s="59">
        <f t="shared" si="0"/>
        <v>137</v>
      </c>
      <c r="J39" s="18">
        <v>9577627389</v>
      </c>
      <c r="K39" s="48" t="s">
        <v>561</v>
      </c>
      <c r="L39" s="94" t="s">
        <v>597</v>
      </c>
      <c r="M39" s="108">
        <v>8723909975</v>
      </c>
      <c r="N39" s="109" t="s">
        <v>642</v>
      </c>
      <c r="O39" s="112">
        <v>9957710351</v>
      </c>
      <c r="P39" s="95">
        <v>43591</v>
      </c>
      <c r="Q39" s="110" t="s">
        <v>629</v>
      </c>
      <c r="R39" s="18">
        <v>48</v>
      </c>
      <c r="S39" s="110" t="s">
        <v>636</v>
      </c>
      <c r="T39" s="18"/>
    </row>
    <row r="40" spans="1:20" ht="18.75">
      <c r="A40" s="4">
        <v>36</v>
      </c>
      <c r="B40" s="17" t="s">
        <v>63</v>
      </c>
      <c r="C40" s="94" t="s">
        <v>177</v>
      </c>
      <c r="D40" s="18" t="s">
        <v>23</v>
      </c>
      <c r="E40" s="19"/>
      <c r="F40" s="18" t="s">
        <v>546</v>
      </c>
      <c r="G40" s="94">
        <v>25</v>
      </c>
      <c r="H40" s="94">
        <v>28</v>
      </c>
      <c r="I40" s="59">
        <f t="shared" si="0"/>
        <v>53</v>
      </c>
      <c r="J40" s="18">
        <v>9577627389</v>
      </c>
      <c r="K40" s="48" t="s">
        <v>561</v>
      </c>
      <c r="L40" s="94" t="s">
        <v>597</v>
      </c>
      <c r="M40" s="108">
        <v>8723909975</v>
      </c>
      <c r="N40" s="109" t="s">
        <v>642</v>
      </c>
      <c r="O40" s="112">
        <v>9957710351</v>
      </c>
      <c r="P40" s="184">
        <v>43592</v>
      </c>
      <c r="Q40" s="110" t="s">
        <v>624</v>
      </c>
      <c r="R40" s="18">
        <v>48</v>
      </c>
      <c r="S40" s="110" t="s">
        <v>636</v>
      </c>
      <c r="T40" s="18"/>
    </row>
    <row r="41" spans="1:20" ht="18.75">
      <c r="A41" s="4">
        <v>37</v>
      </c>
      <c r="B41" s="17" t="s">
        <v>63</v>
      </c>
      <c r="C41" s="94" t="s">
        <v>178</v>
      </c>
      <c r="D41" s="18" t="s">
        <v>23</v>
      </c>
      <c r="E41" s="19"/>
      <c r="F41" s="18" t="s">
        <v>546</v>
      </c>
      <c r="G41" s="94">
        <v>43</v>
      </c>
      <c r="H41" s="94">
        <v>43</v>
      </c>
      <c r="I41" s="59">
        <f t="shared" si="0"/>
        <v>86</v>
      </c>
      <c r="J41" s="18">
        <v>9854652957</v>
      </c>
      <c r="K41" s="48" t="s">
        <v>561</v>
      </c>
      <c r="L41" s="94" t="s">
        <v>597</v>
      </c>
      <c r="M41" s="108">
        <v>8723909975</v>
      </c>
      <c r="N41" s="109" t="s">
        <v>642</v>
      </c>
      <c r="O41" s="112">
        <v>9957710351</v>
      </c>
      <c r="P41" s="185"/>
      <c r="Q41" s="110" t="s">
        <v>624</v>
      </c>
      <c r="R41" s="18">
        <v>46</v>
      </c>
      <c r="S41" s="110" t="s">
        <v>636</v>
      </c>
      <c r="T41" s="18"/>
    </row>
    <row r="42" spans="1:20" ht="18.75">
      <c r="A42" s="4">
        <v>38</v>
      </c>
      <c r="B42" s="17" t="s">
        <v>63</v>
      </c>
      <c r="C42" s="94" t="s">
        <v>178</v>
      </c>
      <c r="D42" s="18" t="s">
        <v>23</v>
      </c>
      <c r="E42" s="19"/>
      <c r="F42" s="18" t="s">
        <v>546</v>
      </c>
      <c r="G42" s="94">
        <v>66</v>
      </c>
      <c r="H42" s="94">
        <v>68</v>
      </c>
      <c r="I42" s="59">
        <f t="shared" si="0"/>
        <v>134</v>
      </c>
      <c r="J42" s="18">
        <v>9854652957</v>
      </c>
      <c r="K42" s="48" t="s">
        <v>561</v>
      </c>
      <c r="L42" s="94" t="s">
        <v>597</v>
      </c>
      <c r="M42" s="108">
        <v>8723909975</v>
      </c>
      <c r="N42" s="109" t="s">
        <v>642</v>
      </c>
      <c r="O42" s="112">
        <v>9957710351</v>
      </c>
      <c r="P42" s="95">
        <v>43593</v>
      </c>
      <c r="Q42" s="110" t="s">
        <v>625</v>
      </c>
      <c r="R42" s="18">
        <v>46</v>
      </c>
      <c r="S42" s="110" t="s">
        <v>636</v>
      </c>
      <c r="T42" s="18"/>
    </row>
    <row r="43" spans="1:20" ht="18.75">
      <c r="A43" s="4">
        <v>39</v>
      </c>
      <c r="B43" s="17" t="s">
        <v>63</v>
      </c>
      <c r="C43" s="94" t="s">
        <v>179</v>
      </c>
      <c r="D43" s="18" t="s">
        <v>23</v>
      </c>
      <c r="E43" s="19"/>
      <c r="F43" s="18" t="s">
        <v>546</v>
      </c>
      <c r="G43" s="94">
        <v>38</v>
      </c>
      <c r="H43" s="94">
        <v>36</v>
      </c>
      <c r="I43" s="59">
        <f t="shared" si="0"/>
        <v>74</v>
      </c>
      <c r="J43" s="18">
        <v>8721815196</v>
      </c>
      <c r="K43" s="48" t="s">
        <v>561</v>
      </c>
      <c r="L43" s="94" t="s">
        <v>597</v>
      </c>
      <c r="M43" s="108">
        <v>8723909975</v>
      </c>
      <c r="N43" s="109" t="s">
        <v>642</v>
      </c>
      <c r="O43" s="112">
        <v>9957710351</v>
      </c>
      <c r="P43" s="184">
        <v>43594</v>
      </c>
      <c r="Q43" s="110" t="s">
        <v>626</v>
      </c>
      <c r="R43" s="18">
        <v>46</v>
      </c>
      <c r="S43" s="110" t="s">
        <v>636</v>
      </c>
      <c r="T43" s="18"/>
    </row>
    <row r="44" spans="1:20" ht="18.75">
      <c r="A44" s="4">
        <v>40</v>
      </c>
      <c r="B44" s="17" t="s">
        <v>63</v>
      </c>
      <c r="C44" s="94" t="s">
        <v>180</v>
      </c>
      <c r="D44" s="18" t="s">
        <v>23</v>
      </c>
      <c r="E44" s="19"/>
      <c r="F44" s="18" t="s">
        <v>546</v>
      </c>
      <c r="G44" s="94">
        <v>31</v>
      </c>
      <c r="H44" s="94">
        <v>28</v>
      </c>
      <c r="I44" s="59">
        <f t="shared" si="0"/>
        <v>59</v>
      </c>
      <c r="J44" s="18">
        <v>8753971104</v>
      </c>
      <c r="K44" s="48" t="s">
        <v>561</v>
      </c>
      <c r="L44" s="94" t="s">
        <v>597</v>
      </c>
      <c r="M44" s="108">
        <v>8723909975</v>
      </c>
      <c r="N44" s="109" t="s">
        <v>642</v>
      </c>
      <c r="O44" s="112">
        <v>9957710351</v>
      </c>
      <c r="P44" s="185"/>
      <c r="Q44" s="110" t="s">
        <v>626</v>
      </c>
      <c r="R44" s="18">
        <v>46</v>
      </c>
      <c r="S44" s="110" t="s">
        <v>636</v>
      </c>
      <c r="T44" s="18"/>
    </row>
    <row r="45" spans="1:20" ht="18.75">
      <c r="A45" s="4">
        <v>41</v>
      </c>
      <c r="B45" s="17" t="s">
        <v>63</v>
      </c>
      <c r="C45" s="94" t="s">
        <v>181</v>
      </c>
      <c r="D45" s="18" t="s">
        <v>23</v>
      </c>
      <c r="E45" s="19"/>
      <c r="F45" s="18" t="s">
        <v>546</v>
      </c>
      <c r="G45" s="94">
        <v>71</v>
      </c>
      <c r="H45" s="94">
        <v>56</v>
      </c>
      <c r="I45" s="59">
        <f t="shared" si="0"/>
        <v>127</v>
      </c>
      <c r="J45" s="18">
        <v>7002176572</v>
      </c>
      <c r="K45" s="48" t="s">
        <v>561</v>
      </c>
      <c r="L45" s="94" t="s">
        <v>597</v>
      </c>
      <c r="M45" s="108">
        <v>8723909975</v>
      </c>
      <c r="N45" s="109" t="s">
        <v>642</v>
      </c>
      <c r="O45" s="112">
        <v>9957710351</v>
      </c>
      <c r="P45" s="95">
        <v>43595</v>
      </c>
      <c r="Q45" s="110" t="s">
        <v>627</v>
      </c>
      <c r="R45" s="18">
        <v>45</v>
      </c>
      <c r="S45" s="110" t="s">
        <v>636</v>
      </c>
      <c r="T45" s="18"/>
    </row>
    <row r="46" spans="1:20" ht="18.75">
      <c r="A46" s="4">
        <v>42</v>
      </c>
      <c r="B46" s="17" t="s">
        <v>63</v>
      </c>
      <c r="C46" s="94" t="s">
        <v>182</v>
      </c>
      <c r="D46" s="18" t="s">
        <v>23</v>
      </c>
      <c r="E46" s="19"/>
      <c r="F46" s="18" t="s">
        <v>546</v>
      </c>
      <c r="G46" s="94">
        <v>50</v>
      </c>
      <c r="H46" s="94">
        <v>75</v>
      </c>
      <c r="I46" s="59">
        <f t="shared" si="0"/>
        <v>125</v>
      </c>
      <c r="J46" s="18">
        <v>8638291325</v>
      </c>
      <c r="K46" s="48" t="s">
        <v>561</v>
      </c>
      <c r="L46" s="94" t="s">
        <v>597</v>
      </c>
      <c r="M46" s="108">
        <v>8723909975</v>
      </c>
      <c r="N46" s="109" t="s">
        <v>642</v>
      </c>
      <c r="O46" s="112">
        <v>9957710351</v>
      </c>
      <c r="P46" s="95">
        <v>43596</v>
      </c>
      <c r="Q46" s="110" t="s">
        <v>628</v>
      </c>
      <c r="R46" s="18">
        <v>49</v>
      </c>
      <c r="S46" s="110" t="s">
        <v>636</v>
      </c>
      <c r="T46" s="18"/>
    </row>
    <row r="47" spans="1:20" ht="18.75">
      <c r="A47" s="4">
        <v>43</v>
      </c>
      <c r="B47" s="17" t="s">
        <v>63</v>
      </c>
      <c r="C47" s="94" t="s">
        <v>183</v>
      </c>
      <c r="D47" s="18" t="s">
        <v>23</v>
      </c>
      <c r="E47" s="19"/>
      <c r="F47" s="18" t="s">
        <v>546</v>
      </c>
      <c r="G47" s="94">
        <v>60</v>
      </c>
      <c r="H47" s="94">
        <v>66</v>
      </c>
      <c r="I47" s="59">
        <f t="shared" si="0"/>
        <v>126</v>
      </c>
      <c r="J47" s="18">
        <v>9101426563</v>
      </c>
      <c r="K47" s="48" t="s">
        <v>561</v>
      </c>
      <c r="L47" s="94" t="s">
        <v>597</v>
      </c>
      <c r="M47" s="108">
        <v>8723909975</v>
      </c>
      <c r="N47" s="109" t="s">
        <v>642</v>
      </c>
      <c r="O47" s="112">
        <v>9957710351</v>
      </c>
      <c r="P47" s="95">
        <v>43598</v>
      </c>
      <c r="Q47" s="110" t="s">
        <v>629</v>
      </c>
      <c r="R47" s="18">
        <v>51</v>
      </c>
      <c r="S47" s="110" t="s">
        <v>636</v>
      </c>
      <c r="T47" s="18"/>
    </row>
    <row r="48" spans="1:20" ht="18.75">
      <c r="A48" s="4">
        <v>44</v>
      </c>
      <c r="B48" s="17" t="s">
        <v>63</v>
      </c>
      <c r="C48" s="94" t="s">
        <v>184</v>
      </c>
      <c r="D48" s="18" t="s">
        <v>23</v>
      </c>
      <c r="E48" s="19"/>
      <c r="F48" s="18" t="s">
        <v>546</v>
      </c>
      <c r="G48" s="94">
        <v>62</v>
      </c>
      <c r="H48" s="94">
        <v>65</v>
      </c>
      <c r="I48" s="59">
        <f t="shared" si="0"/>
        <v>127</v>
      </c>
      <c r="J48" s="18">
        <v>7663870809</v>
      </c>
      <c r="K48" s="48" t="s">
        <v>561</v>
      </c>
      <c r="L48" s="94" t="s">
        <v>597</v>
      </c>
      <c r="M48" s="108">
        <v>8723909975</v>
      </c>
      <c r="N48" s="109" t="s">
        <v>642</v>
      </c>
      <c r="O48" s="112">
        <v>9957710351</v>
      </c>
      <c r="P48" s="95">
        <v>43599</v>
      </c>
      <c r="Q48" s="110" t="s">
        <v>624</v>
      </c>
      <c r="R48" s="18">
        <v>50</v>
      </c>
      <c r="S48" s="110" t="s">
        <v>636</v>
      </c>
      <c r="T48" s="18"/>
    </row>
    <row r="49" spans="1:20" ht="18.75">
      <c r="A49" s="4">
        <v>45</v>
      </c>
      <c r="B49" s="17" t="s">
        <v>63</v>
      </c>
      <c r="C49" s="94" t="s">
        <v>185</v>
      </c>
      <c r="D49" s="18" t="s">
        <v>23</v>
      </c>
      <c r="E49" s="19"/>
      <c r="F49" s="18" t="s">
        <v>546</v>
      </c>
      <c r="G49" s="94">
        <v>63</v>
      </c>
      <c r="H49" s="94">
        <v>69</v>
      </c>
      <c r="I49" s="59">
        <f t="shared" si="0"/>
        <v>132</v>
      </c>
      <c r="J49" s="106" t="s">
        <v>514</v>
      </c>
      <c r="K49" s="18" t="s">
        <v>563</v>
      </c>
      <c r="L49" s="94" t="s">
        <v>598</v>
      </c>
      <c r="M49" s="108">
        <v>9401711669</v>
      </c>
      <c r="N49" s="109" t="s">
        <v>643</v>
      </c>
      <c r="O49" s="112">
        <v>8011394645</v>
      </c>
      <c r="P49" s="95">
        <v>43600</v>
      </c>
      <c r="Q49" s="110" t="s">
        <v>625</v>
      </c>
      <c r="R49" s="18">
        <v>46</v>
      </c>
      <c r="S49" s="110" t="s">
        <v>636</v>
      </c>
      <c r="T49" s="18"/>
    </row>
    <row r="50" spans="1:20" ht="18.75">
      <c r="A50" s="4">
        <v>46</v>
      </c>
      <c r="B50" s="17" t="s">
        <v>63</v>
      </c>
      <c r="C50" s="94" t="s">
        <v>185</v>
      </c>
      <c r="D50" s="18" t="s">
        <v>23</v>
      </c>
      <c r="E50" s="19"/>
      <c r="F50" s="18" t="s">
        <v>546</v>
      </c>
      <c r="G50" s="94">
        <v>66</v>
      </c>
      <c r="H50" s="94">
        <v>59</v>
      </c>
      <c r="I50" s="59">
        <f t="shared" si="0"/>
        <v>125</v>
      </c>
      <c r="J50" s="106" t="s">
        <v>514</v>
      </c>
      <c r="K50" s="18" t="s">
        <v>563</v>
      </c>
      <c r="L50" s="94" t="s">
        <v>598</v>
      </c>
      <c r="M50" s="108">
        <v>9401711669</v>
      </c>
      <c r="N50" s="109" t="s">
        <v>643</v>
      </c>
      <c r="O50" s="112">
        <v>8011394645</v>
      </c>
      <c r="P50" s="95">
        <v>43601</v>
      </c>
      <c r="Q50" s="110" t="s">
        <v>626</v>
      </c>
      <c r="R50" s="18">
        <v>46</v>
      </c>
      <c r="S50" s="110" t="s">
        <v>636</v>
      </c>
      <c r="T50" s="18"/>
    </row>
    <row r="51" spans="1:20" ht="18.75">
      <c r="A51" s="4">
        <v>47</v>
      </c>
      <c r="B51" s="17" t="s">
        <v>63</v>
      </c>
      <c r="C51" s="94" t="s">
        <v>185</v>
      </c>
      <c r="D51" s="18" t="s">
        <v>23</v>
      </c>
      <c r="E51" s="19"/>
      <c r="F51" s="18" t="s">
        <v>546</v>
      </c>
      <c r="G51" s="94">
        <v>71</v>
      </c>
      <c r="H51" s="94">
        <v>56</v>
      </c>
      <c r="I51" s="59">
        <f t="shared" si="0"/>
        <v>127</v>
      </c>
      <c r="J51" s="106" t="s">
        <v>514</v>
      </c>
      <c r="K51" s="18" t="s">
        <v>563</v>
      </c>
      <c r="L51" s="94" t="s">
        <v>598</v>
      </c>
      <c r="M51" s="108">
        <v>9401711669</v>
      </c>
      <c r="N51" s="109" t="s">
        <v>643</v>
      </c>
      <c r="O51" s="112">
        <v>8011394645</v>
      </c>
      <c r="P51" s="95">
        <v>43602</v>
      </c>
      <c r="Q51" s="110" t="s">
        <v>627</v>
      </c>
      <c r="R51" s="18">
        <v>46</v>
      </c>
      <c r="S51" s="110" t="s">
        <v>636</v>
      </c>
      <c r="T51" s="18"/>
    </row>
    <row r="52" spans="1:20" ht="18.75">
      <c r="A52" s="4">
        <v>48</v>
      </c>
      <c r="B52" s="17" t="s">
        <v>63</v>
      </c>
      <c r="C52" s="94" t="s">
        <v>186</v>
      </c>
      <c r="D52" s="18" t="s">
        <v>23</v>
      </c>
      <c r="E52" s="19"/>
      <c r="F52" s="18" t="s">
        <v>546</v>
      </c>
      <c r="G52" s="94">
        <v>66</v>
      </c>
      <c r="H52" s="94">
        <v>59</v>
      </c>
      <c r="I52" s="59">
        <f t="shared" si="0"/>
        <v>125</v>
      </c>
      <c r="J52" s="18">
        <v>9706440930</v>
      </c>
      <c r="K52" s="18" t="s">
        <v>568</v>
      </c>
      <c r="L52" s="94" t="s">
        <v>599</v>
      </c>
      <c r="M52" s="108">
        <v>8471911492</v>
      </c>
      <c r="N52" s="109" t="s">
        <v>643</v>
      </c>
      <c r="O52" s="112">
        <v>8011394645</v>
      </c>
      <c r="P52" s="95">
        <v>43605</v>
      </c>
      <c r="Q52" s="110" t="s">
        <v>629</v>
      </c>
      <c r="R52" s="18">
        <v>48</v>
      </c>
      <c r="S52" s="110" t="s">
        <v>636</v>
      </c>
      <c r="T52" s="18"/>
    </row>
    <row r="53" spans="1:20" ht="18.75">
      <c r="A53" s="4">
        <v>49</v>
      </c>
      <c r="B53" s="17" t="s">
        <v>63</v>
      </c>
      <c r="C53" s="94" t="s">
        <v>187</v>
      </c>
      <c r="D53" s="18" t="s">
        <v>23</v>
      </c>
      <c r="E53" s="19"/>
      <c r="F53" s="18" t="s">
        <v>546</v>
      </c>
      <c r="G53" s="94">
        <v>71</v>
      </c>
      <c r="H53" s="94">
        <v>53</v>
      </c>
      <c r="I53" s="59">
        <f t="shared" si="0"/>
        <v>124</v>
      </c>
      <c r="J53" s="18">
        <v>9859050959</v>
      </c>
      <c r="K53" s="18" t="s">
        <v>568</v>
      </c>
      <c r="L53" s="94" t="s">
        <v>599</v>
      </c>
      <c r="M53" s="108">
        <v>8471911492</v>
      </c>
      <c r="N53" s="109" t="s">
        <v>643</v>
      </c>
      <c r="O53" s="112">
        <v>8011394645</v>
      </c>
      <c r="P53" s="95">
        <v>43606</v>
      </c>
      <c r="Q53" s="110" t="s">
        <v>624</v>
      </c>
      <c r="R53" s="18">
        <v>49</v>
      </c>
      <c r="S53" s="110" t="s">
        <v>636</v>
      </c>
      <c r="T53" s="18"/>
    </row>
    <row r="54" spans="1:20" ht="18.75">
      <c r="A54" s="4">
        <v>50</v>
      </c>
      <c r="B54" s="17" t="s">
        <v>63</v>
      </c>
      <c r="C54" s="94" t="s">
        <v>188</v>
      </c>
      <c r="D54" s="57" t="s">
        <v>23</v>
      </c>
      <c r="E54" s="17"/>
      <c r="F54" s="57" t="s">
        <v>546</v>
      </c>
      <c r="G54" s="94">
        <v>68</v>
      </c>
      <c r="H54" s="94">
        <v>66</v>
      </c>
      <c r="I54" s="59">
        <f t="shared" si="0"/>
        <v>134</v>
      </c>
      <c r="J54" s="57">
        <v>8761981440</v>
      </c>
      <c r="K54" s="18" t="s">
        <v>568</v>
      </c>
      <c r="L54" s="94" t="s">
        <v>599</v>
      </c>
      <c r="M54" s="108">
        <v>8471911492</v>
      </c>
      <c r="N54" s="109" t="s">
        <v>643</v>
      </c>
      <c r="O54" s="112">
        <v>8011394645</v>
      </c>
      <c r="P54" s="95">
        <v>43607</v>
      </c>
      <c r="Q54" s="110" t="s">
        <v>625</v>
      </c>
      <c r="R54" s="18">
        <v>47</v>
      </c>
      <c r="S54" s="110" t="s">
        <v>636</v>
      </c>
      <c r="T54" s="18"/>
    </row>
    <row r="55" spans="1:20" ht="18.75">
      <c r="A55" s="4">
        <v>51</v>
      </c>
      <c r="B55" s="17" t="s">
        <v>63</v>
      </c>
      <c r="C55" s="94" t="s">
        <v>189</v>
      </c>
      <c r="D55" s="18" t="s">
        <v>23</v>
      </c>
      <c r="E55" s="19"/>
      <c r="F55" s="18" t="s">
        <v>546</v>
      </c>
      <c r="G55" s="94">
        <v>56</v>
      </c>
      <c r="H55" s="94">
        <v>77</v>
      </c>
      <c r="I55" s="59">
        <f t="shared" si="0"/>
        <v>133</v>
      </c>
      <c r="J55" s="18">
        <v>9957271324</v>
      </c>
      <c r="K55" s="18" t="s">
        <v>568</v>
      </c>
      <c r="L55" s="94" t="s">
        <v>599</v>
      </c>
      <c r="M55" s="108">
        <v>8471911492</v>
      </c>
      <c r="N55" s="109" t="s">
        <v>643</v>
      </c>
      <c r="O55" s="112">
        <v>8011394645</v>
      </c>
      <c r="P55" s="95">
        <v>43608</v>
      </c>
      <c r="Q55" s="110" t="s">
        <v>626</v>
      </c>
      <c r="R55" s="18">
        <v>48</v>
      </c>
      <c r="S55" s="110" t="s">
        <v>636</v>
      </c>
      <c r="T55" s="18"/>
    </row>
    <row r="56" spans="1:20" ht="18.75">
      <c r="A56" s="4">
        <v>52</v>
      </c>
      <c r="B56" s="17" t="s">
        <v>63</v>
      </c>
      <c r="C56" s="94" t="s">
        <v>190</v>
      </c>
      <c r="D56" s="18" t="s">
        <v>23</v>
      </c>
      <c r="E56" s="19"/>
      <c r="F56" s="18" t="s">
        <v>543</v>
      </c>
      <c r="G56" s="94">
        <v>72</v>
      </c>
      <c r="H56" s="94">
        <v>59</v>
      </c>
      <c r="I56" s="59">
        <f t="shared" si="0"/>
        <v>131</v>
      </c>
      <c r="J56" s="18">
        <v>8638394663</v>
      </c>
      <c r="K56" s="18" t="s">
        <v>568</v>
      </c>
      <c r="L56" s="94" t="s">
        <v>599</v>
      </c>
      <c r="M56" s="108">
        <v>8471911492</v>
      </c>
      <c r="N56" s="109" t="s">
        <v>643</v>
      </c>
      <c r="O56" s="112">
        <v>8011394645</v>
      </c>
      <c r="P56" s="95">
        <v>43609</v>
      </c>
      <c r="Q56" s="110" t="s">
        <v>627</v>
      </c>
      <c r="R56" s="18">
        <v>51</v>
      </c>
      <c r="S56" s="110" t="s">
        <v>636</v>
      </c>
      <c r="T56" s="18"/>
    </row>
    <row r="57" spans="1:20" ht="18.75">
      <c r="A57" s="4">
        <v>53</v>
      </c>
      <c r="B57" s="17" t="s">
        <v>63</v>
      </c>
      <c r="C57" s="94" t="s">
        <v>191</v>
      </c>
      <c r="D57" s="18" t="s">
        <v>23</v>
      </c>
      <c r="E57" s="19"/>
      <c r="F57" s="18" t="s">
        <v>546</v>
      </c>
      <c r="G57" s="94">
        <v>66</v>
      </c>
      <c r="H57" s="94">
        <v>71</v>
      </c>
      <c r="I57" s="59">
        <f t="shared" si="0"/>
        <v>137</v>
      </c>
      <c r="J57" s="18">
        <v>9101028516</v>
      </c>
      <c r="K57" s="18" t="s">
        <v>568</v>
      </c>
      <c r="L57" s="94" t="s">
        <v>599</v>
      </c>
      <c r="M57" s="108">
        <v>8471911492</v>
      </c>
      <c r="N57" s="109" t="s">
        <v>643</v>
      </c>
      <c r="O57" s="112">
        <v>8011394645</v>
      </c>
      <c r="P57" s="95">
        <v>43610</v>
      </c>
      <c r="Q57" s="110" t="s">
        <v>628</v>
      </c>
      <c r="R57" s="18">
        <v>52</v>
      </c>
      <c r="S57" s="110" t="s">
        <v>636</v>
      </c>
      <c r="T57" s="18"/>
    </row>
    <row r="58" spans="1:20" ht="18.75">
      <c r="A58" s="4">
        <v>54</v>
      </c>
      <c r="B58" s="17" t="s">
        <v>63</v>
      </c>
      <c r="C58" s="94" t="s">
        <v>192</v>
      </c>
      <c r="D58" s="18" t="s">
        <v>23</v>
      </c>
      <c r="E58" s="19"/>
      <c r="F58" s="18" t="s">
        <v>543</v>
      </c>
      <c r="G58" s="94">
        <v>69</v>
      </c>
      <c r="H58" s="94">
        <v>71</v>
      </c>
      <c r="I58" s="59">
        <f t="shared" si="0"/>
        <v>140</v>
      </c>
      <c r="J58" s="18">
        <v>9101348514</v>
      </c>
      <c r="K58" s="18" t="s">
        <v>568</v>
      </c>
      <c r="L58" s="94" t="s">
        <v>599</v>
      </c>
      <c r="M58" s="108">
        <v>8471911492</v>
      </c>
      <c r="N58" s="109" t="s">
        <v>643</v>
      </c>
      <c r="O58" s="112">
        <v>8011394645</v>
      </c>
      <c r="P58" s="95">
        <v>43612</v>
      </c>
      <c r="Q58" s="110" t="s">
        <v>629</v>
      </c>
      <c r="R58" s="18">
        <v>50</v>
      </c>
      <c r="S58" s="110" t="s">
        <v>636</v>
      </c>
      <c r="T58" s="18"/>
    </row>
    <row r="59" spans="1:20" ht="18.75">
      <c r="A59" s="4">
        <v>55</v>
      </c>
      <c r="B59" s="17" t="s">
        <v>63</v>
      </c>
      <c r="C59" s="94" t="s">
        <v>193</v>
      </c>
      <c r="D59" s="18" t="s">
        <v>23</v>
      </c>
      <c r="E59" s="19"/>
      <c r="F59" s="18" t="s">
        <v>546</v>
      </c>
      <c r="G59" s="94">
        <v>73</v>
      </c>
      <c r="H59" s="94">
        <v>64</v>
      </c>
      <c r="I59" s="59">
        <f t="shared" si="0"/>
        <v>137</v>
      </c>
      <c r="J59" s="106">
        <v>9577065970</v>
      </c>
      <c r="K59" s="18" t="s">
        <v>568</v>
      </c>
      <c r="L59" s="94" t="s">
        <v>599</v>
      </c>
      <c r="M59" s="108">
        <v>8471911492</v>
      </c>
      <c r="N59" s="109" t="s">
        <v>643</v>
      </c>
      <c r="O59" s="112">
        <v>8011394645</v>
      </c>
      <c r="P59" s="95">
        <v>43613</v>
      </c>
      <c r="Q59" s="110" t="s">
        <v>624</v>
      </c>
      <c r="R59" s="18">
        <v>52</v>
      </c>
      <c r="S59" s="110" t="s">
        <v>636</v>
      </c>
      <c r="T59" s="18"/>
    </row>
    <row r="60" spans="1:20" ht="18.75">
      <c r="A60" s="4">
        <v>56</v>
      </c>
      <c r="B60" s="17" t="s">
        <v>63</v>
      </c>
      <c r="C60" s="94" t="s">
        <v>194</v>
      </c>
      <c r="D60" s="18" t="s">
        <v>23</v>
      </c>
      <c r="E60" s="19"/>
      <c r="F60" s="18" t="s">
        <v>545</v>
      </c>
      <c r="G60" s="94">
        <v>70</v>
      </c>
      <c r="H60" s="94">
        <v>65</v>
      </c>
      <c r="I60" s="59">
        <f t="shared" si="0"/>
        <v>135</v>
      </c>
      <c r="J60" s="18">
        <v>8011117464</v>
      </c>
      <c r="K60" s="18" t="s">
        <v>562</v>
      </c>
      <c r="L60" s="94" t="s">
        <v>600</v>
      </c>
      <c r="M60" s="108">
        <v>708637810</v>
      </c>
      <c r="N60" s="109" t="s">
        <v>644</v>
      </c>
      <c r="O60" s="112">
        <v>9706156032</v>
      </c>
      <c r="P60" s="95">
        <v>43614</v>
      </c>
      <c r="Q60" s="110" t="s">
        <v>625</v>
      </c>
      <c r="R60" s="18">
        <v>49</v>
      </c>
      <c r="S60" s="110" t="s">
        <v>636</v>
      </c>
      <c r="T60" s="18"/>
    </row>
    <row r="61" spans="1:20" ht="18.75">
      <c r="A61" s="4">
        <v>57</v>
      </c>
      <c r="B61" s="17" t="s">
        <v>63</v>
      </c>
      <c r="C61" s="94" t="s">
        <v>194</v>
      </c>
      <c r="D61" s="57" t="s">
        <v>23</v>
      </c>
      <c r="E61" s="17"/>
      <c r="F61" s="57" t="s">
        <v>545</v>
      </c>
      <c r="G61" s="94">
        <v>68</v>
      </c>
      <c r="H61" s="94">
        <v>71</v>
      </c>
      <c r="I61" s="59">
        <f t="shared" si="0"/>
        <v>139</v>
      </c>
      <c r="J61" s="18">
        <v>8011117464</v>
      </c>
      <c r="K61" s="18" t="s">
        <v>562</v>
      </c>
      <c r="L61" s="94" t="s">
        <v>600</v>
      </c>
      <c r="M61" s="108">
        <v>708637810</v>
      </c>
      <c r="N61" s="109" t="s">
        <v>644</v>
      </c>
      <c r="O61" s="112">
        <v>9706156032</v>
      </c>
      <c r="P61" s="95">
        <v>43615</v>
      </c>
      <c r="Q61" s="110" t="s">
        <v>626</v>
      </c>
      <c r="R61" s="18">
        <v>49</v>
      </c>
      <c r="S61" s="110" t="s">
        <v>636</v>
      </c>
      <c r="T61" s="18"/>
    </row>
    <row r="62" spans="1:20" ht="18.75">
      <c r="A62" s="4">
        <v>58</v>
      </c>
      <c r="B62" s="17" t="s">
        <v>63</v>
      </c>
      <c r="C62" s="94" t="s">
        <v>195</v>
      </c>
      <c r="D62" s="18" t="s">
        <v>23</v>
      </c>
      <c r="E62" s="19"/>
      <c r="F62" s="18" t="s">
        <v>543</v>
      </c>
      <c r="G62" s="94">
        <v>53</v>
      </c>
      <c r="H62" s="94">
        <v>52</v>
      </c>
      <c r="I62" s="59">
        <f t="shared" si="0"/>
        <v>105</v>
      </c>
      <c r="J62" s="106">
        <v>9401149793</v>
      </c>
      <c r="K62" s="18" t="s">
        <v>562</v>
      </c>
      <c r="L62" s="94" t="s">
        <v>600</v>
      </c>
      <c r="M62" s="108">
        <v>708637810</v>
      </c>
      <c r="N62" s="109" t="s">
        <v>644</v>
      </c>
      <c r="O62" s="112">
        <v>9706156032</v>
      </c>
      <c r="P62" s="184">
        <v>43616</v>
      </c>
      <c r="Q62" s="110" t="s">
        <v>627</v>
      </c>
      <c r="R62" s="18">
        <v>7</v>
      </c>
      <c r="S62" s="110" t="s">
        <v>636</v>
      </c>
      <c r="T62" s="18"/>
    </row>
    <row r="63" spans="1:20" ht="18.75">
      <c r="A63" s="4">
        <v>59</v>
      </c>
      <c r="B63" s="17" t="s">
        <v>63</v>
      </c>
      <c r="C63" s="94" t="s">
        <v>196</v>
      </c>
      <c r="D63" s="18" t="s">
        <v>25</v>
      </c>
      <c r="E63" s="19"/>
      <c r="F63" s="18"/>
      <c r="G63" s="94">
        <v>16</v>
      </c>
      <c r="H63" s="94">
        <v>17</v>
      </c>
      <c r="I63" s="59">
        <f t="shared" si="0"/>
        <v>33</v>
      </c>
      <c r="J63" s="18">
        <v>9706564282</v>
      </c>
      <c r="K63" s="18" t="s">
        <v>562</v>
      </c>
      <c r="L63" s="94" t="s">
        <v>600</v>
      </c>
      <c r="M63" s="108">
        <v>708637810</v>
      </c>
      <c r="N63" s="109" t="s">
        <v>644</v>
      </c>
      <c r="O63" s="112">
        <v>9706156032</v>
      </c>
      <c r="P63" s="185"/>
      <c r="Q63" s="110" t="s">
        <v>627</v>
      </c>
      <c r="R63" s="18">
        <v>48</v>
      </c>
      <c r="S63" s="110" t="s">
        <v>636</v>
      </c>
      <c r="T63" s="18"/>
    </row>
    <row r="64" spans="1:20">
      <c r="A64" s="4">
        <v>60</v>
      </c>
      <c r="B64" s="17"/>
      <c r="C64" s="18"/>
      <c r="D64" s="18"/>
      <c r="E64" s="19"/>
      <c r="F64" s="18"/>
      <c r="G64" s="19"/>
      <c r="H64" s="19"/>
      <c r="I64" s="59">
        <f t="shared" si="0"/>
        <v>0</v>
      </c>
      <c r="J64" s="18"/>
      <c r="K64" s="18"/>
      <c r="L64" s="18"/>
      <c r="M64" s="18"/>
      <c r="N64" s="18"/>
      <c r="O64" s="18"/>
      <c r="P64" s="24"/>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59</v>
      </c>
      <c r="D165" s="21"/>
      <c r="E165" s="13"/>
      <c r="F165" s="21"/>
      <c r="G165" s="60">
        <f>SUM(G5:G164)</f>
        <v>3356</v>
      </c>
      <c r="H165" s="60">
        <f>SUM(H5:H164)</f>
        <v>3368</v>
      </c>
      <c r="I165" s="60">
        <f>SUM(I5:I164)</f>
        <v>6724</v>
      </c>
      <c r="J165" s="21"/>
      <c r="K165" s="21"/>
      <c r="L165" s="21"/>
      <c r="M165" s="21"/>
      <c r="N165" s="21"/>
      <c r="O165" s="21"/>
      <c r="P165" s="14"/>
      <c r="Q165" s="21"/>
      <c r="R165" s="21"/>
      <c r="S165" s="21"/>
      <c r="T165" s="12"/>
    </row>
    <row r="166" spans="1:20">
      <c r="A166" s="44" t="s">
        <v>62</v>
      </c>
      <c r="B166" s="10">
        <f>COUNTIF(B$5:B$164,"Team 1")</f>
        <v>30</v>
      </c>
      <c r="C166" s="44" t="s">
        <v>25</v>
      </c>
      <c r="D166" s="10">
        <f>COUNTIF(D5:D164,"Anganwadi")</f>
        <v>4</v>
      </c>
    </row>
    <row r="167" spans="1:20">
      <c r="A167" s="44" t="s">
        <v>63</v>
      </c>
      <c r="B167" s="10">
        <f>COUNTIF(B$6:B$164,"Team 2")</f>
        <v>29</v>
      </c>
      <c r="C167" s="44" t="s">
        <v>23</v>
      </c>
      <c r="D167" s="10">
        <f>COUNTIF(D5:D164,"School")</f>
        <v>55</v>
      </c>
    </row>
  </sheetData>
  <sheetProtection password="8527" sheet="1" objects="1" scenarios="1"/>
  <mergeCells count="28">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P43:P44"/>
    <mergeCell ref="P62:P63"/>
    <mergeCell ref="P5:P8"/>
    <mergeCell ref="P25:P26"/>
    <mergeCell ref="P31:P32"/>
    <mergeCell ref="P37:P38"/>
    <mergeCell ref="P40:P41"/>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31:D53 D24:D29 D17:D22 D62:D164 D55:D60">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70" activePane="bottomRight" state="frozen"/>
      <selection pane="topRight" activeCell="C1" sqref="C1"/>
      <selection pane="bottomLeft" activeCell="A5" sqref="A5"/>
      <selection pane="bottomRight" activeCell="A81" sqref="A8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90" t="s">
        <v>70</v>
      </c>
      <c r="B1" s="190"/>
      <c r="C1" s="190"/>
      <c r="D1" s="55"/>
      <c r="E1" s="55"/>
      <c r="F1" s="55"/>
      <c r="G1" s="55"/>
      <c r="H1" s="55"/>
      <c r="I1" s="55"/>
      <c r="J1" s="55"/>
      <c r="K1" s="55"/>
      <c r="L1" s="55"/>
      <c r="M1" s="191"/>
      <c r="N1" s="191"/>
      <c r="O1" s="191"/>
      <c r="P1" s="191"/>
      <c r="Q1" s="191"/>
      <c r="R1" s="191"/>
      <c r="S1" s="191"/>
      <c r="T1" s="191"/>
    </row>
    <row r="2" spans="1:20">
      <c r="A2" s="180" t="s">
        <v>59</v>
      </c>
      <c r="B2" s="181"/>
      <c r="C2" s="181"/>
      <c r="D2" s="25">
        <v>43617</v>
      </c>
      <c r="E2" s="22"/>
      <c r="F2" s="22"/>
      <c r="G2" s="22"/>
      <c r="H2" s="22"/>
      <c r="I2" s="22"/>
      <c r="J2" s="22"/>
      <c r="K2" s="22"/>
      <c r="L2" s="22"/>
      <c r="M2" s="22"/>
      <c r="N2" s="22"/>
      <c r="O2" s="22"/>
      <c r="P2" s="22"/>
      <c r="Q2" s="22"/>
      <c r="R2" s="22"/>
      <c r="S2" s="22"/>
    </row>
    <row r="3" spans="1:20" ht="24" customHeight="1">
      <c r="A3" s="176" t="s">
        <v>14</v>
      </c>
      <c r="B3" s="178" t="s">
        <v>61</v>
      </c>
      <c r="C3" s="175" t="s">
        <v>7</v>
      </c>
      <c r="D3" s="175" t="s">
        <v>55</v>
      </c>
      <c r="E3" s="175" t="s">
        <v>16</v>
      </c>
      <c r="F3" s="182" t="s">
        <v>17</v>
      </c>
      <c r="G3" s="175" t="s">
        <v>8</v>
      </c>
      <c r="H3" s="175"/>
      <c r="I3" s="175"/>
      <c r="J3" s="175" t="s">
        <v>31</v>
      </c>
      <c r="K3" s="178" t="s">
        <v>33</v>
      </c>
      <c r="L3" s="178" t="s">
        <v>50</v>
      </c>
      <c r="M3" s="178" t="s">
        <v>51</v>
      </c>
      <c r="N3" s="178" t="s">
        <v>34</v>
      </c>
      <c r="O3" s="178" t="s">
        <v>35</v>
      </c>
      <c r="P3" s="176" t="s">
        <v>54</v>
      </c>
      <c r="Q3" s="175" t="s">
        <v>52</v>
      </c>
      <c r="R3" s="175" t="s">
        <v>32</v>
      </c>
      <c r="S3" s="175" t="s">
        <v>53</v>
      </c>
      <c r="T3" s="175" t="s">
        <v>13</v>
      </c>
    </row>
    <row r="4" spans="1:20" ht="25.5" customHeight="1">
      <c r="A4" s="176"/>
      <c r="B4" s="183"/>
      <c r="C4" s="175"/>
      <c r="D4" s="175"/>
      <c r="E4" s="175"/>
      <c r="F4" s="182"/>
      <c r="G4" s="23" t="s">
        <v>9</v>
      </c>
      <c r="H4" s="23" t="s">
        <v>10</v>
      </c>
      <c r="I4" s="23" t="s">
        <v>11</v>
      </c>
      <c r="J4" s="175"/>
      <c r="K4" s="179"/>
      <c r="L4" s="179"/>
      <c r="M4" s="179"/>
      <c r="N4" s="179"/>
      <c r="O4" s="179"/>
      <c r="P4" s="176"/>
      <c r="Q4" s="176"/>
      <c r="R4" s="175"/>
      <c r="S4" s="175"/>
      <c r="T4" s="175"/>
    </row>
    <row r="5" spans="1:20" ht="18.75">
      <c r="A5" s="4">
        <v>1</v>
      </c>
      <c r="B5" s="17" t="s">
        <v>62</v>
      </c>
      <c r="C5" s="89" t="s">
        <v>197</v>
      </c>
      <c r="D5" s="48" t="s">
        <v>23</v>
      </c>
      <c r="E5" s="19"/>
      <c r="F5" s="48"/>
      <c r="G5" s="89">
        <v>71</v>
      </c>
      <c r="H5" s="89">
        <v>68</v>
      </c>
      <c r="I5" s="59">
        <f>SUM(G5:H5)</f>
        <v>139</v>
      </c>
      <c r="J5" s="106" t="s">
        <v>533</v>
      </c>
      <c r="K5" s="48" t="s">
        <v>569</v>
      </c>
      <c r="L5" s="94" t="s">
        <v>601</v>
      </c>
      <c r="M5" s="108">
        <v>8723909975</v>
      </c>
      <c r="N5" s="109" t="s">
        <v>645</v>
      </c>
      <c r="O5" s="112">
        <v>9613753650</v>
      </c>
      <c r="P5" s="92">
        <v>43617</v>
      </c>
      <c r="Q5" s="110" t="s">
        <v>628</v>
      </c>
      <c r="R5" s="48">
        <v>55</v>
      </c>
      <c r="S5" s="110" t="s">
        <v>635</v>
      </c>
      <c r="T5" s="18"/>
    </row>
    <row r="6" spans="1:20" ht="18.75">
      <c r="A6" s="4">
        <v>2</v>
      </c>
      <c r="B6" s="17" t="s">
        <v>62</v>
      </c>
      <c r="C6" s="89" t="s">
        <v>198</v>
      </c>
      <c r="D6" s="57" t="s">
        <v>23</v>
      </c>
      <c r="E6" s="17"/>
      <c r="F6" s="57" t="s">
        <v>546</v>
      </c>
      <c r="G6" s="89">
        <v>72</v>
      </c>
      <c r="H6" s="89">
        <v>56</v>
      </c>
      <c r="I6" s="59">
        <f t="shared" ref="I6:I69" si="0">SUM(G6:H6)</f>
        <v>128</v>
      </c>
      <c r="J6" s="57">
        <v>9435508931</v>
      </c>
      <c r="K6" s="48" t="s">
        <v>569</v>
      </c>
      <c r="L6" s="94" t="s">
        <v>601</v>
      </c>
      <c r="M6" s="108">
        <v>8723909975</v>
      </c>
      <c r="N6" s="109" t="s">
        <v>645</v>
      </c>
      <c r="O6" s="112">
        <v>9613753650</v>
      </c>
      <c r="P6" s="92">
        <v>43619</v>
      </c>
      <c r="Q6" s="110" t="s">
        <v>629</v>
      </c>
      <c r="R6" s="48">
        <v>53</v>
      </c>
      <c r="S6" s="110" t="s">
        <v>635</v>
      </c>
      <c r="T6" s="18"/>
    </row>
    <row r="7" spans="1:20" ht="18.75">
      <c r="A7" s="4">
        <v>3</v>
      </c>
      <c r="B7" s="17" t="s">
        <v>62</v>
      </c>
      <c r="C7" s="89" t="s">
        <v>199</v>
      </c>
      <c r="D7" s="48" t="s">
        <v>23</v>
      </c>
      <c r="E7" s="19"/>
      <c r="F7" s="48" t="s">
        <v>543</v>
      </c>
      <c r="G7" s="89">
        <v>67</v>
      </c>
      <c r="H7" s="89">
        <v>68</v>
      </c>
      <c r="I7" s="59">
        <f t="shared" si="0"/>
        <v>135</v>
      </c>
      <c r="J7" s="48">
        <v>9957565541</v>
      </c>
      <c r="K7" s="48" t="s">
        <v>569</v>
      </c>
      <c r="L7" s="94" t="s">
        <v>601</v>
      </c>
      <c r="M7" s="108">
        <v>8723909975</v>
      </c>
      <c r="N7" s="109" t="s">
        <v>645</v>
      </c>
      <c r="O7" s="112">
        <v>9613753650</v>
      </c>
      <c r="P7" s="92">
        <v>43620</v>
      </c>
      <c r="Q7" s="110" t="s">
        <v>624</v>
      </c>
      <c r="R7" s="48">
        <v>54</v>
      </c>
      <c r="S7" s="110" t="s">
        <v>635</v>
      </c>
      <c r="T7" s="18"/>
    </row>
    <row r="8" spans="1:20" ht="18.75">
      <c r="A8" s="4">
        <v>4</v>
      </c>
      <c r="B8" s="17" t="s">
        <v>62</v>
      </c>
      <c r="C8" s="89" t="s">
        <v>199</v>
      </c>
      <c r="D8" s="48" t="s">
        <v>23</v>
      </c>
      <c r="E8" s="19"/>
      <c r="F8" s="48" t="s">
        <v>543</v>
      </c>
      <c r="G8" s="89">
        <v>72</v>
      </c>
      <c r="H8" s="89">
        <v>54</v>
      </c>
      <c r="I8" s="59">
        <f t="shared" si="0"/>
        <v>126</v>
      </c>
      <c r="J8" s="48">
        <v>9957565541</v>
      </c>
      <c r="K8" s="48" t="s">
        <v>569</v>
      </c>
      <c r="L8" s="94" t="s">
        <v>601</v>
      </c>
      <c r="M8" s="108">
        <v>8723909975</v>
      </c>
      <c r="N8" s="109" t="s">
        <v>645</v>
      </c>
      <c r="O8" s="112">
        <v>9613753650</v>
      </c>
      <c r="P8" s="92">
        <v>43622</v>
      </c>
      <c r="Q8" s="110" t="s">
        <v>626</v>
      </c>
      <c r="R8" s="48">
        <v>54</v>
      </c>
      <c r="S8" s="110" t="s">
        <v>635</v>
      </c>
      <c r="T8" s="18"/>
    </row>
    <row r="9" spans="1:20" ht="18.75">
      <c r="A9" s="4">
        <v>5</v>
      </c>
      <c r="B9" s="17" t="s">
        <v>62</v>
      </c>
      <c r="C9" s="89" t="s">
        <v>199</v>
      </c>
      <c r="D9" s="48" t="s">
        <v>23</v>
      </c>
      <c r="E9" s="19"/>
      <c r="F9" s="48" t="s">
        <v>543</v>
      </c>
      <c r="G9" s="89">
        <v>62</v>
      </c>
      <c r="H9" s="89">
        <v>73</v>
      </c>
      <c r="I9" s="59">
        <f t="shared" si="0"/>
        <v>135</v>
      </c>
      <c r="J9" s="48">
        <v>9957565541</v>
      </c>
      <c r="K9" s="48" t="s">
        <v>569</v>
      </c>
      <c r="L9" s="94" t="s">
        <v>601</v>
      </c>
      <c r="M9" s="108">
        <v>8723909975</v>
      </c>
      <c r="N9" s="109" t="s">
        <v>645</v>
      </c>
      <c r="O9" s="112">
        <v>9613753650</v>
      </c>
      <c r="P9" s="92">
        <v>43623</v>
      </c>
      <c r="Q9" s="110" t="s">
        <v>627</v>
      </c>
      <c r="R9" s="48">
        <v>54</v>
      </c>
      <c r="S9" s="110" t="s">
        <v>635</v>
      </c>
      <c r="T9" s="18"/>
    </row>
    <row r="10" spans="1:20" ht="18.75">
      <c r="A10" s="4">
        <v>6</v>
      </c>
      <c r="B10" s="17" t="s">
        <v>62</v>
      </c>
      <c r="C10" s="89" t="s">
        <v>200</v>
      </c>
      <c r="D10" s="48" t="s">
        <v>23</v>
      </c>
      <c r="E10" s="19"/>
      <c r="F10" s="48" t="s">
        <v>546</v>
      </c>
      <c r="G10" s="89">
        <v>71</v>
      </c>
      <c r="H10" s="89">
        <v>62</v>
      </c>
      <c r="I10" s="59">
        <f t="shared" si="0"/>
        <v>133</v>
      </c>
      <c r="J10" s="48">
        <v>9957856024</v>
      </c>
      <c r="K10" s="48" t="s">
        <v>569</v>
      </c>
      <c r="L10" s="94" t="s">
        <v>601</v>
      </c>
      <c r="M10" s="108">
        <v>8723909975</v>
      </c>
      <c r="N10" s="109" t="s">
        <v>645</v>
      </c>
      <c r="O10" s="112">
        <v>9613753650</v>
      </c>
      <c r="P10" s="92">
        <v>43624</v>
      </c>
      <c r="Q10" s="110" t="s">
        <v>628</v>
      </c>
      <c r="R10" s="48">
        <v>56</v>
      </c>
      <c r="S10" s="110" t="s">
        <v>635</v>
      </c>
      <c r="T10" s="18"/>
    </row>
    <row r="11" spans="1:20" ht="18.75">
      <c r="A11" s="4">
        <v>7</v>
      </c>
      <c r="B11" s="17" t="s">
        <v>62</v>
      </c>
      <c r="C11" s="89" t="s">
        <v>201</v>
      </c>
      <c r="D11" s="48" t="s">
        <v>25</v>
      </c>
      <c r="E11" s="19"/>
      <c r="F11" s="48"/>
      <c r="G11" s="89">
        <v>63</v>
      </c>
      <c r="H11" s="89">
        <v>65</v>
      </c>
      <c r="I11" s="59">
        <f t="shared" si="0"/>
        <v>128</v>
      </c>
      <c r="J11" s="48">
        <v>8486708751</v>
      </c>
      <c r="K11" s="48" t="s">
        <v>569</v>
      </c>
      <c r="L11" s="94" t="s">
        <v>601</v>
      </c>
      <c r="M11" s="108">
        <v>8723909975</v>
      </c>
      <c r="N11" s="109" t="s">
        <v>645</v>
      </c>
      <c r="O11" s="112">
        <v>9613753650</v>
      </c>
      <c r="P11" s="92">
        <v>43626</v>
      </c>
      <c r="Q11" s="110" t="s">
        <v>629</v>
      </c>
      <c r="R11" s="48">
        <v>55</v>
      </c>
      <c r="S11" s="110" t="s">
        <v>635</v>
      </c>
      <c r="T11" s="18"/>
    </row>
    <row r="12" spans="1:20" ht="18.75">
      <c r="A12" s="4">
        <v>8</v>
      </c>
      <c r="B12" s="17" t="s">
        <v>62</v>
      </c>
      <c r="C12" s="89" t="s">
        <v>202</v>
      </c>
      <c r="D12" s="48" t="s">
        <v>25</v>
      </c>
      <c r="E12" s="19"/>
      <c r="F12" s="48"/>
      <c r="G12" s="89">
        <v>59</v>
      </c>
      <c r="H12" s="89">
        <v>65</v>
      </c>
      <c r="I12" s="59">
        <f t="shared" si="0"/>
        <v>124</v>
      </c>
      <c r="J12" s="104">
        <v>9864929489</v>
      </c>
      <c r="K12" s="48" t="s">
        <v>569</v>
      </c>
      <c r="L12" s="94" t="s">
        <v>601</v>
      </c>
      <c r="M12" s="108">
        <v>8723909975</v>
      </c>
      <c r="N12" s="109" t="s">
        <v>645</v>
      </c>
      <c r="O12" s="112">
        <v>9613753650</v>
      </c>
      <c r="P12" s="92">
        <v>43627</v>
      </c>
      <c r="Q12" s="110" t="s">
        <v>624</v>
      </c>
      <c r="R12" s="48">
        <v>52</v>
      </c>
      <c r="S12" s="110" t="s">
        <v>635</v>
      </c>
      <c r="T12" s="18"/>
    </row>
    <row r="13" spans="1:20" ht="18.75">
      <c r="A13" s="4">
        <v>9</v>
      </c>
      <c r="B13" s="17" t="s">
        <v>62</v>
      </c>
      <c r="C13" s="89" t="s">
        <v>203</v>
      </c>
      <c r="D13" s="57" t="s">
        <v>25</v>
      </c>
      <c r="E13" s="17"/>
      <c r="F13" s="57"/>
      <c r="G13" s="89">
        <v>34</v>
      </c>
      <c r="H13" s="89">
        <v>38</v>
      </c>
      <c r="I13" s="59">
        <f t="shared" si="0"/>
        <v>72</v>
      </c>
      <c r="J13" s="57">
        <v>7663076766</v>
      </c>
      <c r="K13" s="48" t="s">
        <v>569</v>
      </c>
      <c r="L13" s="94" t="s">
        <v>601</v>
      </c>
      <c r="M13" s="108">
        <v>8723909975</v>
      </c>
      <c r="N13" s="109" t="s">
        <v>645</v>
      </c>
      <c r="O13" s="112">
        <v>9613753650</v>
      </c>
      <c r="P13" s="188">
        <v>43628</v>
      </c>
      <c r="Q13" s="110" t="s">
        <v>625</v>
      </c>
      <c r="R13" s="48">
        <v>54</v>
      </c>
      <c r="S13" s="110" t="s">
        <v>635</v>
      </c>
      <c r="T13" s="18"/>
    </row>
    <row r="14" spans="1:20" ht="18.75">
      <c r="A14" s="4">
        <v>10</v>
      </c>
      <c r="B14" s="17" t="s">
        <v>62</v>
      </c>
      <c r="C14" s="89" t="s">
        <v>204</v>
      </c>
      <c r="D14" s="48" t="s">
        <v>25</v>
      </c>
      <c r="E14" s="19"/>
      <c r="F14" s="48"/>
      <c r="G14" s="89">
        <v>26</v>
      </c>
      <c r="H14" s="89">
        <v>26</v>
      </c>
      <c r="I14" s="59">
        <f t="shared" si="0"/>
        <v>52</v>
      </c>
      <c r="J14" s="48">
        <v>9678192905</v>
      </c>
      <c r="K14" s="48" t="s">
        <v>569</v>
      </c>
      <c r="L14" s="94" t="s">
        <v>601</v>
      </c>
      <c r="M14" s="108">
        <v>8723909975</v>
      </c>
      <c r="N14" s="109" t="s">
        <v>645</v>
      </c>
      <c r="O14" s="112">
        <v>9613753650</v>
      </c>
      <c r="P14" s="189"/>
      <c r="Q14" s="110" t="s">
        <v>625</v>
      </c>
      <c r="R14" s="48">
        <v>50</v>
      </c>
      <c r="S14" s="110" t="s">
        <v>635</v>
      </c>
      <c r="T14" s="18"/>
    </row>
    <row r="15" spans="1:20" ht="18.75">
      <c r="A15" s="4">
        <v>11</v>
      </c>
      <c r="B15" s="17" t="s">
        <v>62</v>
      </c>
      <c r="C15" s="89" t="s">
        <v>205</v>
      </c>
      <c r="D15" s="48" t="s">
        <v>25</v>
      </c>
      <c r="E15" s="19"/>
      <c r="F15" s="48"/>
      <c r="G15" s="89">
        <v>37</v>
      </c>
      <c r="H15" s="89">
        <v>28</v>
      </c>
      <c r="I15" s="59">
        <f t="shared" si="0"/>
        <v>65</v>
      </c>
      <c r="J15" s="48">
        <v>9435645383</v>
      </c>
      <c r="K15" s="48" t="s">
        <v>569</v>
      </c>
      <c r="L15" s="94" t="s">
        <v>601</v>
      </c>
      <c r="M15" s="108">
        <v>8723909975</v>
      </c>
      <c r="N15" s="109" t="s">
        <v>645</v>
      </c>
      <c r="O15" s="112">
        <v>9613753650</v>
      </c>
      <c r="P15" s="188">
        <v>43629</v>
      </c>
      <c r="Q15" s="110" t="s">
        <v>626</v>
      </c>
      <c r="R15" s="48">
        <v>51</v>
      </c>
      <c r="S15" s="110" t="s">
        <v>635</v>
      </c>
      <c r="T15" s="18"/>
    </row>
    <row r="16" spans="1:20" ht="18.75">
      <c r="A16" s="4">
        <v>12</v>
      </c>
      <c r="B16" s="17" t="s">
        <v>62</v>
      </c>
      <c r="C16" s="89" t="s">
        <v>206</v>
      </c>
      <c r="D16" s="48" t="s">
        <v>25</v>
      </c>
      <c r="E16" s="19"/>
      <c r="F16" s="48"/>
      <c r="G16" s="89">
        <v>34</v>
      </c>
      <c r="H16" s="89">
        <v>36</v>
      </c>
      <c r="I16" s="59">
        <f t="shared" si="0"/>
        <v>70</v>
      </c>
      <c r="J16" s="48">
        <v>8876518304</v>
      </c>
      <c r="K16" s="48" t="s">
        <v>569</v>
      </c>
      <c r="L16" s="94" t="s">
        <v>601</v>
      </c>
      <c r="M16" s="108">
        <v>8723909975</v>
      </c>
      <c r="N16" s="109" t="s">
        <v>645</v>
      </c>
      <c r="O16" s="112">
        <v>9613753650</v>
      </c>
      <c r="P16" s="189"/>
      <c r="Q16" s="110" t="s">
        <v>626</v>
      </c>
      <c r="R16" s="48">
        <v>48</v>
      </c>
      <c r="S16" s="110" t="s">
        <v>635</v>
      </c>
      <c r="T16" s="18"/>
    </row>
    <row r="17" spans="1:20" ht="18.75">
      <c r="A17" s="4">
        <v>13</v>
      </c>
      <c r="B17" s="17" t="s">
        <v>62</v>
      </c>
      <c r="C17" s="89" t="s">
        <v>207</v>
      </c>
      <c r="D17" s="48" t="s">
        <v>25</v>
      </c>
      <c r="E17" s="19"/>
      <c r="F17" s="48"/>
      <c r="G17" s="89">
        <v>15</v>
      </c>
      <c r="H17" s="89">
        <v>10</v>
      </c>
      <c r="I17" s="59">
        <f t="shared" si="0"/>
        <v>25</v>
      </c>
      <c r="J17" s="48">
        <v>9678408235</v>
      </c>
      <c r="K17" s="48" t="s">
        <v>569</v>
      </c>
      <c r="L17" s="94" t="s">
        <v>601</v>
      </c>
      <c r="M17" s="108">
        <v>8723909975</v>
      </c>
      <c r="N17" s="109" t="s">
        <v>645</v>
      </c>
      <c r="O17" s="112">
        <v>9613753650</v>
      </c>
      <c r="P17" s="188">
        <v>43630</v>
      </c>
      <c r="Q17" s="110" t="s">
        <v>627</v>
      </c>
      <c r="R17" s="48">
        <v>49</v>
      </c>
      <c r="S17" s="110" t="s">
        <v>635</v>
      </c>
      <c r="T17" s="18"/>
    </row>
    <row r="18" spans="1:20" ht="18.75">
      <c r="A18" s="4">
        <v>14</v>
      </c>
      <c r="B18" s="17" t="s">
        <v>62</v>
      </c>
      <c r="C18" s="89" t="s">
        <v>208</v>
      </c>
      <c r="D18" s="48" t="s">
        <v>25</v>
      </c>
      <c r="E18" s="19"/>
      <c r="F18" s="48"/>
      <c r="G18" s="89">
        <v>20</v>
      </c>
      <c r="H18" s="89">
        <v>26</v>
      </c>
      <c r="I18" s="59">
        <f t="shared" si="0"/>
        <v>46</v>
      </c>
      <c r="J18" s="48">
        <v>9854174519</v>
      </c>
      <c r="K18" s="48" t="s">
        <v>569</v>
      </c>
      <c r="L18" s="94" t="s">
        <v>601</v>
      </c>
      <c r="M18" s="108">
        <v>8723909975</v>
      </c>
      <c r="N18" s="109" t="s">
        <v>645</v>
      </c>
      <c r="O18" s="112">
        <v>9613753650</v>
      </c>
      <c r="P18" s="189"/>
      <c r="Q18" s="110" t="s">
        <v>627</v>
      </c>
      <c r="R18" s="48">
        <v>51</v>
      </c>
      <c r="S18" s="110" t="s">
        <v>635</v>
      </c>
      <c r="T18" s="18"/>
    </row>
    <row r="19" spans="1:20" ht="18.75">
      <c r="A19" s="4">
        <v>15</v>
      </c>
      <c r="B19" s="17" t="s">
        <v>62</v>
      </c>
      <c r="C19" s="89" t="s">
        <v>637</v>
      </c>
      <c r="D19" s="48" t="s">
        <v>25</v>
      </c>
      <c r="E19" s="19"/>
      <c r="F19" s="48"/>
      <c r="G19" s="89">
        <v>26</v>
      </c>
      <c r="H19" s="89">
        <v>35</v>
      </c>
      <c r="I19" s="59">
        <f t="shared" si="0"/>
        <v>61</v>
      </c>
      <c r="J19" s="48">
        <v>9854418211</v>
      </c>
      <c r="K19" s="48" t="s">
        <v>569</v>
      </c>
      <c r="L19" s="94" t="s">
        <v>601</v>
      </c>
      <c r="M19" s="108">
        <v>8723909975</v>
      </c>
      <c r="N19" s="109" t="s">
        <v>645</v>
      </c>
      <c r="O19" s="112">
        <v>9613753650</v>
      </c>
      <c r="P19" s="189"/>
      <c r="Q19" s="110" t="s">
        <v>627</v>
      </c>
      <c r="R19" s="48">
        <v>48</v>
      </c>
      <c r="S19" s="110" t="s">
        <v>635</v>
      </c>
      <c r="T19" s="18"/>
    </row>
    <row r="20" spans="1:20" ht="18.75">
      <c r="A20" s="4">
        <v>16</v>
      </c>
      <c r="B20" s="17" t="s">
        <v>62</v>
      </c>
      <c r="C20" s="89" t="s">
        <v>209</v>
      </c>
      <c r="D20" s="48" t="s">
        <v>25</v>
      </c>
      <c r="E20" s="19"/>
      <c r="F20" s="48"/>
      <c r="G20" s="89">
        <v>72</v>
      </c>
      <c r="H20" s="89">
        <v>63</v>
      </c>
      <c r="I20" s="59">
        <f t="shared" si="0"/>
        <v>135</v>
      </c>
      <c r="J20" s="48">
        <v>9613251734</v>
      </c>
      <c r="K20" s="48" t="s">
        <v>570</v>
      </c>
      <c r="L20" s="94" t="s">
        <v>597</v>
      </c>
      <c r="M20" s="108">
        <v>8723909975</v>
      </c>
      <c r="N20" s="109" t="s">
        <v>646</v>
      </c>
      <c r="O20" s="112">
        <v>9508495402</v>
      </c>
      <c r="P20" s="92">
        <v>43631</v>
      </c>
      <c r="Q20" s="110" t="s">
        <v>628</v>
      </c>
      <c r="R20" s="48">
        <v>48</v>
      </c>
      <c r="S20" s="110" t="s">
        <v>635</v>
      </c>
      <c r="T20" s="18"/>
    </row>
    <row r="21" spans="1:20" ht="18.75">
      <c r="A21" s="4">
        <v>17</v>
      </c>
      <c r="B21" s="17" t="s">
        <v>62</v>
      </c>
      <c r="C21" s="89" t="s">
        <v>209</v>
      </c>
      <c r="D21" s="48" t="s">
        <v>25</v>
      </c>
      <c r="E21" s="19"/>
      <c r="F21" s="48"/>
      <c r="G21" s="89">
        <v>21</v>
      </c>
      <c r="H21" s="89">
        <v>22</v>
      </c>
      <c r="I21" s="59">
        <f t="shared" si="0"/>
        <v>43</v>
      </c>
      <c r="J21" s="48">
        <v>9613251734</v>
      </c>
      <c r="K21" s="48" t="s">
        <v>570</v>
      </c>
      <c r="L21" s="94" t="s">
        <v>597</v>
      </c>
      <c r="M21" s="108">
        <v>8723909975</v>
      </c>
      <c r="N21" s="109" t="s">
        <v>646</v>
      </c>
      <c r="O21" s="112">
        <v>9508495402</v>
      </c>
      <c r="P21" s="188">
        <v>43633</v>
      </c>
      <c r="Q21" s="110" t="s">
        <v>629</v>
      </c>
      <c r="R21" s="48">
        <v>48</v>
      </c>
      <c r="S21" s="110" t="s">
        <v>635</v>
      </c>
      <c r="T21" s="18"/>
    </row>
    <row r="22" spans="1:20" ht="18.75">
      <c r="A22" s="4">
        <v>18</v>
      </c>
      <c r="B22" s="17" t="s">
        <v>62</v>
      </c>
      <c r="C22" s="89" t="s">
        <v>210</v>
      </c>
      <c r="D22" s="48" t="s">
        <v>25</v>
      </c>
      <c r="E22" s="19"/>
      <c r="F22" s="48"/>
      <c r="G22" s="89">
        <v>22</v>
      </c>
      <c r="H22" s="89">
        <v>21</v>
      </c>
      <c r="I22" s="59">
        <f t="shared" si="0"/>
        <v>43</v>
      </c>
      <c r="J22" s="48">
        <v>8011250542</v>
      </c>
      <c r="K22" s="48" t="s">
        <v>569</v>
      </c>
      <c r="L22" s="94" t="s">
        <v>602</v>
      </c>
      <c r="M22" s="108">
        <v>9365498021</v>
      </c>
      <c r="N22" s="109" t="s">
        <v>646</v>
      </c>
      <c r="O22" s="112">
        <v>9508495402</v>
      </c>
      <c r="P22" s="189"/>
      <c r="Q22" s="110" t="s">
        <v>629</v>
      </c>
      <c r="R22" s="48">
        <v>53</v>
      </c>
      <c r="S22" s="110" t="s">
        <v>635</v>
      </c>
      <c r="T22" s="18"/>
    </row>
    <row r="23" spans="1:20" ht="18.75">
      <c r="A23" s="4">
        <v>19</v>
      </c>
      <c r="B23" s="17" t="s">
        <v>62</v>
      </c>
      <c r="C23" s="89" t="s">
        <v>211</v>
      </c>
      <c r="D23" s="48" t="s">
        <v>25</v>
      </c>
      <c r="E23" s="19"/>
      <c r="F23" s="48"/>
      <c r="G23" s="89">
        <v>27</v>
      </c>
      <c r="H23" s="89">
        <v>18</v>
      </c>
      <c r="I23" s="59">
        <f t="shared" si="0"/>
        <v>45</v>
      </c>
      <c r="J23" s="104">
        <v>9864431693</v>
      </c>
      <c r="K23" s="48" t="s">
        <v>569</v>
      </c>
      <c r="L23" s="94" t="s">
        <v>602</v>
      </c>
      <c r="M23" s="108">
        <v>9365498021</v>
      </c>
      <c r="N23" s="109" t="s">
        <v>646</v>
      </c>
      <c r="O23" s="112">
        <v>9508495402</v>
      </c>
      <c r="P23" s="189"/>
      <c r="Q23" s="110" t="s">
        <v>629</v>
      </c>
      <c r="R23" s="48">
        <v>52</v>
      </c>
      <c r="S23" s="110" t="s">
        <v>635</v>
      </c>
      <c r="T23" s="18"/>
    </row>
    <row r="24" spans="1:20" ht="18.75">
      <c r="A24" s="4">
        <v>20</v>
      </c>
      <c r="B24" s="17" t="s">
        <v>62</v>
      </c>
      <c r="C24" s="89" t="s">
        <v>211</v>
      </c>
      <c r="D24" s="48" t="s">
        <v>25</v>
      </c>
      <c r="E24" s="19"/>
      <c r="F24" s="48"/>
      <c r="G24" s="89">
        <v>15</v>
      </c>
      <c r="H24" s="89">
        <v>16</v>
      </c>
      <c r="I24" s="59">
        <f t="shared" si="0"/>
        <v>31</v>
      </c>
      <c r="J24" s="104">
        <v>9864431693</v>
      </c>
      <c r="K24" s="48" t="s">
        <v>569</v>
      </c>
      <c r="L24" s="94" t="s">
        <v>602</v>
      </c>
      <c r="M24" s="108">
        <v>9365498021</v>
      </c>
      <c r="N24" s="109" t="s">
        <v>646</v>
      </c>
      <c r="O24" s="112">
        <v>9508495402</v>
      </c>
      <c r="P24" s="188">
        <v>43634</v>
      </c>
      <c r="Q24" s="110" t="s">
        <v>624</v>
      </c>
      <c r="R24" s="48">
        <v>52</v>
      </c>
      <c r="S24" s="110" t="s">
        <v>635</v>
      </c>
      <c r="T24" s="18"/>
    </row>
    <row r="25" spans="1:20" ht="18.75">
      <c r="A25" s="4">
        <v>21</v>
      </c>
      <c r="B25" s="17" t="s">
        <v>62</v>
      </c>
      <c r="C25" s="89" t="s">
        <v>212</v>
      </c>
      <c r="D25" s="48" t="s">
        <v>25</v>
      </c>
      <c r="E25" s="19"/>
      <c r="F25" s="48"/>
      <c r="G25" s="89">
        <v>15</v>
      </c>
      <c r="H25" s="89">
        <v>17</v>
      </c>
      <c r="I25" s="59">
        <f t="shared" si="0"/>
        <v>32</v>
      </c>
      <c r="J25" s="48">
        <v>9678878874</v>
      </c>
      <c r="K25" s="48" t="s">
        <v>569</v>
      </c>
      <c r="L25" s="94" t="s">
        <v>602</v>
      </c>
      <c r="M25" s="108">
        <v>9365498021</v>
      </c>
      <c r="N25" s="109" t="s">
        <v>646</v>
      </c>
      <c r="O25" s="112">
        <v>9508495402</v>
      </c>
      <c r="P25" s="189"/>
      <c r="Q25" s="110" t="s">
        <v>624</v>
      </c>
      <c r="R25" s="48">
        <v>45</v>
      </c>
      <c r="S25" s="110" t="s">
        <v>635</v>
      </c>
      <c r="T25" s="18"/>
    </row>
    <row r="26" spans="1:20" ht="18.75">
      <c r="A26" s="4">
        <v>22</v>
      </c>
      <c r="B26" s="17" t="s">
        <v>62</v>
      </c>
      <c r="C26" s="89" t="s">
        <v>213</v>
      </c>
      <c r="D26" s="48" t="s">
        <v>25</v>
      </c>
      <c r="E26" s="19"/>
      <c r="F26" s="48"/>
      <c r="G26" s="89">
        <v>21</v>
      </c>
      <c r="H26" s="89">
        <v>16</v>
      </c>
      <c r="I26" s="59">
        <f t="shared" si="0"/>
        <v>37</v>
      </c>
      <c r="J26" s="104">
        <v>9435438554</v>
      </c>
      <c r="K26" s="48" t="s">
        <v>569</v>
      </c>
      <c r="L26" s="94" t="s">
        <v>602</v>
      </c>
      <c r="M26" s="108">
        <v>9365498021</v>
      </c>
      <c r="N26" s="109" t="s">
        <v>646</v>
      </c>
      <c r="O26" s="112">
        <v>9508495402</v>
      </c>
      <c r="P26" s="189"/>
      <c r="Q26" s="110" t="s">
        <v>624</v>
      </c>
      <c r="R26" s="48">
        <v>46</v>
      </c>
      <c r="S26" s="110" t="s">
        <v>635</v>
      </c>
      <c r="T26" s="18"/>
    </row>
    <row r="27" spans="1:20" ht="18.75">
      <c r="A27" s="4">
        <v>23</v>
      </c>
      <c r="B27" s="17" t="s">
        <v>62</v>
      </c>
      <c r="C27" s="89" t="s">
        <v>214</v>
      </c>
      <c r="D27" s="48" t="s">
        <v>25</v>
      </c>
      <c r="E27" s="19"/>
      <c r="F27" s="48"/>
      <c r="G27" s="89">
        <v>16</v>
      </c>
      <c r="H27" s="89">
        <v>21</v>
      </c>
      <c r="I27" s="59">
        <f t="shared" si="0"/>
        <v>37</v>
      </c>
      <c r="J27" s="104">
        <v>8486221891</v>
      </c>
      <c r="K27" s="48" t="s">
        <v>569</v>
      </c>
      <c r="L27" s="94" t="s">
        <v>602</v>
      </c>
      <c r="M27" s="108">
        <v>9365498021</v>
      </c>
      <c r="N27" s="109" t="s">
        <v>646</v>
      </c>
      <c r="O27" s="112">
        <v>9508495402</v>
      </c>
      <c r="P27" s="189"/>
      <c r="Q27" s="110" t="s">
        <v>624</v>
      </c>
      <c r="R27" s="48">
        <v>46</v>
      </c>
      <c r="S27" s="110" t="s">
        <v>635</v>
      </c>
      <c r="T27" s="18"/>
    </row>
    <row r="28" spans="1:20" ht="18.75">
      <c r="A28" s="4">
        <v>24</v>
      </c>
      <c r="B28" s="17" t="s">
        <v>62</v>
      </c>
      <c r="C28" s="89" t="s">
        <v>215</v>
      </c>
      <c r="D28" s="18" t="s">
        <v>25</v>
      </c>
      <c r="E28" s="19"/>
      <c r="F28" s="18"/>
      <c r="G28" s="89">
        <v>25</v>
      </c>
      <c r="H28" s="89">
        <v>28</v>
      </c>
      <c r="I28" s="59">
        <f t="shared" si="0"/>
        <v>53</v>
      </c>
      <c r="J28" s="106" t="s">
        <v>534</v>
      </c>
      <c r="K28" s="48" t="s">
        <v>569</v>
      </c>
      <c r="L28" s="94" t="s">
        <v>602</v>
      </c>
      <c r="M28" s="108">
        <v>9365498021</v>
      </c>
      <c r="N28" s="109" t="s">
        <v>646</v>
      </c>
      <c r="O28" s="112">
        <v>9508495402</v>
      </c>
      <c r="P28" s="188">
        <v>43635</v>
      </c>
      <c r="Q28" s="110" t="s">
        <v>625</v>
      </c>
      <c r="R28" s="48">
        <v>44</v>
      </c>
      <c r="S28" s="110" t="s">
        <v>635</v>
      </c>
      <c r="T28" s="18"/>
    </row>
    <row r="29" spans="1:20" ht="18.75">
      <c r="A29" s="4">
        <v>25</v>
      </c>
      <c r="B29" s="17" t="s">
        <v>62</v>
      </c>
      <c r="C29" s="89" t="s">
        <v>216</v>
      </c>
      <c r="D29" s="48" t="s">
        <v>25</v>
      </c>
      <c r="E29" s="19"/>
      <c r="F29" s="48"/>
      <c r="G29" s="89">
        <v>34</v>
      </c>
      <c r="H29" s="89">
        <v>38</v>
      </c>
      <c r="I29" s="59">
        <f t="shared" si="0"/>
        <v>72</v>
      </c>
      <c r="J29" s="106" t="s">
        <v>534</v>
      </c>
      <c r="K29" s="48" t="s">
        <v>569</v>
      </c>
      <c r="L29" s="94" t="s">
        <v>602</v>
      </c>
      <c r="M29" s="108">
        <v>9365498021</v>
      </c>
      <c r="N29" s="109" t="s">
        <v>646</v>
      </c>
      <c r="O29" s="112">
        <v>9508495402</v>
      </c>
      <c r="P29" s="189"/>
      <c r="Q29" s="110" t="s">
        <v>625</v>
      </c>
      <c r="R29" s="48">
        <v>38</v>
      </c>
      <c r="S29" s="110" t="s">
        <v>635</v>
      </c>
      <c r="T29" s="18"/>
    </row>
    <row r="30" spans="1:20" ht="18.75">
      <c r="A30" s="4">
        <v>26</v>
      </c>
      <c r="B30" s="17" t="s">
        <v>62</v>
      </c>
      <c r="C30" s="89" t="s">
        <v>217</v>
      </c>
      <c r="D30" s="18" t="s">
        <v>23</v>
      </c>
      <c r="E30" s="19"/>
      <c r="F30" s="18" t="s">
        <v>546</v>
      </c>
      <c r="G30" s="89">
        <v>60</v>
      </c>
      <c r="H30" s="89">
        <v>75</v>
      </c>
      <c r="I30" s="59">
        <f t="shared" si="0"/>
        <v>135</v>
      </c>
      <c r="J30" s="18">
        <v>9954776554</v>
      </c>
      <c r="K30" s="48" t="s">
        <v>569</v>
      </c>
      <c r="L30" s="94" t="s">
        <v>602</v>
      </c>
      <c r="M30" s="108">
        <v>9365498021</v>
      </c>
      <c r="N30" s="109" t="s">
        <v>646</v>
      </c>
      <c r="O30" s="112">
        <v>9508495402</v>
      </c>
      <c r="P30" s="92">
        <v>43636</v>
      </c>
      <c r="Q30" s="110" t="s">
        <v>626</v>
      </c>
      <c r="R30" s="48">
        <v>38</v>
      </c>
      <c r="S30" s="110" t="s">
        <v>635</v>
      </c>
      <c r="T30" s="18"/>
    </row>
    <row r="31" spans="1:20" ht="18.75">
      <c r="A31" s="4">
        <v>27</v>
      </c>
      <c r="B31" s="17" t="s">
        <v>62</v>
      </c>
      <c r="C31" s="89" t="s">
        <v>218</v>
      </c>
      <c r="D31" s="18" t="s">
        <v>23</v>
      </c>
      <c r="E31" s="19"/>
      <c r="F31" s="18" t="s">
        <v>546</v>
      </c>
      <c r="G31" s="89">
        <v>64</v>
      </c>
      <c r="H31" s="89">
        <v>73</v>
      </c>
      <c r="I31" s="59">
        <f t="shared" si="0"/>
        <v>137</v>
      </c>
      <c r="J31" s="18">
        <v>7002044648</v>
      </c>
      <c r="K31" s="48" t="s">
        <v>569</v>
      </c>
      <c r="L31" s="94" t="s">
        <v>602</v>
      </c>
      <c r="M31" s="108">
        <v>9365498021</v>
      </c>
      <c r="N31" s="109" t="s">
        <v>646</v>
      </c>
      <c r="O31" s="112">
        <v>9508495402</v>
      </c>
      <c r="P31" s="92">
        <v>43637</v>
      </c>
      <c r="Q31" s="110" t="s">
        <v>627</v>
      </c>
      <c r="R31" s="48">
        <v>48</v>
      </c>
      <c r="S31" s="110" t="s">
        <v>635</v>
      </c>
      <c r="T31" s="18"/>
    </row>
    <row r="32" spans="1:20" ht="18.75">
      <c r="A32" s="4">
        <v>28</v>
      </c>
      <c r="B32" s="17" t="s">
        <v>62</v>
      </c>
      <c r="C32" s="89" t="s">
        <v>218</v>
      </c>
      <c r="D32" s="18" t="s">
        <v>23</v>
      </c>
      <c r="E32" s="19"/>
      <c r="F32" s="18" t="s">
        <v>546</v>
      </c>
      <c r="G32" s="89">
        <v>28</v>
      </c>
      <c r="H32" s="89">
        <v>26</v>
      </c>
      <c r="I32" s="59">
        <f t="shared" si="0"/>
        <v>54</v>
      </c>
      <c r="J32" s="18">
        <v>7002044648</v>
      </c>
      <c r="K32" s="48" t="s">
        <v>569</v>
      </c>
      <c r="L32" s="94" t="s">
        <v>602</v>
      </c>
      <c r="M32" s="108">
        <v>9365498021</v>
      </c>
      <c r="N32" s="109" t="s">
        <v>647</v>
      </c>
      <c r="O32" s="112">
        <v>8811968758</v>
      </c>
      <c r="P32" s="188">
        <v>43638</v>
      </c>
      <c r="Q32" s="110" t="s">
        <v>628</v>
      </c>
      <c r="R32" s="48">
        <v>48</v>
      </c>
      <c r="S32" s="110" t="s">
        <v>635</v>
      </c>
      <c r="T32" s="18"/>
    </row>
    <row r="33" spans="1:20" ht="18.75">
      <c r="A33" s="4">
        <v>29</v>
      </c>
      <c r="B33" s="17" t="s">
        <v>62</v>
      </c>
      <c r="C33" s="89" t="s">
        <v>219</v>
      </c>
      <c r="D33" s="18" t="s">
        <v>23</v>
      </c>
      <c r="E33" s="19"/>
      <c r="F33" s="18" t="s">
        <v>546</v>
      </c>
      <c r="G33" s="89">
        <v>34</v>
      </c>
      <c r="H33" s="89">
        <v>37</v>
      </c>
      <c r="I33" s="59">
        <f t="shared" si="0"/>
        <v>71</v>
      </c>
      <c r="J33" s="18">
        <v>70028592780</v>
      </c>
      <c r="K33" s="48" t="s">
        <v>569</v>
      </c>
      <c r="L33" s="94" t="s">
        <v>602</v>
      </c>
      <c r="M33" s="108">
        <v>9365498021</v>
      </c>
      <c r="N33" s="109" t="s">
        <v>647</v>
      </c>
      <c r="O33" s="112">
        <v>8811968758</v>
      </c>
      <c r="P33" s="189"/>
      <c r="Q33" s="110" t="s">
        <v>628</v>
      </c>
      <c r="R33" s="48">
        <v>51</v>
      </c>
      <c r="S33" s="110" t="s">
        <v>635</v>
      </c>
      <c r="T33" s="18"/>
    </row>
    <row r="34" spans="1:20" ht="18.75">
      <c r="A34" s="4">
        <v>30</v>
      </c>
      <c r="B34" s="17" t="s">
        <v>62</v>
      </c>
      <c r="C34" s="89" t="s">
        <v>220</v>
      </c>
      <c r="D34" s="18" t="s">
        <v>23</v>
      </c>
      <c r="E34" s="19"/>
      <c r="F34" s="18" t="s">
        <v>546</v>
      </c>
      <c r="G34" s="89">
        <v>67</v>
      </c>
      <c r="H34" s="89">
        <v>70</v>
      </c>
      <c r="I34" s="59">
        <f t="shared" si="0"/>
        <v>137</v>
      </c>
      <c r="J34" s="18">
        <v>9854957262</v>
      </c>
      <c r="K34" s="48" t="s">
        <v>569</v>
      </c>
      <c r="L34" s="94" t="s">
        <v>602</v>
      </c>
      <c r="M34" s="108">
        <v>9365498021</v>
      </c>
      <c r="N34" s="109" t="s">
        <v>647</v>
      </c>
      <c r="O34" s="112">
        <v>8811968758</v>
      </c>
      <c r="P34" s="92">
        <v>43640</v>
      </c>
      <c r="Q34" s="110" t="s">
        <v>629</v>
      </c>
      <c r="R34" s="18">
        <v>52</v>
      </c>
      <c r="S34" s="110" t="s">
        <v>635</v>
      </c>
      <c r="T34" s="18"/>
    </row>
    <row r="35" spans="1:20" ht="18.75">
      <c r="A35" s="4">
        <v>31</v>
      </c>
      <c r="B35" s="17" t="s">
        <v>62</v>
      </c>
      <c r="C35" s="89" t="s">
        <v>221</v>
      </c>
      <c r="D35" s="18" t="s">
        <v>23</v>
      </c>
      <c r="E35" s="19"/>
      <c r="F35" s="18" t="s">
        <v>545</v>
      </c>
      <c r="G35" s="89">
        <v>66</v>
      </c>
      <c r="H35" s="89">
        <v>74</v>
      </c>
      <c r="I35" s="59">
        <f t="shared" si="0"/>
        <v>140</v>
      </c>
      <c r="J35" s="106" t="s">
        <v>535</v>
      </c>
      <c r="K35" s="48" t="s">
        <v>569</v>
      </c>
      <c r="L35" s="94" t="s">
        <v>602</v>
      </c>
      <c r="M35" s="108">
        <v>9365498021</v>
      </c>
      <c r="N35" s="109" t="s">
        <v>647</v>
      </c>
      <c r="O35" s="112">
        <v>8811968758</v>
      </c>
      <c r="P35" s="92">
        <v>43641</v>
      </c>
      <c r="Q35" s="110" t="s">
        <v>624</v>
      </c>
      <c r="R35" s="18">
        <v>55</v>
      </c>
      <c r="S35" s="110" t="s">
        <v>635</v>
      </c>
      <c r="T35" s="18"/>
    </row>
    <row r="36" spans="1:20" ht="18.75">
      <c r="A36" s="4">
        <v>32</v>
      </c>
      <c r="B36" s="17" t="s">
        <v>62</v>
      </c>
      <c r="C36" s="89" t="s">
        <v>221</v>
      </c>
      <c r="D36" s="57" t="s">
        <v>23</v>
      </c>
      <c r="E36" s="17"/>
      <c r="F36" s="57" t="s">
        <v>545</v>
      </c>
      <c r="G36" s="89">
        <v>71</v>
      </c>
      <c r="H36" s="89">
        <v>68</v>
      </c>
      <c r="I36" s="59">
        <f t="shared" si="0"/>
        <v>139</v>
      </c>
      <c r="J36" s="106" t="s">
        <v>535</v>
      </c>
      <c r="K36" s="48" t="s">
        <v>569</v>
      </c>
      <c r="L36" s="94" t="s">
        <v>602</v>
      </c>
      <c r="M36" s="108">
        <v>9365498021</v>
      </c>
      <c r="N36" s="109" t="s">
        <v>647</v>
      </c>
      <c r="O36" s="112">
        <v>8811968758</v>
      </c>
      <c r="P36" s="92">
        <v>43642</v>
      </c>
      <c r="Q36" s="110" t="s">
        <v>625</v>
      </c>
      <c r="R36" s="18">
        <v>55</v>
      </c>
      <c r="S36" s="110" t="s">
        <v>635</v>
      </c>
      <c r="T36" s="18"/>
    </row>
    <row r="37" spans="1:20" ht="18.75">
      <c r="A37" s="4">
        <v>33</v>
      </c>
      <c r="B37" s="17" t="s">
        <v>62</v>
      </c>
      <c r="C37" s="89" t="s">
        <v>221</v>
      </c>
      <c r="D37" s="18" t="s">
        <v>23</v>
      </c>
      <c r="E37" s="19"/>
      <c r="F37" s="18" t="s">
        <v>545</v>
      </c>
      <c r="G37" s="89">
        <v>37</v>
      </c>
      <c r="H37" s="89">
        <v>34</v>
      </c>
      <c r="I37" s="59">
        <f t="shared" si="0"/>
        <v>71</v>
      </c>
      <c r="J37" s="106" t="s">
        <v>535</v>
      </c>
      <c r="K37" s="48" t="s">
        <v>569</v>
      </c>
      <c r="L37" s="94" t="s">
        <v>602</v>
      </c>
      <c r="M37" s="108">
        <v>9365498021</v>
      </c>
      <c r="N37" s="109" t="s">
        <v>647</v>
      </c>
      <c r="O37" s="112">
        <v>8811968758</v>
      </c>
      <c r="P37" s="188">
        <v>43643</v>
      </c>
      <c r="Q37" s="110" t="s">
        <v>626</v>
      </c>
      <c r="R37" s="18">
        <v>55</v>
      </c>
      <c r="S37" s="110" t="s">
        <v>635</v>
      </c>
      <c r="T37" s="18"/>
    </row>
    <row r="38" spans="1:20" ht="18.75">
      <c r="A38" s="4">
        <v>34</v>
      </c>
      <c r="B38" s="17" t="s">
        <v>62</v>
      </c>
      <c r="C38" s="89" t="s">
        <v>222</v>
      </c>
      <c r="D38" s="18" t="s">
        <v>23</v>
      </c>
      <c r="E38" s="19"/>
      <c r="F38" s="18" t="s">
        <v>543</v>
      </c>
      <c r="G38" s="89">
        <v>30</v>
      </c>
      <c r="H38" s="89">
        <v>26</v>
      </c>
      <c r="I38" s="59">
        <f t="shared" si="0"/>
        <v>56</v>
      </c>
      <c r="J38" s="18">
        <v>9678988018</v>
      </c>
      <c r="K38" s="48" t="s">
        <v>569</v>
      </c>
      <c r="L38" s="94" t="s">
        <v>602</v>
      </c>
      <c r="M38" s="108">
        <v>9365498021</v>
      </c>
      <c r="N38" s="109" t="s">
        <v>647</v>
      </c>
      <c r="O38" s="112">
        <v>8811968758</v>
      </c>
      <c r="P38" s="189"/>
      <c r="Q38" s="110" t="s">
        <v>626</v>
      </c>
      <c r="R38" s="18">
        <v>53</v>
      </c>
      <c r="S38" s="110" t="s">
        <v>635</v>
      </c>
      <c r="T38" s="18"/>
    </row>
    <row r="39" spans="1:20" ht="18.75">
      <c r="A39" s="4">
        <v>35</v>
      </c>
      <c r="B39" s="17" t="s">
        <v>62</v>
      </c>
      <c r="C39" s="89" t="s">
        <v>223</v>
      </c>
      <c r="D39" s="18" t="s">
        <v>23</v>
      </c>
      <c r="E39" s="19"/>
      <c r="F39" s="18" t="s">
        <v>546</v>
      </c>
      <c r="G39" s="89">
        <v>56</v>
      </c>
      <c r="H39" s="89">
        <v>68</v>
      </c>
      <c r="I39" s="59">
        <f t="shared" si="0"/>
        <v>124</v>
      </c>
      <c r="J39" s="18">
        <v>9365423178</v>
      </c>
      <c r="K39" s="48" t="s">
        <v>569</v>
      </c>
      <c r="L39" s="94" t="s">
        <v>602</v>
      </c>
      <c r="M39" s="108">
        <v>9365498021</v>
      </c>
      <c r="N39" s="109" t="s">
        <v>647</v>
      </c>
      <c r="O39" s="112">
        <v>8811968758</v>
      </c>
      <c r="P39" s="92">
        <v>43644</v>
      </c>
      <c r="Q39" s="110" t="s">
        <v>627</v>
      </c>
      <c r="R39" s="18">
        <v>51</v>
      </c>
      <c r="S39" s="110" t="s">
        <v>635</v>
      </c>
      <c r="T39" s="18"/>
    </row>
    <row r="40" spans="1:20" ht="18.75">
      <c r="A40" s="4">
        <v>36</v>
      </c>
      <c r="B40" s="17" t="s">
        <v>62</v>
      </c>
      <c r="C40" s="89" t="s">
        <v>224</v>
      </c>
      <c r="D40" s="18" t="s">
        <v>23</v>
      </c>
      <c r="E40" s="19"/>
      <c r="F40" s="18" t="s">
        <v>546</v>
      </c>
      <c r="G40" s="89">
        <v>66</v>
      </c>
      <c r="H40" s="89">
        <v>69</v>
      </c>
      <c r="I40" s="59">
        <f t="shared" si="0"/>
        <v>135</v>
      </c>
      <c r="J40" s="18">
        <v>8011630665</v>
      </c>
      <c r="K40" s="48" t="s">
        <v>569</v>
      </c>
      <c r="L40" s="94" t="s">
        <v>602</v>
      </c>
      <c r="M40" s="108">
        <v>9365498021</v>
      </c>
      <c r="N40" s="109" t="s">
        <v>647</v>
      </c>
      <c r="O40" s="112">
        <v>8811968758</v>
      </c>
      <c r="P40" s="92">
        <v>43645</v>
      </c>
      <c r="Q40" s="110" t="s">
        <v>628</v>
      </c>
      <c r="R40" s="18">
        <v>53</v>
      </c>
      <c r="S40" s="110" t="s">
        <v>635</v>
      </c>
      <c r="T40" s="18"/>
    </row>
    <row r="41" spans="1:20" ht="18.75">
      <c r="A41" s="4">
        <v>37</v>
      </c>
      <c r="B41" s="17" t="s">
        <v>63</v>
      </c>
      <c r="C41" s="89" t="s">
        <v>225</v>
      </c>
      <c r="D41" s="18" t="s">
        <v>23</v>
      </c>
      <c r="E41" s="19"/>
      <c r="F41" s="18" t="s">
        <v>546</v>
      </c>
      <c r="G41" s="89">
        <v>65</v>
      </c>
      <c r="H41" s="89">
        <v>68</v>
      </c>
      <c r="I41" s="59">
        <f t="shared" si="0"/>
        <v>133</v>
      </c>
      <c r="J41" s="18">
        <v>9101312335</v>
      </c>
      <c r="K41" s="18" t="s">
        <v>561</v>
      </c>
      <c r="L41" s="94" t="s">
        <v>603</v>
      </c>
      <c r="M41" s="108">
        <v>9435936113</v>
      </c>
      <c r="N41" s="109" t="s">
        <v>648</v>
      </c>
      <c r="O41" s="112">
        <v>9127024427</v>
      </c>
      <c r="P41" s="92">
        <v>43617</v>
      </c>
      <c r="Q41" s="110" t="s">
        <v>628</v>
      </c>
      <c r="R41" s="18">
        <v>52</v>
      </c>
      <c r="S41" s="110" t="s">
        <v>636</v>
      </c>
      <c r="T41" s="18"/>
    </row>
    <row r="42" spans="1:20" ht="18.75">
      <c r="A42" s="4">
        <v>38</v>
      </c>
      <c r="B42" s="17" t="s">
        <v>63</v>
      </c>
      <c r="C42" s="89" t="s">
        <v>226</v>
      </c>
      <c r="D42" s="18" t="s">
        <v>23</v>
      </c>
      <c r="E42" s="19"/>
      <c r="F42" s="18" t="s">
        <v>546</v>
      </c>
      <c r="G42" s="89">
        <v>65</v>
      </c>
      <c r="H42" s="89">
        <v>69</v>
      </c>
      <c r="I42" s="59">
        <f t="shared" si="0"/>
        <v>134</v>
      </c>
      <c r="J42" s="18">
        <v>9435160391</v>
      </c>
      <c r="K42" s="18" t="s">
        <v>561</v>
      </c>
      <c r="L42" s="94" t="s">
        <v>603</v>
      </c>
      <c r="M42" s="108">
        <v>9435936113</v>
      </c>
      <c r="N42" s="109" t="s">
        <v>648</v>
      </c>
      <c r="O42" s="112">
        <v>9127024427</v>
      </c>
      <c r="P42" s="92">
        <v>43619</v>
      </c>
      <c r="Q42" s="110" t="s">
        <v>629</v>
      </c>
      <c r="R42" s="18">
        <v>54</v>
      </c>
      <c r="S42" s="110" t="s">
        <v>636</v>
      </c>
      <c r="T42" s="18"/>
    </row>
    <row r="43" spans="1:20" ht="18.75">
      <c r="A43" s="4">
        <v>39</v>
      </c>
      <c r="B43" s="17" t="s">
        <v>63</v>
      </c>
      <c r="C43" s="89" t="s">
        <v>226</v>
      </c>
      <c r="D43" s="57" t="s">
        <v>23</v>
      </c>
      <c r="E43" s="17"/>
      <c r="F43" s="57" t="s">
        <v>546</v>
      </c>
      <c r="G43" s="89">
        <v>21</v>
      </c>
      <c r="H43" s="89">
        <v>25</v>
      </c>
      <c r="I43" s="59">
        <f t="shared" si="0"/>
        <v>46</v>
      </c>
      <c r="J43" s="18">
        <v>9435160391</v>
      </c>
      <c r="K43" s="18" t="s">
        <v>561</v>
      </c>
      <c r="L43" s="94" t="s">
        <v>603</v>
      </c>
      <c r="M43" s="108">
        <v>9435936113</v>
      </c>
      <c r="N43" s="109" t="s">
        <v>648</v>
      </c>
      <c r="O43" s="112">
        <v>9127024427</v>
      </c>
      <c r="P43" s="188">
        <v>43620</v>
      </c>
      <c r="Q43" s="110" t="s">
        <v>624</v>
      </c>
      <c r="R43" s="18">
        <v>54</v>
      </c>
      <c r="S43" s="110" t="s">
        <v>636</v>
      </c>
      <c r="T43" s="18"/>
    </row>
    <row r="44" spans="1:20" ht="18.75">
      <c r="A44" s="4">
        <v>40</v>
      </c>
      <c r="B44" s="17" t="s">
        <v>63</v>
      </c>
      <c r="C44" s="89" t="s">
        <v>227</v>
      </c>
      <c r="D44" s="18" t="s">
        <v>23</v>
      </c>
      <c r="E44" s="19"/>
      <c r="F44" s="18" t="s">
        <v>546</v>
      </c>
      <c r="G44" s="89">
        <v>35</v>
      </c>
      <c r="H44" s="89">
        <v>49</v>
      </c>
      <c r="I44" s="59">
        <f t="shared" si="0"/>
        <v>84</v>
      </c>
      <c r="J44" s="106" t="s">
        <v>515</v>
      </c>
      <c r="K44" s="18" t="s">
        <v>561</v>
      </c>
      <c r="L44" s="94" t="s">
        <v>603</v>
      </c>
      <c r="M44" s="108">
        <v>9435936113</v>
      </c>
      <c r="N44" s="109" t="s">
        <v>648</v>
      </c>
      <c r="O44" s="112">
        <v>9127024427</v>
      </c>
      <c r="P44" s="189"/>
      <c r="Q44" s="110" t="s">
        <v>624</v>
      </c>
      <c r="R44" s="18">
        <v>48</v>
      </c>
      <c r="S44" s="110" t="s">
        <v>636</v>
      </c>
      <c r="T44" s="18"/>
    </row>
    <row r="45" spans="1:20" ht="18.75">
      <c r="A45" s="4">
        <v>41</v>
      </c>
      <c r="B45" s="17" t="s">
        <v>63</v>
      </c>
      <c r="C45" s="89" t="s">
        <v>227</v>
      </c>
      <c r="D45" s="18" t="s">
        <v>23</v>
      </c>
      <c r="E45" s="19"/>
      <c r="F45" s="18" t="s">
        <v>546</v>
      </c>
      <c r="G45" s="89">
        <v>65</v>
      </c>
      <c r="H45" s="89">
        <v>61</v>
      </c>
      <c r="I45" s="59">
        <f t="shared" si="0"/>
        <v>126</v>
      </c>
      <c r="J45" s="106">
        <v>8761867575</v>
      </c>
      <c r="K45" s="18" t="s">
        <v>561</v>
      </c>
      <c r="L45" s="94" t="s">
        <v>603</v>
      </c>
      <c r="M45" s="108">
        <v>9435936113</v>
      </c>
      <c r="N45" s="109" t="s">
        <v>648</v>
      </c>
      <c r="O45" s="112">
        <v>9127024427</v>
      </c>
      <c r="P45" s="92">
        <v>43622</v>
      </c>
      <c r="Q45" s="110" t="s">
        <v>626</v>
      </c>
      <c r="R45" s="18">
        <v>48</v>
      </c>
      <c r="S45" s="110" t="s">
        <v>636</v>
      </c>
      <c r="T45" s="18"/>
    </row>
    <row r="46" spans="1:20" ht="18.75">
      <c r="A46" s="4">
        <v>42</v>
      </c>
      <c r="B46" s="17" t="s">
        <v>63</v>
      </c>
      <c r="C46" s="89" t="s">
        <v>228</v>
      </c>
      <c r="D46" s="18" t="s">
        <v>23</v>
      </c>
      <c r="E46" s="19"/>
      <c r="F46" s="18" t="s">
        <v>546</v>
      </c>
      <c r="G46" s="89">
        <v>71</v>
      </c>
      <c r="H46" s="89">
        <v>56</v>
      </c>
      <c r="I46" s="59">
        <f t="shared" si="0"/>
        <v>127</v>
      </c>
      <c r="J46" s="18">
        <v>7896886506</v>
      </c>
      <c r="K46" s="18" t="s">
        <v>561</v>
      </c>
      <c r="L46" s="94" t="s">
        <v>603</v>
      </c>
      <c r="M46" s="108">
        <v>9435936113</v>
      </c>
      <c r="N46" s="109" t="s">
        <v>648</v>
      </c>
      <c r="O46" s="112">
        <v>9127024427</v>
      </c>
      <c r="P46" s="92">
        <v>43623</v>
      </c>
      <c r="Q46" s="110" t="s">
        <v>627</v>
      </c>
      <c r="R46" s="18">
        <v>56</v>
      </c>
      <c r="S46" s="110" t="s">
        <v>636</v>
      </c>
      <c r="T46" s="18"/>
    </row>
    <row r="47" spans="1:20" ht="18.75">
      <c r="A47" s="4">
        <v>43</v>
      </c>
      <c r="B47" s="17" t="s">
        <v>63</v>
      </c>
      <c r="C47" s="89" t="s">
        <v>229</v>
      </c>
      <c r="D47" s="18" t="s">
        <v>23</v>
      </c>
      <c r="E47" s="19"/>
      <c r="F47" s="18" t="s">
        <v>546</v>
      </c>
      <c r="G47" s="89">
        <v>34</v>
      </c>
      <c r="H47" s="89">
        <v>31</v>
      </c>
      <c r="I47" s="59">
        <f t="shared" si="0"/>
        <v>65</v>
      </c>
      <c r="J47" s="18">
        <v>7896089500</v>
      </c>
      <c r="K47" s="18" t="s">
        <v>561</v>
      </c>
      <c r="L47" s="94" t="s">
        <v>603</v>
      </c>
      <c r="M47" s="108">
        <v>9435936113</v>
      </c>
      <c r="N47" s="109" t="s">
        <v>648</v>
      </c>
      <c r="O47" s="112">
        <v>9127024427</v>
      </c>
      <c r="P47" s="188">
        <v>43624</v>
      </c>
      <c r="Q47" s="110" t="s">
        <v>628</v>
      </c>
      <c r="R47" s="18">
        <v>45</v>
      </c>
      <c r="S47" s="110" t="s">
        <v>636</v>
      </c>
      <c r="T47" s="18"/>
    </row>
    <row r="48" spans="1:20" ht="18.75">
      <c r="A48" s="4">
        <v>44</v>
      </c>
      <c r="B48" s="17" t="s">
        <v>63</v>
      </c>
      <c r="C48" s="89" t="s">
        <v>230</v>
      </c>
      <c r="D48" s="18" t="s">
        <v>23</v>
      </c>
      <c r="E48" s="19"/>
      <c r="F48" s="18" t="s">
        <v>546</v>
      </c>
      <c r="G48" s="89">
        <v>28</v>
      </c>
      <c r="H48" s="89">
        <v>35</v>
      </c>
      <c r="I48" s="59">
        <f t="shared" si="0"/>
        <v>63</v>
      </c>
      <c r="J48" s="18">
        <v>8724844439</v>
      </c>
      <c r="K48" s="18" t="s">
        <v>561</v>
      </c>
      <c r="L48" s="94" t="s">
        <v>603</v>
      </c>
      <c r="M48" s="108">
        <v>9435936113</v>
      </c>
      <c r="N48" s="109" t="s">
        <v>648</v>
      </c>
      <c r="O48" s="112">
        <v>9127024427</v>
      </c>
      <c r="P48" s="189"/>
      <c r="Q48" s="110" t="s">
        <v>628</v>
      </c>
      <c r="R48" s="18">
        <v>43</v>
      </c>
      <c r="S48" s="110" t="s">
        <v>636</v>
      </c>
      <c r="T48" s="18"/>
    </row>
    <row r="49" spans="1:20" ht="18.75">
      <c r="A49" s="4">
        <v>45</v>
      </c>
      <c r="B49" s="17" t="s">
        <v>63</v>
      </c>
      <c r="C49" s="89" t="s">
        <v>231</v>
      </c>
      <c r="D49" s="18" t="s">
        <v>25</v>
      </c>
      <c r="E49" s="19"/>
      <c r="F49" s="18"/>
      <c r="G49" s="89">
        <v>29</v>
      </c>
      <c r="H49" s="89">
        <v>32</v>
      </c>
      <c r="I49" s="59">
        <f t="shared" si="0"/>
        <v>61</v>
      </c>
      <c r="J49" s="104">
        <v>9678703865</v>
      </c>
      <c r="K49" s="18" t="s">
        <v>561</v>
      </c>
      <c r="L49" s="94" t="s">
        <v>603</v>
      </c>
      <c r="M49" s="108">
        <v>9435936113</v>
      </c>
      <c r="N49" s="109" t="s">
        <v>648</v>
      </c>
      <c r="O49" s="112">
        <v>9127024427</v>
      </c>
      <c r="P49" s="188">
        <v>43626</v>
      </c>
      <c r="Q49" s="110" t="s">
        <v>629</v>
      </c>
      <c r="R49" s="18">
        <v>46</v>
      </c>
      <c r="S49" s="110" t="s">
        <v>636</v>
      </c>
      <c r="T49" s="18"/>
    </row>
    <row r="50" spans="1:20" ht="18.75">
      <c r="A50" s="4">
        <v>46</v>
      </c>
      <c r="B50" s="17" t="s">
        <v>63</v>
      </c>
      <c r="C50" s="89" t="s">
        <v>232</v>
      </c>
      <c r="D50" s="57" t="s">
        <v>25</v>
      </c>
      <c r="E50" s="17"/>
      <c r="F50" s="57"/>
      <c r="G50" s="89">
        <v>34</v>
      </c>
      <c r="H50" s="89">
        <v>27</v>
      </c>
      <c r="I50" s="59">
        <f t="shared" si="0"/>
        <v>61</v>
      </c>
      <c r="J50" s="57">
        <v>9706589118</v>
      </c>
      <c r="K50" s="18" t="s">
        <v>561</v>
      </c>
      <c r="L50" s="94" t="s">
        <v>603</v>
      </c>
      <c r="M50" s="108">
        <v>9435936113</v>
      </c>
      <c r="N50" s="109" t="s">
        <v>648</v>
      </c>
      <c r="O50" s="112">
        <v>9127024427</v>
      </c>
      <c r="P50" s="189"/>
      <c r="Q50" s="110" t="s">
        <v>629</v>
      </c>
      <c r="R50" s="18">
        <v>44</v>
      </c>
      <c r="S50" s="110" t="s">
        <v>636</v>
      </c>
      <c r="T50" s="18"/>
    </row>
    <row r="51" spans="1:20" ht="18.75">
      <c r="A51" s="4">
        <v>47</v>
      </c>
      <c r="B51" s="17" t="s">
        <v>63</v>
      </c>
      <c r="C51" s="89" t="s">
        <v>233</v>
      </c>
      <c r="D51" s="18" t="s">
        <v>25</v>
      </c>
      <c r="E51" s="19"/>
      <c r="F51" s="18"/>
      <c r="G51" s="89">
        <v>38</v>
      </c>
      <c r="H51" s="89">
        <v>31</v>
      </c>
      <c r="I51" s="59">
        <f t="shared" si="0"/>
        <v>69</v>
      </c>
      <c r="J51" s="18">
        <v>9126888197</v>
      </c>
      <c r="K51" s="18" t="s">
        <v>561</v>
      </c>
      <c r="L51" s="94" t="s">
        <v>603</v>
      </c>
      <c r="M51" s="108">
        <v>9435936113</v>
      </c>
      <c r="N51" s="109" t="s">
        <v>648</v>
      </c>
      <c r="O51" s="112">
        <v>9127024427</v>
      </c>
      <c r="P51" s="188">
        <v>43627</v>
      </c>
      <c r="Q51" s="110" t="s">
        <v>624</v>
      </c>
      <c r="R51" s="18">
        <v>47</v>
      </c>
      <c r="S51" s="110" t="s">
        <v>636</v>
      </c>
      <c r="T51" s="18"/>
    </row>
    <row r="52" spans="1:20" ht="18.75">
      <c r="A52" s="4">
        <v>48</v>
      </c>
      <c r="B52" s="17" t="s">
        <v>63</v>
      </c>
      <c r="C52" s="89" t="s">
        <v>234</v>
      </c>
      <c r="D52" s="18" t="s">
        <v>25</v>
      </c>
      <c r="E52" s="19"/>
      <c r="F52" s="18"/>
      <c r="G52" s="89">
        <v>29</v>
      </c>
      <c r="H52" s="89">
        <v>28</v>
      </c>
      <c r="I52" s="59">
        <f t="shared" si="0"/>
        <v>57</v>
      </c>
      <c r="J52" s="18">
        <v>9854139742</v>
      </c>
      <c r="K52" s="18" t="s">
        <v>561</v>
      </c>
      <c r="L52" s="94" t="s">
        <v>603</v>
      </c>
      <c r="M52" s="108">
        <v>9435936113</v>
      </c>
      <c r="N52" s="109" t="s">
        <v>648</v>
      </c>
      <c r="O52" s="112">
        <v>9127024427</v>
      </c>
      <c r="P52" s="189"/>
      <c r="Q52" s="110" t="s">
        <v>624</v>
      </c>
      <c r="R52" s="18">
        <v>45</v>
      </c>
      <c r="S52" s="110" t="s">
        <v>636</v>
      </c>
      <c r="T52" s="18"/>
    </row>
    <row r="53" spans="1:20" ht="18.75">
      <c r="A53" s="4">
        <v>49</v>
      </c>
      <c r="B53" s="17" t="s">
        <v>63</v>
      </c>
      <c r="C53" s="89" t="s">
        <v>235</v>
      </c>
      <c r="D53" s="18" t="s">
        <v>25</v>
      </c>
      <c r="E53" s="19"/>
      <c r="F53" s="18"/>
      <c r="G53" s="89">
        <v>12</v>
      </c>
      <c r="H53" s="89">
        <v>15</v>
      </c>
      <c r="I53" s="59">
        <f t="shared" si="0"/>
        <v>27</v>
      </c>
      <c r="J53" s="18">
        <v>9435971442</v>
      </c>
      <c r="K53" s="18" t="s">
        <v>571</v>
      </c>
      <c r="L53" s="94" t="s">
        <v>604</v>
      </c>
      <c r="M53" s="108">
        <v>8761989605</v>
      </c>
      <c r="N53" s="109" t="s">
        <v>649</v>
      </c>
      <c r="O53" s="112">
        <v>9954729844</v>
      </c>
      <c r="P53" s="188">
        <v>43628</v>
      </c>
      <c r="Q53" s="110" t="s">
        <v>625</v>
      </c>
      <c r="R53" s="18">
        <v>46</v>
      </c>
      <c r="S53" s="110" t="s">
        <v>636</v>
      </c>
      <c r="T53" s="18"/>
    </row>
    <row r="54" spans="1:20" ht="18.75">
      <c r="A54" s="4">
        <v>50</v>
      </c>
      <c r="B54" s="17" t="s">
        <v>63</v>
      </c>
      <c r="C54" s="89" t="s">
        <v>236</v>
      </c>
      <c r="D54" s="18" t="s">
        <v>25</v>
      </c>
      <c r="E54" s="19"/>
      <c r="F54" s="18"/>
      <c r="G54" s="89">
        <v>21</v>
      </c>
      <c r="H54" s="89">
        <v>18</v>
      </c>
      <c r="I54" s="59">
        <f t="shared" si="0"/>
        <v>39</v>
      </c>
      <c r="J54" s="18">
        <v>9401677978</v>
      </c>
      <c r="K54" s="18" t="s">
        <v>571</v>
      </c>
      <c r="L54" s="94" t="s">
        <v>604</v>
      </c>
      <c r="M54" s="108">
        <v>8761989605</v>
      </c>
      <c r="N54" s="109" t="s">
        <v>649</v>
      </c>
      <c r="O54" s="112">
        <v>9954729844</v>
      </c>
      <c r="P54" s="189"/>
      <c r="Q54" s="110" t="s">
        <v>625</v>
      </c>
      <c r="R54" s="18">
        <v>46</v>
      </c>
      <c r="S54" s="110" t="s">
        <v>636</v>
      </c>
      <c r="T54" s="18"/>
    </row>
    <row r="55" spans="1:20" ht="18.75">
      <c r="A55" s="4">
        <v>51</v>
      </c>
      <c r="B55" s="17" t="s">
        <v>63</v>
      </c>
      <c r="C55" s="89" t="s">
        <v>237</v>
      </c>
      <c r="D55" s="18" t="s">
        <v>25</v>
      </c>
      <c r="E55" s="19"/>
      <c r="F55" s="18"/>
      <c r="G55" s="89">
        <v>14</v>
      </c>
      <c r="H55" s="89">
        <v>16</v>
      </c>
      <c r="I55" s="59">
        <f t="shared" si="0"/>
        <v>30</v>
      </c>
      <c r="J55" s="18">
        <v>9401367920</v>
      </c>
      <c r="K55" s="18" t="s">
        <v>571</v>
      </c>
      <c r="L55" s="94" t="s">
        <v>604</v>
      </c>
      <c r="M55" s="108">
        <v>8761989605</v>
      </c>
      <c r="N55" s="109" t="s">
        <v>649</v>
      </c>
      <c r="O55" s="112">
        <v>9954729844</v>
      </c>
      <c r="P55" s="189"/>
      <c r="Q55" s="110" t="s">
        <v>625</v>
      </c>
      <c r="R55" s="18">
        <v>26</v>
      </c>
      <c r="S55" s="110" t="s">
        <v>636</v>
      </c>
      <c r="T55" s="18"/>
    </row>
    <row r="56" spans="1:20" ht="18.75">
      <c r="A56" s="4">
        <v>52</v>
      </c>
      <c r="B56" s="17" t="s">
        <v>63</v>
      </c>
      <c r="C56" s="89" t="s">
        <v>238</v>
      </c>
      <c r="D56" s="18" t="s">
        <v>25</v>
      </c>
      <c r="E56" s="19"/>
      <c r="F56" s="18"/>
      <c r="G56" s="89">
        <v>18</v>
      </c>
      <c r="H56" s="89">
        <v>21</v>
      </c>
      <c r="I56" s="59">
        <f t="shared" si="0"/>
        <v>39</v>
      </c>
      <c r="J56" s="18">
        <v>8812943799</v>
      </c>
      <c r="K56" s="18" t="s">
        <v>571</v>
      </c>
      <c r="L56" s="94" t="s">
        <v>604</v>
      </c>
      <c r="M56" s="108">
        <v>8761989605</v>
      </c>
      <c r="N56" s="109" t="s">
        <v>649</v>
      </c>
      <c r="O56" s="112">
        <v>9954729844</v>
      </c>
      <c r="P56" s="189"/>
      <c r="Q56" s="110" t="s">
        <v>625</v>
      </c>
      <c r="R56" s="18">
        <v>16</v>
      </c>
      <c r="S56" s="110" t="s">
        <v>636</v>
      </c>
      <c r="T56" s="18"/>
    </row>
    <row r="57" spans="1:20" ht="18.75">
      <c r="A57" s="4">
        <v>53</v>
      </c>
      <c r="B57" s="17" t="s">
        <v>63</v>
      </c>
      <c r="C57" s="89" t="s">
        <v>239</v>
      </c>
      <c r="D57" s="57" t="s">
        <v>25</v>
      </c>
      <c r="E57" s="17"/>
      <c r="F57" s="57"/>
      <c r="G57" s="89">
        <v>34</v>
      </c>
      <c r="H57" s="89">
        <v>32</v>
      </c>
      <c r="I57" s="59">
        <f t="shared" si="0"/>
        <v>66</v>
      </c>
      <c r="J57" s="57">
        <v>9678410060</v>
      </c>
      <c r="K57" s="57" t="s">
        <v>561</v>
      </c>
      <c r="L57" s="94" t="s">
        <v>603</v>
      </c>
      <c r="M57" s="108">
        <v>9435936113</v>
      </c>
      <c r="N57" s="109" t="s">
        <v>650</v>
      </c>
      <c r="O57" s="112">
        <v>9954410259</v>
      </c>
      <c r="P57" s="188">
        <v>43629</v>
      </c>
      <c r="Q57" s="110" t="s">
        <v>626</v>
      </c>
      <c r="R57" s="18">
        <v>56</v>
      </c>
      <c r="S57" s="110" t="s">
        <v>636</v>
      </c>
      <c r="T57" s="18"/>
    </row>
    <row r="58" spans="1:20" ht="18.75">
      <c r="A58" s="4">
        <v>54</v>
      </c>
      <c r="B58" s="17" t="s">
        <v>63</v>
      </c>
      <c r="C58" s="89" t="s">
        <v>240</v>
      </c>
      <c r="D58" s="18" t="s">
        <v>25</v>
      </c>
      <c r="E58" s="19"/>
      <c r="F58" s="18"/>
      <c r="G58" s="89">
        <v>28</v>
      </c>
      <c r="H58" s="89">
        <v>31</v>
      </c>
      <c r="I58" s="59">
        <f t="shared" si="0"/>
        <v>59</v>
      </c>
      <c r="J58" s="18">
        <v>9365914058</v>
      </c>
      <c r="K58" s="57" t="s">
        <v>561</v>
      </c>
      <c r="L58" s="94" t="s">
        <v>603</v>
      </c>
      <c r="M58" s="108">
        <v>9435936113</v>
      </c>
      <c r="N58" s="109" t="s">
        <v>650</v>
      </c>
      <c r="O58" s="112">
        <v>9954410259</v>
      </c>
      <c r="P58" s="189"/>
      <c r="Q58" s="110" t="s">
        <v>626</v>
      </c>
      <c r="R58" s="18">
        <v>57</v>
      </c>
      <c r="S58" s="110" t="s">
        <v>636</v>
      </c>
      <c r="T58" s="18"/>
    </row>
    <row r="59" spans="1:20" ht="18.75">
      <c r="A59" s="4">
        <v>55</v>
      </c>
      <c r="B59" s="17" t="s">
        <v>63</v>
      </c>
      <c r="C59" s="89" t="s">
        <v>240</v>
      </c>
      <c r="D59" s="18" t="s">
        <v>25</v>
      </c>
      <c r="E59" s="19"/>
      <c r="F59" s="18"/>
      <c r="G59" s="89">
        <v>14</v>
      </c>
      <c r="H59" s="89">
        <v>19</v>
      </c>
      <c r="I59" s="59">
        <f t="shared" si="0"/>
        <v>33</v>
      </c>
      <c r="J59" s="18">
        <v>9365914058</v>
      </c>
      <c r="K59" s="57" t="s">
        <v>561</v>
      </c>
      <c r="L59" s="94" t="s">
        <v>603</v>
      </c>
      <c r="M59" s="108">
        <v>9435936113</v>
      </c>
      <c r="N59" s="109" t="s">
        <v>650</v>
      </c>
      <c r="O59" s="112">
        <v>9954410259</v>
      </c>
      <c r="P59" s="188">
        <v>43630</v>
      </c>
      <c r="Q59" s="110" t="s">
        <v>627</v>
      </c>
      <c r="R59" s="18">
        <v>57</v>
      </c>
      <c r="S59" s="110" t="s">
        <v>636</v>
      </c>
      <c r="T59" s="18"/>
    </row>
    <row r="60" spans="1:20" ht="18.75">
      <c r="A60" s="4">
        <v>56</v>
      </c>
      <c r="B60" s="17" t="s">
        <v>63</v>
      </c>
      <c r="C60" s="89" t="s">
        <v>241</v>
      </c>
      <c r="D60" s="18" t="s">
        <v>25</v>
      </c>
      <c r="E60" s="19"/>
      <c r="F60" s="18"/>
      <c r="G60" s="89">
        <v>41</v>
      </c>
      <c r="H60" s="89">
        <v>47</v>
      </c>
      <c r="I60" s="59">
        <f t="shared" si="0"/>
        <v>88</v>
      </c>
      <c r="J60" s="18">
        <v>9954617288</v>
      </c>
      <c r="K60" s="57" t="s">
        <v>561</v>
      </c>
      <c r="L60" s="94" t="s">
        <v>603</v>
      </c>
      <c r="M60" s="108">
        <v>9435936113</v>
      </c>
      <c r="N60" s="109" t="s">
        <v>650</v>
      </c>
      <c r="O60" s="112">
        <v>9954410259</v>
      </c>
      <c r="P60" s="189"/>
      <c r="Q60" s="110" t="s">
        <v>627</v>
      </c>
      <c r="R60" s="18">
        <v>58</v>
      </c>
      <c r="S60" s="110" t="s">
        <v>636</v>
      </c>
      <c r="T60" s="18"/>
    </row>
    <row r="61" spans="1:20" ht="18.75">
      <c r="A61" s="4">
        <v>57</v>
      </c>
      <c r="B61" s="17" t="s">
        <v>63</v>
      </c>
      <c r="C61" s="89" t="s">
        <v>242</v>
      </c>
      <c r="D61" s="18" t="s">
        <v>25</v>
      </c>
      <c r="E61" s="19"/>
      <c r="F61" s="18"/>
      <c r="G61" s="89">
        <v>21</v>
      </c>
      <c r="H61" s="89">
        <v>26</v>
      </c>
      <c r="I61" s="59">
        <f t="shared" si="0"/>
        <v>47</v>
      </c>
      <c r="J61" s="18">
        <v>8876227166</v>
      </c>
      <c r="K61" s="57" t="s">
        <v>561</v>
      </c>
      <c r="L61" s="94" t="s">
        <v>603</v>
      </c>
      <c r="M61" s="108">
        <v>9435936113</v>
      </c>
      <c r="N61" s="109" t="s">
        <v>650</v>
      </c>
      <c r="O61" s="112">
        <v>9954410259</v>
      </c>
      <c r="P61" s="188">
        <v>43631</v>
      </c>
      <c r="Q61" s="110" t="s">
        <v>628</v>
      </c>
      <c r="R61" s="18">
        <v>56</v>
      </c>
      <c r="S61" s="110" t="s">
        <v>636</v>
      </c>
      <c r="T61" s="18"/>
    </row>
    <row r="62" spans="1:20" ht="18.75">
      <c r="A62" s="4">
        <v>58</v>
      </c>
      <c r="B62" s="17" t="s">
        <v>63</v>
      </c>
      <c r="C62" s="89" t="s">
        <v>536</v>
      </c>
      <c r="D62" s="18" t="s">
        <v>25</v>
      </c>
      <c r="E62" s="19"/>
      <c r="F62" s="18"/>
      <c r="G62" s="89">
        <v>34</v>
      </c>
      <c r="H62" s="89">
        <v>43</v>
      </c>
      <c r="I62" s="59">
        <f t="shared" si="0"/>
        <v>77</v>
      </c>
      <c r="J62" s="104">
        <v>9859300514</v>
      </c>
      <c r="K62" s="57" t="s">
        <v>561</v>
      </c>
      <c r="L62" s="94" t="s">
        <v>603</v>
      </c>
      <c r="M62" s="108">
        <v>9435936113</v>
      </c>
      <c r="N62" s="109" t="s">
        <v>650</v>
      </c>
      <c r="O62" s="112">
        <v>9954410259</v>
      </c>
      <c r="P62" s="189"/>
      <c r="Q62" s="110" t="s">
        <v>628</v>
      </c>
      <c r="R62" s="18">
        <v>55</v>
      </c>
      <c r="S62" s="110" t="s">
        <v>636</v>
      </c>
      <c r="T62" s="18"/>
    </row>
    <row r="63" spans="1:20" ht="18.75">
      <c r="A63" s="4">
        <v>59</v>
      </c>
      <c r="B63" s="17" t="s">
        <v>63</v>
      </c>
      <c r="C63" s="89" t="s">
        <v>243</v>
      </c>
      <c r="D63" s="18" t="s">
        <v>25</v>
      </c>
      <c r="E63" s="19"/>
      <c r="F63" s="18"/>
      <c r="G63" s="89">
        <v>27</v>
      </c>
      <c r="H63" s="89">
        <v>26</v>
      </c>
      <c r="I63" s="59">
        <f t="shared" si="0"/>
        <v>53</v>
      </c>
      <c r="J63" s="18">
        <v>9365585874</v>
      </c>
      <c r="K63" s="57" t="s">
        <v>561</v>
      </c>
      <c r="L63" s="94" t="s">
        <v>603</v>
      </c>
      <c r="M63" s="108">
        <v>9435936113</v>
      </c>
      <c r="N63" s="109" t="s">
        <v>650</v>
      </c>
      <c r="O63" s="112">
        <v>9954410259</v>
      </c>
      <c r="P63" s="188">
        <v>43633</v>
      </c>
      <c r="Q63" s="110" t="s">
        <v>629</v>
      </c>
      <c r="R63" s="18">
        <v>54</v>
      </c>
      <c r="S63" s="110" t="s">
        <v>636</v>
      </c>
      <c r="T63" s="18"/>
    </row>
    <row r="64" spans="1:20" ht="18.75">
      <c r="A64" s="4">
        <v>60</v>
      </c>
      <c r="B64" s="17" t="s">
        <v>63</v>
      </c>
      <c r="C64" s="89" t="s">
        <v>244</v>
      </c>
      <c r="D64" s="18" t="s">
        <v>25</v>
      </c>
      <c r="E64" s="19"/>
      <c r="F64" s="18"/>
      <c r="G64" s="89">
        <v>41</v>
      </c>
      <c r="H64" s="89">
        <v>34</v>
      </c>
      <c r="I64" s="59">
        <f t="shared" si="0"/>
        <v>75</v>
      </c>
      <c r="J64" s="18">
        <v>8399026415</v>
      </c>
      <c r="K64" s="57" t="s">
        <v>561</v>
      </c>
      <c r="L64" s="94" t="s">
        <v>603</v>
      </c>
      <c r="M64" s="108">
        <v>9435936113</v>
      </c>
      <c r="N64" s="109" t="s">
        <v>650</v>
      </c>
      <c r="O64" s="112">
        <v>9954410259</v>
      </c>
      <c r="P64" s="189"/>
      <c r="Q64" s="110" t="s">
        <v>629</v>
      </c>
      <c r="R64" s="18">
        <v>55</v>
      </c>
      <c r="S64" s="110" t="s">
        <v>636</v>
      </c>
      <c r="T64" s="18"/>
    </row>
    <row r="65" spans="1:20" ht="18.75">
      <c r="A65" s="4">
        <v>61</v>
      </c>
      <c r="B65" s="17" t="s">
        <v>63</v>
      </c>
      <c r="C65" s="89" t="s">
        <v>245</v>
      </c>
      <c r="D65" s="18" t="s">
        <v>25</v>
      </c>
      <c r="E65" s="19"/>
      <c r="F65" s="18"/>
      <c r="G65" s="89">
        <v>65</v>
      </c>
      <c r="H65" s="89">
        <v>62</v>
      </c>
      <c r="I65" s="59">
        <f t="shared" si="0"/>
        <v>127</v>
      </c>
      <c r="J65" s="18">
        <v>9706169320</v>
      </c>
      <c r="K65" s="57" t="s">
        <v>561</v>
      </c>
      <c r="L65" s="94" t="s">
        <v>603</v>
      </c>
      <c r="M65" s="108">
        <v>9435936113</v>
      </c>
      <c r="N65" s="109" t="s">
        <v>650</v>
      </c>
      <c r="O65" s="112">
        <v>9954410259</v>
      </c>
      <c r="P65" s="92">
        <v>43634</v>
      </c>
      <c r="Q65" s="110" t="s">
        <v>624</v>
      </c>
      <c r="R65" s="18">
        <v>54</v>
      </c>
      <c r="S65" s="110" t="s">
        <v>636</v>
      </c>
      <c r="T65" s="18"/>
    </row>
    <row r="66" spans="1:20" ht="18.75">
      <c r="A66" s="4">
        <v>62</v>
      </c>
      <c r="B66" s="17" t="s">
        <v>63</v>
      </c>
      <c r="C66" s="89" t="s">
        <v>246</v>
      </c>
      <c r="D66" s="18" t="s">
        <v>25</v>
      </c>
      <c r="E66" s="19"/>
      <c r="F66" s="18"/>
      <c r="G66" s="89">
        <v>26</v>
      </c>
      <c r="H66" s="89">
        <v>21</v>
      </c>
      <c r="I66" s="59">
        <f t="shared" si="0"/>
        <v>47</v>
      </c>
      <c r="J66" s="18">
        <v>8486995795</v>
      </c>
      <c r="K66" s="57" t="s">
        <v>561</v>
      </c>
      <c r="L66" s="94" t="s">
        <v>603</v>
      </c>
      <c r="M66" s="108">
        <v>9435936113</v>
      </c>
      <c r="N66" s="109" t="s">
        <v>650</v>
      </c>
      <c r="O66" s="112">
        <v>9954410259</v>
      </c>
      <c r="P66" s="188">
        <v>43635</v>
      </c>
      <c r="Q66" s="110" t="s">
        <v>625</v>
      </c>
      <c r="R66" s="18">
        <v>54</v>
      </c>
      <c r="S66" s="110" t="s">
        <v>636</v>
      </c>
      <c r="T66" s="18"/>
    </row>
    <row r="67" spans="1:20" ht="18.75">
      <c r="A67" s="4">
        <v>63</v>
      </c>
      <c r="B67" s="17" t="s">
        <v>63</v>
      </c>
      <c r="C67" s="89" t="s">
        <v>247</v>
      </c>
      <c r="D67" s="18" t="s">
        <v>25</v>
      </c>
      <c r="E67" s="19"/>
      <c r="F67" s="18"/>
      <c r="G67" s="89">
        <v>38</v>
      </c>
      <c r="H67" s="89">
        <v>39</v>
      </c>
      <c r="I67" s="59">
        <f t="shared" si="0"/>
        <v>77</v>
      </c>
      <c r="J67" s="18">
        <v>9365106380</v>
      </c>
      <c r="K67" s="57" t="s">
        <v>561</v>
      </c>
      <c r="L67" s="94" t="s">
        <v>603</v>
      </c>
      <c r="M67" s="108">
        <v>9435936113</v>
      </c>
      <c r="N67" s="109" t="s">
        <v>650</v>
      </c>
      <c r="O67" s="112">
        <v>9954410259</v>
      </c>
      <c r="P67" s="189"/>
      <c r="Q67" s="110" t="s">
        <v>625</v>
      </c>
      <c r="R67" s="18">
        <v>58</v>
      </c>
      <c r="S67" s="110" t="s">
        <v>636</v>
      </c>
      <c r="T67" s="18"/>
    </row>
    <row r="68" spans="1:20" ht="18.75">
      <c r="A68" s="4">
        <v>64</v>
      </c>
      <c r="B68" s="17" t="s">
        <v>63</v>
      </c>
      <c r="C68" s="89" t="s">
        <v>248</v>
      </c>
      <c r="D68" s="18" t="s">
        <v>23</v>
      </c>
      <c r="E68" s="19"/>
      <c r="F68" s="18" t="s">
        <v>546</v>
      </c>
      <c r="G68" s="89">
        <v>21</v>
      </c>
      <c r="H68" s="89">
        <v>31</v>
      </c>
      <c r="I68" s="59">
        <f t="shared" si="0"/>
        <v>52</v>
      </c>
      <c r="J68" s="18">
        <v>8723077418</v>
      </c>
      <c r="K68" s="18" t="s">
        <v>572</v>
      </c>
      <c r="L68" s="94" t="s">
        <v>595</v>
      </c>
      <c r="M68" s="108">
        <v>9854693606</v>
      </c>
      <c r="N68" s="109" t="s">
        <v>651</v>
      </c>
      <c r="O68" s="112">
        <v>8761852752</v>
      </c>
      <c r="P68" s="188">
        <v>43636</v>
      </c>
      <c r="Q68" s="110" t="s">
        <v>626</v>
      </c>
      <c r="R68" s="18">
        <v>47</v>
      </c>
      <c r="S68" s="110" t="s">
        <v>636</v>
      </c>
      <c r="T68" s="18"/>
    </row>
    <row r="69" spans="1:20" ht="18.75">
      <c r="A69" s="4">
        <v>65</v>
      </c>
      <c r="B69" s="17" t="s">
        <v>63</v>
      </c>
      <c r="C69" s="89" t="s">
        <v>249</v>
      </c>
      <c r="D69" s="18" t="s">
        <v>23</v>
      </c>
      <c r="E69" s="19"/>
      <c r="F69" s="18" t="s">
        <v>546</v>
      </c>
      <c r="G69" s="89">
        <v>11</v>
      </c>
      <c r="H69" s="89">
        <v>13</v>
      </c>
      <c r="I69" s="59">
        <f t="shared" si="0"/>
        <v>24</v>
      </c>
      <c r="J69" s="18">
        <v>9101142585</v>
      </c>
      <c r="K69" s="18" t="s">
        <v>572</v>
      </c>
      <c r="L69" s="94" t="s">
        <v>595</v>
      </c>
      <c r="M69" s="108">
        <v>9854693606</v>
      </c>
      <c r="N69" s="109" t="s">
        <v>651</v>
      </c>
      <c r="O69" s="112">
        <v>8761852752</v>
      </c>
      <c r="P69" s="189"/>
      <c r="Q69" s="110" t="s">
        <v>626</v>
      </c>
      <c r="R69" s="18">
        <v>44</v>
      </c>
      <c r="S69" s="110" t="s">
        <v>636</v>
      </c>
      <c r="T69" s="18"/>
    </row>
    <row r="70" spans="1:20" ht="18.75">
      <c r="A70" s="4">
        <v>66</v>
      </c>
      <c r="B70" s="17" t="s">
        <v>63</v>
      </c>
      <c r="C70" s="89" t="s">
        <v>250</v>
      </c>
      <c r="D70" s="18" t="s">
        <v>23</v>
      </c>
      <c r="E70" s="19"/>
      <c r="F70" s="18" t="s">
        <v>546</v>
      </c>
      <c r="G70" s="89">
        <v>24</v>
      </c>
      <c r="H70" s="89">
        <v>28</v>
      </c>
      <c r="I70" s="59">
        <f t="shared" ref="I70:I133" si="1">SUM(G70:H70)</f>
        <v>52</v>
      </c>
      <c r="J70" s="18">
        <v>9613155067</v>
      </c>
      <c r="K70" s="18" t="s">
        <v>572</v>
      </c>
      <c r="L70" s="94" t="s">
        <v>595</v>
      </c>
      <c r="M70" s="108">
        <v>9854693606</v>
      </c>
      <c r="N70" s="109" t="s">
        <v>651</v>
      </c>
      <c r="O70" s="112">
        <v>8761852752</v>
      </c>
      <c r="P70" s="189"/>
      <c r="Q70" s="110" t="s">
        <v>626</v>
      </c>
      <c r="R70" s="18">
        <v>38</v>
      </c>
      <c r="S70" s="110" t="s">
        <v>636</v>
      </c>
      <c r="T70" s="18"/>
    </row>
    <row r="71" spans="1:20" ht="18.75">
      <c r="A71" s="4">
        <v>67</v>
      </c>
      <c r="B71" s="17" t="s">
        <v>63</v>
      </c>
      <c r="C71" s="89" t="s">
        <v>251</v>
      </c>
      <c r="D71" s="18" t="s">
        <v>23</v>
      </c>
      <c r="E71" s="19"/>
      <c r="F71" s="18" t="s">
        <v>543</v>
      </c>
      <c r="G71" s="89">
        <v>27</v>
      </c>
      <c r="H71" s="89">
        <v>31</v>
      </c>
      <c r="I71" s="59">
        <f t="shared" si="1"/>
        <v>58</v>
      </c>
      <c r="J71" s="18">
        <v>9954361829</v>
      </c>
      <c r="K71" s="18" t="s">
        <v>572</v>
      </c>
      <c r="L71" s="94" t="s">
        <v>595</v>
      </c>
      <c r="M71" s="108">
        <v>9854693606</v>
      </c>
      <c r="N71" s="109" t="s">
        <v>651</v>
      </c>
      <c r="O71" s="112">
        <v>8761852752</v>
      </c>
      <c r="P71" s="188">
        <v>43637</v>
      </c>
      <c r="Q71" s="110" t="s">
        <v>627</v>
      </c>
      <c r="R71" s="18">
        <v>39</v>
      </c>
      <c r="S71" s="110" t="s">
        <v>636</v>
      </c>
      <c r="T71" s="18"/>
    </row>
    <row r="72" spans="1:20" ht="18.75">
      <c r="A72" s="4">
        <v>68</v>
      </c>
      <c r="B72" s="17" t="s">
        <v>63</v>
      </c>
      <c r="C72" s="89" t="s">
        <v>252</v>
      </c>
      <c r="D72" s="18" t="s">
        <v>23</v>
      </c>
      <c r="E72" s="19"/>
      <c r="F72" s="18" t="s">
        <v>546</v>
      </c>
      <c r="G72" s="89">
        <v>36</v>
      </c>
      <c r="H72" s="89">
        <v>39</v>
      </c>
      <c r="I72" s="59">
        <f t="shared" si="1"/>
        <v>75</v>
      </c>
      <c r="J72" s="18">
        <v>9954598738</v>
      </c>
      <c r="K72" s="18" t="s">
        <v>572</v>
      </c>
      <c r="L72" s="94" t="s">
        <v>595</v>
      </c>
      <c r="M72" s="108">
        <v>9854693606</v>
      </c>
      <c r="N72" s="109" t="s">
        <v>651</v>
      </c>
      <c r="O72" s="112">
        <v>8761852752</v>
      </c>
      <c r="P72" s="189"/>
      <c r="Q72" s="110" t="s">
        <v>627</v>
      </c>
      <c r="R72" s="18">
        <v>36</v>
      </c>
      <c r="S72" s="110" t="s">
        <v>636</v>
      </c>
      <c r="T72" s="18"/>
    </row>
    <row r="73" spans="1:20" ht="18.75">
      <c r="A73" s="4">
        <v>69</v>
      </c>
      <c r="B73" s="17" t="s">
        <v>63</v>
      </c>
      <c r="C73" s="89" t="s">
        <v>253</v>
      </c>
      <c r="D73" s="18" t="s">
        <v>23</v>
      </c>
      <c r="E73" s="19"/>
      <c r="F73" s="18" t="s">
        <v>546</v>
      </c>
      <c r="G73" s="89">
        <v>45</v>
      </c>
      <c r="H73" s="89">
        <v>47</v>
      </c>
      <c r="I73" s="59">
        <f t="shared" si="1"/>
        <v>92</v>
      </c>
      <c r="J73" s="18">
        <v>8011180755</v>
      </c>
      <c r="K73" s="18" t="s">
        <v>572</v>
      </c>
      <c r="L73" s="94" t="s">
        <v>595</v>
      </c>
      <c r="M73" s="108">
        <v>9854693606</v>
      </c>
      <c r="N73" s="109" t="s">
        <v>651</v>
      </c>
      <c r="O73" s="112">
        <v>8761852752</v>
      </c>
      <c r="P73" s="188">
        <v>43638</v>
      </c>
      <c r="Q73" s="110" t="s">
        <v>628</v>
      </c>
      <c r="R73" s="18">
        <v>38</v>
      </c>
      <c r="S73" s="110" t="s">
        <v>636</v>
      </c>
      <c r="T73" s="18"/>
    </row>
    <row r="74" spans="1:20" ht="18.75">
      <c r="A74" s="4">
        <v>70</v>
      </c>
      <c r="B74" s="17" t="s">
        <v>63</v>
      </c>
      <c r="C74" s="89" t="s">
        <v>254</v>
      </c>
      <c r="D74" s="18" t="s">
        <v>23</v>
      </c>
      <c r="E74" s="19"/>
      <c r="F74" s="18" t="s">
        <v>546</v>
      </c>
      <c r="G74" s="89">
        <v>23</v>
      </c>
      <c r="H74" s="89">
        <v>26</v>
      </c>
      <c r="I74" s="59">
        <f t="shared" si="1"/>
        <v>49</v>
      </c>
      <c r="J74" s="18">
        <v>8011180755</v>
      </c>
      <c r="K74" s="18" t="s">
        <v>572</v>
      </c>
      <c r="L74" s="94" t="s">
        <v>595</v>
      </c>
      <c r="M74" s="108">
        <v>9854693606</v>
      </c>
      <c r="N74" s="109" t="s">
        <v>651</v>
      </c>
      <c r="O74" s="112">
        <v>8761852752</v>
      </c>
      <c r="P74" s="189"/>
      <c r="Q74" s="110" t="s">
        <v>628</v>
      </c>
      <c r="R74" s="18">
        <v>38</v>
      </c>
      <c r="S74" s="110" t="s">
        <v>636</v>
      </c>
      <c r="T74" s="18"/>
    </row>
    <row r="75" spans="1:20" ht="18.75">
      <c r="A75" s="4">
        <v>71</v>
      </c>
      <c r="B75" s="17" t="s">
        <v>63</v>
      </c>
      <c r="C75" s="89" t="s">
        <v>255</v>
      </c>
      <c r="D75" s="18" t="s">
        <v>23</v>
      </c>
      <c r="E75" s="19"/>
      <c r="F75" s="18" t="s">
        <v>546</v>
      </c>
      <c r="G75" s="89">
        <v>56</v>
      </c>
      <c r="H75" s="89">
        <v>74</v>
      </c>
      <c r="I75" s="59">
        <f t="shared" si="1"/>
        <v>130</v>
      </c>
      <c r="J75" s="18">
        <v>8399024994</v>
      </c>
      <c r="K75" s="18" t="s">
        <v>572</v>
      </c>
      <c r="L75" s="94" t="s">
        <v>595</v>
      </c>
      <c r="M75" s="108">
        <v>9854693606</v>
      </c>
      <c r="N75" s="109" t="s">
        <v>651</v>
      </c>
      <c r="O75" s="112">
        <v>8761852752</v>
      </c>
      <c r="P75" s="92">
        <v>43640</v>
      </c>
      <c r="Q75" s="110" t="s">
        <v>629</v>
      </c>
      <c r="R75" s="18">
        <v>39</v>
      </c>
      <c r="S75" s="110" t="s">
        <v>636</v>
      </c>
      <c r="T75" s="18"/>
    </row>
    <row r="76" spans="1:20" ht="18.75">
      <c r="A76" s="4">
        <v>72</v>
      </c>
      <c r="B76" s="17" t="s">
        <v>63</v>
      </c>
      <c r="C76" s="89" t="s">
        <v>256</v>
      </c>
      <c r="D76" s="18" t="s">
        <v>25</v>
      </c>
      <c r="E76" s="19"/>
      <c r="F76" s="18"/>
      <c r="G76" s="89">
        <v>21</v>
      </c>
      <c r="H76" s="89">
        <v>20</v>
      </c>
      <c r="I76" s="59">
        <f t="shared" si="1"/>
        <v>41</v>
      </c>
      <c r="J76" s="18"/>
      <c r="K76" s="18" t="s">
        <v>572</v>
      </c>
      <c r="L76" s="94" t="s">
        <v>595</v>
      </c>
      <c r="M76" s="108">
        <v>9854693606</v>
      </c>
      <c r="N76" s="109" t="s">
        <v>651</v>
      </c>
      <c r="O76" s="112">
        <v>8761852752</v>
      </c>
      <c r="P76" s="188">
        <v>43641</v>
      </c>
      <c r="Q76" s="110" t="s">
        <v>624</v>
      </c>
      <c r="R76" s="18">
        <v>34</v>
      </c>
      <c r="S76" s="110" t="s">
        <v>636</v>
      </c>
      <c r="T76" s="18"/>
    </row>
    <row r="77" spans="1:20" ht="18.75">
      <c r="A77" s="4">
        <v>73</v>
      </c>
      <c r="B77" s="17" t="s">
        <v>63</v>
      </c>
      <c r="C77" s="89" t="s">
        <v>257</v>
      </c>
      <c r="D77" s="18" t="s">
        <v>23</v>
      </c>
      <c r="E77" s="19"/>
      <c r="F77" s="18" t="s">
        <v>543</v>
      </c>
      <c r="G77" s="89">
        <v>46</v>
      </c>
      <c r="H77" s="89">
        <v>44</v>
      </c>
      <c r="I77" s="59">
        <f t="shared" si="1"/>
        <v>90</v>
      </c>
      <c r="J77" s="18">
        <v>9435368747</v>
      </c>
      <c r="K77" s="18" t="s">
        <v>572</v>
      </c>
      <c r="L77" s="94" t="s">
        <v>595</v>
      </c>
      <c r="M77" s="108">
        <v>9854693606</v>
      </c>
      <c r="N77" s="109" t="s">
        <v>651</v>
      </c>
      <c r="O77" s="112">
        <v>8761852752</v>
      </c>
      <c r="P77" s="189"/>
      <c r="Q77" s="110" t="s">
        <v>624</v>
      </c>
      <c r="R77" s="18">
        <v>38</v>
      </c>
      <c r="S77" s="110" t="s">
        <v>636</v>
      </c>
      <c r="T77" s="18"/>
    </row>
    <row r="78" spans="1:20" ht="18.75">
      <c r="A78" s="4">
        <v>74</v>
      </c>
      <c r="B78" s="17" t="s">
        <v>63</v>
      </c>
      <c r="C78" s="89" t="s">
        <v>258</v>
      </c>
      <c r="D78" s="18" t="s">
        <v>23</v>
      </c>
      <c r="E78" s="19"/>
      <c r="F78" s="18" t="s">
        <v>545</v>
      </c>
      <c r="G78" s="89">
        <v>65</v>
      </c>
      <c r="H78" s="89">
        <v>66</v>
      </c>
      <c r="I78" s="59">
        <f t="shared" si="1"/>
        <v>131</v>
      </c>
      <c r="J78" s="18">
        <v>9401075210</v>
      </c>
      <c r="K78" s="18" t="s">
        <v>572</v>
      </c>
      <c r="L78" s="94" t="s">
        <v>595</v>
      </c>
      <c r="M78" s="108">
        <v>9854693606</v>
      </c>
      <c r="N78" s="109" t="s">
        <v>651</v>
      </c>
      <c r="O78" s="112">
        <v>8761852752</v>
      </c>
      <c r="P78" s="92">
        <v>43642</v>
      </c>
      <c r="Q78" s="110" t="s">
        <v>625</v>
      </c>
      <c r="R78" s="18">
        <v>41</v>
      </c>
      <c r="S78" s="110" t="s">
        <v>636</v>
      </c>
      <c r="T78" s="18"/>
    </row>
    <row r="79" spans="1:20" ht="18.75">
      <c r="A79" s="4">
        <v>75</v>
      </c>
      <c r="B79" s="17" t="s">
        <v>63</v>
      </c>
      <c r="C79" s="89" t="s">
        <v>258</v>
      </c>
      <c r="D79" s="18" t="s">
        <v>23</v>
      </c>
      <c r="E79" s="19"/>
      <c r="F79" s="18" t="s">
        <v>545</v>
      </c>
      <c r="G79" s="89">
        <v>71</v>
      </c>
      <c r="H79" s="89">
        <v>59</v>
      </c>
      <c r="I79" s="59">
        <f t="shared" si="1"/>
        <v>130</v>
      </c>
      <c r="J79" s="18">
        <v>9401075210</v>
      </c>
      <c r="K79" s="18" t="s">
        <v>572</v>
      </c>
      <c r="L79" s="94" t="s">
        <v>595</v>
      </c>
      <c r="M79" s="108">
        <v>9854693606</v>
      </c>
      <c r="N79" s="109" t="s">
        <v>651</v>
      </c>
      <c r="O79" s="112">
        <v>8761852752</v>
      </c>
      <c r="P79" s="92">
        <v>43643</v>
      </c>
      <c r="Q79" s="110" t="s">
        <v>626</v>
      </c>
      <c r="R79" s="18">
        <v>41</v>
      </c>
      <c r="S79" s="110" t="s">
        <v>636</v>
      </c>
      <c r="T79" s="18"/>
    </row>
    <row r="80" spans="1:20" ht="18.75">
      <c r="A80" s="4">
        <v>76</v>
      </c>
      <c r="B80" s="17" t="s">
        <v>63</v>
      </c>
      <c r="C80" s="89" t="s">
        <v>259</v>
      </c>
      <c r="D80" s="18" t="s">
        <v>23</v>
      </c>
      <c r="E80" s="19"/>
      <c r="F80" s="18" t="s">
        <v>544</v>
      </c>
      <c r="G80" s="89">
        <v>65</v>
      </c>
      <c r="H80" s="89">
        <v>69</v>
      </c>
      <c r="I80" s="59">
        <f t="shared" si="1"/>
        <v>134</v>
      </c>
      <c r="J80" s="18">
        <v>7002354199</v>
      </c>
      <c r="K80" s="18" t="s">
        <v>572</v>
      </c>
      <c r="L80" s="94" t="s">
        <v>595</v>
      </c>
      <c r="M80" s="108">
        <v>9854693606</v>
      </c>
      <c r="N80" s="109" t="s">
        <v>651</v>
      </c>
      <c r="O80" s="112">
        <v>8761852752</v>
      </c>
      <c r="P80" s="92">
        <v>43644</v>
      </c>
      <c r="Q80" s="110" t="s">
        <v>627</v>
      </c>
      <c r="R80" s="18">
        <v>42</v>
      </c>
      <c r="S80" s="110" t="s">
        <v>636</v>
      </c>
      <c r="T80" s="18"/>
    </row>
    <row r="81" spans="1:20" ht="18.75">
      <c r="A81" s="4">
        <v>77</v>
      </c>
      <c r="B81" s="17" t="s">
        <v>63</v>
      </c>
      <c r="C81" s="89" t="s">
        <v>259</v>
      </c>
      <c r="D81" s="18" t="s">
        <v>23</v>
      </c>
      <c r="E81" s="19"/>
      <c r="F81" s="18" t="s">
        <v>544</v>
      </c>
      <c r="G81" s="89">
        <v>67</v>
      </c>
      <c r="H81" s="89">
        <v>71</v>
      </c>
      <c r="I81" s="59">
        <f t="shared" si="1"/>
        <v>138</v>
      </c>
      <c r="J81" s="18">
        <v>7002354199</v>
      </c>
      <c r="K81" s="18" t="s">
        <v>572</v>
      </c>
      <c r="L81" s="94" t="s">
        <v>595</v>
      </c>
      <c r="M81" s="108">
        <v>9854693606</v>
      </c>
      <c r="N81" s="109" t="s">
        <v>651</v>
      </c>
      <c r="O81" s="112">
        <v>8761852752</v>
      </c>
      <c r="P81" s="92">
        <v>43645</v>
      </c>
      <c r="Q81" s="110" t="s">
        <v>628</v>
      </c>
      <c r="R81" s="18">
        <v>42</v>
      </c>
      <c r="S81" s="110" t="s">
        <v>636</v>
      </c>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77</v>
      </c>
      <c r="D165" s="21"/>
      <c r="E165" s="13"/>
      <c r="F165" s="21"/>
      <c r="G165" s="60">
        <f>SUM(G5:G164)</f>
        <v>3102</v>
      </c>
      <c r="H165" s="60">
        <f>SUM(H5:H164)</f>
        <v>3170</v>
      </c>
      <c r="I165" s="60">
        <f>SUM(I5:I164)</f>
        <v>6272</v>
      </c>
      <c r="J165" s="21"/>
      <c r="K165" s="21"/>
      <c r="L165" s="21"/>
      <c r="M165" s="21"/>
      <c r="N165" s="21"/>
      <c r="O165" s="21"/>
      <c r="P165" s="14"/>
      <c r="Q165" s="21"/>
      <c r="R165" s="21"/>
      <c r="S165" s="21"/>
      <c r="T165" s="12"/>
    </row>
    <row r="166" spans="1:20">
      <c r="A166" s="44" t="s">
        <v>62</v>
      </c>
      <c r="B166" s="10">
        <f>COUNTIF(B$5:B$164,"Team 1")</f>
        <v>36</v>
      </c>
      <c r="C166" s="44" t="s">
        <v>25</v>
      </c>
      <c r="D166" s="10">
        <f>COUNTIF(D5:D164,"Anganwadi")</f>
        <v>39</v>
      </c>
    </row>
    <row r="167" spans="1:20">
      <c r="A167" s="44" t="s">
        <v>63</v>
      </c>
      <c r="B167" s="10">
        <f>COUNTIF(B$6:B$164,"Team 2")</f>
        <v>41</v>
      </c>
      <c r="C167" s="44" t="s">
        <v>23</v>
      </c>
      <c r="D167" s="10">
        <f>COUNTIF(D5:D164,"School")</f>
        <v>38</v>
      </c>
    </row>
  </sheetData>
  <sheetProtection password="8527" sheet="1" objects="1" scenarios="1"/>
  <mergeCells count="43">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P13:P14"/>
    <mergeCell ref="P15:P16"/>
    <mergeCell ref="P17:P19"/>
    <mergeCell ref="P21:P23"/>
    <mergeCell ref="P24:P27"/>
    <mergeCell ref="P28:P29"/>
    <mergeCell ref="P32:P33"/>
    <mergeCell ref="P37:P38"/>
    <mergeCell ref="P43:P44"/>
    <mergeCell ref="P47:P48"/>
    <mergeCell ref="P49:P50"/>
    <mergeCell ref="P51:P52"/>
    <mergeCell ref="P53:P56"/>
    <mergeCell ref="P57:P58"/>
    <mergeCell ref="P59:P60"/>
    <mergeCell ref="P73:P74"/>
    <mergeCell ref="P76:P77"/>
    <mergeCell ref="P61:P62"/>
    <mergeCell ref="P63:P64"/>
    <mergeCell ref="P66:P67"/>
    <mergeCell ref="P68:P70"/>
    <mergeCell ref="P71:P72"/>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O109" activePane="bottomRight" state="frozen"/>
      <selection pane="topRight" activeCell="C1" sqref="C1"/>
      <selection pane="bottomLeft" activeCell="A5" sqref="A5"/>
      <selection pane="bottomRight" activeCell="S122" sqref="S122"/>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90" t="s">
        <v>70</v>
      </c>
      <c r="B1" s="190"/>
      <c r="C1" s="190"/>
      <c r="D1" s="55"/>
      <c r="E1" s="55"/>
      <c r="F1" s="55"/>
      <c r="G1" s="55"/>
      <c r="H1" s="55"/>
      <c r="I1" s="55"/>
      <c r="J1" s="55"/>
      <c r="K1" s="55"/>
      <c r="L1" s="55"/>
      <c r="M1" s="194"/>
      <c r="N1" s="194"/>
      <c r="O1" s="194"/>
      <c r="P1" s="194"/>
      <c r="Q1" s="194"/>
      <c r="R1" s="194"/>
      <c r="S1" s="194"/>
      <c r="T1" s="194"/>
    </row>
    <row r="2" spans="1:20">
      <c r="A2" s="180" t="s">
        <v>59</v>
      </c>
      <c r="B2" s="181"/>
      <c r="C2" s="181"/>
      <c r="D2" s="25">
        <v>43647</v>
      </c>
      <c r="E2" s="22"/>
      <c r="F2" s="22"/>
      <c r="G2" s="22"/>
      <c r="H2" s="22"/>
      <c r="I2" s="22"/>
      <c r="J2" s="22"/>
      <c r="K2" s="22"/>
      <c r="L2" s="22"/>
      <c r="M2" s="22"/>
      <c r="N2" s="22"/>
      <c r="O2" s="22"/>
      <c r="P2" s="22"/>
      <c r="Q2" s="22"/>
      <c r="R2" s="22"/>
      <c r="S2" s="22"/>
    </row>
    <row r="3" spans="1:20" ht="24" customHeight="1">
      <c r="A3" s="176" t="s">
        <v>14</v>
      </c>
      <c r="B3" s="178" t="s">
        <v>61</v>
      </c>
      <c r="C3" s="175" t="s">
        <v>7</v>
      </c>
      <c r="D3" s="175" t="s">
        <v>55</v>
      </c>
      <c r="E3" s="175" t="s">
        <v>16</v>
      </c>
      <c r="F3" s="182" t="s">
        <v>17</v>
      </c>
      <c r="G3" s="175" t="s">
        <v>8</v>
      </c>
      <c r="H3" s="175"/>
      <c r="I3" s="175"/>
      <c r="J3" s="175" t="s">
        <v>31</v>
      </c>
      <c r="K3" s="178" t="s">
        <v>33</v>
      </c>
      <c r="L3" s="178" t="s">
        <v>50</v>
      </c>
      <c r="M3" s="178" t="s">
        <v>51</v>
      </c>
      <c r="N3" s="178" t="s">
        <v>34</v>
      </c>
      <c r="O3" s="178" t="s">
        <v>35</v>
      </c>
      <c r="P3" s="176" t="s">
        <v>54</v>
      </c>
      <c r="Q3" s="175" t="s">
        <v>52</v>
      </c>
      <c r="R3" s="175" t="s">
        <v>32</v>
      </c>
      <c r="S3" s="175" t="s">
        <v>53</v>
      </c>
      <c r="T3" s="175" t="s">
        <v>13</v>
      </c>
    </row>
    <row r="4" spans="1:20" ht="25.5" customHeight="1">
      <c r="A4" s="176"/>
      <c r="B4" s="183"/>
      <c r="C4" s="175"/>
      <c r="D4" s="175"/>
      <c r="E4" s="175"/>
      <c r="F4" s="182"/>
      <c r="G4" s="23" t="s">
        <v>9</v>
      </c>
      <c r="H4" s="23" t="s">
        <v>10</v>
      </c>
      <c r="I4" s="23" t="s">
        <v>11</v>
      </c>
      <c r="J4" s="175"/>
      <c r="K4" s="179"/>
      <c r="L4" s="179"/>
      <c r="M4" s="179"/>
      <c r="N4" s="179"/>
      <c r="O4" s="179"/>
      <c r="P4" s="176"/>
      <c r="Q4" s="176"/>
      <c r="R4" s="175"/>
      <c r="S4" s="175"/>
      <c r="T4" s="175"/>
    </row>
    <row r="5" spans="1:20" ht="18.75">
      <c r="A5" s="4">
        <v>1</v>
      </c>
      <c r="B5" s="17" t="s">
        <v>62</v>
      </c>
      <c r="C5" s="96" t="s">
        <v>260</v>
      </c>
      <c r="D5" s="48" t="s">
        <v>25</v>
      </c>
      <c r="E5" s="19"/>
      <c r="F5" s="48"/>
      <c r="G5" s="96">
        <v>25</v>
      </c>
      <c r="H5" s="96">
        <v>21</v>
      </c>
      <c r="I5" s="59">
        <f>SUM(G5:H5)</f>
        <v>46</v>
      </c>
      <c r="J5" s="104">
        <v>9859910357</v>
      </c>
      <c r="K5" s="48" t="s">
        <v>570</v>
      </c>
      <c r="L5" s="94" t="s">
        <v>597</v>
      </c>
      <c r="M5" s="108">
        <v>8638244001</v>
      </c>
      <c r="N5" s="109" t="s">
        <v>652</v>
      </c>
      <c r="O5" s="112">
        <v>9678246031</v>
      </c>
      <c r="P5" s="192">
        <v>43647</v>
      </c>
      <c r="Q5" s="48" t="s">
        <v>629</v>
      </c>
      <c r="R5" s="48">
        <v>54</v>
      </c>
      <c r="S5" s="110" t="s">
        <v>635</v>
      </c>
      <c r="T5" s="18"/>
    </row>
    <row r="6" spans="1:20" ht="18.75">
      <c r="A6" s="4">
        <v>2</v>
      </c>
      <c r="B6" s="17" t="s">
        <v>62</v>
      </c>
      <c r="C6" s="96" t="s">
        <v>538</v>
      </c>
      <c r="D6" s="48" t="s">
        <v>25</v>
      </c>
      <c r="E6" s="19"/>
      <c r="F6" s="48"/>
      <c r="G6" s="96">
        <v>40</v>
      </c>
      <c r="H6" s="96">
        <v>53</v>
      </c>
      <c r="I6" s="59">
        <f t="shared" ref="I6:I69" si="0">SUM(G6:H6)</f>
        <v>93</v>
      </c>
      <c r="J6" s="104">
        <v>9859514882</v>
      </c>
      <c r="K6" s="48" t="s">
        <v>570</v>
      </c>
      <c r="L6" s="94" t="s">
        <v>597</v>
      </c>
      <c r="M6" s="108">
        <v>8638244001</v>
      </c>
      <c r="N6" s="109" t="s">
        <v>652</v>
      </c>
      <c r="O6" s="112">
        <v>9678246031</v>
      </c>
      <c r="P6" s="192"/>
      <c r="Q6" s="48" t="s">
        <v>629</v>
      </c>
      <c r="R6" s="48">
        <v>52</v>
      </c>
      <c r="S6" s="110" t="s">
        <v>635</v>
      </c>
      <c r="T6" s="18"/>
    </row>
    <row r="7" spans="1:20" ht="18.75">
      <c r="A7" s="4">
        <v>3</v>
      </c>
      <c r="B7" s="17" t="s">
        <v>62</v>
      </c>
      <c r="C7" s="96" t="s">
        <v>261</v>
      </c>
      <c r="D7" s="48" t="s">
        <v>25</v>
      </c>
      <c r="E7" s="19"/>
      <c r="F7" s="48"/>
      <c r="G7" s="96">
        <v>42</v>
      </c>
      <c r="H7" s="96">
        <v>42</v>
      </c>
      <c r="I7" s="59">
        <f t="shared" si="0"/>
        <v>84</v>
      </c>
      <c r="J7" s="48">
        <v>9957110398</v>
      </c>
      <c r="K7" s="48" t="s">
        <v>570</v>
      </c>
      <c r="L7" s="94" t="s">
        <v>597</v>
      </c>
      <c r="M7" s="108">
        <v>8638244001</v>
      </c>
      <c r="N7" s="109" t="s">
        <v>652</v>
      </c>
      <c r="O7" s="112">
        <v>9678246031</v>
      </c>
      <c r="P7" s="192">
        <v>43648</v>
      </c>
      <c r="Q7" s="48" t="s">
        <v>624</v>
      </c>
      <c r="R7" s="48">
        <v>54</v>
      </c>
      <c r="S7" s="110" t="s">
        <v>635</v>
      </c>
      <c r="T7" s="18"/>
    </row>
    <row r="8" spans="1:20" ht="18.75">
      <c r="A8" s="4">
        <v>4</v>
      </c>
      <c r="B8" s="17" t="s">
        <v>62</v>
      </c>
      <c r="C8" s="96" t="s">
        <v>262</v>
      </c>
      <c r="D8" s="48" t="s">
        <v>25</v>
      </c>
      <c r="E8" s="19"/>
      <c r="F8" s="48"/>
      <c r="G8" s="96">
        <v>23</v>
      </c>
      <c r="H8" s="96">
        <v>26</v>
      </c>
      <c r="I8" s="59">
        <f t="shared" si="0"/>
        <v>49</v>
      </c>
      <c r="J8" s="104">
        <v>9678359761</v>
      </c>
      <c r="K8" s="48" t="s">
        <v>570</v>
      </c>
      <c r="L8" s="94" t="s">
        <v>597</v>
      </c>
      <c r="M8" s="108">
        <v>8638244001</v>
      </c>
      <c r="N8" s="109" t="s">
        <v>652</v>
      </c>
      <c r="O8" s="112">
        <v>9678246031</v>
      </c>
      <c r="P8" s="192"/>
      <c r="Q8" s="48" t="s">
        <v>624</v>
      </c>
      <c r="R8" s="48">
        <v>52</v>
      </c>
      <c r="S8" s="110" t="s">
        <v>635</v>
      </c>
      <c r="T8" s="18"/>
    </row>
    <row r="9" spans="1:20" ht="18.75">
      <c r="A9" s="4">
        <v>5</v>
      </c>
      <c r="B9" s="17" t="s">
        <v>62</v>
      </c>
      <c r="C9" s="96" t="s">
        <v>263</v>
      </c>
      <c r="D9" s="48" t="s">
        <v>25</v>
      </c>
      <c r="E9" s="19"/>
      <c r="F9" s="48"/>
      <c r="G9" s="96">
        <v>22</v>
      </c>
      <c r="H9" s="96">
        <v>35</v>
      </c>
      <c r="I9" s="59">
        <f t="shared" si="0"/>
        <v>57</v>
      </c>
      <c r="J9" s="104">
        <v>9678659960</v>
      </c>
      <c r="K9" s="48" t="s">
        <v>570</v>
      </c>
      <c r="L9" s="94" t="s">
        <v>597</v>
      </c>
      <c r="M9" s="108">
        <v>8638244001</v>
      </c>
      <c r="N9" s="109" t="s">
        <v>652</v>
      </c>
      <c r="O9" s="112">
        <v>9678246031</v>
      </c>
      <c r="P9" s="192">
        <v>43649</v>
      </c>
      <c r="Q9" s="48" t="s">
        <v>625</v>
      </c>
      <c r="R9" s="48">
        <v>52</v>
      </c>
      <c r="S9" s="110" t="s">
        <v>635</v>
      </c>
      <c r="T9" s="18"/>
    </row>
    <row r="10" spans="1:20" ht="18.75">
      <c r="A10" s="4">
        <v>6</v>
      </c>
      <c r="B10" s="17" t="s">
        <v>62</v>
      </c>
      <c r="C10" s="96" t="s">
        <v>262</v>
      </c>
      <c r="D10" s="48" t="s">
        <v>25</v>
      </c>
      <c r="E10" s="19"/>
      <c r="F10" s="48"/>
      <c r="G10" s="96">
        <v>13</v>
      </c>
      <c r="H10" s="96">
        <v>15</v>
      </c>
      <c r="I10" s="59">
        <f t="shared" si="0"/>
        <v>28</v>
      </c>
      <c r="J10" s="104">
        <v>9678359761</v>
      </c>
      <c r="K10" s="48" t="s">
        <v>570</v>
      </c>
      <c r="L10" s="94" t="s">
        <v>597</v>
      </c>
      <c r="M10" s="108">
        <v>8638244001</v>
      </c>
      <c r="N10" s="109" t="s">
        <v>652</v>
      </c>
      <c r="O10" s="112">
        <v>9678246031</v>
      </c>
      <c r="P10" s="192"/>
      <c r="Q10" s="48" t="s">
        <v>625</v>
      </c>
      <c r="R10" s="48">
        <v>52</v>
      </c>
      <c r="S10" s="110" t="s">
        <v>635</v>
      </c>
      <c r="T10" s="18"/>
    </row>
    <row r="11" spans="1:20" ht="18.75">
      <c r="A11" s="4">
        <v>7</v>
      </c>
      <c r="B11" s="17" t="s">
        <v>62</v>
      </c>
      <c r="C11" s="96" t="s">
        <v>264</v>
      </c>
      <c r="D11" s="57" t="s">
        <v>25</v>
      </c>
      <c r="E11" s="17"/>
      <c r="F11" s="57"/>
      <c r="G11" s="96">
        <v>32</v>
      </c>
      <c r="H11" s="96">
        <v>33</v>
      </c>
      <c r="I11" s="59">
        <f t="shared" si="0"/>
        <v>65</v>
      </c>
      <c r="J11" s="104">
        <v>9859910357</v>
      </c>
      <c r="K11" s="48" t="s">
        <v>570</v>
      </c>
      <c r="L11" s="94" t="s">
        <v>597</v>
      </c>
      <c r="M11" s="108">
        <v>8638244001</v>
      </c>
      <c r="N11" s="109" t="s">
        <v>652</v>
      </c>
      <c r="O11" s="112">
        <v>9678246031</v>
      </c>
      <c r="P11" s="192">
        <v>43650</v>
      </c>
      <c r="Q11" s="48" t="s">
        <v>626</v>
      </c>
      <c r="R11" s="48">
        <v>54</v>
      </c>
      <c r="S11" s="110" t="s">
        <v>635</v>
      </c>
      <c r="T11" s="18"/>
    </row>
    <row r="12" spans="1:20" ht="18.75">
      <c r="A12" s="4">
        <v>8</v>
      </c>
      <c r="B12" s="17" t="s">
        <v>62</v>
      </c>
      <c r="C12" s="96" t="s">
        <v>265</v>
      </c>
      <c r="D12" s="48" t="s">
        <v>25</v>
      </c>
      <c r="E12" s="19"/>
      <c r="F12" s="48"/>
      <c r="G12" s="96">
        <v>37</v>
      </c>
      <c r="H12" s="96">
        <v>31</v>
      </c>
      <c r="I12" s="59">
        <f t="shared" si="0"/>
        <v>68</v>
      </c>
      <c r="J12" s="104">
        <v>9678359761</v>
      </c>
      <c r="K12" s="48" t="s">
        <v>570</v>
      </c>
      <c r="L12" s="94" t="s">
        <v>597</v>
      </c>
      <c r="M12" s="108">
        <v>8638244001</v>
      </c>
      <c r="N12" s="109" t="s">
        <v>652</v>
      </c>
      <c r="O12" s="112">
        <v>9678246031</v>
      </c>
      <c r="P12" s="193"/>
      <c r="Q12" s="48" t="s">
        <v>626</v>
      </c>
      <c r="R12" s="48">
        <v>52</v>
      </c>
      <c r="S12" s="110" t="s">
        <v>635</v>
      </c>
      <c r="T12" s="18"/>
    </row>
    <row r="13" spans="1:20" ht="18.75">
      <c r="A13" s="4">
        <v>9</v>
      </c>
      <c r="B13" s="17" t="s">
        <v>62</v>
      </c>
      <c r="C13" s="96" t="s">
        <v>266</v>
      </c>
      <c r="D13" s="48" t="s">
        <v>25</v>
      </c>
      <c r="E13" s="19"/>
      <c r="F13" s="48"/>
      <c r="G13" s="96">
        <v>63</v>
      </c>
      <c r="H13" s="96">
        <v>68</v>
      </c>
      <c r="I13" s="59">
        <f t="shared" si="0"/>
        <v>131</v>
      </c>
      <c r="J13" s="48">
        <v>8876525580</v>
      </c>
      <c r="K13" s="48" t="s">
        <v>570</v>
      </c>
      <c r="L13" s="94" t="s">
        <v>597</v>
      </c>
      <c r="M13" s="108">
        <v>8638244001</v>
      </c>
      <c r="N13" s="109" t="s">
        <v>653</v>
      </c>
      <c r="O13" s="112">
        <v>8011072350</v>
      </c>
      <c r="P13" s="99">
        <v>43651</v>
      </c>
      <c r="Q13" s="48" t="s">
        <v>627</v>
      </c>
      <c r="R13" s="48">
        <v>54</v>
      </c>
      <c r="S13" s="110" t="s">
        <v>635</v>
      </c>
      <c r="T13" s="18"/>
    </row>
    <row r="14" spans="1:20" ht="18.75">
      <c r="A14" s="4">
        <v>10</v>
      </c>
      <c r="B14" s="17" t="s">
        <v>62</v>
      </c>
      <c r="C14" s="96" t="s">
        <v>267</v>
      </c>
      <c r="D14" s="48" t="s">
        <v>25</v>
      </c>
      <c r="E14" s="19"/>
      <c r="F14" s="48"/>
      <c r="G14" s="96">
        <v>34</v>
      </c>
      <c r="H14" s="96">
        <v>38</v>
      </c>
      <c r="I14" s="59">
        <f t="shared" si="0"/>
        <v>72</v>
      </c>
      <c r="J14" s="104">
        <v>9957645149</v>
      </c>
      <c r="K14" s="48" t="s">
        <v>570</v>
      </c>
      <c r="L14" s="94" t="s">
        <v>597</v>
      </c>
      <c r="M14" s="108">
        <v>8638244001</v>
      </c>
      <c r="N14" s="109" t="s">
        <v>653</v>
      </c>
      <c r="O14" s="112">
        <v>8011072350</v>
      </c>
      <c r="P14" s="192">
        <v>43652</v>
      </c>
      <c r="Q14" s="48" t="s">
        <v>628</v>
      </c>
      <c r="R14" s="48">
        <v>53</v>
      </c>
      <c r="S14" s="110" t="s">
        <v>635</v>
      </c>
      <c r="T14" s="18"/>
    </row>
    <row r="15" spans="1:20" ht="18.75">
      <c r="A15" s="4">
        <v>11</v>
      </c>
      <c r="B15" s="17" t="s">
        <v>62</v>
      </c>
      <c r="C15" s="96" t="s">
        <v>268</v>
      </c>
      <c r="D15" s="48" t="s">
        <v>25</v>
      </c>
      <c r="E15" s="19"/>
      <c r="F15" s="48"/>
      <c r="G15" s="96">
        <v>32</v>
      </c>
      <c r="H15" s="96">
        <v>25</v>
      </c>
      <c r="I15" s="59">
        <f t="shared" si="0"/>
        <v>57</v>
      </c>
      <c r="J15" s="104">
        <v>9854521288</v>
      </c>
      <c r="K15" s="48" t="s">
        <v>570</v>
      </c>
      <c r="L15" s="94" t="s">
        <v>597</v>
      </c>
      <c r="M15" s="108">
        <v>8638244001</v>
      </c>
      <c r="N15" s="109" t="s">
        <v>653</v>
      </c>
      <c r="O15" s="112">
        <v>8011072350</v>
      </c>
      <c r="P15" s="193"/>
      <c r="Q15" s="48" t="s">
        <v>628</v>
      </c>
      <c r="R15" s="48">
        <v>50</v>
      </c>
      <c r="S15" s="110" t="s">
        <v>635</v>
      </c>
      <c r="T15" s="18"/>
    </row>
    <row r="16" spans="1:20" ht="18.75">
      <c r="A16" s="4">
        <v>12</v>
      </c>
      <c r="B16" s="17" t="s">
        <v>62</v>
      </c>
      <c r="C16" s="96" t="s">
        <v>269</v>
      </c>
      <c r="D16" s="48" t="s">
        <v>25</v>
      </c>
      <c r="E16" s="19"/>
      <c r="F16" s="48"/>
      <c r="G16" s="96">
        <v>34</v>
      </c>
      <c r="H16" s="96">
        <v>36</v>
      </c>
      <c r="I16" s="59">
        <f t="shared" si="0"/>
        <v>70</v>
      </c>
      <c r="J16" s="104">
        <v>9854679703</v>
      </c>
      <c r="K16" s="48" t="s">
        <v>570</v>
      </c>
      <c r="L16" s="94" t="s">
        <v>597</v>
      </c>
      <c r="M16" s="108">
        <v>8638244001</v>
      </c>
      <c r="N16" s="109" t="s">
        <v>653</v>
      </c>
      <c r="O16" s="112">
        <v>8011072350</v>
      </c>
      <c r="P16" s="192">
        <v>43654</v>
      </c>
      <c r="Q16" s="48" t="s">
        <v>629</v>
      </c>
      <c r="R16" s="48">
        <v>51</v>
      </c>
      <c r="S16" s="110" t="s">
        <v>635</v>
      </c>
      <c r="T16" s="18"/>
    </row>
    <row r="17" spans="1:20" ht="18.75">
      <c r="A17" s="4">
        <v>13</v>
      </c>
      <c r="B17" s="17" t="s">
        <v>62</v>
      </c>
      <c r="C17" s="96" t="s">
        <v>270</v>
      </c>
      <c r="D17" s="48" t="s">
        <v>25</v>
      </c>
      <c r="E17" s="19"/>
      <c r="F17" s="48"/>
      <c r="G17" s="96">
        <v>27</v>
      </c>
      <c r="H17" s="96">
        <v>28</v>
      </c>
      <c r="I17" s="59">
        <f t="shared" si="0"/>
        <v>55</v>
      </c>
      <c r="J17" s="104">
        <v>8721850247</v>
      </c>
      <c r="K17" s="48" t="s">
        <v>570</v>
      </c>
      <c r="L17" s="94" t="s">
        <v>597</v>
      </c>
      <c r="M17" s="108">
        <v>8638244001</v>
      </c>
      <c r="N17" s="109" t="s">
        <v>653</v>
      </c>
      <c r="O17" s="112">
        <v>8011072350</v>
      </c>
      <c r="P17" s="193"/>
      <c r="Q17" s="48" t="s">
        <v>629</v>
      </c>
      <c r="R17" s="48">
        <v>54</v>
      </c>
      <c r="S17" s="110" t="s">
        <v>635</v>
      </c>
      <c r="T17" s="18"/>
    </row>
    <row r="18" spans="1:20" ht="18.75">
      <c r="A18" s="4">
        <v>14</v>
      </c>
      <c r="B18" s="17" t="s">
        <v>62</v>
      </c>
      <c r="C18" s="96" t="s">
        <v>271</v>
      </c>
      <c r="D18" s="57" t="s">
        <v>25</v>
      </c>
      <c r="E18" s="17"/>
      <c r="F18" s="57"/>
      <c r="G18" s="96">
        <v>31</v>
      </c>
      <c r="H18" s="96">
        <v>26</v>
      </c>
      <c r="I18" s="59">
        <f t="shared" si="0"/>
        <v>57</v>
      </c>
      <c r="J18" s="57">
        <v>9957856993</v>
      </c>
      <c r="K18" s="48" t="s">
        <v>570</v>
      </c>
      <c r="L18" s="94" t="s">
        <v>597</v>
      </c>
      <c r="M18" s="108">
        <v>8638244001</v>
      </c>
      <c r="N18" s="109" t="s">
        <v>653</v>
      </c>
      <c r="O18" s="112">
        <v>8011072350</v>
      </c>
      <c r="P18" s="192">
        <v>43655</v>
      </c>
      <c r="Q18" s="48" t="s">
        <v>624</v>
      </c>
      <c r="R18" s="48">
        <v>50</v>
      </c>
      <c r="S18" s="110" t="s">
        <v>635</v>
      </c>
      <c r="T18" s="18"/>
    </row>
    <row r="19" spans="1:20" ht="18.75">
      <c r="A19" s="4">
        <v>15</v>
      </c>
      <c r="B19" s="17" t="s">
        <v>62</v>
      </c>
      <c r="C19" s="96" t="s">
        <v>272</v>
      </c>
      <c r="D19" s="48" t="s">
        <v>25</v>
      </c>
      <c r="E19" s="19"/>
      <c r="F19" s="48"/>
      <c r="G19" s="96">
        <v>38</v>
      </c>
      <c r="H19" s="96">
        <v>34</v>
      </c>
      <c r="I19" s="59">
        <f t="shared" si="0"/>
        <v>72</v>
      </c>
      <c r="J19" s="104">
        <v>9957511658</v>
      </c>
      <c r="K19" s="48" t="s">
        <v>570</v>
      </c>
      <c r="L19" s="94" t="s">
        <v>597</v>
      </c>
      <c r="M19" s="108">
        <v>8638244001</v>
      </c>
      <c r="N19" s="109" t="s">
        <v>653</v>
      </c>
      <c r="O19" s="112">
        <v>8011072350</v>
      </c>
      <c r="P19" s="193"/>
      <c r="Q19" s="48" t="s">
        <v>624</v>
      </c>
      <c r="R19" s="48">
        <v>52</v>
      </c>
      <c r="S19" s="110" t="s">
        <v>635</v>
      </c>
      <c r="T19" s="18"/>
    </row>
    <row r="20" spans="1:20" ht="18.75">
      <c r="A20" s="4">
        <v>16</v>
      </c>
      <c r="B20" s="17" t="s">
        <v>62</v>
      </c>
      <c r="C20" s="96" t="s">
        <v>273</v>
      </c>
      <c r="D20" s="48" t="s">
        <v>25</v>
      </c>
      <c r="E20" s="19"/>
      <c r="F20" s="48"/>
      <c r="G20" s="96">
        <v>66</v>
      </c>
      <c r="H20" s="96">
        <v>69</v>
      </c>
      <c r="I20" s="59">
        <f t="shared" si="0"/>
        <v>135</v>
      </c>
      <c r="J20" s="48">
        <v>9957961063</v>
      </c>
      <c r="K20" s="48" t="s">
        <v>573</v>
      </c>
      <c r="L20" s="94" t="s">
        <v>605</v>
      </c>
      <c r="M20" s="108">
        <v>7399357347</v>
      </c>
      <c r="N20" s="109" t="s">
        <v>634</v>
      </c>
      <c r="O20" s="112">
        <v>9954898399</v>
      </c>
      <c r="P20" s="99">
        <v>43656</v>
      </c>
      <c r="Q20" s="48" t="s">
        <v>625</v>
      </c>
      <c r="R20" s="48">
        <v>58</v>
      </c>
      <c r="S20" s="110" t="s">
        <v>635</v>
      </c>
      <c r="T20" s="18"/>
    </row>
    <row r="21" spans="1:20" ht="18.75">
      <c r="A21" s="4">
        <v>17</v>
      </c>
      <c r="B21" s="17" t="s">
        <v>62</v>
      </c>
      <c r="C21" s="96" t="s">
        <v>274</v>
      </c>
      <c r="D21" s="48" t="s">
        <v>25</v>
      </c>
      <c r="E21" s="19"/>
      <c r="F21" s="48"/>
      <c r="G21" s="96">
        <v>71</v>
      </c>
      <c r="H21" s="96">
        <v>54</v>
      </c>
      <c r="I21" s="59">
        <f t="shared" si="0"/>
        <v>125</v>
      </c>
      <c r="J21" s="48">
        <v>7002563294</v>
      </c>
      <c r="K21" s="48" t="s">
        <v>573</v>
      </c>
      <c r="L21" s="94" t="s">
        <v>605</v>
      </c>
      <c r="M21" s="108">
        <v>7399357347</v>
      </c>
      <c r="N21" s="109" t="s">
        <v>634</v>
      </c>
      <c r="O21" s="112">
        <v>9954898399</v>
      </c>
      <c r="P21" s="99">
        <v>43657</v>
      </c>
      <c r="Q21" s="48" t="s">
        <v>626</v>
      </c>
      <c r="R21" s="48">
        <v>56</v>
      </c>
      <c r="S21" s="110" t="s">
        <v>635</v>
      </c>
      <c r="T21" s="18"/>
    </row>
    <row r="22" spans="1:20" ht="18.75">
      <c r="A22" s="4">
        <v>18</v>
      </c>
      <c r="B22" s="17" t="s">
        <v>62</v>
      </c>
      <c r="C22" s="96" t="s">
        <v>275</v>
      </c>
      <c r="D22" s="48" t="s">
        <v>25</v>
      </c>
      <c r="E22" s="19"/>
      <c r="F22" s="48"/>
      <c r="G22" s="96">
        <v>66</v>
      </c>
      <c r="H22" s="96">
        <v>68</v>
      </c>
      <c r="I22" s="59">
        <f t="shared" si="0"/>
        <v>134</v>
      </c>
      <c r="J22" s="48">
        <v>8011617276</v>
      </c>
      <c r="K22" s="48" t="s">
        <v>573</v>
      </c>
      <c r="L22" s="94" t="s">
        <v>605</v>
      </c>
      <c r="M22" s="108">
        <v>7399357347</v>
      </c>
      <c r="N22" s="109" t="s">
        <v>634</v>
      </c>
      <c r="O22" s="112">
        <v>9954898399</v>
      </c>
      <c r="P22" s="99">
        <v>43658</v>
      </c>
      <c r="Q22" s="48" t="s">
        <v>627</v>
      </c>
      <c r="R22" s="48">
        <v>59</v>
      </c>
      <c r="S22" s="110" t="s">
        <v>635</v>
      </c>
      <c r="T22" s="18"/>
    </row>
    <row r="23" spans="1:20" ht="18.75">
      <c r="A23" s="4">
        <v>19</v>
      </c>
      <c r="B23" s="17" t="s">
        <v>62</v>
      </c>
      <c r="C23" s="96" t="s">
        <v>276</v>
      </c>
      <c r="D23" s="48" t="s">
        <v>25</v>
      </c>
      <c r="E23" s="19"/>
      <c r="F23" s="48"/>
      <c r="G23" s="96">
        <v>61</v>
      </c>
      <c r="H23" s="96">
        <v>65</v>
      </c>
      <c r="I23" s="59">
        <f t="shared" si="0"/>
        <v>126</v>
      </c>
      <c r="J23" s="48">
        <v>9678359851</v>
      </c>
      <c r="K23" s="48" t="s">
        <v>573</v>
      </c>
      <c r="L23" s="94" t="s">
        <v>605</v>
      </c>
      <c r="M23" s="108">
        <v>7399357347</v>
      </c>
      <c r="N23" s="109" t="s">
        <v>634</v>
      </c>
      <c r="O23" s="112">
        <v>9954898399</v>
      </c>
      <c r="P23" s="99">
        <v>43661</v>
      </c>
      <c r="Q23" s="48" t="s">
        <v>629</v>
      </c>
      <c r="R23" s="48">
        <v>48</v>
      </c>
      <c r="S23" s="110" t="s">
        <v>635</v>
      </c>
      <c r="T23" s="18"/>
    </row>
    <row r="24" spans="1:20" ht="18.75">
      <c r="A24" s="4">
        <v>20</v>
      </c>
      <c r="B24" s="17" t="s">
        <v>62</v>
      </c>
      <c r="C24" s="96" t="s">
        <v>277</v>
      </c>
      <c r="D24" s="48" t="s">
        <v>25</v>
      </c>
      <c r="E24" s="19"/>
      <c r="F24" s="48"/>
      <c r="G24" s="96">
        <v>65</v>
      </c>
      <c r="H24" s="96">
        <v>66</v>
      </c>
      <c r="I24" s="59">
        <f t="shared" si="0"/>
        <v>131</v>
      </c>
      <c r="J24" s="48">
        <v>7896871879</v>
      </c>
      <c r="K24" s="48" t="s">
        <v>573</v>
      </c>
      <c r="L24" s="94" t="s">
        <v>605</v>
      </c>
      <c r="M24" s="108">
        <v>7399357347</v>
      </c>
      <c r="N24" s="109" t="s">
        <v>634</v>
      </c>
      <c r="O24" s="112">
        <v>9954898399</v>
      </c>
      <c r="P24" s="99">
        <v>43662</v>
      </c>
      <c r="Q24" s="48" t="s">
        <v>624</v>
      </c>
      <c r="R24" s="48">
        <v>44</v>
      </c>
      <c r="S24" s="110" t="s">
        <v>635</v>
      </c>
      <c r="T24" s="18"/>
    </row>
    <row r="25" spans="1:20" ht="18.75">
      <c r="A25" s="4">
        <v>21</v>
      </c>
      <c r="B25" s="17" t="s">
        <v>62</v>
      </c>
      <c r="C25" s="96" t="s">
        <v>278</v>
      </c>
      <c r="D25" s="57" t="s">
        <v>25</v>
      </c>
      <c r="E25" s="17"/>
      <c r="F25" s="57"/>
      <c r="G25" s="96">
        <v>67</v>
      </c>
      <c r="H25" s="96">
        <v>59</v>
      </c>
      <c r="I25" s="59">
        <f t="shared" si="0"/>
        <v>126</v>
      </c>
      <c r="J25" s="57">
        <v>9707856806</v>
      </c>
      <c r="K25" s="48" t="s">
        <v>573</v>
      </c>
      <c r="L25" s="94" t="s">
        <v>605</v>
      </c>
      <c r="M25" s="108">
        <v>7399357347</v>
      </c>
      <c r="N25" s="109" t="s">
        <v>634</v>
      </c>
      <c r="O25" s="112">
        <v>9954898399</v>
      </c>
      <c r="P25" s="99">
        <v>43663</v>
      </c>
      <c r="Q25" s="48" t="s">
        <v>625</v>
      </c>
      <c r="R25" s="48">
        <v>46</v>
      </c>
      <c r="S25" s="110" t="s">
        <v>635</v>
      </c>
      <c r="T25" s="18"/>
    </row>
    <row r="26" spans="1:20" ht="18.75">
      <c r="A26" s="4">
        <v>22</v>
      </c>
      <c r="B26" s="17" t="s">
        <v>62</v>
      </c>
      <c r="C26" s="96" t="s">
        <v>279</v>
      </c>
      <c r="D26" s="48" t="s">
        <v>25</v>
      </c>
      <c r="E26" s="19"/>
      <c r="F26" s="48"/>
      <c r="G26" s="96">
        <v>61</v>
      </c>
      <c r="H26" s="96">
        <v>63</v>
      </c>
      <c r="I26" s="59">
        <f t="shared" si="0"/>
        <v>124</v>
      </c>
      <c r="J26" s="48">
        <v>8011617270</v>
      </c>
      <c r="K26" s="48" t="s">
        <v>573</v>
      </c>
      <c r="L26" s="94" t="s">
        <v>605</v>
      </c>
      <c r="M26" s="108">
        <v>7399357347</v>
      </c>
      <c r="N26" s="109" t="s">
        <v>634</v>
      </c>
      <c r="O26" s="112">
        <v>9954898399</v>
      </c>
      <c r="P26" s="99">
        <v>43664</v>
      </c>
      <c r="Q26" s="48" t="s">
        <v>626</v>
      </c>
      <c r="R26" s="48">
        <v>43</v>
      </c>
      <c r="S26" s="110" t="s">
        <v>635</v>
      </c>
      <c r="T26" s="18"/>
    </row>
    <row r="27" spans="1:20" ht="18.75">
      <c r="A27" s="4">
        <v>23</v>
      </c>
      <c r="B27" s="17" t="s">
        <v>62</v>
      </c>
      <c r="C27" s="96" t="s">
        <v>280</v>
      </c>
      <c r="D27" s="48" t="s">
        <v>25</v>
      </c>
      <c r="E27" s="19"/>
      <c r="F27" s="48"/>
      <c r="G27" s="96">
        <v>66</v>
      </c>
      <c r="H27" s="96">
        <v>65</v>
      </c>
      <c r="I27" s="59">
        <f t="shared" si="0"/>
        <v>131</v>
      </c>
      <c r="J27" s="48">
        <v>9085785867</v>
      </c>
      <c r="K27" s="48" t="s">
        <v>573</v>
      </c>
      <c r="L27" s="94" t="s">
        <v>605</v>
      </c>
      <c r="M27" s="108">
        <v>7399357347</v>
      </c>
      <c r="N27" s="109" t="s">
        <v>634</v>
      </c>
      <c r="O27" s="112">
        <v>9954898399</v>
      </c>
      <c r="P27" s="99">
        <v>43665</v>
      </c>
      <c r="Q27" s="48" t="s">
        <v>627</v>
      </c>
      <c r="R27" s="48">
        <v>44</v>
      </c>
      <c r="S27" s="110" t="s">
        <v>635</v>
      </c>
      <c r="T27" s="18"/>
    </row>
    <row r="28" spans="1:20" ht="18.75">
      <c r="A28" s="4">
        <v>24</v>
      </c>
      <c r="B28" s="17" t="s">
        <v>62</v>
      </c>
      <c r="C28" s="96" t="s">
        <v>281</v>
      </c>
      <c r="D28" s="48" t="s">
        <v>25</v>
      </c>
      <c r="E28" s="19"/>
      <c r="F28" s="48"/>
      <c r="G28" s="96">
        <v>61</v>
      </c>
      <c r="H28" s="96">
        <v>64</v>
      </c>
      <c r="I28" s="59">
        <f t="shared" si="0"/>
        <v>125</v>
      </c>
      <c r="J28" s="48">
        <v>9954629903</v>
      </c>
      <c r="K28" s="48" t="s">
        <v>574</v>
      </c>
      <c r="L28" s="94" t="s">
        <v>606</v>
      </c>
      <c r="M28" s="108">
        <v>9401823309</v>
      </c>
      <c r="N28" s="109" t="s">
        <v>654</v>
      </c>
      <c r="O28" s="112">
        <v>9706285435</v>
      </c>
      <c r="P28" s="99">
        <v>43666</v>
      </c>
      <c r="Q28" s="48" t="s">
        <v>628</v>
      </c>
      <c r="R28" s="48">
        <v>45</v>
      </c>
      <c r="S28" s="110" t="s">
        <v>635</v>
      </c>
      <c r="T28" s="18"/>
    </row>
    <row r="29" spans="1:20" ht="18.75">
      <c r="A29" s="4">
        <v>25</v>
      </c>
      <c r="B29" s="17" t="s">
        <v>62</v>
      </c>
      <c r="C29" s="96" t="s">
        <v>282</v>
      </c>
      <c r="D29" s="48" t="s">
        <v>25</v>
      </c>
      <c r="E29" s="19"/>
      <c r="F29" s="48"/>
      <c r="G29" s="96">
        <v>23</v>
      </c>
      <c r="H29" s="96">
        <v>28</v>
      </c>
      <c r="I29" s="59">
        <f t="shared" si="0"/>
        <v>51</v>
      </c>
      <c r="J29" s="48">
        <v>8486910925</v>
      </c>
      <c r="K29" s="48" t="s">
        <v>574</v>
      </c>
      <c r="L29" s="94" t="s">
        <v>606</v>
      </c>
      <c r="M29" s="108">
        <v>9401823309</v>
      </c>
      <c r="N29" s="109" t="s">
        <v>654</v>
      </c>
      <c r="O29" s="112">
        <v>9706285435</v>
      </c>
      <c r="P29" s="192">
        <v>43668</v>
      </c>
      <c r="Q29" s="48" t="s">
        <v>629</v>
      </c>
      <c r="R29" s="48">
        <v>44</v>
      </c>
      <c r="S29" s="110" t="s">
        <v>635</v>
      </c>
      <c r="T29" s="18"/>
    </row>
    <row r="30" spans="1:20" ht="18.75">
      <c r="A30" s="4">
        <v>26</v>
      </c>
      <c r="B30" s="17" t="s">
        <v>62</v>
      </c>
      <c r="C30" s="96" t="s">
        <v>283</v>
      </c>
      <c r="D30" s="48" t="s">
        <v>25</v>
      </c>
      <c r="E30" s="19"/>
      <c r="F30" s="48"/>
      <c r="G30" s="96">
        <v>24</v>
      </c>
      <c r="H30" s="96">
        <v>23</v>
      </c>
      <c r="I30" s="59">
        <f t="shared" si="0"/>
        <v>47</v>
      </c>
      <c r="J30" s="48">
        <v>8724046006</v>
      </c>
      <c r="K30" s="48" t="s">
        <v>574</v>
      </c>
      <c r="L30" s="94" t="s">
        <v>606</v>
      </c>
      <c r="M30" s="108">
        <v>9401823309</v>
      </c>
      <c r="N30" s="109" t="s">
        <v>654</v>
      </c>
      <c r="O30" s="112">
        <v>9706285435</v>
      </c>
      <c r="P30" s="193"/>
      <c r="Q30" s="48" t="s">
        <v>629</v>
      </c>
      <c r="R30" s="48">
        <v>45</v>
      </c>
      <c r="S30" s="110" t="s">
        <v>635</v>
      </c>
      <c r="T30" s="18"/>
    </row>
    <row r="31" spans="1:20" ht="18.75">
      <c r="A31" s="4">
        <v>27</v>
      </c>
      <c r="B31" s="17" t="s">
        <v>62</v>
      </c>
      <c r="C31" s="96" t="s">
        <v>284</v>
      </c>
      <c r="D31" s="48" t="s">
        <v>25</v>
      </c>
      <c r="E31" s="19"/>
      <c r="F31" s="48"/>
      <c r="G31" s="96">
        <v>16</v>
      </c>
      <c r="H31" s="96">
        <v>18</v>
      </c>
      <c r="I31" s="59">
        <f t="shared" si="0"/>
        <v>34</v>
      </c>
      <c r="J31" s="48">
        <v>9954884057</v>
      </c>
      <c r="K31" s="48" t="s">
        <v>574</v>
      </c>
      <c r="L31" s="94" t="s">
        <v>606</v>
      </c>
      <c r="M31" s="108">
        <v>9401823309</v>
      </c>
      <c r="N31" s="109" t="s">
        <v>654</v>
      </c>
      <c r="O31" s="112">
        <v>9706285435</v>
      </c>
      <c r="P31" s="193"/>
      <c r="Q31" s="48" t="s">
        <v>629</v>
      </c>
      <c r="R31" s="48">
        <v>46</v>
      </c>
      <c r="S31" s="110" t="s">
        <v>635</v>
      </c>
      <c r="T31" s="18"/>
    </row>
    <row r="32" spans="1:20" ht="18.75">
      <c r="A32" s="4">
        <v>28</v>
      </c>
      <c r="B32" s="17" t="s">
        <v>62</v>
      </c>
      <c r="C32" s="96" t="s">
        <v>285</v>
      </c>
      <c r="D32" s="57" t="s">
        <v>25</v>
      </c>
      <c r="E32" s="17"/>
      <c r="F32" s="57"/>
      <c r="G32" s="96">
        <v>36</v>
      </c>
      <c r="H32" s="96">
        <v>27</v>
      </c>
      <c r="I32" s="59">
        <f t="shared" si="0"/>
        <v>63</v>
      </c>
      <c r="J32" s="57">
        <v>8486396323</v>
      </c>
      <c r="K32" s="48" t="s">
        <v>574</v>
      </c>
      <c r="L32" s="94" t="s">
        <v>606</v>
      </c>
      <c r="M32" s="108">
        <v>9401823309</v>
      </c>
      <c r="N32" s="109" t="s">
        <v>654</v>
      </c>
      <c r="O32" s="112">
        <v>9706285435</v>
      </c>
      <c r="P32" s="192">
        <v>43669</v>
      </c>
      <c r="Q32" s="48" t="s">
        <v>624</v>
      </c>
      <c r="R32" s="48">
        <v>44</v>
      </c>
      <c r="S32" s="110" t="s">
        <v>635</v>
      </c>
      <c r="T32" s="18"/>
    </row>
    <row r="33" spans="1:20" ht="18.75">
      <c r="A33" s="4">
        <v>29</v>
      </c>
      <c r="B33" s="17" t="s">
        <v>62</v>
      </c>
      <c r="C33" s="96" t="s">
        <v>286</v>
      </c>
      <c r="D33" s="48" t="s">
        <v>25</v>
      </c>
      <c r="E33" s="19"/>
      <c r="F33" s="48"/>
      <c r="G33" s="96">
        <v>34</v>
      </c>
      <c r="H33" s="96">
        <v>31</v>
      </c>
      <c r="I33" s="59">
        <f t="shared" si="0"/>
        <v>65</v>
      </c>
      <c r="J33" s="48">
        <v>8011603151</v>
      </c>
      <c r="K33" s="48" t="s">
        <v>574</v>
      </c>
      <c r="L33" s="94" t="s">
        <v>606</v>
      </c>
      <c r="M33" s="108">
        <v>9401823309</v>
      </c>
      <c r="N33" s="109" t="s">
        <v>654</v>
      </c>
      <c r="O33" s="112">
        <v>9706285435</v>
      </c>
      <c r="P33" s="193"/>
      <c r="Q33" s="48" t="s">
        <v>624</v>
      </c>
      <c r="R33" s="48">
        <v>46</v>
      </c>
      <c r="S33" s="110" t="s">
        <v>635</v>
      </c>
      <c r="T33" s="18"/>
    </row>
    <row r="34" spans="1:20" ht="18.75">
      <c r="A34" s="4">
        <v>30</v>
      </c>
      <c r="B34" s="17" t="s">
        <v>62</v>
      </c>
      <c r="C34" s="96" t="s">
        <v>287</v>
      </c>
      <c r="D34" s="48" t="s">
        <v>25</v>
      </c>
      <c r="E34" s="19"/>
      <c r="F34" s="48"/>
      <c r="G34" s="96">
        <v>68</v>
      </c>
      <c r="H34" s="96">
        <v>60</v>
      </c>
      <c r="I34" s="59">
        <f t="shared" si="0"/>
        <v>128</v>
      </c>
      <c r="J34" s="48">
        <v>9678458782</v>
      </c>
      <c r="K34" s="48" t="s">
        <v>574</v>
      </c>
      <c r="L34" s="94" t="s">
        <v>606</v>
      </c>
      <c r="M34" s="108">
        <v>9401823309</v>
      </c>
      <c r="N34" s="109" t="s">
        <v>654</v>
      </c>
      <c r="O34" s="112">
        <v>9706285435</v>
      </c>
      <c r="P34" s="99">
        <v>43670</v>
      </c>
      <c r="Q34" s="48" t="s">
        <v>626</v>
      </c>
      <c r="R34" s="48">
        <v>47</v>
      </c>
      <c r="S34" s="110" t="s">
        <v>635</v>
      </c>
      <c r="T34" s="18"/>
    </row>
    <row r="35" spans="1:20" ht="18.75">
      <c r="A35" s="4">
        <v>31</v>
      </c>
      <c r="B35" s="17" t="s">
        <v>62</v>
      </c>
      <c r="C35" s="96" t="s">
        <v>288</v>
      </c>
      <c r="D35" s="48" t="s">
        <v>25</v>
      </c>
      <c r="E35" s="19"/>
      <c r="F35" s="48"/>
      <c r="G35" s="96">
        <v>27</v>
      </c>
      <c r="H35" s="96">
        <v>31</v>
      </c>
      <c r="I35" s="59">
        <f t="shared" si="0"/>
        <v>58</v>
      </c>
      <c r="J35" s="48">
        <v>9678582657</v>
      </c>
      <c r="K35" s="48" t="s">
        <v>574</v>
      </c>
      <c r="L35" s="94" t="s">
        <v>606</v>
      </c>
      <c r="M35" s="108">
        <v>9401823309</v>
      </c>
      <c r="N35" s="109" t="s">
        <v>654</v>
      </c>
      <c r="O35" s="112">
        <v>9706285435</v>
      </c>
      <c r="P35" s="192">
        <v>43671</v>
      </c>
      <c r="Q35" s="48" t="s">
        <v>626</v>
      </c>
      <c r="R35" s="48">
        <v>43</v>
      </c>
      <c r="S35" s="110" t="s">
        <v>635</v>
      </c>
      <c r="T35" s="18"/>
    </row>
    <row r="36" spans="1:20" ht="18.75">
      <c r="A36" s="4">
        <v>32</v>
      </c>
      <c r="B36" s="17" t="s">
        <v>62</v>
      </c>
      <c r="C36" s="96" t="s">
        <v>289</v>
      </c>
      <c r="D36" s="48" t="s">
        <v>25</v>
      </c>
      <c r="E36" s="19"/>
      <c r="F36" s="48"/>
      <c r="G36" s="96">
        <v>31</v>
      </c>
      <c r="H36" s="96">
        <v>36</v>
      </c>
      <c r="I36" s="59">
        <f t="shared" si="0"/>
        <v>67</v>
      </c>
      <c r="J36" s="48">
        <v>6000793811</v>
      </c>
      <c r="K36" s="48" t="s">
        <v>574</v>
      </c>
      <c r="L36" s="94" t="s">
        <v>606</v>
      </c>
      <c r="M36" s="108">
        <v>9401823309</v>
      </c>
      <c r="N36" s="109" t="s">
        <v>654</v>
      </c>
      <c r="O36" s="112">
        <v>9706285435</v>
      </c>
      <c r="P36" s="193"/>
      <c r="Q36" s="48" t="s">
        <v>626</v>
      </c>
      <c r="R36" s="48">
        <v>45</v>
      </c>
      <c r="S36" s="110" t="s">
        <v>635</v>
      </c>
      <c r="T36" s="18"/>
    </row>
    <row r="37" spans="1:20" ht="18.75">
      <c r="A37" s="4">
        <v>33</v>
      </c>
      <c r="B37" s="17" t="s">
        <v>62</v>
      </c>
      <c r="C37" s="96" t="s">
        <v>290</v>
      </c>
      <c r="D37" s="48" t="s">
        <v>25</v>
      </c>
      <c r="E37" s="19"/>
      <c r="F37" s="48"/>
      <c r="G37" s="96">
        <v>37</v>
      </c>
      <c r="H37" s="96">
        <v>32</v>
      </c>
      <c r="I37" s="59">
        <f t="shared" si="0"/>
        <v>69</v>
      </c>
      <c r="J37" s="48">
        <v>9435936857</v>
      </c>
      <c r="K37" s="48" t="s">
        <v>574</v>
      </c>
      <c r="L37" s="94" t="s">
        <v>606</v>
      </c>
      <c r="M37" s="108">
        <v>9401823309</v>
      </c>
      <c r="N37" s="109" t="s">
        <v>654</v>
      </c>
      <c r="O37" s="112">
        <v>9706285435</v>
      </c>
      <c r="P37" s="192">
        <v>43671</v>
      </c>
      <c r="Q37" s="48" t="s">
        <v>626</v>
      </c>
      <c r="R37" s="48">
        <v>44</v>
      </c>
      <c r="S37" s="110" t="s">
        <v>635</v>
      </c>
      <c r="T37" s="18"/>
    </row>
    <row r="38" spans="1:20" ht="18.75">
      <c r="A38" s="4">
        <v>34</v>
      </c>
      <c r="B38" s="17" t="s">
        <v>62</v>
      </c>
      <c r="C38" s="96" t="s">
        <v>291</v>
      </c>
      <c r="D38" s="48" t="s">
        <v>25</v>
      </c>
      <c r="E38" s="19"/>
      <c r="F38" s="48"/>
      <c r="G38" s="96">
        <v>30</v>
      </c>
      <c r="H38" s="96">
        <v>31</v>
      </c>
      <c r="I38" s="59">
        <f t="shared" si="0"/>
        <v>61</v>
      </c>
      <c r="J38" s="48">
        <v>8134902395</v>
      </c>
      <c r="K38" s="48" t="s">
        <v>574</v>
      </c>
      <c r="L38" s="94" t="s">
        <v>606</v>
      </c>
      <c r="M38" s="108">
        <v>9401823309</v>
      </c>
      <c r="N38" s="109" t="s">
        <v>654</v>
      </c>
      <c r="O38" s="112">
        <v>9706285435</v>
      </c>
      <c r="P38" s="193"/>
      <c r="Q38" s="48" t="s">
        <v>626</v>
      </c>
      <c r="R38" s="48">
        <v>41</v>
      </c>
      <c r="S38" s="110" t="s">
        <v>635</v>
      </c>
      <c r="T38" s="18"/>
    </row>
    <row r="39" spans="1:20" ht="18.75">
      <c r="A39" s="4">
        <v>35</v>
      </c>
      <c r="B39" s="17" t="s">
        <v>62</v>
      </c>
      <c r="C39" s="96" t="s">
        <v>292</v>
      </c>
      <c r="D39" s="48" t="s">
        <v>25</v>
      </c>
      <c r="E39" s="19"/>
      <c r="F39" s="48"/>
      <c r="G39" s="96">
        <v>29</v>
      </c>
      <c r="H39" s="96">
        <v>31</v>
      </c>
      <c r="I39" s="59">
        <f t="shared" si="0"/>
        <v>60</v>
      </c>
      <c r="J39" s="104">
        <v>8486122436</v>
      </c>
      <c r="K39" s="48" t="s">
        <v>574</v>
      </c>
      <c r="L39" s="94" t="s">
        <v>606</v>
      </c>
      <c r="M39" s="108">
        <v>9401823309</v>
      </c>
      <c r="N39" s="109" t="s">
        <v>654</v>
      </c>
      <c r="O39" s="112">
        <v>9706285435</v>
      </c>
      <c r="P39" s="192">
        <v>43672</v>
      </c>
      <c r="Q39" s="48" t="s">
        <v>627</v>
      </c>
      <c r="R39" s="48">
        <v>48</v>
      </c>
      <c r="S39" s="110" t="s">
        <v>635</v>
      </c>
      <c r="T39" s="18"/>
    </row>
    <row r="40" spans="1:20" ht="18.75">
      <c r="A40" s="4">
        <v>36</v>
      </c>
      <c r="B40" s="17" t="s">
        <v>62</v>
      </c>
      <c r="C40" s="96" t="s">
        <v>293</v>
      </c>
      <c r="D40" s="48" t="s">
        <v>25</v>
      </c>
      <c r="E40" s="19"/>
      <c r="F40" s="48"/>
      <c r="G40" s="96">
        <v>34</v>
      </c>
      <c r="H40" s="96">
        <v>32</v>
      </c>
      <c r="I40" s="59">
        <f t="shared" si="0"/>
        <v>66</v>
      </c>
      <c r="J40" s="104">
        <v>9401870307</v>
      </c>
      <c r="K40" s="48" t="s">
        <v>574</v>
      </c>
      <c r="L40" s="94" t="s">
        <v>606</v>
      </c>
      <c r="M40" s="108">
        <v>9401823309</v>
      </c>
      <c r="N40" s="109" t="s">
        <v>654</v>
      </c>
      <c r="O40" s="112">
        <v>9706285435</v>
      </c>
      <c r="P40" s="193"/>
      <c r="Q40" s="48" t="s">
        <v>627</v>
      </c>
      <c r="R40" s="48">
        <v>46</v>
      </c>
      <c r="S40" s="110" t="s">
        <v>635</v>
      </c>
      <c r="T40" s="18"/>
    </row>
    <row r="41" spans="1:20" ht="18.75">
      <c r="A41" s="4">
        <v>37</v>
      </c>
      <c r="B41" s="17" t="s">
        <v>62</v>
      </c>
      <c r="C41" s="96" t="s">
        <v>294</v>
      </c>
      <c r="D41" s="48" t="s">
        <v>25</v>
      </c>
      <c r="E41" s="19"/>
      <c r="F41" s="48"/>
      <c r="G41" s="96">
        <v>61</v>
      </c>
      <c r="H41" s="96">
        <v>62</v>
      </c>
      <c r="I41" s="59">
        <f t="shared" si="0"/>
        <v>123</v>
      </c>
      <c r="J41" s="48">
        <v>7578944935</v>
      </c>
      <c r="K41" s="48" t="s">
        <v>575</v>
      </c>
      <c r="L41" s="94" t="s">
        <v>607</v>
      </c>
      <c r="M41" s="108">
        <v>9859213955</v>
      </c>
      <c r="N41" s="109" t="s">
        <v>655</v>
      </c>
      <c r="O41" s="112">
        <v>8876460334</v>
      </c>
      <c r="P41" s="99">
        <v>43675</v>
      </c>
      <c r="Q41" s="48" t="s">
        <v>629</v>
      </c>
      <c r="R41" s="48">
        <v>46</v>
      </c>
      <c r="S41" s="110" t="s">
        <v>635</v>
      </c>
      <c r="T41" s="18"/>
    </row>
    <row r="42" spans="1:20" ht="18.75">
      <c r="A42" s="4">
        <v>38</v>
      </c>
      <c r="B42" s="17" t="s">
        <v>62</v>
      </c>
      <c r="C42" s="96" t="s">
        <v>295</v>
      </c>
      <c r="D42" s="57" t="s">
        <v>25</v>
      </c>
      <c r="E42" s="17"/>
      <c r="F42" s="57"/>
      <c r="G42" s="96">
        <v>34</v>
      </c>
      <c r="H42" s="96">
        <v>33</v>
      </c>
      <c r="I42" s="59">
        <f t="shared" si="0"/>
        <v>67</v>
      </c>
      <c r="J42" s="57">
        <v>9957866187</v>
      </c>
      <c r="K42" s="48" t="s">
        <v>575</v>
      </c>
      <c r="L42" s="94" t="s">
        <v>607</v>
      </c>
      <c r="M42" s="108">
        <v>9859213955</v>
      </c>
      <c r="N42" s="109" t="s">
        <v>655</v>
      </c>
      <c r="O42" s="112">
        <v>8876460334</v>
      </c>
      <c r="P42" s="192">
        <v>43676</v>
      </c>
      <c r="Q42" s="48" t="s">
        <v>624</v>
      </c>
      <c r="R42" s="48">
        <v>45</v>
      </c>
      <c r="S42" s="110" t="s">
        <v>635</v>
      </c>
      <c r="T42" s="18"/>
    </row>
    <row r="43" spans="1:20" ht="18.75">
      <c r="A43" s="4">
        <v>39</v>
      </c>
      <c r="B43" s="17" t="s">
        <v>62</v>
      </c>
      <c r="C43" s="96" t="s">
        <v>296</v>
      </c>
      <c r="D43" s="48" t="s">
        <v>25</v>
      </c>
      <c r="E43" s="19"/>
      <c r="F43" s="48"/>
      <c r="G43" s="96">
        <v>37</v>
      </c>
      <c r="H43" s="96">
        <v>29</v>
      </c>
      <c r="I43" s="59">
        <f t="shared" si="0"/>
        <v>66</v>
      </c>
      <c r="J43" s="48">
        <v>8876501638</v>
      </c>
      <c r="K43" s="48" t="s">
        <v>575</v>
      </c>
      <c r="L43" s="94" t="s">
        <v>607</v>
      </c>
      <c r="M43" s="108">
        <v>9859213955</v>
      </c>
      <c r="N43" s="109" t="s">
        <v>655</v>
      </c>
      <c r="O43" s="112">
        <v>8876460334</v>
      </c>
      <c r="P43" s="193"/>
      <c r="Q43" s="48" t="s">
        <v>624</v>
      </c>
      <c r="R43" s="48">
        <v>44</v>
      </c>
      <c r="S43" s="110" t="s">
        <v>635</v>
      </c>
      <c r="T43" s="18"/>
    </row>
    <row r="44" spans="1:20" ht="18.75">
      <c r="A44" s="4">
        <v>40</v>
      </c>
      <c r="B44" s="17" t="s">
        <v>62</v>
      </c>
      <c r="C44" s="97" t="s">
        <v>297</v>
      </c>
      <c r="D44" s="48" t="s">
        <v>25</v>
      </c>
      <c r="E44" s="19"/>
      <c r="F44" s="48"/>
      <c r="G44" s="98">
        <v>26</v>
      </c>
      <c r="H44" s="98">
        <v>33</v>
      </c>
      <c r="I44" s="59">
        <f t="shared" si="0"/>
        <v>59</v>
      </c>
      <c r="J44" s="104">
        <v>9401870307</v>
      </c>
      <c r="K44" s="48" t="s">
        <v>575</v>
      </c>
      <c r="L44" s="94" t="s">
        <v>607</v>
      </c>
      <c r="M44" s="108">
        <v>9859213955</v>
      </c>
      <c r="N44" s="109" t="s">
        <v>655</v>
      </c>
      <c r="O44" s="112">
        <v>8876460334</v>
      </c>
      <c r="P44" s="192">
        <v>43677</v>
      </c>
      <c r="Q44" s="48" t="s">
        <v>625</v>
      </c>
      <c r="R44" s="48">
        <v>43</v>
      </c>
      <c r="S44" s="110" t="s">
        <v>635</v>
      </c>
      <c r="T44" s="18"/>
    </row>
    <row r="45" spans="1:20" ht="18.75">
      <c r="A45" s="4">
        <v>41</v>
      </c>
      <c r="B45" s="17" t="s">
        <v>62</v>
      </c>
      <c r="C45" s="97" t="s">
        <v>298</v>
      </c>
      <c r="D45" s="48" t="s">
        <v>25</v>
      </c>
      <c r="E45" s="19"/>
      <c r="F45" s="48"/>
      <c r="G45" s="98">
        <v>36</v>
      </c>
      <c r="H45" s="98">
        <v>36</v>
      </c>
      <c r="I45" s="59">
        <f t="shared" si="0"/>
        <v>72</v>
      </c>
      <c r="J45" s="104">
        <v>9435930743</v>
      </c>
      <c r="K45" s="48" t="s">
        <v>575</v>
      </c>
      <c r="L45" s="94" t="s">
        <v>607</v>
      </c>
      <c r="M45" s="108">
        <v>9859213955</v>
      </c>
      <c r="N45" s="109" t="s">
        <v>655</v>
      </c>
      <c r="O45" s="112">
        <v>8876460334</v>
      </c>
      <c r="P45" s="192"/>
      <c r="Q45" s="48" t="s">
        <v>625</v>
      </c>
      <c r="R45" s="48">
        <v>48</v>
      </c>
      <c r="S45" s="110" t="s">
        <v>635</v>
      </c>
      <c r="T45" s="18"/>
    </row>
    <row r="46" spans="1:20" ht="18.75">
      <c r="A46" s="4">
        <v>42</v>
      </c>
      <c r="B46" s="17" t="s">
        <v>63</v>
      </c>
      <c r="C46" s="96" t="s">
        <v>299</v>
      </c>
      <c r="D46" s="48" t="s">
        <v>25</v>
      </c>
      <c r="E46" s="19"/>
      <c r="F46" s="48"/>
      <c r="G46" s="96">
        <v>34</v>
      </c>
      <c r="H46" s="96">
        <v>38</v>
      </c>
      <c r="I46" s="59">
        <f t="shared" si="0"/>
        <v>72</v>
      </c>
      <c r="J46" s="48">
        <v>9859145240</v>
      </c>
      <c r="K46" s="48" t="s">
        <v>575</v>
      </c>
      <c r="L46" s="94" t="s">
        <v>607</v>
      </c>
      <c r="M46" s="108">
        <v>9859213955</v>
      </c>
      <c r="N46" s="109" t="s">
        <v>655</v>
      </c>
      <c r="O46" s="112">
        <v>8876460334</v>
      </c>
      <c r="P46" s="192">
        <v>43647</v>
      </c>
      <c r="Q46" s="110" t="s">
        <v>629</v>
      </c>
      <c r="R46" s="18">
        <v>46</v>
      </c>
      <c r="S46" s="110" t="s">
        <v>636</v>
      </c>
      <c r="T46" s="18"/>
    </row>
    <row r="47" spans="1:20" ht="18.75">
      <c r="A47" s="4">
        <v>43</v>
      </c>
      <c r="B47" s="17" t="s">
        <v>63</v>
      </c>
      <c r="C47" s="96" t="s">
        <v>300</v>
      </c>
      <c r="D47" s="18" t="s">
        <v>25</v>
      </c>
      <c r="E47" s="19"/>
      <c r="F47" s="18"/>
      <c r="G47" s="96">
        <v>34</v>
      </c>
      <c r="H47" s="96">
        <v>39</v>
      </c>
      <c r="I47" s="59">
        <f t="shared" si="0"/>
        <v>73</v>
      </c>
      <c r="J47" s="18">
        <v>7896321601</v>
      </c>
      <c r="K47" s="18" t="s">
        <v>563</v>
      </c>
      <c r="L47" s="94" t="s">
        <v>598</v>
      </c>
      <c r="M47" s="108">
        <v>9401711669</v>
      </c>
      <c r="N47" s="109" t="s">
        <v>656</v>
      </c>
      <c r="O47" s="112">
        <v>7399987611</v>
      </c>
      <c r="P47" s="193"/>
      <c r="Q47" s="110" t="s">
        <v>629</v>
      </c>
      <c r="R47" s="18">
        <v>45</v>
      </c>
      <c r="S47" s="110" t="s">
        <v>636</v>
      </c>
      <c r="T47" s="18"/>
    </row>
    <row r="48" spans="1:20" ht="18.75">
      <c r="A48" s="4">
        <v>44</v>
      </c>
      <c r="B48" s="17" t="s">
        <v>63</v>
      </c>
      <c r="C48" s="96" t="s">
        <v>301</v>
      </c>
      <c r="D48" s="18" t="s">
        <v>25</v>
      </c>
      <c r="E48" s="19"/>
      <c r="F48" s="18"/>
      <c r="G48" s="96">
        <v>61</v>
      </c>
      <c r="H48" s="96">
        <v>66</v>
      </c>
      <c r="I48" s="59">
        <f t="shared" si="0"/>
        <v>127</v>
      </c>
      <c r="J48" s="18">
        <v>9706263309</v>
      </c>
      <c r="K48" s="18" t="s">
        <v>563</v>
      </c>
      <c r="L48" s="94" t="s">
        <v>598</v>
      </c>
      <c r="M48" s="108">
        <v>9401711669</v>
      </c>
      <c r="N48" s="109" t="s">
        <v>656</v>
      </c>
      <c r="O48" s="112">
        <v>7399987611</v>
      </c>
      <c r="P48" s="99">
        <v>43648</v>
      </c>
      <c r="Q48" s="110" t="s">
        <v>624</v>
      </c>
      <c r="R48" s="18">
        <v>45</v>
      </c>
      <c r="S48" s="110" t="s">
        <v>636</v>
      </c>
      <c r="T48" s="18"/>
    </row>
    <row r="49" spans="1:20" ht="18.75">
      <c r="A49" s="4">
        <v>45</v>
      </c>
      <c r="B49" s="17" t="s">
        <v>63</v>
      </c>
      <c r="C49" s="96" t="s">
        <v>302</v>
      </c>
      <c r="D49" s="57" t="s">
        <v>25</v>
      </c>
      <c r="E49" s="17"/>
      <c r="F49" s="57"/>
      <c r="G49" s="96">
        <v>66</v>
      </c>
      <c r="H49" s="96">
        <v>60</v>
      </c>
      <c r="I49" s="59">
        <f t="shared" si="0"/>
        <v>126</v>
      </c>
      <c r="J49" s="57">
        <v>9706418001</v>
      </c>
      <c r="K49" s="18" t="s">
        <v>563</v>
      </c>
      <c r="L49" s="94" t="s">
        <v>598</v>
      </c>
      <c r="M49" s="108">
        <v>9401711669</v>
      </c>
      <c r="N49" s="109" t="s">
        <v>656</v>
      </c>
      <c r="O49" s="112">
        <v>7399987611</v>
      </c>
      <c r="P49" s="99">
        <v>43649</v>
      </c>
      <c r="Q49" s="110" t="s">
        <v>625</v>
      </c>
      <c r="R49" s="18">
        <v>39</v>
      </c>
      <c r="S49" s="110" t="s">
        <v>636</v>
      </c>
      <c r="T49" s="18"/>
    </row>
    <row r="50" spans="1:20" ht="18.75">
      <c r="A50" s="4">
        <v>46</v>
      </c>
      <c r="B50" s="17" t="s">
        <v>63</v>
      </c>
      <c r="C50" s="96" t="s">
        <v>303</v>
      </c>
      <c r="D50" s="18" t="s">
        <v>25</v>
      </c>
      <c r="E50" s="19"/>
      <c r="F50" s="18"/>
      <c r="G50" s="96">
        <v>60</v>
      </c>
      <c r="H50" s="96">
        <v>65</v>
      </c>
      <c r="I50" s="59">
        <f t="shared" si="0"/>
        <v>125</v>
      </c>
      <c r="J50" s="18">
        <v>7896094075</v>
      </c>
      <c r="K50" s="18" t="s">
        <v>563</v>
      </c>
      <c r="L50" s="94" t="s">
        <v>598</v>
      </c>
      <c r="M50" s="108">
        <v>9401711669</v>
      </c>
      <c r="N50" s="109" t="s">
        <v>656</v>
      </c>
      <c r="O50" s="112">
        <v>7399987611</v>
      </c>
      <c r="P50" s="99">
        <v>43650</v>
      </c>
      <c r="Q50" s="110" t="s">
        <v>626</v>
      </c>
      <c r="R50" s="18">
        <v>39</v>
      </c>
      <c r="S50" s="110" t="s">
        <v>636</v>
      </c>
      <c r="T50" s="18"/>
    </row>
    <row r="51" spans="1:20" ht="18.75">
      <c r="A51" s="4">
        <v>47</v>
      </c>
      <c r="B51" s="17" t="s">
        <v>63</v>
      </c>
      <c r="C51" s="96" t="s">
        <v>304</v>
      </c>
      <c r="D51" s="48" t="s">
        <v>25</v>
      </c>
      <c r="E51" s="19"/>
      <c r="F51" s="48"/>
      <c r="G51" s="96">
        <v>15</v>
      </c>
      <c r="H51" s="96">
        <v>20</v>
      </c>
      <c r="I51" s="59">
        <f t="shared" si="0"/>
        <v>35</v>
      </c>
      <c r="J51" s="48">
        <v>8811887296</v>
      </c>
      <c r="K51" s="18" t="s">
        <v>563</v>
      </c>
      <c r="L51" s="94" t="s">
        <v>598</v>
      </c>
      <c r="M51" s="108">
        <v>9401711669</v>
      </c>
      <c r="N51" s="109" t="s">
        <v>656</v>
      </c>
      <c r="O51" s="112">
        <v>7399987611</v>
      </c>
      <c r="P51" s="192">
        <v>43651</v>
      </c>
      <c r="Q51" s="110" t="s">
        <v>627</v>
      </c>
      <c r="R51" s="18">
        <v>38</v>
      </c>
      <c r="S51" s="110" t="s">
        <v>636</v>
      </c>
      <c r="T51" s="18"/>
    </row>
    <row r="52" spans="1:20" ht="18.75">
      <c r="A52" s="4">
        <v>48</v>
      </c>
      <c r="B52" s="17" t="s">
        <v>63</v>
      </c>
      <c r="C52" s="96" t="s">
        <v>305</v>
      </c>
      <c r="D52" s="18" t="s">
        <v>25</v>
      </c>
      <c r="E52" s="19"/>
      <c r="F52" s="18"/>
      <c r="G52" s="96">
        <v>48</v>
      </c>
      <c r="H52" s="96">
        <v>44</v>
      </c>
      <c r="I52" s="59">
        <f t="shared" si="0"/>
        <v>92</v>
      </c>
      <c r="J52" s="18">
        <v>8761858581</v>
      </c>
      <c r="K52" s="18" t="s">
        <v>563</v>
      </c>
      <c r="L52" s="94" t="s">
        <v>598</v>
      </c>
      <c r="M52" s="108">
        <v>9401711669</v>
      </c>
      <c r="N52" s="109" t="s">
        <v>656</v>
      </c>
      <c r="O52" s="112">
        <v>7399987611</v>
      </c>
      <c r="P52" s="193"/>
      <c r="Q52" s="110" t="s">
        <v>627</v>
      </c>
      <c r="R52" s="18">
        <v>42</v>
      </c>
      <c r="S52" s="110" t="s">
        <v>636</v>
      </c>
      <c r="T52" s="18"/>
    </row>
    <row r="53" spans="1:20" ht="18.75">
      <c r="A53" s="4">
        <v>49</v>
      </c>
      <c r="B53" s="17" t="s">
        <v>63</v>
      </c>
      <c r="C53" s="96" t="s">
        <v>306</v>
      </c>
      <c r="D53" s="18" t="s">
        <v>25</v>
      </c>
      <c r="E53" s="19"/>
      <c r="F53" s="18"/>
      <c r="G53" s="96">
        <v>20</v>
      </c>
      <c r="H53" s="96">
        <v>19</v>
      </c>
      <c r="I53" s="59">
        <f t="shared" si="0"/>
        <v>39</v>
      </c>
      <c r="J53" s="18">
        <v>8486478750</v>
      </c>
      <c r="K53" s="18" t="s">
        <v>563</v>
      </c>
      <c r="L53" s="94" t="s">
        <v>598</v>
      </c>
      <c r="M53" s="108">
        <v>9401711669</v>
      </c>
      <c r="N53" s="109" t="s">
        <v>656</v>
      </c>
      <c r="O53" s="112">
        <v>7399987611</v>
      </c>
      <c r="P53" s="192">
        <v>43652</v>
      </c>
      <c r="Q53" s="110" t="s">
        <v>628</v>
      </c>
      <c r="R53" s="18">
        <v>43</v>
      </c>
      <c r="S53" s="110" t="s">
        <v>636</v>
      </c>
      <c r="T53" s="18"/>
    </row>
    <row r="54" spans="1:20" ht="18.75">
      <c r="A54" s="4">
        <v>50</v>
      </c>
      <c r="B54" s="17" t="s">
        <v>63</v>
      </c>
      <c r="C54" s="96" t="s">
        <v>307</v>
      </c>
      <c r="D54" s="18" t="s">
        <v>25</v>
      </c>
      <c r="E54" s="19"/>
      <c r="F54" s="18"/>
      <c r="G54" s="96">
        <v>19</v>
      </c>
      <c r="H54" s="96">
        <v>24</v>
      </c>
      <c r="I54" s="59">
        <f t="shared" si="0"/>
        <v>43</v>
      </c>
      <c r="J54" s="18">
        <v>7635868198</v>
      </c>
      <c r="K54" s="18" t="s">
        <v>572</v>
      </c>
      <c r="L54" s="94" t="s">
        <v>608</v>
      </c>
      <c r="M54" s="108">
        <v>9678186223</v>
      </c>
      <c r="N54" s="109" t="s">
        <v>657</v>
      </c>
      <c r="O54" s="112">
        <v>8876393216</v>
      </c>
      <c r="P54" s="193"/>
      <c r="Q54" s="110" t="s">
        <v>628</v>
      </c>
      <c r="R54" s="18">
        <v>44</v>
      </c>
      <c r="S54" s="110" t="s">
        <v>636</v>
      </c>
      <c r="T54" s="18"/>
    </row>
    <row r="55" spans="1:20" ht="18.75">
      <c r="A55" s="4">
        <v>51</v>
      </c>
      <c r="B55" s="17" t="s">
        <v>63</v>
      </c>
      <c r="C55" s="96" t="s">
        <v>308</v>
      </c>
      <c r="D55" s="18" t="s">
        <v>25</v>
      </c>
      <c r="E55" s="19"/>
      <c r="F55" s="18"/>
      <c r="G55" s="96">
        <v>27</v>
      </c>
      <c r="H55" s="96">
        <v>21</v>
      </c>
      <c r="I55" s="59">
        <f t="shared" si="0"/>
        <v>48</v>
      </c>
      <c r="J55" s="18">
        <v>8761023810</v>
      </c>
      <c r="K55" s="18" t="s">
        <v>572</v>
      </c>
      <c r="L55" s="94" t="s">
        <v>608</v>
      </c>
      <c r="M55" s="108">
        <v>9678186223</v>
      </c>
      <c r="N55" s="109" t="s">
        <v>657</v>
      </c>
      <c r="O55" s="112">
        <v>8876393216</v>
      </c>
      <c r="P55" s="193"/>
      <c r="Q55" s="110" t="s">
        <v>628</v>
      </c>
      <c r="R55" s="18">
        <v>43</v>
      </c>
      <c r="S55" s="110" t="s">
        <v>636</v>
      </c>
      <c r="T55" s="18"/>
    </row>
    <row r="56" spans="1:20" ht="18.75">
      <c r="A56" s="4">
        <v>52</v>
      </c>
      <c r="B56" s="17" t="s">
        <v>63</v>
      </c>
      <c r="C56" s="96" t="s">
        <v>309</v>
      </c>
      <c r="D56" s="57" t="s">
        <v>25</v>
      </c>
      <c r="E56" s="17"/>
      <c r="F56" s="57"/>
      <c r="G56" s="96">
        <v>17</v>
      </c>
      <c r="H56" s="96">
        <v>21</v>
      </c>
      <c r="I56" s="59">
        <f t="shared" si="0"/>
        <v>38</v>
      </c>
      <c r="J56" s="57">
        <v>9101038654</v>
      </c>
      <c r="K56" s="18" t="s">
        <v>572</v>
      </c>
      <c r="L56" s="94" t="s">
        <v>608</v>
      </c>
      <c r="M56" s="108">
        <v>9678186223</v>
      </c>
      <c r="N56" s="109" t="s">
        <v>657</v>
      </c>
      <c r="O56" s="112">
        <v>8876393216</v>
      </c>
      <c r="P56" s="193"/>
      <c r="Q56" s="110" t="s">
        <v>628</v>
      </c>
      <c r="R56" s="18">
        <v>49</v>
      </c>
      <c r="S56" s="110" t="s">
        <v>636</v>
      </c>
      <c r="T56" s="18"/>
    </row>
    <row r="57" spans="1:20" ht="18.75">
      <c r="A57" s="4">
        <v>53</v>
      </c>
      <c r="B57" s="17" t="s">
        <v>63</v>
      </c>
      <c r="C57" s="96" t="s">
        <v>310</v>
      </c>
      <c r="D57" s="18" t="s">
        <v>25</v>
      </c>
      <c r="E57" s="19"/>
      <c r="F57" s="18"/>
      <c r="G57" s="96">
        <v>10</v>
      </c>
      <c r="H57" s="96">
        <v>12</v>
      </c>
      <c r="I57" s="59">
        <f t="shared" si="0"/>
        <v>22</v>
      </c>
      <c r="J57" s="18">
        <v>8761023810</v>
      </c>
      <c r="K57" s="18" t="s">
        <v>572</v>
      </c>
      <c r="L57" s="94" t="s">
        <v>608</v>
      </c>
      <c r="M57" s="108">
        <v>9678186223</v>
      </c>
      <c r="N57" s="109" t="s">
        <v>657</v>
      </c>
      <c r="O57" s="112">
        <v>8876393216</v>
      </c>
      <c r="P57" s="192">
        <v>43654</v>
      </c>
      <c r="Q57" s="110" t="s">
        <v>629</v>
      </c>
      <c r="R57" s="18">
        <v>48</v>
      </c>
      <c r="S57" s="110" t="s">
        <v>636</v>
      </c>
      <c r="T57" s="18"/>
    </row>
    <row r="58" spans="1:20" ht="18.75">
      <c r="A58" s="4">
        <v>54</v>
      </c>
      <c r="B58" s="17" t="s">
        <v>63</v>
      </c>
      <c r="C58" s="96" t="s">
        <v>311</v>
      </c>
      <c r="D58" s="18" t="s">
        <v>25</v>
      </c>
      <c r="E58" s="19"/>
      <c r="F58" s="18"/>
      <c r="G58" s="96">
        <v>23</v>
      </c>
      <c r="H58" s="96">
        <v>21</v>
      </c>
      <c r="I58" s="59">
        <f t="shared" si="0"/>
        <v>44</v>
      </c>
      <c r="J58" s="18">
        <v>8638556373</v>
      </c>
      <c r="K58" s="18" t="s">
        <v>572</v>
      </c>
      <c r="L58" s="94" t="s">
        <v>608</v>
      </c>
      <c r="M58" s="108">
        <v>9678186223</v>
      </c>
      <c r="N58" s="109" t="s">
        <v>657</v>
      </c>
      <c r="O58" s="112">
        <v>8876393216</v>
      </c>
      <c r="P58" s="193"/>
      <c r="Q58" s="110" t="s">
        <v>629</v>
      </c>
      <c r="R58" s="18">
        <v>47</v>
      </c>
      <c r="S58" s="110" t="s">
        <v>636</v>
      </c>
      <c r="T58" s="18"/>
    </row>
    <row r="59" spans="1:20" ht="18.75">
      <c r="A59" s="4">
        <v>55</v>
      </c>
      <c r="B59" s="17" t="s">
        <v>63</v>
      </c>
      <c r="C59" s="96" t="s">
        <v>312</v>
      </c>
      <c r="D59" s="18" t="s">
        <v>25</v>
      </c>
      <c r="E59" s="19"/>
      <c r="F59" s="18"/>
      <c r="G59" s="96">
        <v>22</v>
      </c>
      <c r="H59" s="96">
        <v>18</v>
      </c>
      <c r="I59" s="59">
        <f t="shared" si="0"/>
        <v>40</v>
      </c>
      <c r="J59" s="18">
        <v>9854928098</v>
      </c>
      <c r="K59" s="18" t="s">
        <v>572</v>
      </c>
      <c r="L59" s="94" t="s">
        <v>608</v>
      </c>
      <c r="M59" s="108">
        <v>9678186223</v>
      </c>
      <c r="N59" s="109" t="s">
        <v>657</v>
      </c>
      <c r="O59" s="112">
        <v>8876393216</v>
      </c>
      <c r="P59" s="193"/>
      <c r="Q59" s="110" t="s">
        <v>629</v>
      </c>
      <c r="R59" s="18">
        <v>47</v>
      </c>
      <c r="S59" s="110" t="s">
        <v>636</v>
      </c>
      <c r="T59" s="18"/>
    </row>
    <row r="60" spans="1:20" ht="18.75">
      <c r="A60" s="4">
        <v>56</v>
      </c>
      <c r="B60" s="17" t="s">
        <v>63</v>
      </c>
      <c r="C60" s="96" t="s">
        <v>313</v>
      </c>
      <c r="D60" s="18" t="s">
        <v>25</v>
      </c>
      <c r="E60" s="19"/>
      <c r="F60" s="18"/>
      <c r="G60" s="96">
        <v>19</v>
      </c>
      <c r="H60" s="96">
        <v>22</v>
      </c>
      <c r="I60" s="59">
        <f t="shared" si="0"/>
        <v>41</v>
      </c>
      <c r="J60" s="18">
        <v>9954832061</v>
      </c>
      <c r="K60" s="18" t="s">
        <v>572</v>
      </c>
      <c r="L60" s="94" t="s">
        <v>608</v>
      </c>
      <c r="M60" s="108">
        <v>9678186223</v>
      </c>
      <c r="N60" s="109" t="s">
        <v>657</v>
      </c>
      <c r="O60" s="112">
        <v>8876393216</v>
      </c>
      <c r="P60" s="193"/>
      <c r="Q60" s="110" t="s">
        <v>629</v>
      </c>
      <c r="R60" s="18">
        <v>44</v>
      </c>
      <c r="S60" s="110" t="s">
        <v>636</v>
      </c>
      <c r="T60" s="18"/>
    </row>
    <row r="61" spans="1:20" ht="18.75">
      <c r="A61" s="4">
        <v>57</v>
      </c>
      <c r="B61" s="17" t="s">
        <v>63</v>
      </c>
      <c r="C61" s="96" t="s">
        <v>314</v>
      </c>
      <c r="D61" s="18" t="s">
        <v>25</v>
      </c>
      <c r="E61" s="19"/>
      <c r="F61" s="18"/>
      <c r="G61" s="96">
        <v>12</v>
      </c>
      <c r="H61" s="96">
        <v>14</v>
      </c>
      <c r="I61" s="59">
        <f t="shared" si="0"/>
        <v>26</v>
      </c>
      <c r="J61" s="18">
        <v>8011776728</v>
      </c>
      <c r="K61" s="18" t="s">
        <v>572</v>
      </c>
      <c r="L61" s="94" t="s">
        <v>608</v>
      </c>
      <c r="M61" s="108">
        <v>9678186223</v>
      </c>
      <c r="N61" s="109" t="s">
        <v>657</v>
      </c>
      <c r="O61" s="112">
        <v>8876393216</v>
      </c>
      <c r="P61" s="192">
        <v>43655</v>
      </c>
      <c r="Q61" s="110" t="s">
        <v>624</v>
      </c>
      <c r="R61" s="18">
        <v>49</v>
      </c>
      <c r="S61" s="110" t="s">
        <v>636</v>
      </c>
      <c r="T61" s="18"/>
    </row>
    <row r="62" spans="1:20" ht="18.75">
      <c r="A62" s="4">
        <v>58</v>
      </c>
      <c r="B62" s="17" t="s">
        <v>63</v>
      </c>
      <c r="C62" s="96" t="s">
        <v>315</v>
      </c>
      <c r="D62" s="18" t="s">
        <v>25</v>
      </c>
      <c r="E62" s="19"/>
      <c r="F62" s="18"/>
      <c r="G62" s="96">
        <v>14</v>
      </c>
      <c r="H62" s="96">
        <v>12</v>
      </c>
      <c r="I62" s="59">
        <f t="shared" si="0"/>
        <v>26</v>
      </c>
      <c r="J62" s="18">
        <v>8133808992</v>
      </c>
      <c r="K62" s="18" t="s">
        <v>572</v>
      </c>
      <c r="L62" s="94" t="s">
        <v>608</v>
      </c>
      <c r="M62" s="108">
        <v>9678186223</v>
      </c>
      <c r="N62" s="109" t="s">
        <v>657</v>
      </c>
      <c r="O62" s="112">
        <v>8876393216</v>
      </c>
      <c r="P62" s="193"/>
      <c r="Q62" s="110" t="s">
        <v>624</v>
      </c>
      <c r="R62" s="18">
        <v>45</v>
      </c>
      <c r="S62" s="110" t="s">
        <v>636</v>
      </c>
      <c r="T62" s="18"/>
    </row>
    <row r="63" spans="1:20" ht="18.75">
      <c r="A63" s="4">
        <v>59</v>
      </c>
      <c r="B63" s="17" t="s">
        <v>63</v>
      </c>
      <c r="C63" s="96" t="s">
        <v>316</v>
      </c>
      <c r="D63" s="18" t="s">
        <v>25</v>
      </c>
      <c r="E63" s="19"/>
      <c r="F63" s="18"/>
      <c r="G63" s="96">
        <v>25</v>
      </c>
      <c r="H63" s="96">
        <v>26</v>
      </c>
      <c r="I63" s="59">
        <f t="shared" si="0"/>
        <v>51</v>
      </c>
      <c r="J63" s="18">
        <v>6900798830</v>
      </c>
      <c r="K63" s="18" t="s">
        <v>572</v>
      </c>
      <c r="L63" s="94" t="s">
        <v>608</v>
      </c>
      <c r="M63" s="108">
        <v>9678186223</v>
      </c>
      <c r="N63" s="109" t="s">
        <v>657</v>
      </c>
      <c r="O63" s="112">
        <v>8876393216</v>
      </c>
      <c r="P63" s="193"/>
      <c r="Q63" s="110" t="s">
        <v>624</v>
      </c>
      <c r="R63" s="18">
        <v>48</v>
      </c>
      <c r="S63" s="110" t="s">
        <v>636</v>
      </c>
      <c r="T63" s="18"/>
    </row>
    <row r="64" spans="1:20" ht="18.75">
      <c r="A64" s="4">
        <v>60</v>
      </c>
      <c r="B64" s="17" t="s">
        <v>63</v>
      </c>
      <c r="C64" s="96" t="s">
        <v>317</v>
      </c>
      <c r="D64" s="18" t="s">
        <v>25</v>
      </c>
      <c r="E64" s="19"/>
      <c r="F64" s="18"/>
      <c r="G64" s="96">
        <v>15</v>
      </c>
      <c r="H64" s="96">
        <v>18</v>
      </c>
      <c r="I64" s="59">
        <f t="shared" si="0"/>
        <v>33</v>
      </c>
      <c r="J64" s="18">
        <v>8471020699</v>
      </c>
      <c r="K64" s="18" t="s">
        <v>572</v>
      </c>
      <c r="L64" s="94" t="s">
        <v>608</v>
      </c>
      <c r="M64" s="108">
        <v>9678186223</v>
      </c>
      <c r="N64" s="109" t="s">
        <v>657</v>
      </c>
      <c r="O64" s="112">
        <v>8876393216</v>
      </c>
      <c r="P64" s="193"/>
      <c r="Q64" s="110" t="s">
        <v>624</v>
      </c>
      <c r="R64" s="18">
        <v>43</v>
      </c>
      <c r="S64" s="110" t="s">
        <v>636</v>
      </c>
      <c r="T64" s="18"/>
    </row>
    <row r="65" spans="1:20" ht="18.75">
      <c r="A65" s="4">
        <v>61</v>
      </c>
      <c r="B65" s="17" t="s">
        <v>63</v>
      </c>
      <c r="C65" s="96" t="s">
        <v>318</v>
      </c>
      <c r="D65" s="18" t="s">
        <v>25</v>
      </c>
      <c r="E65" s="19"/>
      <c r="F65" s="18"/>
      <c r="G65" s="96">
        <v>22</v>
      </c>
      <c r="H65" s="96">
        <v>26</v>
      </c>
      <c r="I65" s="59">
        <f t="shared" si="0"/>
        <v>48</v>
      </c>
      <c r="J65" s="18">
        <v>8011300176</v>
      </c>
      <c r="K65" s="18" t="s">
        <v>572</v>
      </c>
      <c r="L65" s="94" t="s">
        <v>608</v>
      </c>
      <c r="M65" s="108">
        <v>9678186223</v>
      </c>
      <c r="N65" s="109" t="s">
        <v>657</v>
      </c>
      <c r="O65" s="112">
        <v>8876393216</v>
      </c>
      <c r="P65" s="192">
        <v>43656</v>
      </c>
      <c r="Q65" s="110" t="s">
        <v>625</v>
      </c>
      <c r="R65" s="18">
        <v>47</v>
      </c>
      <c r="S65" s="110" t="s">
        <v>636</v>
      </c>
      <c r="T65" s="18"/>
    </row>
    <row r="66" spans="1:20" ht="18.75">
      <c r="A66" s="4">
        <v>62</v>
      </c>
      <c r="B66" s="17" t="s">
        <v>63</v>
      </c>
      <c r="C66" s="96" t="s">
        <v>319</v>
      </c>
      <c r="D66" s="18" t="s">
        <v>25</v>
      </c>
      <c r="E66" s="19"/>
      <c r="F66" s="18"/>
      <c r="G66" s="96">
        <v>21</v>
      </c>
      <c r="H66" s="96">
        <v>22</v>
      </c>
      <c r="I66" s="59">
        <f t="shared" si="0"/>
        <v>43</v>
      </c>
      <c r="J66" s="18">
        <v>8811040886</v>
      </c>
      <c r="K66" s="18" t="s">
        <v>572</v>
      </c>
      <c r="L66" s="94" t="s">
        <v>608</v>
      </c>
      <c r="M66" s="108">
        <v>9678186223</v>
      </c>
      <c r="N66" s="109" t="s">
        <v>657</v>
      </c>
      <c r="O66" s="112">
        <v>8876393216</v>
      </c>
      <c r="P66" s="193"/>
      <c r="Q66" s="110" t="s">
        <v>625</v>
      </c>
      <c r="R66" s="18">
        <v>42</v>
      </c>
      <c r="S66" s="110" t="s">
        <v>636</v>
      </c>
      <c r="T66" s="18"/>
    </row>
    <row r="67" spans="1:20" ht="18.75">
      <c r="A67" s="4">
        <v>63</v>
      </c>
      <c r="B67" s="17" t="s">
        <v>63</v>
      </c>
      <c r="C67" s="96" t="s">
        <v>320</v>
      </c>
      <c r="D67" s="18" t="s">
        <v>25</v>
      </c>
      <c r="E67" s="19"/>
      <c r="F67" s="18"/>
      <c r="G67" s="96">
        <v>19</v>
      </c>
      <c r="H67" s="96">
        <v>21</v>
      </c>
      <c r="I67" s="59">
        <f t="shared" si="0"/>
        <v>40</v>
      </c>
      <c r="J67" s="18">
        <v>9706284564</v>
      </c>
      <c r="K67" s="18" t="s">
        <v>572</v>
      </c>
      <c r="L67" s="94" t="s">
        <v>608</v>
      </c>
      <c r="M67" s="108">
        <v>9678186223</v>
      </c>
      <c r="N67" s="109" t="s">
        <v>657</v>
      </c>
      <c r="O67" s="112">
        <v>8876393216</v>
      </c>
      <c r="P67" s="193"/>
      <c r="Q67" s="110" t="s">
        <v>625</v>
      </c>
      <c r="R67" s="18">
        <v>43</v>
      </c>
      <c r="S67" s="110" t="s">
        <v>636</v>
      </c>
      <c r="T67" s="18"/>
    </row>
    <row r="68" spans="1:20" ht="18.75">
      <c r="A68" s="4">
        <v>64</v>
      </c>
      <c r="B68" s="17" t="s">
        <v>63</v>
      </c>
      <c r="C68" s="96" t="s">
        <v>321</v>
      </c>
      <c r="D68" s="18" t="s">
        <v>25</v>
      </c>
      <c r="E68" s="19"/>
      <c r="F68" s="18"/>
      <c r="G68" s="96">
        <v>22</v>
      </c>
      <c r="H68" s="96">
        <v>27</v>
      </c>
      <c r="I68" s="59">
        <f t="shared" si="0"/>
        <v>49</v>
      </c>
      <c r="J68" s="18">
        <v>9706157609</v>
      </c>
      <c r="K68" s="18" t="s">
        <v>572</v>
      </c>
      <c r="L68" s="94" t="s">
        <v>608</v>
      </c>
      <c r="M68" s="108">
        <v>9678186223</v>
      </c>
      <c r="N68" s="109" t="s">
        <v>657</v>
      </c>
      <c r="O68" s="112">
        <v>8876393216</v>
      </c>
      <c r="P68" s="192">
        <v>43657</v>
      </c>
      <c r="Q68" s="110" t="s">
        <v>626</v>
      </c>
      <c r="R68" s="18">
        <v>46</v>
      </c>
      <c r="S68" s="110" t="s">
        <v>636</v>
      </c>
      <c r="T68" s="18"/>
    </row>
    <row r="69" spans="1:20" ht="18.75">
      <c r="A69" s="4">
        <v>65</v>
      </c>
      <c r="B69" s="17" t="s">
        <v>63</v>
      </c>
      <c r="C69" s="96" t="s">
        <v>322</v>
      </c>
      <c r="D69" s="18" t="s">
        <v>25</v>
      </c>
      <c r="E69" s="19"/>
      <c r="F69" s="18"/>
      <c r="G69" s="96">
        <v>16</v>
      </c>
      <c r="H69" s="96">
        <v>19</v>
      </c>
      <c r="I69" s="59">
        <f t="shared" si="0"/>
        <v>35</v>
      </c>
      <c r="J69" s="18">
        <v>9435235279</v>
      </c>
      <c r="K69" s="18" t="s">
        <v>572</v>
      </c>
      <c r="L69" s="94" t="s">
        <v>608</v>
      </c>
      <c r="M69" s="108">
        <v>9678186223</v>
      </c>
      <c r="N69" s="109" t="s">
        <v>658</v>
      </c>
      <c r="O69" s="112">
        <v>9854130995</v>
      </c>
      <c r="P69" s="193"/>
      <c r="Q69" s="110" t="s">
        <v>626</v>
      </c>
      <c r="R69" s="18">
        <v>49</v>
      </c>
      <c r="S69" s="110" t="s">
        <v>636</v>
      </c>
      <c r="T69" s="18"/>
    </row>
    <row r="70" spans="1:20" ht="18.75">
      <c r="A70" s="4">
        <v>66</v>
      </c>
      <c r="B70" s="17" t="s">
        <v>63</v>
      </c>
      <c r="C70" s="96" t="s">
        <v>323</v>
      </c>
      <c r="D70" s="18" t="s">
        <v>25</v>
      </c>
      <c r="E70" s="19"/>
      <c r="F70" s="18"/>
      <c r="G70" s="96">
        <v>23</v>
      </c>
      <c r="H70" s="96">
        <v>20</v>
      </c>
      <c r="I70" s="59">
        <f t="shared" ref="I70:I133" si="1">SUM(G70:H70)</f>
        <v>43</v>
      </c>
      <c r="J70" s="18">
        <v>9401014384</v>
      </c>
      <c r="K70" s="18" t="s">
        <v>572</v>
      </c>
      <c r="L70" s="94" t="s">
        <v>608</v>
      </c>
      <c r="M70" s="108">
        <v>9678186223</v>
      </c>
      <c r="N70" s="109" t="s">
        <v>658</v>
      </c>
      <c r="O70" s="112">
        <v>9854130995</v>
      </c>
      <c r="P70" s="193"/>
      <c r="Q70" s="110" t="s">
        <v>626</v>
      </c>
      <c r="R70" s="18">
        <v>48</v>
      </c>
      <c r="S70" s="110" t="s">
        <v>636</v>
      </c>
      <c r="T70" s="18"/>
    </row>
    <row r="71" spans="1:20" ht="18.75">
      <c r="A71" s="4">
        <v>67</v>
      </c>
      <c r="B71" s="17" t="s">
        <v>63</v>
      </c>
      <c r="C71" s="96" t="s">
        <v>324</v>
      </c>
      <c r="D71" s="18" t="s">
        <v>25</v>
      </c>
      <c r="E71" s="19"/>
      <c r="F71" s="18"/>
      <c r="G71" s="96">
        <v>15</v>
      </c>
      <c r="H71" s="96">
        <v>18</v>
      </c>
      <c r="I71" s="59">
        <f t="shared" si="1"/>
        <v>33</v>
      </c>
      <c r="J71" s="18">
        <v>8876026912</v>
      </c>
      <c r="K71" s="18" t="s">
        <v>572</v>
      </c>
      <c r="L71" s="94" t="s">
        <v>608</v>
      </c>
      <c r="M71" s="108">
        <v>9678186223</v>
      </c>
      <c r="N71" s="109" t="s">
        <v>658</v>
      </c>
      <c r="O71" s="112">
        <v>9854130995</v>
      </c>
      <c r="P71" s="192">
        <v>43658</v>
      </c>
      <c r="Q71" s="110" t="s">
        <v>627</v>
      </c>
      <c r="R71" s="18">
        <v>43</v>
      </c>
      <c r="S71" s="110" t="s">
        <v>636</v>
      </c>
      <c r="T71" s="18"/>
    </row>
    <row r="72" spans="1:20" ht="18.75">
      <c r="A72" s="4">
        <v>68</v>
      </c>
      <c r="B72" s="17" t="s">
        <v>63</v>
      </c>
      <c r="C72" s="96" t="s">
        <v>325</v>
      </c>
      <c r="D72" s="18" t="s">
        <v>25</v>
      </c>
      <c r="E72" s="19"/>
      <c r="F72" s="18"/>
      <c r="G72" s="96">
        <v>12</v>
      </c>
      <c r="H72" s="96">
        <v>19</v>
      </c>
      <c r="I72" s="59">
        <f t="shared" si="1"/>
        <v>31</v>
      </c>
      <c r="J72" s="18"/>
      <c r="K72" s="18" t="s">
        <v>572</v>
      </c>
      <c r="L72" s="94" t="s">
        <v>608</v>
      </c>
      <c r="M72" s="108">
        <v>9678186223</v>
      </c>
      <c r="N72" s="109" t="s">
        <v>658</v>
      </c>
      <c r="O72" s="112">
        <v>9854130995</v>
      </c>
      <c r="P72" s="193"/>
      <c r="Q72" s="110" t="s">
        <v>627</v>
      </c>
      <c r="R72" s="18">
        <v>42</v>
      </c>
      <c r="S72" s="110" t="s">
        <v>636</v>
      </c>
      <c r="T72" s="18"/>
    </row>
    <row r="73" spans="1:20" ht="18.75">
      <c r="A73" s="4">
        <v>69</v>
      </c>
      <c r="B73" s="17" t="s">
        <v>63</v>
      </c>
      <c r="C73" s="96" t="s">
        <v>326</v>
      </c>
      <c r="D73" s="18" t="s">
        <v>25</v>
      </c>
      <c r="E73" s="19"/>
      <c r="F73" s="18"/>
      <c r="G73" s="96">
        <v>16</v>
      </c>
      <c r="H73" s="96">
        <v>17</v>
      </c>
      <c r="I73" s="59">
        <f t="shared" si="1"/>
        <v>33</v>
      </c>
      <c r="J73" s="18">
        <v>8486279162</v>
      </c>
      <c r="K73" s="18" t="s">
        <v>572</v>
      </c>
      <c r="L73" s="94" t="s">
        <v>608</v>
      </c>
      <c r="M73" s="108">
        <v>9678186223</v>
      </c>
      <c r="N73" s="109" t="s">
        <v>658</v>
      </c>
      <c r="O73" s="112">
        <v>9854130995</v>
      </c>
      <c r="P73" s="193"/>
      <c r="Q73" s="110" t="s">
        <v>627</v>
      </c>
      <c r="R73" s="18">
        <v>45</v>
      </c>
      <c r="S73" s="110" t="s">
        <v>636</v>
      </c>
      <c r="T73" s="18"/>
    </row>
    <row r="74" spans="1:20" ht="18.75">
      <c r="A74" s="4">
        <v>70</v>
      </c>
      <c r="B74" s="17" t="s">
        <v>63</v>
      </c>
      <c r="C74" s="96" t="s">
        <v>327</v>
      </c>
      <c r="D74" s="18" t="s">
        <v>25</v>
      </c>
      <c r="E74" s="19"/>
      <c r="F74" s="18"/>
      <c r="G74" s="96">
        <v>14</v>
      </c>
      <c r="H74" s="96">
        <v>19</v>
      </c>
      <c r="I74" s="59">
        <f t="shared" si="1"/>
        <v>33</v>
      </c>
      <c r="J74" s="18">
        <v>8486876417</v>
      </c>
      <c r="K74" s="18" t="s">
        <v>572</v>
      </c>
      <c r="L74" s="94" t="s">
        <v>608</v>
      </c>
      <c r="M74" s="108">
        <v>9678186223</v>
      </c>
      <c r="N74" s="109" t="s">
        <v>658</v>
      </c>
      <c r="O74" s="112">
        <v>9854130995</v>
      </c>
      <c r="P74" s="193"/>
      <c r="Q74" s="110" t="s">
        <v>627</v>
      </c>
      <c r="R74" s="18">
        <v>43</v>
      </c>
      <c r="S74" s="110" t="s">
        <v>636</v>
      </c>
      <c r="T74" s="18"/>
    </row>
    <row r="75" spans="1:20" ht="18.75">
      <c r="A75" s="4">
        <v>71</v>
      </c>
      <c r="B75" s="17" t="s">
        <v>63</v>
      </c>
      <c r="C75" s="96" t="s">
        <v>328</v>
      </c>
      <c r="D75" s="18" t="s">
        <v>25</v>
      </c>
      <c r="E75" s="19"/>
      <c r="F75" s="18"/>
      <c r="G75" s="96">
        <v>35</v>
      </c>
      <c r="H75" s="96">
        <v>27</v>
      </c>
      <c r="I75" s="59">
        <f t="shared" si="1"/>
        <v>62</v>
      </c>
      <c r="J75" s="18">
        <v>9435457427</v>
      </c>
      <c r="K75" s="18" t="s">
        <v>572</v>
      </c>
      <c r="L75" s="94" t="s">
        <v>608</v>
      </c>
      <c r="M75" s="108">
        <v>9678186223</v>
      </c>
      <c r="N75" s="109" t="s">
        <v>658</v>
      </c>
      <c r="O75" s="112">
        <v>9854130995</v>
      </c>
      <c r="P75" s="192">
        <v>43661</v>
      </c>
      <c r="Q75" s="110" t="s">
        <v>629</v>
      </c>
      <c r="R75" s="18">
        <v>46</v>
      </c>
      <c r="S75" s="110" t="s">
        <v>636</v>
      </c>
      <c r="T75" s="18"/>
    </row>
    <row r="76" spans="1:20" ht="18.75">
      <c r="A76" s="4">
        <v>72</v>
      </c>
      <c r="B76" s="17" t="s">
        <v>63</v>
      </c>
      <c r="C76" s="96" t="s">
        <v>329</v>
      </c>
      <c r="D76" s="18" t="s">
        <v>25</v>
      </c>
      <c r="E76" s="19"/>
      <c r="F76" s="18"/>
      <c r="G76" s="96">
        <v>38</v>
      </c>
      <c r="H76" s="96">
        <v>27</v>
      </c>
      <c r="I76" s="59">
        <f t="shared" si="1"/>
        <v>65</v>
      </c>
      <c r="J76" s="18">
        <v>8865705948</v>
      </c>
      <c r="K76" s="18" t="s">
        <v>572</v>
      </c>
      <c r="L76" s="94" t="s">
        <v>608</v>
      </c>
      <c r="M76" s="108">
        <v>9678186223</v>
      </c>
      <c r="N76" s="109" t="s">
        <v>658</v>
      </c>
      <c r="O76" s="112">
        <v>9854130995</v>
      </c>
      <c r="P76" s="193"/>
      <c r="Q76" s="110" t="s">
        <v>629</v>
      </c>
      <c r="R76" s="18">
        <v>48</v>
      </c>
      <c r="S76" s="110" t="s">
        <v>636</v>
      </c>
      <c r="T76" s="18"/>
    </row>
    <row r="77" spans="1:20" ht="18.75">
      <c r="A77" s="4">
        <v>73</v>
      </c>
      <c r="B77" s="17" t="s">
        <v>63</v>
      </c>
      <c r="C77" s="96" t="s">
        <v>330</v>
      </c>
      <c r="D77" s="18" t="s">
        <v>25</v>
      </c>
      <c r="E77" s="19"/>
      <c r="F77" s="18"/>
      <c r="G77" s="96">
        <v>26</v>
      </c>
      <c r="H77" s="96">
        <v>24</v>
      </c>
      <c r="I77" s="59">
        <f t="shared" si="1"/>
        <v>50</v>
      </c>
      <c r="J77" s="18">
        <v>8876041478</v>
      </c>
      <c r="K77" s="18" t="s">
        <v>572</v>
      </c>
      <c r="L77" s="94" t="s">
        <v>608</v>
      </c>
      <c r="M77" s="108">
        <v>9678186223</v>
      </c>
      <c r="N77" s="109" t="s">
        <v>658</v>
      </c>
      <c r="O77" s="112">
        <v>9854130995</v>
      </c>
      <c r="P77" s="192">
        <v>43662</v>
      </c>
      <c r="Q77" s="110" t="s">
        <v>624</v>
      </c>
      <c r="R77" s="18">
        <v>44</v>
      </c>
      <c r="S77" s="110" t="s">
        <v>636</v>
      </c>
      <c r="T77" s="18"/>
    </row>
    <row r="78" spans="1:20" ht="18.75">
      <c r="A78" s="4">
        <v>74</v>
      </c>
      <c r="B78" s="17" t="s">
        <v>63</v>
      </c>
      <c r="C78" s="96" t="s">
        <v>331</v>
      </c>
      <c r="D78" s="18" t="s">
        <v>25</v>
      </c>
      <c r="E78" s="19"/>
      <c r="F78" s="18"/>
      <c r="G78" s="96">
        <v>39</v>
      </c>
      <c r="H78" s="96">
        <v>38</v>
      </c>
      <c r="I78" s="59">
        <f t="shared" si="1"/>
        <v>77</v>
      </c>
      <c r="J78" s="18">
        <v>8011472551</v>
      </c>
      <c r="K78" s="18" t="s">
        <v>572</v>
      </c>
      <c r="L78" s="94" t="s">
        <v>608</v>
      </c>
      <c r="M78" s="108">
        <v>9678186223</v>
      </c>
      <c r="N78" s="109" t="s">
        <v>658</v>
      </c>
      <c r="O78" s="112">
        <v>9854130995</v>
      </c>
      <c r="P78" s="193"/>
      <c r="Q78" s="110" t="s">
        <v>624</v>
      </c>
      <c r="R78" s="18">
        <v>41</v>
      </c>
      <c r="S78" s="110" t="s">
        <v>636</v>
      </c>
      <c r="T78" s="18"/>
    </row>
    <row r="79" spans="1:20" ht="18.75">
      <c r="A79" s="4">
        <v>75</v>
      </c>
      <c r="B79" s="17" t="s">
        <v>63</v>
      </c>
      <c r="C79" s="96" t="s">
        <v>332</v>
      </c>
      <c r="D79" s="18" t="s">
        <v>25</v>
      </c>
      <c r="E79" s="19"/>
      <c r="F79" s="18"/>
      <c r="G79" s="96">
        <v>18</v>
      </c>
      <c r="H79" s="96">
        <v>23</v>
      </c>
      <c r="I79" s="59">
        <f t="shared" si="1"/>
        <v>41</v>
      </c>
      <c r="J79" s="18">
        <v>7086116193</v>
      </c>
      <c r="K79" s="18" t="s">
        <v>572</v>
      </c>
      <c r="L79" s="94" t="s">
        <v>608</v>
      </c>
      <c r="M79" s="108">
        <v>9678186223</v>
      </c>
      <c r="N79" s="109" t="s">
        <v>658</v>
      </c>
      <c r="O79" s="112">
        <v>9854130995</v>
      </c>
      <c r="P79" s="192">
        <v>43663</v>
      </c>
      <c r="Q79" s="110" t="s">
        <v>625</v>
      </c>
      <c r="R79" s="18">
        <v>42</v>
      </c>
      <c r="S79" s="110" t="s">
        <v>636</v>
      </c>
      <c r="T79" s="18"/>
    </row>
    <row r="80" spans="1:20" ht="18.75">
      <c r="A80" s="4">
        <v>76</v>
      </c>
      <c r="B80" s="17" t="s">
        <v>63</v>
      </c>
      <c r="C80" s="96" t="s">
        <v>333</v>
      </c>
      <c r="D80" s="18" t="s">
        <v>25</v>
      </c>
      <c r="E80" s="19"/>
      <c r="F80" s="18"/>
      <c r="G80" s="96">
        <v>16</v>
      </c>
      <c r="H80" s="96">
        <v>16</v>
      </c>
      <c r="I80" s="59">
        <f t="shared" si="1"/>
        <v>32</v>
      </c>
      <c r="J80" s="18">
        <v>7896461069</v>
      </c>
      <c r="K80" s="18" t="s">
        <v>572</v>
      </c>
      <c r="L80" s="94" t="s">
        <v>608</v>
      </c>
      <c r="M80" s="108">
        <v>9678186223</v>
      </c>
      <c r="N80" s="109" t="s">
        <v>658</v>
      </c>
      <c r="O80" s="112">
        <v>9854130995</v>
      </c>
      <c r="P80" s="193"/>
      <c r="Q80" s="110" t="s">
        <v>625</v>
      </c>
      <c r="R80" s="18">
        <v>49</v>
      </c>
      <c r="S80" s="110" t="s">
        <v>636</v>
      </c>
      <c r="T80" s="18"/>
    </row>
    <row r="81" spans="1:20" ht="18.75">
      <c r="A81" s="4">
        <v>77</v>
      </c>
      <c r="B81" s="17" t="s">
        <v>63</v>
      </c>
      <c r="C81" s="96" t="s">
        <v>334</v>
      </c>
      <c r="D81" s="18" t="s">
        <v>25</v>
      </c>
      <c r="E81" s="19"/>
      <c r="F81" s="18"/>
      <c r="G81" s="96">
        <v>25</v>
      </c>
      <c r="H81" s="96">
        <v>19</v>
      </c>
      <c r="I81" s="59">
        <f t="shared" si="1"/>
        <v>44</v>
      </c>
      <c r="J81" s="18">
        <v>8011601651</v>
      </c>
      <c r="K81" s="18" t="s">
        <v>576</v>
      </c>
      <c r="L81" s="94" t="s">
        <v>589</v>
      </c>
      <c r="M81" s="108">
        <v>8812078013</v>
      </c>
      <c r="N81" s="109" t="s">
        <v>659</v>
      </c>
      <c r="O81" s="112">
        <v>8486414482</v>
      </c>
      <c r="P81" s="193"/>
      <c r="Q81" s="110" t="s">
        <v>625</v>
      </c>
      <c r="R81" s="18">
        <v>50</v>
      </c>
      <c r="S81" s="110" t="s">
        <v>636</v>
      </c>
      <c r="T81" s="18"/>
    </row>
    <row r="82" spans="1:20" ht="18.75">
      <c r="A82" s="4">
        <v>78</v>
      </c>
      <c r="B82" s="17" t="s">
        <v>63</v>
      </c>
      <c r="C82" s="96" t="s">
        <v>335</v>
      </c>
      <c r="D82" s="18" t="s">
        <v>25</v>
      </c>
      <c r="E82" s="19"/>
      <c r="F82" s="18"/>
      <c r="G82" s="96">
        <v>14</v>
      </c>
      <c r="H82" s="96">
        <v>17</v>
      </c>
      <c r="I82" s="59">
        <f t="shared" si="1"/>
        <v>31</v>
      </c>
      <c r="J82" s="18">
        <v>8876901964</v>
      </c>
      <c r="K82" s="18" t="s">
        <v>576</v>
      </c>
      <c r="L82" s="94" t="s">
        <v>589</v>
      </c>
      <c r="M82" s="108">
        <v>8812078013</v>
      </c>
      <c r="N82" s="109" t="s">
        <v>659</v>
      </c>
      <c r="O82" s="112">
        <v>8486414482</v>
      </c>
      <c r="P82" s="193"/>
      <c r="Q82" s="110" t="s">
        <v>625</v>
      </c>
      <c r="R82" s="18">
        <v>38</v>
      </c>
      <c r="S82" s="110" t="s">
        <v>636</v>
      </c>
      <c r="T82" s="18"/>
    </row>
    <row r="83" spans="1:20" ht="18.75">
      <c r="A83" s="4">
        <v>79</v>
      </c>
      <c r="B83" s="17" t="s">
        <v>63</v>
      </c>
      <c r="C83" s="96" t="s">
        <v>336</v>
      </c>
      <c r="D83" s="18" t="s">
        <v>25</v>
      </c>
      <c r="E83" s="19"/>
      <c r="F83" s="18"/>
      <c r="G83" s="96">
        <v>23</v>
      </c>
      <c r="H83" s="96">
        <v>26</v>
      </c>
      <c r="I83" s="59">
        <f t="shared" si="1"/>
        <v>49</v>
      </c>
      <c r="J83" s="18">
        <v>7086783417</v>
      </c>
      <c r="K83" s="18" t="s">
        <v>576</v>
      </c>
      <c r="L83" s="94" t="s">
        <v>589</v>
      </c>
      <c r="M83" s="108">
        <v>8812078013</v>
      </c>
      <c r="N83" s="109" t="s">
        <v>659</v>
      </c>
      <c r="O83" s="112">
        <v>8486414482</v>
      </c>
      <c r="P83" s="192">
        <v>43664</v>
      </c>
      <c r="Q83" s="110" t="s">
        <v>626</v>
      </c>
      <c r="R83" s="18">
        <v>38</v>
      </c>
      <c r="S83" s="110" t="s">
        <v>636</v>
      </c>
      <c r="T83" s="18"/>
    </row>
    <row r="84" spans="1:20" ht="18.75">
      <c r="A84" s="4">
        <v>80</v>
      </c>
      <c r="B84" s="17" t="s">
        <v>63</v>
      </c>
      <c r="C84" s="96" t="s">
        <v>337</v>
      </c>
      <c r="D84" s="18" t="s">
        <v>25</v>
      </c>
      <c r="E84" s="19"/>
      <c r="F84" s="18"/>
      <c r="G84" s="96">
        <v>16</v>
      </c>
      <c r="H84" s="96">
        <v>17</v>
      </c>
      <c r="I84" s="59">
        <f t="shared" si="1"/>
        <v>33</v>
      </c>
      <c r="J84" s="18">
        <v>7086561954</v>
      </c>
      <c r="K84" s="18" t="s">
        <v>576</v>
      </c>
      <c r="L84" s="94" t="s">
        <v>589</v>
      </c>
      <c r="M84" s="108">
        <v>8812078013</v>
      </c>
      <c r="N84" s="109" t="s">
        <v>659</v>
      </c>
      <c r="O84" s="112">
        <v>8486414482</v>
      </c>
      <c r="P84" s="193"/>
      <c r="Q84" s="110" t="s">
        <v>626</v>
      </c>
      <c r="R84" s="18">
        <v>34</v>
      </c>
      <c r="S84" s="110" t="s">
        <v>636</v>
      </c>
      <c r="T84" s="18"/>
    </row>
    <row r="85" spans="1:20" ht="18.75">
      <c r="A85" s="4">
        <v>81</v>
      </c>
      <c r="B85" s="17" t="s">
        <v>63</v>
      </c>
      <c r="C85" s="96" t="s">
        <v>338</v>
      </c>
      <c r="D85" s="18" t="s">
        <v>25</v>
      </c>
      <c r="E85" s="19"/>
      <c r="F85" s="18"/>
      <c r="G85" s="96">
        <v>19</v>
      </c>
      <c r="H85" s="96">
        <v>21</v>
      </c>
      <c r="I85" s="59">
        <f t="shared" si="1"/>
        <v>40</v>
      </c>
      <c r="J85" s="18">
        <v>8472062854</v>
      </c>
      <c r="K85" s="18" t="s">
        <v>576</v>
      </c>
      <c r="L85" s="94" t="s">
        <v>589</v>
      </c>
      <c r="M85" s="108">
        <v>8812078013</v>
      </c>
      <c r="N85" s="109" t="s">
        <v>659</v>
      </c>
      <c r="O85" s="112">
        <v>8486414482</v>
      </c>
      <c r="P85" s="193"/>
      <c r="Q85" s="110" t="s">
        <v>626</v>
      </c>
      <c r="R85" s="18">
        <v>31</v>
      </c>
      <c r="S85" s="110" t="s">
        <v>636</v>
      </c>
      <c r="T85" s="18"/>
    </row>
    <row r="86" spans="1:20" ht="18.75">
      <c r="A86" s="4">
        <v>82</v>
      </c>
      <c r="B86" s="17" t="s">
        <v>63</v>
      </c>
      <c r="C86" s="96" t="s">
        <v>339</v>
      </c>
      <c r="D86" s="18" t="s">
        <v>25</v>
      </c>
      <c r="E86" s="19"/>
      <c r="F86" s="18"/>
      <c r="G86" s="96">
        <v>18</v>
      </c>
      <c r="H86" s="96">
        <v>19</v>
      </c>
      <c r="I86" s="59">
        <f t="shared" si="1"/>
        <v>37</v>
      </c>
      <c r="J86" s="18">
        <v>8876563602</v>
      </c>
      <c r="K86" s="18" t="s">
        <v>576</v>
      </c>
      <c r="L86" s="94" t="s">
        <v>589</v>
      </c>
      <c r="M86" s="108">
        <v>8812078013</v>
      </c>
      <c r="N86" s="109" t="s">
        <v>659</v>
      </c>
      <c r="O86" s="112">
        <v>8486414482</v>
      </c>
      <c r="P86" s="192">
        <v>43665</v>
      </c>
      <c r="Q86" s="110" t="s">
        <v>627</v>
      </c>
      <c r="R86" s="18">
        <v>32</v>
      </c>
      <c r="S86" s="110" t="s">
        <v>636</v>
      </c>
      <c r="T86" s="18"/>
    </row>
    <row r="87" spans="1:20" ht="18.75">
      <c r="A87" s="4">
        <v>83</v>
      </c>
      <c r="B87" s="17" t="s">
        <v>63</v>
      </c>
      <c r="C87" s="96" t="s">
        <v>340</v>
      </c>
      <c r="D87" s="18" t="s">
        <v>25</v>
      </c>
      <c r="E87" s="19"/>
      <c r="F87" s="18"/>
      <c r="G87" s="96">
        <v>21</v>
      </c>
      <c r="H87" s="96">
        <v>25</v>
      </c>
      <c r="I87" s="59">
        <f t="shared" si="1"/>
        <v>46</v>
      </c>
      <c r="J87" s="18">
        <v>9957439318</v>
      </c>
      <c r="K87" s="18" t="s">
        <v>576</v>
      </c>
      <c r="L87" s="94" t="s">
        <v>589</v>
      </c>
      <c r="M87" s="108">
        <v>8812078013</v>
      </c>
      <c r="N87" s="109" t="s">
        <v>659</v>
      </c>
      <c r="O87" s="112">
        <v>8486414482</v>
      </c>
      <c r="P87" s="193"/>
      <c r="Q87" s="110" t="s">
        <v>627</v>
      </c>
      <c r="R87" s="18">
        <v>34</v>
      </c>
      <c r="S87" s="110" t="s">
        <v>636</v>
      </c>
      <c r="T87" s="18"/>
    </row>
    <row r="88" spans="1:20" ht="18.75">
      <c r="A88" s="4">
        <v>84</v>
      </c>
      <c r="B88" s="17" t="s">
        <v>63</v>
      </c>
      <c r="C88" s="96" t="s">
        <v>341</v>
      </c>
      <c r="D88" s="18" t="s">
        <v>25</v>
      </c>
      <c r="E88" s="19"/>
      <c r="F88" s="18"/>
      <c r="G88" s="96">
        <v>23</v>
      </c>
      <c r="H88" s="96">
        <v>18</v>
      </c>
      <c r="I88" s="59">
        <f t="shared" si="1"/>
        <v>41</v>
      </c>
      <c r="J88" s="18">
        <v>9954637641</v>
      </c>
      <c r="K88" s="18" t="s">
        <v>576</v>
      </c>
      <c r="L88" s="94" t="s">
        <v>589</v>
      </c>
      <c r="M88" s="108">
        <v>8812078013</v>
      </c>
      <c r="N88" s="109" t="s">
        <v>659</v>
      </c>
      <c r="O88" s="112">
        <v>8486414482</v>
      </c>
      <c r="P88" s="193"/>
      <c r="Q88" s="110" t="s">
        <v>627</v>
      </c>
      <c r="R88" s="18">
        <v>33</v>
      </c>
      <c r="S88" s="110" t="s">
        <v>636</v>
      </c>
      <c r="T88" s="18"/>
    </row>
    <row r="89" spans="1:20" ht="18.75">
      <c r="A89" s="4">
        <v>85</v>
      </c>
      <c r="B89" s="17" t="s">
        <v>63</v>
      </c>
      <c r="C89" s="96" t="s">
        <v>342</v>
      </c>
      <c r="D89" s="18" t="s">
        <v>25</v>
      </c>
      <c r="E89" s="19"/>
      <c r="F89" s="18"/>
      <c r="G89" s="96">
        <v>16</v>
      </c>
      <c r="H89" s="96">
        <v>18</v>
      </c>
      <c r="I89" s="59">
        <f t="shared" si="1"/>
        <v>34</v>
      </c>
      <c r="J89" s="18">
        <v>8876078187</v>
      </c>
      <c r="K89" s="18" t="s">
        <v>576</v>
      </c>
      <c r="L89" s="94" t="s">
        <v>589</v>
      </c>
      <c r="M89" s="108">
        <v>8812078013</v>
      </c>
      <c r="N89" s="109" t="s">
        <v>659</v>
      </c>
      <c r="O89" s="112">
        <v>8486414482</v>
      </c>
      <c r="P89" s="192">
        <v>43666</v>
      </c>
      <c r="Q89" s="110" t="s">
        <v>628</v>
      </c>
      <c r="R89" s="18">
        <v>36</v>
      </c>
      <c r="S89" s="110" t="s">
        <v>636</v>
      </c>
      <c r="T89" s="18"/>
    </row>
    <row r="90" spans="1:20" ht="18.75">
      <c r="A90" s="4">
        <v>86</v>
      </c>
      <c r="B90" s="17" t="s">
        <v>63</v>
      </c>
      <c r="C90" s="96" t="s">
        <v>343</v>
      </c>
      <c r="D90" s="18" t="s">
        <v>25</v>
      </c>
      <c r="E90" s="19"/>
      <c r="F90" s="18"/>
      <c r="G90" s="96">
        <v>13</v>
      </c>
      <c r="H90" s="96">
        <v>19</v>
      </c>
      <c r="I90" s="59">
        <f t="shared" si="1"/>
        <v>32</v>
      </c>
      <c r="J90" s="18">
        <v>9435063927</v>
      </c>
      <c r="K90" s="18" t="s">
        <v>576</v>
      </c>
      <c r="L90" s="94" t="s">
        <v>589</v>
      </c>
      <c r="M90" s="108">
        <v>8812078013</v>
      </c>
      <c r="N90" s="109" t="s">
        <v>659</v>
      </c>
      <c r="O90" s="112">
        <v>8486414482</v>
      </c>
      <c r="P90" s="193"/>
      <c r="Q90" s="110" t="s">
        <v>628</v>
      </c>
      <c r="R90" s="18">
        <v>38</v>
      </c>
      <c r="S90" s="110" t="s">
        <v>636</v>
      </c>
      <c r="T90" s="18"/>
    </row>
    <row r="91" spans="1:20" ht="18.75">
      <c r="A91" s="4">
        <v>87</v>
      </c>
      <c r="B91" s="17" t="s">
        <v>63</v>
      </c>
      <c r="C91" s="96" t="s">
        <v>344</v>
      </c>
      <c r="D91" s="18" t="s">
        <v>25</v>
      </c>
      <c r="E91" s="19"/>
      <c r="F91" s="18"/>
      <c r="G91" s="96">
        <v>16</v>
      </c>
      <c r="H91" s="96">
        <v>19</v>
      </c>
      <c r="I91" s="59">
        <f t="shared" si="1"/>
        <v>35</v>
      </c>
      <c r="J91" s="18">
        <v>9678999324</v>
      </c>
      <c r="K91" s="18" t="s">
        <v>576</v>
      </c>
      <c r="L91" s="94" t="s">
        <v>589</v>
      </c>
      <c r="M91" s="108">
        <v>8812078013</v>
      </c>
      <c r="N91" s="109" t="s">
        <v>659</v>
      </c>
      <c r="O91" s="112">
        <v>8486414482</v>
      </c>
      <c r="P91" s="193"/>
      <c r="Q91" s="110" t="s">
        <v>628</v>
      </c>
      <c r="R91" s="18">
        <v>34</v>
      </c>
      <c r="S91" s="110" t="s">
        <v>636</v>
      </c>
      <c r="T91" s="18"/>
    </row>
    <row r="92" spans="1:20" ht="18.75">
      <c r="A92" s="4">
        <v>88</v>
      </c>
      <c r="B92" s="17" t="s">
        <v>63</v>
      </c>
      <c r="C92" s="96" t="s">
        <v>345</v>
      </c>
      <c r="D92" s="18" t="s">
        <v>25</v>
      </c>
      <c r="E92" s="19"/>
      <c r="F92" s="18"/>
      <c r="G92" s="96">
        <v>15</v>
      </c>
      <c r="H92" s="96">
        <v>22</v>
      </c>
      <c r="I92" s="59">
        <f t="shared" si="1"/>
        <v>37</v>
      </c>
      <c r="J92" s="18">
        <v>9954403634</v>
      </c>
      <c r="K92" s="18" t="s">
        <v>576</v>
      </c>
      <c r="L92" s="94" t="s">
        <v>589</v>
      </c>
      <c r="M92" s="108">
        <v>8812078013</v>
      </c>
      <c r="N92" s="109" t="s">
        <v>659</v>
      </c>
      <c r="O92" s="112">
        <v>8486414482</v>
      </c>
      <c r="P92" s="193"/>
      <c r="Q92" s="110" t="s">
        <v>628</v>
      </c>
      <c r="R92" s="18">
        <v>32</v>
      </c>
      <c r="S92" s="110" t="s">
        <v>636</v>
      </c>
      <c r="T92" s="18"/>
    </row>
    <row r="93" spans="1:20" ht="18.75">
      <c r="A93" s="4">
        <v>89</v>
      </c>
      <c r="B93" s="17" t="s">
        <v>63</v>
      </c>
      <c r="C93" s="96" t="s">
        <v>345</v>
      </c>
      <c r="D93" s="18" t="s">
        <v>25</v>
      </c>
      <c r="E93" s="19"/>
      <c r="F93" s="18"/>
      <c r="G93" s="96">
        <v>21</v>
      </c>
      <c r="H93" s="96">
        <v>16</v>
      </c>
      <c r="I93" s="59">
        <f t="shared" si="1"/>
        <v>37</v>
      </c>
      <c r="J93" s="18">
        <v>9954403634</v>
      </c>
      <c r="K93" s="18" t="s">
        <v>576</v>
      </c>
      <c r="L93" s="94" t="s">
        <v>589</v>
      </c>
      <c r="M93" s="108">
        <v>8812078013</v>
      </c>
      <c r="N93" s="109" t="s">
        <v>659</v>
      </c>
      <c r="O93" s="112">
        <v>8486414482</v>
      </c>
      <c r="P93" s="192">
        <v>43668</v>
      </c>
      <c r="Q93" s="110" t="s">
        <v>629</v>
      </c>
      <c r="R93" s="18">
        <v>39</v>
      </c>
      <c r="S93" s="110" t="s">
        <v>636</v>
      </c>
      <c r="T93" s="18"/>
    </row>
    <row r="94" spans="1:20" ht="18.75">
      <c r="A94" s="4">
        <v>90</v>
      </c>
      <c r="B94" s="17" t="s">
        <v>63</v>
      </c>
      <c r="C94" s="96" t="s">
        <v>346</v>
      </c>
      <c r="D94" s="18" t="s">
        <v>25</v>
      </c>
      <c r="E94" s="19"/>
      <c r="F94" s="18"/>
      <c r="G94" s="96">
        <v>23</v>
      </c>
      <c r="H94" s="96">
        <v>15</v>
      </c>
      <c r="I94" s="59">
        <f t="shared" si="1"/>
        <v>38</v>
      </c>
      <c r="J94" s="18">
        <v>8720919099</v>
      </c>
      <c r="K94" s="18" t="s">
        <v>576</v>
      </c>
      <c r="L94" s="94" t="s">
        <v>589</v>
      </c>
      <c r="M94" s="108">
        <v>8812078013</v>
      </c>
      <c r="N94" s="109" t="s">
        <v>659</v>
      </c>
      <c r="O94" s="112">
        <v>8486414482</v>
      </c>
      <c r="P94" s="193"/>
      <c r="Q94" s="110" t="s">
        <v>629</v>
      </c>
      <c r="R94" s="18">
        <v>41</v>
      </c>
      <c r="S94" s="110" t="s">
        <v>636</v>
      </c>
      <c r="T94" s="18"/>
    </row>
    <row r="95" spans="1:20" ht="18.75">
      <c r="A95" s="4">
        <v>91</v>
      </c>
      <c r="B95" s="17" t="s">
        <v>63</v>
      </c>
      <c r="C95" s="96" t="s">
        <v>347</v>
      </c>
      <c r="D95" s="18" t="s">
        <v>25</v>
      </c>
      <c r="E95" s="19"/>
      <c r="F95" s="18"/>
      <c r="G95" s="96">
        <v>26</v>
      </c>
      <c r="H95" s="96">
        <v>21</v>
      </c>
      <c r="I95" s="59">
        <f t="shared" si="1"/>
        <v>47</v>
      </c>
      <c r="J95" s="18">
        <v>8720919099</v>
      </c>
      <c r="K95" s="18" t="s">
        <v>576</v>
      </c>
      <c r="L95" s="94" t="s">
        <v>589</v>
      </c>
      <c r="M95" s="108">
        <v>8812078013</v>
      </c>
      <c r="N95" s="109" t="s">
        <v>659</v>
      </c>
      <c r="O95" s="112">
        <v>8486414482</v>
      </c>
      <c r="P95" s="193"/>
      <c r="Q95" s="110" t="s">
        <v>629</v>
      </c>
      <c r="R95" s="18">
        <v>42</v>
      </c>
      <c r="S95" s="110" t="s">
        <v>636</v>
      </c>
      <c r="T95" s="18"/>
    </row>
    <row r="96" spans="1:20" ht="18.75">
      <c r="A96" s="4">
        <v>92</v>
      </c>
      <c r="B96" s="17" t="s">
        <v>63</v>
      </c>
      <c r="C96" s="96" t="s">
        <v>347</v>
      </c>
      <c r="D96" s="18" t="s">
        <v>25</v>
      </c>
      <c r="E96" s="19"/>
      <c r="F96" s="18"/>
      <c r="G96" s="96">
        <v>31</v>
      </c>
      <c r="H96" s="96">
        <v>32</v>
      </c>
      <c r="I96" s="59">
        <f t="shared" si="1"/>
        <v>63</v>
      </c>
      <c r="J96" s="18">
        <v>8720919099</v>
      </c>
      <c r="K96" s="18" t="s">
        <v>576</v>
      </c>
      <c r="L96" s="94" t="s">
        <v>589</v>
      </c>
      <c r="M96" s="108">
        <v>8812078013</v>
      </c>
      <c r="N96" s="109" t="s">
        <v>659</v>
      </c>
      <c r="O96" s="112">
        <v>8486414482</v>
      </c>
      <c r="P96" s="192">
        <v>43669</v>
      </c>
      <c r="Q96" s="110" t="s">
        <v>624</v>
      </c>
      <c r="R96" s="18">
        <v>32</v>
      </c>
      <c r="S96" s="110" t="s">
        <v>636</v>
      </c>
      <c r="T96" s="18"/>
    </row>
    <row r="97" spans="1:20" ht="18.75">
      <c r="A97" s="4">
        <v>93</v>
      </c>
      <c r="B97" s="17" t="s">
        <v>63</v>
      </c>
      <c r="C97" s="96" t="s">
        <v>516</v>
      </c>
      <c r="D97" s="18" t="s">
        <v>25</v>
      </c>
      <c r="E97" s="19"/>
      <c r="F97" s="18"/>
      <c r="G97" s="96">
        <v>34</v>
      </c>
      <c r="H97" s="96">
        <v>32</v>
      </c>
      <c r="I97" s="59">
        <f t="shared" si="1"/>
        <v>66</v>
      </c>
      <c r="J97" s="18">
        <v>8876120125</v>
      </c>
      <c r="K97" s="18" t="s">
        <v>576</v>
      </c>
      <c r="L97" s="94" t="s">
        <v>589</v>
      </c>
      <c r="M97" s="108">
        <v>8812078013</v>
      </c>
      <c r="N97" s="109" t="s">
        <v>659</v>
      </c>
      <c r="O97" s="112">
        <v>8486414482</v>
      </c>
      <c r="P97" s="193"/>
      <c r="Q97" s="110" t="s">
        <v>624</v>
      </c>
      <c r="R97" s="18">
        <v>31</v>
      </c>
      <c r="S97" s="110" t="s">
        <v>636</v>
      </c>
      <c r="T97" s="18"/>
    </row>
    <row r="98" spans="1:20" ht="18.75">
      <c r="A98" s="4">
        <v>94</v>
      </c>
      <c r="B98" s="17" t="s">
        <v>63</v>
      </c>
      <c r="C98" s="96" t="s">
        <v>348</v>
      </c>
      <c r="D98" s="18" t="s">
        <v>25</v>
      </c>
      <c r="E98" s="19"/>
      <c r="F98" s="18"/>
      <c r="G98" s="96">
        <v>59</v>
      </c>
      <c r="H98" s="96">
        <v>63</v>
      </c>
      <c r="I98" s="59">
        <f t="shared" si="1"/>
        <v>122</v>
      </c>
      <c r="J98" s="18">
        <v>9957684998</v>
      </c>
      <c r="K98" s="18" t="s">
        <v>576</v>
      </c>
      <c r="L98" s="94" t="s">
        <v>589</v>
      </c>
      <c r="M98" s="108">
        <v>8812078013</v>
      </c>
      <c r="N98" s="109" t="s">
        <v>659</v>
      </c>
      <c r="O98" s="112">
        <v>8486414482</v>
      </c>
      <c r="P98" s="99">
        <v>43670</v>
      </c>
      <c r="Q98" s="110" t="s">
        <v>625</v>
      </c>
      <c r="R98" s="18">
        <v>47</v>
      </c>
      <c r="S98" s="110" t="s">
        <v>636</v>
      </c>
      <c r="T98" s="18"/>
    </row>
    <row r="99" spans="1:20" ht="18.75">
      <c r="A99" s="4">
        <v>95</v>
      </c>
      <c r="B99" s="17" t="s">
        <v>63</v>
      </c>
      <c r="C99" s="96" t="s">
        <v>349</v>
      </c>
      <c r="D99" s="18" t="s">
        <v>25</v>
      </c>
      <c r="E99" s="19"/>
      <c r="F99" s="18"/>
      <c r="G99" s="96">
        <v>23</v>
      </c>
      <c r="H99" s="96">
        <v>31</v>
      </c>
      <c r="I99" s="59">
        <f t="shared" si="1"/>
        <v>54</v>
      </c>
      <c r="J99" s="18">
        <v>8486548455</v>
      </c>
      <c r="K99" s="18" t="s">
        <v>576</v>
      </c>
      <c r="L99" s="94" t="s">
        <v>589</v>
      </c>
      <c r="M99" s="108">
        <v>8812078013</v>
      </c>
      <c r="N99" s="109" t="s">
        <v>659</v>
      </c>
      <c r="O99" s="112">
        <v>8486414482</v>
      </c>
      <c r="P99" s="192">
        <v>43671</v>
      </c>
      <c r="Q99" s="110" t="s">
        <v>626</v>
      </c>
      <c r="R99" s="18">
        <v>48</v>
      </c>
      <c r="S99" s="110" t="s">
        <v>636</v>
      </c>
      <c r="T99" s="18"/>
    </row>
    <row r="100" spans="1:20" ht="18.75">
      <c r="A100" s="4">
        <v>96</v>
      </c>
      <c r="B100" s="17" t="s">
        <v>63</v>
      </c>
      <c r="C100" s="96" t="s">
        <v>350</v>
      </c>
      <c r="D100" s="18" t="s">
        <v>25</v>
      </c>
      <c r="E100" s="19"/>
      <c r="F100" s="18"/>
      <c r="G100" s="96">
        <v>31</v>
      </c>
      <c r="H100" s="96">
        <v>38</v>
      </c>
      <c r="I100" s="59">
        <f t="shared" si="1"/>
        <v>69</v>
      </c>
      <c r="J100" s="18">
        <v>9401319181</v>
      </c>
      <c r="K100" s="18" t="s">
        <v>577</v>
      </c>
      <c r="L100" s="94" t="s">
        <v>609</v>
      </c>
      <c r="M100" s="108">
        <v>7002146198</v>
      </c>
      <c r="N100" s="109" t="s">
        <v>660</v>
      </c>
      <c r="O100" s="112">
        <v>9859736740</v>
      </c>
      <c r="P100" s="193"/>
      <c r="Q100" s="110" t="s">
        <v>626</v>
      </c>
      <c r="R100" s="18">
        <v>50</v>
      </c>
      <c r="S100" s="110" t="s">
        <v>636</v>
      </c>
      <c r="T100" s="18"/>
    </row>
    <row r="101" spans="1:20" ht="18.75">
      <c r="A101" s="4">
        <v>97</v>
      </c>
      <c r="B101" s="17" t="s">
        <v>63</v>
      </c>
      <c r="C101" s="96" t="s">
        <v>350</v>
      </c>
      <c r="D101" s="18" t="s">
        <v>25</v>
      </c>
      <c r="E101" s="19"/>
      <c r="F101" s="18"/>
      <c r="G101" s="96">
        <v>28</v>
      </c>
      <c r="H101" s="96">
        <v>33</v>
      </c>
      <c r="I101" s="59">
        <f t="shared" si="1"/>
        <v>61</v>
      </c>
      <c r="J101" s="18">
        <v>9401319181</v>
      </c>
      <c r="K101" s="18" t="s">
        <v>577</v>
      </c>
      <c r="L101" s="94" t="s">
        <v>609</v>
      </c>
      <c r="M101" s="108">
        <v>7002146198</v>
      </c>
      <c r="N101" s="109" t="s">
        <v>660</v>
      </c>
      <c r="O101" s="112">
        <v>9859736740</v>
      </c>
      <c r="P101" s="192">
        <v>43672</v>
      </c>
      <c r="Q101" s="110" t="s">
        <v>627</v>
      </c>
      <c r="R101" s="18">
        <v>50</v>
      </c>
      <c r="S101" s="110" t="s">
        <v>636</v>
      </c>
      <c r="T101" s="18"/>
    </row>
    <row r="102" spans="1:20" ht="18.75">
      <c r="A102" s="4">
        <v>98</v>
      </c>
      <c r="B102" s="17" t="s">
        <v>63</v>
      </c>
      <c r="C102" s="96" t="s">
        <v>351</v>
      </c>
      <c r="D102" s="18" t="s">
        <v>25</v>
      </c>
      <c r="E102" s="19"/>
      <c r="F102" s="18"/>
      <c r="G102" s="96">
        <v>36</v>
      </c>
      <c r="H102" s="96">
        <v>34</v>
      </c>
      <c r="I102" s="59">
        <f t="shared" si="1"/>
        <v>70</v>
      </c>
      <c r="J102" s="106" t="s">
        <v>537</v>
      </c>
      <c r="K102" s="18" t="s">
        <v>577</v>
      </c>
      <c r="L102" s="94" t="s">
        <v>609</v>
      </c>
      <c r="M102" s="108">
        <v>7002146198</v>
      </c>
      <c r="N102" s="109" t="s">
        <v>660</v>
      </c>
      <c r="O102" s="112">
        <v>9859736740</v>
      </c>
      <c r="P102" s="193"/>
      <c r="Q102" s="110" t="s">
        <v>627</v>
      </c>
      <c r="R102" s="18">
        <v>51</v>
      </c>
      <c r="S102" s="110" t="s">
        <v>636</v>
      </c>
      <c r="T102" s="18"/>
    </row>
    <row r="103" spans="1:20" ht="18.75">
      <c r="A103" s="4">
        <v>99</v>
      </c>
      <c r="B103" s="17" t="s">
        <v>63</v>
      </c>
      <c r="C103" s="96" t="s">
        <v>352</v>
      </c>
      <c r="D103" s="18" t="s">
        <v>25</v>
      </c>
      <c r="E103" s="19"/>
      <c r="F103" s="18"/>
      <c r="G103" s="96">
        <v>69</v>
      </c>
      <c r="H103" s="96">
        <v>56</v>
      </c>
      <c r="I103" s="59">
        <f t="shared" si="1"/>
        <v>125</v>
      </c>
      <c r="J103" s="18">
        <v>8402962081</v>
      </c>
      <c r="K103" s="18" t="s">
        <v>577</v>
      </c>
      <c r="L103" s="94" t="s">
        <v>609</v>
      </c>
      <c r="M103" s="108">
        <v>7002146198</v>
      </c>
      <c r="N103" s="109" t="s">
        <v>660</v>
      </c>
      <c r="O103" s="112">
        <v>9859736740</v>
      </c>
      <c r="P103" s="99">
        <v>43675</v>
      </c>
      <c r="Q103" s="110" t="s">
        <v>629</v>
      </c>
      <c r="R103" s="18">
        <v>34</v>
      </c>
      <c r="S103" s="110" t="s">
        <v>636</v>
      </c>
      <c r="T103" s="18"/>
    </row>
    <row r="104" spans="1:20" ht="18.75">
      <c r="A104" s="4">
        <v>100</v>
      </c>
      <c r="B104" s="17" t="s">
        <v>63</v>
      </c>
      <c r="C104" s="97" t="s">
        <v>353</v>
      </c>
      <c r="D104" s="18" t="s">
        <v>25</v>
      </c>
      <c r="E104" s="19"/>
      <c r="F104" s="18"/>
      <c r="G104" s="98">
        <v>16</v>
      </c>
      <c r="H104" s="98">
        <v>35</v>
      </c>
      <c r="I104" s="59">
        <f t="shared" si="1"/>
        <v>51</v>
      </c>
      <c r="J104" s="104">
        <v>8011117114</v>
      </c>
      <c r="K104" s="18" t="s">
        <v>577</v>
      </c>
      <c r="L104" s="94" t="s">
        <v>609</v>
      </c>
      <c r="M104" s="108">
        <v>7002146198</v>
      </c>
      <c r="N104" s="109" t="s">
        <v>660</v>
      </c>
      <c r="O104" s="112">
        <v>9859736740</v>
      </c>
      <c r="P104" s="192">
        <v>43676</v>
      </c>
      <c r="Q104" s="110" t="s">
        <v>624</v>
      </c>
      <c r="R104" s="18">
        <v>39</v>
      </c>
      <c r="S104" s="110" t="s">
        <v>636</v>
      </c>
      <c r="T104" s="18"/>
    </row>
    <row r="105" spans="1:20" ht="18.75">
      <c r="A105" s="4">
        <v>101</v>
      </c>
      <c r="B105" s="17" t="s">
        <v>63</v>
      </c>
      <c r="C105" s="97" t="s">
        <v>354</v>
      </c>
      <c r="D105" s="18" t="s">
        <v>25</v>
      </c>
      <c r="E105" s="19"/>
      <c r="F105" s="18"/>
      <c r="G105" s="98">
        <v>11</v>
      </c>
      <c r="H105" s="98">
        <v>22</v>
      </c>
      <c r="I105" s="59">
        <f t="shared" si="1"/>
        <v>33</v>
      </c>
      <c r="J105" s="104">
        <v>8761818007</v>
      </c>
      <c r="K105" s="18" t="s">
        <v>577</v>
      </c>
      <c r="L105" s="94" t="s">
        <v>609</v>
      </c>
      <c r="M105" s="108">
        <v>7002146198</v>
      </c>
      <c r="N105" s="109" t="s">
        <v>660</v>
      </c>
      <c r="O105" s="112">
        <v>9859736740</v>
      </c>
      <c r="P105" s="193"/>
      <c r="Q105" s="110" t="s">
        <v>624</v>
      </c>
      <c r="R105" s="18">
        <v>38</v>
      </c>
      <c r="S105" s="110" t="s">
        <v>636</v>
      </c>
      <c r="T105" s="18"/>
    </row>
    <row r="106" spans="1:20" ht="18.75">
      <c r="A106" s="4">
        <v>102</v>
      </c>
      <c r="B106" s="17" t="s">
        <v>63</v>
      </c>
      <c r="C106" s="97" t="s">
        <v>355</v>
      </c>
      <c r="D106" s="18" t="s">
        <v>25</v>
      </c>
      <c r="E106" s="19"/>
      <c r="F106" s="18"/>
      <c r="G106" s="98">
        <v>29</v>
      </c>
      <c r="H106" s="98">
        <v>29</v>
      </c>
      <c r="I106" s="59">
        <f t="shared" si="1"/>
        <v>58</v>
      </c>
      <c r="J106" s="104">
        <v>8486122436</v>
      </c>
      <c r="K106" s="18" t="s">
        <v>577</v>
      </c>
      <c r="L106" s="94" t="s">
        <v>609</v>
      </c>
      <c r="M106" s="108">
        <v>7002146198</v>
      </c>
      <c r="N106" s="109" t="s">
        <v>660</v>
      </c>
      <c r="O106" s="112">
        <v>9859736740</v>
      </c>
      <c r="P106" s="193"/>
      <c r="Q106" s="110" t="s">
        <v>624</v>
      </c>
      <c r="R106" s="18">
        <v>37</v>
      </c>
      <c r="S106" s="110" t="s">
        <v>636</v>
      </c>
      <c r="T106" s="18"/>
    </row>
    <row r="107" spans="1:20" ht="18.75">
      <c r="A107" s="4">
        <v>103</v>
      </c>
      <c r="B107" s="17" t="s">
        <v>63</v>
      </c>
      <c r="C107" s="97" t="s">
        <v>297</v>
      </c>
      <c r="D107" s="18" t="s">
        <v>25</v>
      </c>
      <c r="E107" s="19"/>
      <c r="F107" s="18"/>
      <c r="G107" s="98">
        <v>26</v>
      </c>
      <c r="H107" s="98">
        <v>33</v>
      </c>
      <c r="I107" s="59">
        <f t="shared" si="1"/>
        <v>59</v>
      </c>
      <c r="J107" s="104">
        <v>9401870307</v>
      </c>
      <c r="K107" s="18" t="s">
        <v>577</v>
      </c>
      <c r="L107" s="94" t="s">
        <v>609</v>
      </c>
      <c r="M107" s="108">
        <v>7002146198</v>
      </c>
      <c r="N107" s="109" t="s">
        <v>660</v>
      </c>
      <c r="O107" s="112">
        <v>9859736740</v>
      </c>
      <c r="P107" s="192">
        <v>43677</v>
      </c>
      <c r="Q107" s="110" t="s">
        <v>625</v>
      </c>
      <c r="R107" s="18">
        <v>41</v>
      </c>
      <c r="S107" s="110" t="s">
        <v>636</v>
      </c>
      <c r="T107" s="18"/>
    </row>
    <row r="108" spans="1:20" ht="18.75">
      <c r="A108" s="4">
        <v>104</v>
      </c>
      <c r="B108" s="17" t="s">
        <v>63</v>
      </c>
      <c r="C108" s="97" t="s">
        <v>356</v>
      </c>
      <c r="D108" s="18" t="s">
        <v>25</v>
      </c>
      <c r="E108" s="19"/>
      <c r="F108" s="18"/>
      <c r="G108" s="98">
        <v>23</v>
      </c>
      <c r="H108" s="98">
        <v>24</v>
      </c>
      <c r="I108" s="59">
        <f t="shared" si="1"/>
        <v>47</v>
      </c>
      <c r="J108" s="104">
        <v>9864318633</v>
      </c>
      <c r="K108" s="18" t="s">
        <v>577</v>
      </c>
      <c r="L108" s="94" t="s">
        <v>609</v>
      </c>
      <c r="M108" s="108">
        <v>7002146198</v>
      </c>
      <c r="N108" s="109" t="s">
        <v>660</v>
      </c>
      <c r="O108" s="112">
        <v>9859736740</v>
      </c>
      <c r="P108" s="193"/>
      <c r="Q108" s="110" t="s">
        <v>625</v>
      </c>
      <c r="R108" s="18">
        <v>42</v>
      </c>
      <c r="S108" s="110" t="s">
        <v>636</v>
      </c>
      <c r="T108" s="18"/>
    </row>
    <row r="109" spans="1:20" ht="18.75">
      <c r="A109" s="4">
        <v>105</v>
      </c>
      <c r="B109" s="17" t="s">
        <v>63</v>
      </c>
      <c r="C109" s="97" t="s">
        <v>357</v>
      </c>
      <c r="D109" s="18" t="s">
        <v>25</v>
      </c>
      <c r="E109" s="19"/>
      <c r="F109" s="18"/>
      <c r="G109" s="98">
        <v>22</v>
      </c>
      <c r="H109" s="98">
        <v>23</v>
      </c>
      <c r="I109" s="59">
        <f t="shared" si="1"/>
        <v>45</v>
      </c>
      <c r="J109" s="104">
        <v>9864318633</v>
      </c>
      <c r="K109" s="18" t="s">
        <v>577</v>
      </c>
      <c r="L109" s="94" t="s">
        <v>609</v>
      </c>
      <c r="M109" s="108">
        <v>7002146198</v>
      </c>
      <c r="N109" s="109" t="s">
        <v>660</v>
      </c>
      <c r="O109" s="112">
        <v>9859736740</v>
      </c>
      <c r="P109" s="193"/>
      <c r="Q109" s="110" t="s">
        <v>625</v>
      </c>
      <c r="R109" s="18">
        <v>43</v>
      </c>
      <c r="S109" s="110" t="s">
        <v>636</v>
      </c>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105</v>
      </c>
      <c r="D165" s="21"/>
      <c r="E165" s="13"/>
      <c r="F165" s="21"/>
      <c r="G165" s="60">
        <f>SUM(G5:G164)</f>
        <v>3280</v>
      </c>
      <c r="H165" s="60">
        <f>SUM(H5:H164)</f>
        <v>3357</v>
      </c>
      <c r="I165" s="60">
        <f>SUM(I5:I164)</f>
        <v>6637</v>
      </c>
      <c r="J165" s="21"/>
      <c r="K165" s="21"/>
      <c r="L165" s="21"/>
      <c r="M165" s="21"/>
      <c r="N165" s="21"/>
      <c r="O165" s="21"/>
      <c r="P165" s="14"/>
      <c r="Q165" s="21"/>
      <c r="R165" s="21"/>
      <c r="S165" s="21"/>
      <c r="T165" s="12"/>
    </row>
    <row r="166" spans="1:20">
      <c r="A166" s="44" t="s">
        <v>62</v>
      </c>
      <c r="B166" s="10">
        <f>COUNTIF(B$5:B$164,"Team 1")</f>
        <v>41</v>
      </c>
      <c r="C166" s="44" t="s">
        <v>25</v>
      </c>
      <c r="D166" s="10">
        <f>COUNTIF(D5:D164,"Anganwadi")</f>
        <v>105</v>
      </c>
    </row>
    <row r="167" spans="1:20">
      <c r="A167" s="44" t="s">
        <v>63</v>
      </c>
      <c r="B167" s="10">
        <f>COUNTIF(B$6:B$164,"Team 2")</f>
        <v>64</v>
      </c>
      <c r="C167" s="44" t="s">
        <v>23</v>
      </c>
      <c r="D167" s="10">
        <f>COUNTIF(D5:D164,"School")</f>
        <v>0</v>
      </c>
    </row>
  </sheetData>
  <sheetProtection password="8527" sheet="1" objects="1" scenarios="1"/>
  <mergeCells count="55">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P5:P6"/>
    <mergeCell ref="P7:P8"/>
    <mergeCell ref="P9:P10"/>
    <mergeCell ref="P11:P12"/>
    <mergeCell ref="P14:P15"/>
    <mergeCell ref="P16:P17"/>
    <mergeCell ref="P18:P19"/>
    <mergeCell ref="P29:P31"/>
    <mergeCell ref="P32:P33"/>
    <mergeCell ref="P35:P36"/>
    <mergeCell ref="P37:P38"/>
    <mergeCell ref="P39:P40"/>
    <mergeCell ref="P42:P43"/>
    <mergeCell ref="P44:P45"/>
    <mergeCell ref="P46:P47"/>
    <mergeCell ref="P51:P52"/>
    <mergeCell ref="P53:P56"/>
    <mergeCell ref="P57:P60"/>
    <mergeCell ref="P61:P64"/>
    <mergeCell ref="P65:P67"/>
    <mergeCell ref="P68:P70"/>
    <mergeCell ref="P71:P74"/>
    <mergeCell ref="P75:P76"/>
    <mergeCell ref="P77:P78"/>
    <mergeCell ref="P79:P82"/>
    <mergeCell ref="P99:P100"/>
    <mergeCell ref="P101:P102"/>
    <mergeCell ref="P104:P106"/>
    <mergeCell ref="P107:P109"/>
    <mergeCell ref="P83:P85"/>
    <mergeCell ref="P86:P88"/>
    <mergeCell ref="P89:P92"/>
    <mergeCell ref="P93:P95"/>
    <mergeCell ref="P96:P97"/>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49" activePane="bottomRight" state="frozen"/>
      <selection pane="topRight" activeCell="C1" sqref="C1"/>
      <selection pane="bottomLeft" activeCell="A5" sqref="A5"/>
      <selection pane="bottomRight" activeCell="S61" sqref="S6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90" t="s">
        <v>70</v>
      </c>
      <c r="B1" s="190"/>
      <c r="C1" s="190"/>
      <c r="D1" s="55"/>
      <c r="E1" s="55"/>
      <c r="F1" s="55"/>
      <c r="G1" s="55"/>
      <c r="H1" s="55"/>
      <c r="I1" s="55"/>
      <c r="J1" s="55"/>
      <c r="K1" s="55"/>
      <c r="L1" s="55"/>
      <c r="M1" s="55"/>
      <c r="N1" s="55"/>
      <c r="O1" s="55"/>
      <c r="P1" s="55"/>
      <c r="Q1" s="55"/>
      <c r="R1" s="55"/>
      <c r="S1" s="55"/>
    </row>
    <row r="2" spans="1:20">
      <c r="A2" s="180" t="s">
        <v>59</v>
      </c>
      <c r="B2" s="181"/>
      <c r="C2" s="181"/>
      <c r="D2" s="25">
        <v>43678</v>
      </c>
      <c r="E2" s="22"/>
      <c r="F2" s="22"/>
      <c r="G2" s="22"/>
      <c r="H2" s="22"/>
      <c r="I2" s="22"/>
      <c r="J2" s="22"/>
      <c r="K2" s="22"/>
      <c r="L2" s="22"/>
      <c r="M2" s="22"/>
      <c r="N2" s="22"/>
      <c r="O2" s="22"/>
      <c r="P2" s="22"/>
      <c r="Q2" s="22"/>
      <c r="R2" s="22"/>
      <c r="S2" s="22"/>
    </row>
    <row r="3" spans="1:20" ht="24" customHeight="1">
      <c r="A3" s="176" t="s">
        <v>14</v>
      </c>
      <c r="B3" s="178" t="s">
        <v>61</v>
      </c>
      <c r="C3" s="175" t="s">
        <v>7</v>
      </c>
      <c r="D3" s="175" t="s">
        <v>55</v>
      </c>
      <c r="E3" s="175" t="s">
        <v>16</v>
      </c>
      <c r="F3" s="182" t="s">
        <v>17</v>
      </c>
      <c r="G3" s="175" t="s">
        <v>8</v>
      </c>
      <c r="H3" s="175"/>
      <c r="I3" s="175"/>
      <c r="J3" s="175" t="s">
        <v>31</v>
      </c>
      <c r="K3" s="178" t="s">
        <v>33</v>
      </c>
      <c r="L3" s="178" t="s">
        <v>50</v>
      </c>
      <c r="M3" s="178" t="s">
        <v>51</v>
      </c>
      <c r="N3" s="178" t="s">
        <v>34</v>
      </c>
      <c r="O3" s="178" t="s">
        <v>35</v>
      </c>
      <c r="P3" s="176" t="s">
        <v>54</v>
      </c>
      <c r="Q3" s="175" t="s">
        <v>52</v>
      </c>
      <c r="R3" s="175" t="s">
        <v>32</v>
      </c>
      <c r="S3" s="175" t="s">
        <v>53</v>
      </c>
      <c r="T3" s="175" t="s">
        <v>13</v>
      </c>
    </row>
    <row r="4" spans="1:20" ht="25.5" customHeight="1">
      <c r="A4" s="176"/>
      <c r="B4" s="183"/>
      <c r="C4" s="175"/>
      <c r="D4" s="175"/>
      <c r="E4" s="175"/>
      <c r="F4" s="182"/>
      <c r="G4" s="23" t="s">
        <v>9</v>
      </c>
      <c r="H4" s="23" t="s">
        <v>10</v>
      </c>
      <c r="I4" s="23" t="s">
        <v>11</v>
      </c>
      <c r="J4" s="175"/>
      <c r="K4" s="179"/>
      <c r="L4" s="179"/>
      <c r="M4" s="179"/>
      <c r="N4" s="179"/>
      <c r="O4" s="179"/>
      <c r="P4" s="176"/>
      <c r="Q4" s="176"/>
      <c r="R4" s="175"/>
      <c r="S4" s="175"/>
      <c r="T4" s="175"/>
    </row>
    <row r="5" spans="1:20" ht="18.75">
      <c r="A5" s="4">
        <v>1</v>
      </c>
      <c r="B5" s="17" t="s">
        <v>62</v>
      </c>
      <c r="C5" s="96" t="s">
        <v>174</v>
      </c>
      <c r="D5" s="48" t="s">
        <v>23</v>
      </c>
      <c r="E5" s="17"/>
      <c r="F5" s="57" t="s">
        <v>542</v>
      </c>
      <c r="G5" s="96">
        <v>69</v>
      </c>
      <c r="H5" s="96">
        <v>65</v>
      </c>
      <c r="I5" s="59">
        <f>SUM(G5:H5)</f>
        <v>134</v>
      </c>
      <c r="J5" s="106" t="s">
        <v>532</v>
      </c>
      <c r="K5" s="48" t="s">
        <v>575</v>
      </c>
      <c r="L5" s="94" t="s">
        <v>610</v>
      </c>
      <c r="M5" s="108">
        <v>9957521182</v>
      </c>
      <c r="N5" s="109" t="s">
        <v>661</v>
      </c>
      <c r="O5" s="112">
        <v>9957536394</v>
      </c>
      <c r="P5" s="100">
        <v>43678</v>
      </c>
      <c r="Q5" s="48" t="s">
        <v>626</v>
      </c>
      <c r="R5" s="48">
        <v>51</v>
      </c>
      <c r="S5" s="110" t="s">
        <v>635</v>
      </c>
      <c r="T5" s="18"/>
    </row>
    <row r="6" spans="1:20" ht="18.75">
      <c r="A6" s="4">
        <v>2</v>
      </c>
      <c r="B6" s="17" t="s">
        <v>62</v>
      </c>
      <c r="C6" s="96" t="s">
        <v>358</v>
      </c>
      <c r="D6" s="48" t="s">
        <v>25</v>
      </c>
      <c r="E6" s="19"/>
      <c r="F6" s="48"/>
      <c r="G6" s="96">
        <v>58</v>
      </c>
      <c r="H6" s="96">
        <v>54</v>
      </c>
      <c r="I6" s="59">
        <f t="shared" ref="I6:I69" si="0">SUM(G6:H6)</f>
        <v>112</v>
      </c>
      <c r="J6" s="48">
        <v>9864862531</v>
      </c>
      <c r="K6" s="48" t="s">
        <v>575</v>
      </c>
      <c r="L6" s="94" t="s">
        <v>610</v>
      </c>
      <c r="M6" s="108">
        <v>9957521182</v>
      </c>
      <c r="N6" s="109" t="s">
        <v>661</v>
      </c>
      <c r="O6" s="112">
        <v>9957536394</v>
      </c>
      <c r="P6" s="195">
        <v>43679</v>
      </c>
      <c r="Q6" s="48" t="s">
        <v>627</v>
      </c>
      <c r="R6" s="48">
        <v>52</v>
      </c>
      <c r="S6" s="110" t="s">
        <v>635</v>
      </c>
      <c r="T6" s="18"/>
    </row>
    <row r="7" spans="1:20" ht="18.75">
      <c r="A7" s="4">
        <v>3</v>
      </c>
      <c r="B7" s="17" t="s">
        <v>62</v>
      </c>
      <c r="C7" s="96" t="s">
        <v>295</v>
      </c>
      <c r="D7" s="48" t="s">
        <v>25</v>
      </c>
      <c r="E7" s="19"/>
      <c r="F7" s="48"/>
      <c r="G7" s="96">
        <v>28</v>
      </c>
      <c r="H7" s="96">
        <v>12</v>
      </c>
      <c r="I7" s="59">
        <f t="shared" si="0"/>
        <v>40</v>
      </c>
      <c r="J7" s="48">
        <v>9957866187</v>
      </c>
      <c r="K7" s="48" t="s">
        <v>575</v>
      </c>
      <c r="L7" s="94" t="s">
        <v>610</v>
      </c>
      <c r="M7" s="108">
        <v>9957521182</v>
      </c>
      <c r="N7" s="109" t="s">
        <v>661</v>
      </c>
      <c r="O7" s="112">
        <v>9957536394</v>
      </c>
      <c r="P7" s="196"/>
      <c r="Q7" s="48" t="s">
        <v>627</v>
      </c>
      <c r="R7" s="48">
        <v>53</v>
      </c>
      <c r="S7" s="110" t="s">
        <v>635</v>
      </c>
      <c r="T7" s="18"/>
    </row>
    <row r="8" spans="1:20" ht="18.75">
      <c r="A8" s="4">
        <v>4</v>
      </c>
      <c r="B8" s="17" t="s">
        <v>62</v>
      </c>
      <c r="C8" s="96" t="s">
        <v>359</v>
      </c>
      <c r="D8" s="48" t="s">
        <v>25</v>
      </c>
      <c r="E8" s="19"/>
      <c r="F8" s="48"/>
      <c r="G8" s="96">
        <v>38</v>
      </c>
      <c r="H8" s="96">
        <v>36</v>
      </c>
      <c r="I8" s="59">
        <f t="shared" si="0"/>
        <v>74</v>
      </c>
      <c r="J8" s="57">
        <v>9957479523</v>
      </c>
      <c r="K8" s="48" t="s">
        <v>575</v>
      </c>
      <c r="L8" s="94" t="s">
        <v>610</v>
      </c>
      <c r="M8" s="108">
        <v>9957521182</v>
      </c>
      <c r="N8" s="109" t="s">
        <v>661</v>
      </c>
      <c r="O8" s="112">
        <v>9957536394</v>
      </c>
      <c r="P8" s="195">
        <v>43680</v>
      </c>
      <c r="Q8" s="48" t="s">
        <v>628</v>
      </c>
      <c r="R8" s="48">
        <v>48</v>
      </c>
      <c r="S8" s="110" t="s">
        <v>635</v>
      </c>
      <c r="T8" s="18"/>
    </row>
    <row r="9" spans="1:20" ht="18.75">
      <c r="A9" s="4">
        <v>5</v>
      </c>
      <c r="B9" s="17" t="s">
        <v>62</v>
      </c>
      <c r="C9" s="96" t="s">
        <v>360</v>
      </c>
      <c r="D9" s="48" t="s">
        <v>25</v>
      </c>
      <c r="E9" s="19"/>
      <c r="F9" s="48"/>
      <c r="G9" s="96">
        <v>34</v>
      </c>
      <c r="H9" s="96">
        <v>28</v>
      </c>
      <c r="I9" s="59">
        <f t="shared" si="0"/>
        <v>62</v>
      </c>
      <c r="J9" s="17">
        <v>9678359787</v>
      </c>
      <c r="K9" s="48" t="s">
        <v>575</v>
      </c>
      <c r="L9" s="94" t="s">
        <v>610</v>
      </c>
      <c r="M9" s="108">
        <v>9957521182</v>
      </c>
      <c r="N9" s="109" t="s">
        <v>661</v>
      </c>
      <c r="O9" s="112">
        <v>9957536394</v>
      </c>
      <c r="P9" s="196"/>
      <c r="Q9" s="48" t="s">
        <v>628</v>
      </c>
      <c r="R9" s="48">
        <v>46</v>
      </c>
      <c r="S9" s="110" t="s">
        <v>635</v>
      </c>
      <c r="T9" s="18"/>
    </row>
    <row r="10" spans="1:20" ht="18.75">
      <c r="A10" s="4">
        <v>6</v>
      </c>
      <c r="B10" s="17" t="s">
        <v>62</v>
      </c>
      <c r="C10" s="96" t="s">
        <v>361</v>
      </c>
      <c r="D10" s="48" t="s">
        <v>25</v>
      </c>
      <c r="E10" s="19"/>
      <c r="F10" s="48"/>
      <c r="G10" s="96">
        <v>46</v>
      </c>
      <c r="H10" s="96">
        <v>32</v>
      </c>
      <c r="I10" s="59">
        <f t="shared" si="0"/>
        <v>78</v>
      </c>
      <c r="J10" s="48">
        <v>8134045611</v>
      </c>
      <c r="K10" s="48" t="s">
        <v>575</v>
      </c>
      <c r="L10" s="94" t="s">
        <v>610</v>
      </c>
      <c r="M10" s="108">
        <v>9957521182</v>
      </c>
      <c r="N10" s="109" t="s">
        <v>661</v>
      </c>
      <c r="O10" s="112">
        <v>9957536394</v>
      </c>
      <c r="P10" s="195">
        <v>43682</v>
      </c>
      <c r="Q10" s="48" t="s">
        <v>629</v>
      </c>
      <c r="R10" s="48">
        <v>51</v>
      </c>
      <c r="S10" s="110" t="s">
        <v>635</v>
      </c>
      <c r="T10" s="18"/>
    </row>
    <row r="11" spans="1:20" ht="18.75">
      <c r="A11" s="4">
        <v>7</v>
      </c>
      <c r="B11" s="17" t="s">
        <v>62</v>
      </c>
      <c r="C11" s="96" t="s">
        <v>362</v>
      </c>
      <c r="D11" s="48" t="s">
        <v>25</v>
      </c>
      <c r="E11" s="19"/>
      <c r="F11" s="48"/>
      <c r="G11" s="96">
        <v>33</v>
      </c>
      <c r="H11" s="96">
        <v>25</v>
      </c>
      <c r="I11" s="59">
        <f t="shared" si="0"/>
        <v>58</v>
      </c>
      <c r="J11" s="48">
        <v>8486230765</v>
      </c>
      <c r="K11" s="48" t="s">
        <v>575</v>
      </c>
      <c r="L11" s="94" t="s">
        <v>610</v>
      </c>
      <c r="M11" s="108">
        <v>9957521182</v>
      </c>
      <c r="N11" s="109" t="s">
        <v>661</v>
      </c>
      <c r="O11" s="112">
        <v>9957536394</v>
      </c>
      <c r="P11" s="196"/>
      <c r="Q11" s="48" t="s">
        <v>629</v>
      </c>
      <c r="R11" s="48">
        <v>47</v>
      </c>
      <c r="S11" s="110" t="s">
        <v>635</v>
      </c>
      <c r="T11" s="18"/>
    </row>
    <row r="12" spans="1:20" ht="18.75">
      <c r="A12" s="4">
        <v>8</v>
      </c>
      <c r="B12" s="17" t="s">
        <v>62</v>
      </c>
      <c r="C12" s="96" t="s">
        <v>363</v>
      </c>
      <c r="D12" s="48" t="s">
        <v>25</v>
      </c>
      <c r="E12" s="19"/>
      <c r="F12" s="48"/>
      <c r="G12" s="96">
        <v>19</v>
      </c>
      <c r="H12" s="96">
        <v>11</v>
      </c>
      <c r="I12" s="59">
        <f t="shared" si="0"/>
        <v>30</v>
      </c>
      <c r="J12" s="48">
        <v>8486230765</v>
      </c>
      <c r="K12" s="48" t="s">
        <v>575</v>
      </c>
      <c r="L12" s="94" t="s">
        <v>610</v>
      </c>
      <c r="M12" s="108">
        <v>9957521182</v>
      </c>
      <c r="N12" s="109" t="s">
        <v>661</v>
      </c>
      <c r="O12" s="112">
        <v>9957536394</v>
      </c>
      <c r="P12" s="195">
        <v>43683</v>
      </c>
      <c r="Q12" s="48" t="s">
        <v>624</v>
      </c>
      <c r="R12" s="48">
        <v>51</v>
      </c>
      <c r="S12" s="110" t="s">
        <v>635</v>
      </c>
      <c r="T12" s="18"/>
    </row>
    <row r="13" spans="1:20" ht="18.75">
      <c r="A13" s="4">
        <v>9</v>
      </c>
      <c r="B13" s="17" t="s">
        <v>62</v>
      </c>
      <c r="C13" s="96" t="s">
        <v>364</v>
      </c>
      <c r="D13" s="48" t="s">
        <v>23</v>
      </c>
      <c r="E13" s="19"/>
      <c r="F13" s="48" t="s">
        <v>543</v>
      </c>
      <c r="G13" s="96">
        <v>41</v>
      </c>
      <c r="H13" s="96">
        <v>38</v>
      </c>
      <c r="I13" s="59">
        <f t="shared" si="0"/>
        <v>79</v>
      </c>
      <c r="J13" s="48">
        <v>9401440250</v>
      </c>
      <c r="K13" s="48" t="s">
        <v>575</v>
      </c>
      <c r="L13" s="94" t="s">
        <v>610</v>
      </c>
      <c r="M13" s="108">
        <v>9957521182</v>
      </c>
      <c r="N13" s="109" t="s">
        <v>661</v>
      </c>
      <c r="O13" s="112">
        <v>9957536394</v>
      </c>
      <c r="P13" s="196"/>
      <c r="Q13" s="48" t="s">
        <v>624</v>
      </c>
      <c r="R13" s="48">
        <v>50</v>
      </c>
      <c r="S13" s="110" t="s">
        <v>635</v>
      </c>
      <c r="T13" s="18"/>
    </row>
    <row r="14" spans="1:20" ht="18.75">
      <c r="A14" s="4">
        <v>10</v>
      </c>
      <c r="B14" s="17" t="s">
        <v>62</v>
      </c>
      <c r="C14" s="96" t="s">
        <v>365</v>
      </c>
      <c r="D14" s="48" t="s">
        <v>23</v>
      </c>
      <c r="E14" s="19"/>
      <c r="F14" s="48" t="s">
        <v>542</v>
      </c>
      <c r="G14" s="96">
        <v>17</v>
      </c>
      <c r="H14" s="96">
        <v>10</v>
      </c>
      <c r="I14" s="59">
        <f t="shared" si="0"/>
        <v>27</v>
      </c>
      <c r="J14" s="48">
        <v>9435468113</v>
      </c>
      <c r="K14" s="48" t="s">
        <v>575</v>
      </c>
      <c r="L14" s="94" t="s">
        <v>610</v>
      </c>
      <c r="M14" s="108">
        <v>9957521182</v>
      </c>
      <c r="N14" s="109" t="s">
        <v>661</v>
      </c>
      <c r="O14" s="112">
        <v>9957536394</v>
      </c>
      <c r="P14" s="196"/>
      <c r="Q14" s="48" t="s">
        <v>624</v>
      </c>
      <c r="R14" s="48">
        <v>47</v>
      </c>
      <c r="S14" s="110" t="s">
        <v>635</v>
      </c>
      <c r="T14" s="18"/>
    </row>
    <row r="15" spans="1:20" ht="18.75">
      <c r="A15" s="4">
        <v>11</v>
      </c>
      <c r="B15" s="17" t="s">
        <v>62</v>
      </c>
      <c r="C15" s="96" t="s">
        <v>366</v>
      </c>
      <c r="D15" s="57" t="s">
        <v>25</v>
      </c>
      <c r="E15" s="17"/>
      <c r="F15" s="57"/>
      <c r="G15" s="96">
        <v>21</v>
      </c>
      <c r="H15" s="96">
        <v>32</v>
      </c>
      <c r="I15" s="59">
        <f t="shared" si="0"/>
        <v>53</v>
      </c>
      <c r="J15" s="57">
        <v>8638135713</v>
      </c>
      <c r="K15" s="48" t="s">
        <v>575</v>
      </c>
      <c r="L15" s="94" t="s">
        <v>610</v>
      </c>
      <c r="M15" s="108">
        <v>9957521182</v>
      </c>
      <c r="N15" s="109" t="s">
        <v>661</v>
      </c>
      <c r="O15" s="112">
        <v>9957536394</v>
      </c>
      <c r="P15" s="195">
        <v>43684</v>
      </c>
      <c r="Q15" s="48" t="s">
        <v>625</v>
      </c>
      <c r="R15" s="48">
        <v>49</v>
      </c>
      <c r="S15" s="110" t="s">
        <v>635</v>
      </c>
      <c r="T15" s="18"/>
    </row>
    <row r="16" spans="1:20" ht="18.75">
      <c r="A16" s="4">
        <v>12</v>
      </c>
      <c r="B16" s="17" t="s">
        <v>62</v>
      </c>
      <c r="C16" s="96" t="s">
        <v>367</v>
      </c>
      <c r="D16" s="48" t="s">
        <v>23</v>
      </c>
      <c r="E16" s="19"/>
      <c r="F16" s="48" t="s">
        <v>543</v>
      </c>
      <c r="G16" s="96">
        <v>48</v>
      </c>
      <c r="H16" s="96">
        <v>41</v>
      </c>
      <c r="I16" s="59">
        <f t="shared" si="0"/>
        <v>89</v>
      </c>
      <c r="J16" s="48">
        <v>8723827289</v>
      </c>
      <c r="K16" s="48" t="s">
        <v>575</v>
      </c>
      <c r="L16" s="94" t="s">
        <v>610</v>
      </c>
      <c r="M16" s="108">
        <v>9957521182</v>
      </c>
      <c r="N16" s="109" t="s">
        <v>661</v>
      </c>
      <c r="O16" s="112">
        <v>9957536394</v>
      </c>
      <c r="P16" s="196"/>
      <c r="Q16" s="48" t="s">
        <v>625</v>
      </c>
      <c r="R16" s="48">
        <v>51</v>
      </c>
      <c r="S16" s="110" t="s">
        <v>635</v>
      </c>
      <c r="T16" s="18"/>
    </row>
    <row r="17" spans="1:20" ht="18.75">
      <c r="A17" s="4">
        <v>13</v>
      </c>
      <c r="B17" s="17" t="s">
        <v>62</v>
      </c>
      <c r="C17" s="96" t="s">
        <v>368</v>
      </c>
      <c r="D17" s="48" t="s">
        <v>25</v>
      </c>
      <c r="E17" s="19"/>
      <c r="F17" s="48"/>
      <c r="G17" s="96">
        <v>48</v>
      </c>
      <c r="H17" s="96">
        <v>66</v>
      </c>
      <c r="I17" s="59">
        <f t="shared" si="0"/>
        <v>114</v>
      </c>
      <c r="J17" s="48">
        <v>8876101662</v>
      </c>
      <c r="K17" s="48" t="s">
        <v>575</v>
      </c>
      <c r="L17" s="94" t="s">
        <v>610</v>
      </c>
      <c r="M17" s="108">
        <v>9957521182</v>
      </c>
      <c r="N17" s="109" t="s">
        <v>661</v>
      </c>
      <c r="O17" s="112">
        <v>9957536394</v>
      </c>
      <c r="P17" s="195">
        <v>43685</v>
      </c>
      <c r="Q17" s="48" t="s">
        <v>626</v>
      </c>
      <c r="R17" s="48">
        <v>52</v>
      </c>
      <c r="S17" s="110" t="s">
        <v>635</v>
      </c>
      <c r="T17" s="18"/>
    </row>
    <row r="18" spans="1:20" ht="18.75">
      <c r="A18" s="4">
        <v>14</v>
      </c>
      <c r="B18" s="17" t="s">
        <v>62</v>
      </c>
      <c r="C18" s="96" t="s">
        <v>233</v>
      </c>
      <c r="D18" s="48" t="s">
        <v>25</v>
      </c>
      <c r="E18" s="19"/>
      <c r="F18" s="48"/>
      <c r="G18" s="96">
        <v>18</v>
      </c>
      <c r="H18" s="96">
        <v>15</v>
      </c>
      <c r="I18" s="59">
        <f t="shared" si="0"/>
        <v>33</v>
      </c>
      <c r="J18" s="48">
        <v>9613370197</v>
      </c>
      <c r="K18" s="48" t="s">
        <v>575</v>
      </c>
      <c r="L18" s="94" t="s">
        <v>610</v>
      </c>
      <c r="M18" s="108">
        <v>9957521182</v>
      </c>
      <c r="N18" s="109" t="s">
        <v>661</v>
      </c>
      <c r="O18" s="112">
        <v>9957536394</v>
      </c>
      <c r="P18" s="196"/>
      <c r="Q18" s="48" t="s">
        <v>626</v>
      </c>
      <c r="R18" s="48">
        <v>52</v>
      </c>
      <c r="S18" s="110" t="s">
        <v>635</v>
      </c>
      <c r="T18" s="18"/>
    </row>
    <row r="19" spans="1:20" ht="18.75">
      <c r="A19" s="4">
        <v>15</v>
      </c>
      <c r="B19" s="17" t="s">
        <v>62</v>
      </c>
      <c r="C19" s="96" t="s">
        <v>233</v>
      </c>
      <c r="D19" s="48" t="s">
        <v>25</v>
      </c>
      <c r="E19" s="19"/>
      <c r="F19" s="48"/>
      <c r="G19" s="96">
        <v>21</v>
      </c>
      <c r="H19" s="96">
        <v>17</v>
      </c>
      <c r="I19" s="59">
        <f t="shared" si="0"/>
        <v>38</v>
      </c>
      <c r="J19" s="48">
        <v>9613370197</v>
      </c>
      <c r="K19" s="48" t="s">
        <v>575</v>
      </c>
      <c r="L19" s="94" t="s">
        <v>610</v>
      </c>
      <c r="M19" s="108">
        <v>9957521182</v>
      </c>
      <c r="N19" s="109" t="s">
        <v>661</v>
      </c>
      <c r="O19" s="112">
        <v>9957536394</v>
      </c>
      <c r="P19" s="195">
        <v>43686</v>
      </c>
      <c r="Q19" s="48" t="s">
        <v>627</v>
      </c>
      <c r="R19" s="48">
        <v>52</v>
      </c>
      <c r="S19" s="110" t="s">
        <v>635</v>
      </c>
      <c r="T19" s="18"/>
    </row>
    <row r="20" spans="1:20" ht="18.75">
      <c r="A20" s="4">
        <v>16</v>
      </c>
      <c r="B20" s="17" t="s">
        <v>62</v>
      </c>
      <c r="C20" s="96" t="s">
        <v>369</v>
      </c>
      <c r="D20" s="48" t="s">
        <v>23</v>
      </c>
      <c r="E20" s="19"/>
      <c r="F20" s="48" t="s">
        <v>542</v>
      </c>
      <c r="G20" s="96">
        <v>46</v>
      </c>
      <c r="H20" s="96">
        <v>51</v>
      </c>
      <c r="I20" s="59">
        <f t="shared" si="0"/>
        <v>97</v>
      </c>
      <c r="J20" s="48">
        <v>8134046767</v>
      </c>
      <c r="K20" s="48" t="s">
        <v>575</v>
      </c>
      <c r="L20" s="94" t="s">
        <v>610</v>
      </c>
      <c r="M20" s="108">
        <v>9957521182</v>
      </c>
      <c r="N20" s="109" t="s">
        <v>661</v>
      </c>
      <c r="O20" s="112">
        <v>9957536394</v>
      </c>
      <c r="P20" s="196"/>
      <c r="Q20" s="48" t="s">
        <v>627</v>
      </c>
      <c r="R20" s="48">
        <v>53</v>
      </c>
      <c r="S20" s="110" t="s">
        <v>635</v>
      </c>
      <c r="T20" s="18"/>
    </row>
    <row r="21" spans="1:20" ht="18.75">
      <c r="A21" s="4">
        <v>17</v>
      </c>
      <c r="B21" s="17" t="s">
        <v>62</v>
      </c>
      <c r="C21" s="96" t="s">
        <v>369</v>
      </c>
      <c r="D21" s="48" t="s">
        <v>23</v>
      </c>
      <c r="E21" s="19"/>
      <c r="F21" s="48" t="s">
        <v>542</v>
      </c>
      <c r="G21" s="96">
        <v>52</v>
      </c>
      <c r="H21" s="96">
        <v>43</v>
      </c>
      <c r="I21" s="59">
        <f t="shared" si="0"/>
        <v>95</v>
      </c>
      <c r="J21" s="48">
        <v>8134046767</v>
      </c>
      <c r="K21" s="48" t="s">
        <v>575</v>
      </c>
      <c r="L21" s="94" t="s">
        <v>610</v>
      </c>
      <c r="M21" s="108">
        <v>9957521182</v>
      </c>
      <c r="N21" s="109" t="s">
        <v>661</v>
      </c>
      <c r="O21" s="112">
        <v>9957536394</v>
      </c>
      <c r="P21" s="195">
        <v>43687</v>
      </c>
      <c r="Q21" s="48" t="s">
        <v>628</v>
      </c>
      <c r="R21" s="48">
        <v>53</v>
      </c>
      <c r="S21" s="110" t="s">
        <v>635</v>
      </c>
      <c r="T21" s="18"/>
    </row>
    <row r="22" spans="1:20" ht="18.75">
      <c r="A22" s="4">
        <v>18</v>
      </c>
      <c r="B22" s="17" t="s">
        <v>62</v>
      </c>
      <c r="C22" s="96" t="s">
        <v>367</v>
      </c>
      <c r="D22" s="57" t="s">
        <v>23</v>
      </c>
      <c r="E22" s="17"/>
      <c r="F22" s="57" t="s">
        <v>543</v>
      </c>
      <c r="G22" s="96">
        <v>21</v>
      </c>
      <c r="H22" s="96">
        <v>28</v>
      </c>
      <c r="I22" s="59">
        <f t="shared" si="0"/>
        <v>49</v>
      </c>
      <c r="J22" s="48">
        <v>8723827289</v>
      </c>
      <c r="K22" s="48" t="s">
        <v>575</v>
      </c>
      <c r="L22" s="94" t="s">
        <v>610</v>
      </c>
      <c r="M22" s="108">
        <v>9957521182</v>
      </c>
      <c r="N22" s="109" t="s">
        <v>661</v>
      </c>
      <c r="O22" s="112">
        <v>9957536394</v>
      </c>
      <c r="P22" s="196"/>
      <c r="Q22" s="48" t="s">
        <v>628</v>
      </c>
      <c r="R22" s="48">
        <v>54</v>
      </c>
      <c r="S22" s="110" t="s">
        <v>635</v>
      </c>
      <c r="T22" s="18"/>
    </row>
    <row r="23" spans="1:20" ht="18.75">
      <c r="A23" s="4">
        <v>19</v>
      </c>
      <c r="B23" s="17" t="s">
        <v>62</v>
      </c>
      <c r="C23" s="96" t="s">
        <v>367</v>
      </c>
      <c r="D23" s="48" t="s">
        <v>23</v>
      </c>
      <c r="E23" s="19"/>
      <c r="F23" s="48" t="s">
        <v>543</v>
      </c>
      <c r="G23" s="96">
        <v>17</v>
      </c>
      <c r="H23" s="96">
        <v>12</v>
      </c>
      <c r="I23" s="59">
        <f t="shared" si="0"/>
        <v>29</v>
      </c>
      <c r="J23" s="48">
        <v>8723827289</v>
      </c>
      <c r="K23" s="48" t="s">
        <v>575</v>
      </c>
      <c r="L23" s="94" t="s">
        <v>610</v>
      </c>
      <c r="M23" s="108">
        <v>9957521182</v>
      </c>
      <c r="N23" s="109" t="s">
        <v>661</v>
      </c>
      <c r="O23" s="112">
        <v>9957536394</v>
      </c>
      <c r="P23" s="195">
        <v>43690</v>
      </c>
      <c r="Q23" s="48" t="s">
        <v>624</v>
      </c>
      <c r="R23" s="48">
        <v>54</v>
      </c>
      <c r="S23" s="110" t="s">
        <v>635</v>
      </c>
      <c r="T23" s="18"/>
    </row>
    <row r="24" spans="1:20" ht="18.75">
      <c r="A24" s="4">
        <v>20</v>
      </c>
      <c r="B24" s="17" t="s">
        <v>62</v>
      </c>
      <c r="C24" s="96" t="s">
        <v>370</v>
      </c>
      <c r="D24" s="57" t="s">
        <v>23</v>
      </c>
      <c r="E24" s="17"/>
      <c r="F24" s="57" t="s">
        <v>542</v>
      </c>
      <c r="G24" s="96">
        <v>74</v>
      </c>
      <c r="H24" s="96">
        <v>66</v>
      </c>
      <c r="I24" s="59">
        <f t="shared" si="0"/>
        <v>140</v>
      </c>
      <c r="J24" s="57">
        <v>9101752406</v>
      </c>
      <c r="K24" s="48" t="s">
        <v>575</v>
      </c>
      <c r="L24" s="94" t="s">
        <v>610</v>
      </c>
      <c r="M24" s="108">
        <v>9957521182</v>
      </c>
      <c r="N24" s="109" t="s">
        <v>661</v>
      </c>
      <c r="O24" s="112">
        <v>9957536394</v>
      </c>
      <c r="P24" s="196"/>
      <c r="Q24" s="110" t="s">
        <v>624</v>
      </c>
      <c r="R24" s="18">
        <v>52</v>
      </c>
      <c r="S24" s="110" t="s">
        <v>635</v>
      </c>
      <c r="T24" s="18"/>
    </row>
    <row r="25" spans="1:20" ht="18.75">
      <c r="A25" s="4">
        <v>21</v>
      </c>
      <c r="B25" s="17" t="s">
        <v>62</v>
      </c>
      <c r="C25" s="96" t="s">
        <v>371</v>
      </c>
      <c r="D25" s="18" t="s">
        <v>25</v>
      </c>
      <c r="E25" s="19"/>
      <c r="F25" s="18"/>
      <c r="G25" s="96">
        <v>52</v>
      </c>
      <c r="H25" s="96">
        <v>39</v>
      </c>
      <c r="I25" s="59">
        <f t="shared" si="0"/>
        <v>91</v>
      </c>
      <c r="J25" s="18">
        <v>8011380345</v>
      </c>
      <c r="K25" s="18" t="s">
        <v>570</v>
      </c>
      <c r="L25" s="94" t="s">
        <v>597</v>
      </c>
      <c r="M25" s="108">
        <v>9854186096</v>
      </c>
      <c r="N25" s="109" t="s">
        <v>639</v>
      </c>
      <c r="O25" s="112">
        <v>9954365629</v>
      </c>
      <c r="P25" s="195">
        <v>43690</v>
      </c>
      <c r="Q25" s="110" t="s">
        <v>624</v>
      </c>
      <c r="R25" s="18">
        <v>51</v>
      </c>
      <c r="S25" s="110" t="s">
        <v>635</v>
      </c>
      <c r="T25" s="18"/>
    </row>
    <row r="26" spans="1:20" ht="18.75">
      <c r="A26" s="4">
        <v>22</v>
      </c>
      <c r="B26" s="17" t="s">
        <v>62</v>
      </c>
      <c r="C26" s="96" t="s">
        <v>372</v>
      </c>
      <c r="D26" s="18" t="s">
        <v>23</v>
      </c>
      <c r="E26" s="19"/>
      <c r="F26" s="18" t="s">
        <v>542</v>
      </c>
      <c r="G26" s="96">
        <v>31</v>
      </c>
      <c r="H26" s="96">
        <v>34</v>
      </c>
      <c r="I26" s="59">
        <f t="shared" si="0"/>
        <v>65</v>
      </c>
      <c r="J26" s="18">
        <v>9101986819</v>
      </c>
      <c r="K26" s="18" t="s">
        <v>570</v>
      </c>
      <c r="L26" s="94" t="s">
        <v>597</v>
      </c>
      <c r="M26" s="108">
        <v>9854186096</v>
      </c>
      <c r="N26" s="109" t="s">
        <v>639</v>
      </c>
      <c r="O26" s="112">
        <v>9954365629</v>
      </c>
      <c r="P26" s="196"/>
      <c r="Q26" s="110" t="s">
        <v>624</v>
      </c>
      <c r="R26" s="18">
        <v>49</v>
      </c>
      <c r="S26" s="110" t="s">
        <v>635</v>
      </c>
      <c r="T26" s="18"/>
    </row>
    <row r="27" spans="1:20" ht="18.75">
      <c r="A27" s="4">
        <v>23</v>
      </c>
      <c r="B27" s="17" t="s">
        <v>62</v>
      </c>
      <c r="C27" s="96" t="s">
        <v>372</v>
      </c>
      <c r="D27" s="18" t="s">
        <v>23</v>
      </c>
      <c r="E27" s="19"/>
      <c r="F27" s="18" t="s">
        <v>542</v>
      </c>
      <c r="G27" s="96">
        <v>71</v>
      </c>
      <c r="H27" s="96">
        <v>76</v>
      </c>
      <c r="I27" s="59">
        <f t="shared" si="0"/>
        <v>147</v>
      </c>
      <c r="J27" s="18">
        <v>9101986819</v>
      </c>
      <c r="K27" s="18" t="s">
        <v>570</v>
      </c>
      <c r="L27" s="94" t="s">
        <v>597</v>
      </c>
      <c r="M27" s="108">
        <v>9854186096</v>
      </c>
      <c r="N27" s="109" t="s">
        <v>639</v>
      </c>
      <c r="O27" s="112">
        <v>9954365629</v>
      </c>
      <c r="P27" s="100">
        <v>43691</v>
      </c>
      <c r="Q27" s="110" t="s">
        <v>625</v>
      </c>
      <c r="R27" s="18">
        <v>49</v>
      </c>
      <c r="S27" s="110" t="s">
        <v>635</v>
      </c>
      <c r="T27" s="18"/>
    </row>
    <row r="28" spans="1:20" ht="18.75">
      <c r="A28" s="4">
        <v>24</v>
      </c>
      <c r="B28" s="17" t="s">
        <v>62</v>
      </c>
      <c r="C28" s="96" t="s">
        <v>373</v>
      </c>
      <c r="D28" s="18" t="s">
        <v>23</v>
      </c>
      <c r="E28" s="19"/>
      <c r="F28" s="18" t="s">
        <v>543</v>
      </c>
      <c r="G28" s="96">
        <v>77</v>
      </c>
      <c r="H28" s="96">
        <v>81</v>
      </c>
      <c r="I28" s="59">
        <f t="shared" si="0"/>
        <v>158</v>
      </c>
      <c r="J28" s="18">
        <v>9859910357</v>
      </c>
      <c r="K28" s="18" t="s">
        <v>570</v>
      </c>
      <c r="L28" s="94" t="s">
        <v>597</v>
      </c>
      <c r="M28" s="108">
        <v>9854186096</v>
      </c>
      <c r="N28" s="109" t="s">
        <v>639</v>
      </c>
      <c r="O28" s="112">
        <v>9954365629</v>
      </c>
      <c r="P28" s="100">
        <v>43693</v>
      </c>
      <c r="Q28" s="110" t="s">
        <v>627</v>
      </c>
      <c r="R28" s="18">
        <v>52</v>
      </c>
      <c r="S28" s="110" t="s">
        <v>635</v>
      </c>
      <c r="T28" s="18"/>
    </row>
    <row r="29" spans="1:20" ht="18.75">
      <c r="A29" s="4">
        <v>25</v>
      </c>
      <c r="B29" s="17" t="s">
        <v>62</v>
      </c>
      <c r="C29" s="96" t="s">
        <v>373</v>
      </c>
      <c r="D29" s="57" t="s">
        <v>23</v>
      </c>
      <c r="E29" s="17"/>
      <c r="F29" s="57" t="s">
        <v>543</v>
      </c>
      <c r="G29" s="96">
        <v>54</v>
      </c>
      <c r="H29" s="96">
        <v>48</v>
      </c>
      <c r="I29" s="59">
        <f t="shared" si="0"/>
        <v>102</v>
      </c>
      <c r="J29" s="18">
        <v>9859910357</v>
      </c>
      <c r="K29" s="18" t="s">
        <v>570</v>
      </c>
      <c r="L29" s="94" t="s">
        <v>597</v>
      </c>
      <c r="M29" s="108">
        <v>9854186096</v>
      </c>
      <c r="N29" s="109" t="s">
        <v>639</v>
      </c>
      <c r="O29" s="112">
        <v>9954365629</v>
      </c>
      <c r="P29" s="195">
        <v>43694</v>
      </c>
      <c r="Q29" s="110" t="s">
        <v>628</v>
      </c>
      <c r="R29" s="18">
        <v>52</v>
      </c>
      <c r="S29" s="110" t="s">
        <v>635</v>
      </c>
      <c r="T29" s="18"/>
    </row>
    <row r="30" spans="1:20" ht="18.75">
      <c r="A30" s="4">
        <v>26</v>
      </c>
      <c r="B30" s="17" t="s">
        <v>62</v>
      </c>
      <c r="C30" s="96" t="s">
        <v>374</v>
      </c>
      <c r="D30" s="18" t="s">
        <v>23</v>
      </c>
      <c r="E30" s="19"/>
      <c r="F30" s="18" t="s">
        <v>542</v>
      </c>
      <c r="G30" s="96">
        <v>32</v>
      </c>
      <c r="H30" s="96">
        <v>21</v>
      </c>
      <c r="I30" s="59">
        <f t="shared" si="0"/>
        <v>53</v>
      </c>
      <c r="J30" s="18">
        <v>8638869882</v>
      </c>
      <c r="K30" s="18" t="s">
        <v>570</v>
      </c>
      <c r="L30" s="94" t="s">
        <v>597</v>
      </c>
      <c r="M30" s="108">
        <v>9854186096</v>
      </c>
      <c r="N30" s="109" t="s">
        <v>639</v>
      </c>
      <c r="O30" s="112">
        <v>9954365629</v>
      </c>
      <c r="P30" s="196"/>
      <c r="Q30" s="110" t="s">
        <v>628</v>
      </c>
      <c r="R30" s="18">
        <v>48</v>
      </c>
      <c r="S30" s="110" t="s">
        <v>635</v>
      </c>
      <c r="T30" s="18"/>
    </row>
    <row r="31" spans="1:20" ht="18.75">
      <c r="A31" s="4">
        <v>27</v>
      </c>
      <c r="B31" s="17" t="s">
        <v>62</v>
      </c>
      <c r="C31" s="96" t="s">
        <v>375</v>
      </c>
      <c r="D31" s="18" t="s">
        <v>23</v>
      </c>
      <c r="E31" s="19"/>
      <c r="F31" s="18" t="s">
        <v>542</v>
      </c>
      <c r="G31" s="96">
        <v>63</v>
      </c>
      <c r="H31" s="96">
        <v>84</v>
      </c>
      <c r="I31" s="59">
        <f t="shared" si="0"/>
        <v>147</v>
      </c>
      <c r="J31" s="18">
        <v>9954159023</v>
      </c>
      <c r="K31" s="18" t="s">
        <v>570</v>
      </c>
      <c r="L31" s="94" t="s">
        <v>597</v>
      </c>
      <c r="M31" s="108">
        <v>9854186096</v>
      </c>
      <c r="N31" s="109" t="s">
        <v>639</v>
      </c>
      <c r="O31" s="112">
        <v>9954365629</v>
      </c>
      <c r="P31" s="100">
        <v>43696</v>
      </c>
      <c r="Q31" s="110" t="s">
        <v>629</v>
      </c>
      <c r="R31" s="18">
        <v>47</v>
      </c>
      <c r="S31" s="110" t="s">
        <v>635</v>
      </c>
      <c r="T31" s="18"/>
    </row>
    <row r="32" spans="1:20" ht="18.75">
      <c r="A32" s="4">
        <v>28</v>
      </c>
      <c r="B32" s="17" t="s">
        <v>62</v>
      </c>
      <c r="C32" s="96" t="s">
        <v>376</v>
      </c>
      <c r="D32" s="18" t="s">
        <v>23</v>
      </c>
      <c r="E32" s="19"/>
      <c r="F32" s="18" t="s">
        <v>542</v>
      </c>
      <c r="G32" s="96">
        <v>46</v>
      </c>
      <c r="H32" s="96">
        <v>63</v>
      </c>
      <c r="I32" s="59">
        <f t="shared" si="0"/>
        <v>109</v>
      </c>
      <c r="J32" s="18">
        <v>7896663185</v>
      </c>
      <c r="K32" s="18" t="s">
        <v>570</v>
      </c>
      <c r="L32" s="94" t="s">
        <v>597</v>
      </c>
      <c r="M32" s="108">
        <v>9854186096</v>
      </c>
      <c r="N32" s="109" t="s">
        <v>639</v>
      </c>
      <c r="O32" s="112">
        <v>9954365629</v>
      </c>
      <c r="P32" s="100">
        <v>43698</v>
      </c>
      <c r="Q32" s="110" t="s">
        <v>625</v>
      </c>
      <c r="R32" s="18">
        <v>46</v>
      </c>
      <c r="S32" s="110" t="s">
        <v>635</v>
      </c>
      <c r="T32" s="18"/>
    </row>
    <row r="33" spans="1:20" ht="18.75">
      <c r="A33" s="4">
        <v>29</v>
      </c>
      <c r="B33" s="17" t="s">
        <v>62</v>
      </c>
      <c r="C33" s="96" t="s">
        <v>377</v>
      </c>
      <c r="D33" s="18" t="s">
        <v>23</v>
      </c>
      <c r="E33" s="19"/>
      <c r="F33" s="18" t="s">
        <v>542</v>
      </c>
      <c r="G33" s="96">
        <v>83</v>
      </c>
      <c r="H33" s="96">
        <v>91</v>
      </c>
      <c r="I33" s="59">
        <f t="shared" si="0"/>
        <v>174</v>
      </c>
      <c r="J33" s="18">
        <v>7002260627</v>
      </c>
      <c r="K33" s="18" t="s">
        <v>570</v>
      </c>
      <c r="L33" s="94" t="s">
        <v>597</v>
      </c>
      <c r="M33" s="108">
        <v>9854186096</v>
      </c>
      <c r="N33" s="109" t="s">
        <v>639</v>
      </c>
      <c r="O33" s="112">
        <v>9954365629</v>
      </c>
      <c r="P33" s="100">
        <v>43699</v>
      </c>
      <c r="Q33" s="110" t="s">
        <v>626</v>
      </c>
      <c r="R33" s="18">
        <v>47</v>
      </c>
      <c r="S33" s="110" t="s">
        <v>635</v>
      </c>
      <c r="T33" s="18"/>
    </row>
    <row r="34" spans="1:20" ht="18.75">
      <c r="A34" s="4">
        <v>30</v>
      </c>
      <c r="B34" s="17" t="s">
        <v>62</v>
      </c>
      <c r="C34" s="96" t="s">
        <v>378</v>
      </c>
      <c r="D34" s="18" t="s">
        <v>25</v>
      </c>
      <c r="E34" s="19"/>
      <c r="F34" s="18" t="s">
        <v>542</v>
      </c>
      <c r="G34" s="96">
        <v>15</v>
      </c>
      <c r="H34" s="96">
        <v>13</v>
      </c>
      <c r="I34" s="59">
        <f t="shared" si="0"/>
        <v>28</v>
      </c>
      <c r="J34" s="104">
        <v>9435233340</v>
      </c>
      <c r="K34" s="18" t="s">
        <v>570</v>
      </c>
      <c r="L34" s="94" t="s">
        <v>597</v>
      </c>
      <c r="M34" s="108">
        <v>9854186096</v>
      </c>
      <c r="N34" s="109" t="s">
        <v>639</v>
      </c>
      <c r="O34" s="112">
        <v>9954365629</v>
      </c>
      <c r="P34" s="195">
        <v>43700</v>
      </c>
      <c r="Q34" s="110" t="s">
        <v>627</v>
      </c>
      <c r="R34" s="18">
        <v>46</v>
      </c>
      <c r="S34" s="110" t="s">
        <v>635</v>
      </c>
      <c r="T34" s="18"/>
    </row>
    <row r="35" spans="1:20" ht="18.75">
      <c r="A35" s="4">
        <v>31</v>
      </c>
      <c r="B35" s="17" t="s">
        <v>62</v>
      </c>
      <c r="C35" s="96" t="s">
        <v>379</v>
      </c>
      <c r="D35" s="18" t="s">
        <v>23</v>
      </c>
      <c r="E35" s="19"/>
      <c r="F35" s="18" t="s">
        <v>542</v>
      </c>
      <c r="G35" s="96">
        <v>4</v>
      </c>
      <c r="H35" s="96">
        <v>6</v>
      </c>
      <c r="I35" s="59">
        <f t="shared" si="0"/>
        <v>10</v>
      </c>
      <c r="J35" s="18">
        <v>9957755203</v>
      </c>
      <c r="K35" s="18" t="s">
        <v>570</v>
      </c>
      <c r="L35" s="94" t="s">
        <v>597</v>
      </c>
      <c r="M35" s="108">
        <v>9854186096</v>
      </c>
      <c r="N35" s="109" t="s">
        <v>639</v>
      </c>
      <c r="O35" s="112">
        <v>9954365629</v>
      </c>
      <c r="P35" s="196"/>
      <c r="Q35" s="110" t="s">
        <v>627</v>
      </c>
      <c r="R35" s="18">
        <v>46</v>
      </c>
      <c r="S35" s="110" t="s">
        <v>635</v>
      </c>
      <c r="T35" s="18"/>
    </row>
    <row r="36" spans="1:20" ht="18.75">
      <c r="A36" s="4">
        <v>32</v>
      </c>
      <c r="B36" s="17" t="s">
        <v>62</v>
      </c>
      <c r="C36" s="96" t="s">
        <v>380</v>
      </c>
      <c r="D36" s="18" t="s">
        <v>23</v>
      </c>
      <c r="E36" s="19"/>
      <c r="F36" s="18" t="s">
        <v>542</v>
      </c>
      <c r="G36" s="96">
        <v>14</v>
      </c>
      <c r="H36" s="96">
        <v>13</v>
      </c>
      <c r="I36" s="59">
        <f t="shared" si="0"/>
        <v>27</v>
      </c>
      <c r="J36" s="18">
        <v>8876121965</v>
      </c>
      <c r="K36" s="18" t="s">
        <v>570</v>
      </c>
      <c r="L36" s="94" t="s">
        <v>597</v>
      </c>
      <c r="M36" s="108">
        <v>9854186096</v>
      </c>
      <c r="N36" s="109" t="s">
        <v>639</v>
      </c>
      <c r="O36" s="112">
        <v>9954365629</v>
      </c>
      <c r="P36" s="196"/>
      <c r="Q36" s="110" t="s">
        <v>627</v>
      </c>
      <c r="R36" s="18">
        <v>49</v>
      </c>
      <c r="S36" s="110" t="s">
        <v>635</v>
      </c>
      <c r="T36" s="18"/>
    </row>
    <row r="37" spans="1:20" ht="18.75">
      <c r="A37" s="4">
        <v>33</v>
      </c>
      <c r="B37" s="17" t="s">
        <v>62</v>
      </c>
      <c r="C37" s="96" t="s">
        <v>381</v>
      </c>
      <c r="D37" s="18" t="s">
        <v>25</v>
      </c>
      <c r="E37" s="19"/>
      <c r="F37" s="18"/>
      <c r="G37" s="96">
        <v>14</v>
      </c>
      <c r="H37" s="96">
        <v>18</v>
      </c>
      <c r="I37" s="59">
        <f t="shared" si="0"/>
        <v>32</v>
      </c>
      <c r="J37" s="104">
        <v>9401028281</v>
      </c>
      <c r="K37" s="18" t="s">
        <v>570</v>
      </c>
      <c r="L37" s="94" t="s">
        <v>597</v>
      </c>
      <c r="M37" s="108">
        <v>9854186096</v>
      </c>
      <c r="N37" s="109" t="s">
        <v>639</v>
      </c>
      <c r="O37" s="112">
        <v>9954365629</v>
      </c>
      <c r="P37" s="196"/>
      <c r="Q37" s="110" t="s">
        <v>627</v>
      </c>
      <c r="R37" s="18">
        <v>46</v>
      </c>
      <c r="S37" s="110" t="s">
        <v>635</v>
      </c>
      <c r="T37" s="18"/>
    </row>
    <row r="38" spans="1:20" ht="18.75">
      <c r="A38" s="4">
        <v>34</v>
      </c>
      <c r="B38" s="17" t="s">
        <v>62</v>
      </c>
      <c r="C38" s="96" t="s">
        <v>382</v>
      </c>
      <c r="D38" s="18" t="s">
        <v>23</v>
      </c>
      <c r="E38" s="19"/>
      <c r="F38" s="18" t="s">
        <v>542</v>
      </c>
      <c r="G38" s="96">
        <v>27</v>
      </c>
      <c r="H38" s="96">
        <v>20</v>
      </c>
      <c r="I38" s="59">
        <f t="shared" si="0"/>
        <v>47</v>
      </c>
      <c r="J38" s="18">
        <v>6900481039</v>
      </c>
      <c r="K38" s="18" t="s">
        <v>570</v>
      </c>
      <c r="L38" s="94" t="s">
        <v>597</v>
      </c>
      <c r="M38" s="108">
        <v>9854186096</v>
      </c>
      <c r="N38" s="109" t="s">
        <v>639</v>
      </c>
      <c r="O38" s="112">
        <v>9954365629</v>
      </c>
      <c r="P38" s="196"/>
      <c r="Q38" s="110" t="s">
        <v>627</v>
      </c>
      <c r="R38" s="18">
        <v>44</v>
      </c>
      <c r="S38" s="110" t="s">
        <v>635</v>
      </c>
      <c r="T38" s="18"/>
    </row>
    <row r="39" spans="1:20" ht="18.75">
      <c r="A39" s="4">
        <v>35</v>
      </c>
      <c r="B39" s="17" t="s">
        <v>62</v>
      </c>
      <c r="C39" s="96" t="s">
        <v>383</v>
      </c>
      <c r="D39" s="18" t="s">
        <v>23</v>
      </c>
      <c r="E39" s="19"/>
      <c r="F39" s="18" t="s">
        <v>545</v>
      </c>
      <c r="G39" s="96">
        <v>55</v>
      </c>
      <c r="H39" s="96">
        <v>75</v>
      </c>
      <c r="I39" s="59">
        <f t="shared" si="0"/>
        <v>130</v>
      </c>
      <c r="J39" s="18">
        <v>9101931250</v>
      </c>
      <c r="K39" s="18" t="s">
        <v>570</v>
      </c>
      <c r="L39" s="94" t="s">
        <v>597</v>
      </c>
      <c r="M39" s="108">
        <v>9854186096</v>
      </c>
      <c r="N39" s="109" t="s">
        <v>639</v>
      </c>
      <c r="O39" s="112">
        <v>9954365629</v>
      </c>
      <c r="P39" s="195">
        <v>43703</v>
      </c>
      <c r="Q39" s="110" t="s">
        <v>629</v>
      </c>
      <c r="R39" s="18">
        <v>43</v>
      </c>
      <c r="S39" s="110" t="s">
        <v>635</v>
      </c>
      <c r="T39" s="18"/>
    </row>
    <row r="40" spans="1:20" ht="18.75">
      <c r="A40" s="4">
        <v>36</v>
      </c>
      <c r="B40" s="17" t="s">
        <v>62</v>
      </c>
      <c r="C40" s="96" t="s">
        <v>384</v>
      </c>
      <c r="D40" s="18" t="s">
        <v>23</v>
      </c>
      <c r="E40" s="19"/>
      <c r="F40" s="18" t="s">
        <v>543</v>
      </c>
      <c r="G40" s="96">
        <v>31</v>
      </c>
      <c r="H40" s="96">
        <v>20</v>
      </c>
      <c r="I40" s="59">
        <f t="shared" si="0"/>
        <v>51</v>
      </c>
      <c r="J40" s="18">
        <v>9678301909</v>
      </c>
      <c r="K40" s="18" t="s">
        <v>570</v>
      </c>
      <c r="L40" s="94" t="s">
        <v>597</v>
      </c>
      <c r="M40" s="108">
        <v>9854186096</v>
      </c>
      <c r="N40" s="109" t="s">
        <v>639</v>
      </c>
      <c r="O40" s="112">
        <v>9954365629</v>
      </c>
      <c r="P40" s="196"/>
      <c r="Q40" s="110" t="s">
        <v>629</v>
      </c>
      <c r="R40" s="18">
        <v>43</v>
      </c>
      <c r="S40" s="110" t="s">
        <v>635</v>
      </c>
      <c r="T40" s="18"/>
    </row>
    <row r="41" spans="1:20" ht="18.75">
      <c r="A41" s="4">
        <v>37</v>
      </c>
      <c r="B41" s="17" t="s">
        <v>62</v>
      </c>
      <c r="C41" s="96" t="s">
        <v>384</v>
      </c>
      <c r="D41" s="18" t="s">
        <v>23</v>
      </c>
      <c r="E41" s="19"/>
      <c r="F41" s="18" t="s">
        <v>543</v>
      </c>
      <c r="G41" s="96">
        <v>86</v>
      </c>
      <c r="H41" s="96">
        <v>45</v>
      </c>
      <c r="I41" s="59">
        <f t="shared" si="0"/>
        <v>131</v>
      </c>
      <c r="J41" s="18">
        <v>9678301909</v>
      </c>
      <c r="K41" s="18" t="s">
        <v>570</v>
      </c>
      <c r="L41" s="94" t="s">
        <v>597</v>
      </c>
      <c r="M41" s="108">
        <v>9854186096</v>
      </c>
      <c r="N41" s="109" t="s">
        <v>639</v>
      </c>
      <c r="O41" s="112">
        <v>9954365629</v>
      </c>
      <c r="P41" s="100">
        <v>43704</v>
      </c>
      <c r="Q41" s="110" t="s">
        <v>624</v>
      </c>
      <c r="R41" s="18">
        <v>43</v>
      </c>
      <c r="S41" s="110" t="s">
        <v>635</v>
      </c>
      <c r="T41" s="18"/>
    </row>
    <row r="42" spans="1:20" ht="18.75">
      <c r="A42" s="4">
        <v>38</v>
      </c>
      <c r="B42" s="17" t="s">
        <v>62</v>
      </c>
      <c r="C42" s="96" t="s">
        <v>385</v>
      </c>
      <c r="D42" s="18" t="s">
        <v>23</v>
      </c>
      <c r="E42" s="19"/>
      <c r="F42" s="18" t="s">
        <v>544</v>
      </c>
      <c r="G42" s="96">
        <v>72</v>
      </c>
      <c r="H42" s="96">
        <v>66</v>
      </c>
      <c r="I42" s="59">
        <f t="shared" si="0"/>
        <v>138</v>
      </c>
      <c r="J42" s="18">
        <v>9854042093</v>
      </c>
      <c r="K42" s="18" t="s">
        <v>560</v>
      </c>
      <c r="L42" s="94" t="s">
        <v>611</v>
      </c>
      <c r="M42" s="108">
        <v>9401781170</v>
      </c>
      <c r="N42" s="109" t="s">
        <v>662</v>
      </c>
      <c r="O42" s="112">
        <v>8472856292</v>
      </c>
      <c r="P42" s="100">
        <v>43705</v>
      </c>
      <c r="Q42" s="110" t="s">
        <v>625</v>
      </c>
      <c r="R42" s="18">
        <v>12</v>
      </c>
      <c r="S42" s="110" t="s">
        <v>635</v>
      </c>
      <c r="T42" s="18"/>
    </row>
    <row r="43" spans="1:20" ht="18.75">
      <c r="A43" s="4">
        <v>39</v>
      </c>
      <c r="B43" s="17" t="s">
        <v>62</v>
      </c>
      <c r="C43" s="96" t="s">
        <v>385</v>
      </c>
      <c r="D43" s="18" t="s">
        <v>23</v>
      </c>
      <c r="E43" s="19"/>
      <c r="F43" s="18" t="s">
        <v>544</v>
      </c>
      <c r="G43" s="96">
        <v>78</v>
      </c>
      <c r="H43" s="96">
        <v>69</v>
      </c>
      <c r="I43" s="59">
        <f t="shared" si="0"/>
        <v>147</v>
      </c>
      <c r="J43" s="18">
        <v>9854042093</v>
      </c>
      <c r="K43" s="18" t="s">
        <v>560</v>
      </c>
      <c r="L43" s="94" t="s">
        <v>611</v>
      </c>
      <c r="M43" s="108">
        <v>9401781170</v>
      </c>
      <c r="N43" s="109" t="s">
        <v>662</v>
      </c>
      <c r="O43" s="112">
        <v>8472856292</v>
      </c>
      <c r="P43" s="100">
        <v>43706</v>
      </c>
      <c r="Q43" s="110" t="s">
        <v>626</v>
      </c>
      <c r="R43" s="18">
        <v>12</v>
      </c>
      <c r="S43" s="110" t="s">
        <v>635</v>
      </c>
      <c r="T43" s="18"/>
    </row>
    <row r="44" spans="1:20" ht="18.75">
      <c r="A44" s="4">
        <v>40</v>
      </c>
      <c r="B44" s="17" t="s">
        <v>62</v>
      </c>
      <c r="C44" s="96" t="s">
        <v>385</v>
      </c>
      <c r="D44" s="18" t="s">
        <v>23</v>
      </c>
      <c r="E44" s="19"/>
      <c r="F44" s="18" t="s">
        <v>544</v>
      </c>
      <c r="G44" s="96">
        <v>69</v>
      </c>
      <c r="H44" s="96">
        <v>71</v>
      </c>
      <c r="I44" s="59">
        <f t="shared" si="0"/>
        <v>140</v>
      </c>
      <c r="J44" s="18">
        <v>9854042093</v>
      </c>
      <c r="K44" s="18" t="s">
        <v>560</v>
      </c>
      <c r="L44" s="94" t="s">
        <v>611</v>
      </c>
      <c r="M44" s="108">
        <v>9401781170</v>
      </c>
      <c r="N44" s="109" t="s">
        <v>662</v>
      </c>
      <c r="O44" s="112">
        <v>8472856292</v>
      </c>
      <c r="P44" s="100">
        <v>43707</v>
      </c>
      <c r="Q44" s="110" t="s">
        <v>627</v>
      </c>
      <c r="R44" s="18">
        <v>12</v>
      </c>
      <c r="S44" s="110" t="s">
        <v>635</v>
      </c>
      <c r="T44" s="18"/>
    </row>
    <row r="45" spans="1:20" ht="18.75">
      <c r="A45" s="4">
        <v>41</v>
      </c>
      <c r="B45" s="17" t="s">
        <v>63</v>
      </c>
      <c r="C45" s="89" t="s">
        <v>386</v>
      </c>
      <c r="D45" s="18" t="s">
        <v>23</v>
      </c>
      <c r="E45" s="19"/>
      <c r="F45" s="18" t="s">
        <v>542</v>
      </c>
      <c r="G45" s="89">
        <v>66</v>
      </c>
      <c r="H45" s="89">
        <v>76</v>
      </c>
      <c r="I45" s="59">
        <f t="shared" si="0"/>
        <v>142</v>
      </c>
      <c r="J45" s="18">
        <v>9401244728</v>
      </c>
      <c r="K45" s="18" t="s">
        <v>578</v>
      </c>
      <c r="L45" s="94" t="s">
        <v>612</v>
      </c>
      <c r="M45" s="108">
        <v>8486312077</v>
      </c>
      <c r="N45" s="109" t="s">
        <v>663</v>
      </c>
      <c r="O45" s="112">
        <v>8751838011</v>
      </c>
      <c r="P45" s="101">
        <v>43678</v>
      </c>
      <c r="Q45" s="110" t="s">
        <v>626</v>
      </c>
      <c r="R45" s="18">
        <v>46</v>
      </c>
      <c r="S45" s="110" t="s">
        <v>636</v>
      </c>
      <c r="T45" s="18"/>
    </row>
    <row r="46" spans="1:20" ht="18.75">
      <c r="A46" s="4">
        <v>42</v>
      </c>
      <c r="B46" s="17" t="s">
        <v>63</v>
      </c>
      <c r="C46" s="89" t="s">
        <v>387</v>
      </c>
      <c r="D46" s="18" t="s">
        <v>25</v>
      </c>
      <c r="E46" s="19"/>
      <c r="F46" s="18"/>
      <c r="G46" s="89">
        <v>34</v>
      </c>
      <c r="H46" s="89">
        <v>45</v>
      </c>
      <c r="I46" s="59">
        <f t="shared" si="0"/>
        <v>79</v>
      </c>
      <c r="J46" s="18">
        <v>9957960429</v>
      </c>
      <c r="K46" s="18" t="s">
        <v>578</v>
      </c>
      <c r="L46" s="94" t="s">
        <v>612</v>
      </c>
      <c r="M46" s="108">
        <v>8486312077</v>
      </c>
      <c r="N46" s="109" t="s">
        <v>663</v>
      </c>
      <c r="O46" s="112">
        <v>8751838011</v>
      </c>
      <c r="P46" s="197">
        <v>43679</v>
      </c>
      <c r="Q46" s="110" t="s">
        <v>627</v>
      </c>
      <c r="R46" s="18">
        <v>48</v>
      </c>
      <c r="S46" s="110" t="s">
        <v>636</v>
      </c>
      <c r="T46" s="18"/>
    </row>
    <row r="47" spans="1:20" ht="18.75">
      <c r="A47" s="4">
        <v>43</v>
      </c>
      <c r="B47" s="17" t="s">
        <v>63</v>
      </c>
      <c r="C47" s="89" t="s">
        <v>386</v>
      </c>
      <c r="D47" s="18" t="s">
        <v>23</v>
      </c>
      <c r="E47" s="19"/>
      <c r="F47" s="18" t="s">
        <v>542</v>
      </c>
      <c r="G47" s="89">
        <v>45</v>
      </c>
      <c r="H47" s="89">
        <v>65</v>
      </c>
      <c r="I47" s="59">
        <f t="shared" si="0"/>
        <v>110</v>
      </c>
      <c r="J47" s="18">
        <v>9401244728</v>
      </c>
      <c r="K47" s="18" t="s">
        <v>578</v>
      </c>
      <c r="L47" s="94" t="s">
        <v>612</v>
      </c>
      <c r="M47" s="108">
        <v>8486312077</v>
      </c>
      <c r="N47" s="109" t="s">
        <v>663</v>
      </c>
      <c r="O47" s="112">
        <v>8751838011</v>
      </c>
      <c r="P47" s="198"/>
      <c r="Q47" s="110" t="s">
        <v>627</v>
      </c>
      <c r="R47" s="18">
        <v>44</v>
      </c>
      <c r="S47" s="110" t="s">
        <v>636</v>
      </c>
      <c r="T47" s="18"/>
    </row>
    <row r="48" spans="1:20" ht="18.75">
      <c r="A48" s="4">
        <v>44</v>
      </c>
      <c r="B48" s="17" t="s">
        <v>63</v>
      </c>
      <c r="C48" s="89" t="s">
        <v>388</v>
      </c>
      <c r="D48" s="18" t="s">
        <v>25</v>
      </c>
      <c r="E48" s="19"/>
      <c r="F48" s="18"/>
      <c r="G48" s="89">
        <v>67</v>
      </c>
      <c r="H48" s="89">
        <v>58</v>
      </c>
      <c r="I48" s="59">
        <f t="shared" si="0"/>
        <v>125</v>
      </c>
      <c r="J48" s="18">
        <v>9401244728</v>
      </c>
      <c r="K48" s="18" t="s">
        <v>578</v>
      </c>
      <c r="L48" s="94" t="s">
        <v>612</v>
      </c>
      <c r="M48" s="108">
        <v>8486312077</v>
      </c>
      <c r="N48" s="109" t="s">
        <v>663</v>
      </c>
      <c r="O48" s="112">
        <v>8751838011</v>
      </c>
      <c r="P48" s="101">
        <v>43680</v>
      </c>
      <c r="Q48" s="110" t="s">
        <v>628</v>
      </c>
      <c r="R48" s="18">
        <v>44</v>
      </c>
      <c r="S48" s="110" t="s">
        <v>636</v>
      </c>
      <c r="T48" s="18"/>
    </row>
    <row r="49" spans="1:20" ht="18.75">
      <c r="A49" s="4">
        <v>45</v>
      </c>
      <c r="B49" s="17" t="s">
        <v>63</v>
      </c>
      <c r="C49" s="89" t="s">
        <v>389</v>
      </c>
      <c r="D49" s="18" t="s">
        <v>23</v>
      </c>
      <c r="E49" s="19"/>
      <c r="F49" s="18" t="s">
        <v>542</v>
      </c>
      <c r="G49" s="89">
        <v>64</v>
      </c>
      <c r="H49" s="89">
        <v>63</v>
      </c>
      <c r="I49" s="59">
        <f t="shared" si="0"/>
        <v>127</v>
      </c>
      <c r="J49" s="18">
        <v>9854750355</v>
      </c>
      <c r="K49" s="18" t="s">
        <v>578</v>
      </c>
      <c r="L49" s="94" t="s">
        <v>612</v>
      </c>
      <c r="M49" s="108">
        <v>8486312077</v>
      </c>
      <c r="N49" s="109" t="s">
        <v>663</v>
      </c>
      <c r="O49" s="112">
        <v>8751838011</v>
      </c>
      <c r="P49" s="101">
        <v>43682</v>
      </c>
      <c r="Q49" s="110" t="s">
        <v>629</v>
      </c>
      <c r="R49" s="18">
        <v>48</v>
      </c>
      <c r="S49" s="110" t="s">
        <v>636</v>
      </c>
      <c r="T49" s="18"/>
    </row>
    <row r="50" spans="1:20" ht="18.75">
      <c r="A50" s="4">
        <v>46</v>
      </c>
      <c r="B50" s="17" t="s">
        <v>63</v>
      </c>
      <c r="C50" s="89" t="s">
        <v>390</v>
      </c>
      <c r="D50" s="18" t="s">
        <v>25</v>
      </c>
      <c r="E50" s="19"/>
      <c r="F50" s="18"/>
      <c r="G50" s="89">
        <v>23</v>
      </c>
      <c r="H50" s="89">
        <v>22</v>
      </c>
      <c r="I50" s="59">
        <f t="shared" si="0"/>
        <v>45</v>
      </c>
      <c r="J50" s="18">
        <v>7896950966</v>
      </c>
      <c r="K50" s="18" t="s">
        <v>579</v>
      </c>
      <c r="L50" s="94" t="s">
        <v>601</v>
      </c>
      <c r="M50" s="108">
        <v>8723909975</v>
      </c>
      <c r="N50" s="109" t="s">
        <v>664</v>
      </c>
      <c r="O50" s="112">
        <v>7896484311</v>
      </c>
      <c r="P50" s="197">
        <v>43683</v>
      </c>
      <c r="Q50" s="110" t="s">
        <v>624</v>
      </c>
      <c r="R50" s="18">
        <v>49</v>
      </c>
      <c r="S50" s="110" t="s">
        <v>636</v>
      </c>
      <c r="T50" s="18"/>
    </row>
    <row r="51" spans="1:20" ht="18.75">
      <c r="A51" s="4">
        <v>47</v>
      </c>
      <c r="B51" s="17" t="s">
        <v>63</v>
      </c>
      <c r="C51" s="89" t="s">
        <v>391</v>
      </c>
      <c r="D51" s="18" t="s">
        <v>23</v>
      </c>
      <c r="E51" s="19"/>
      <c r="F51" s="18" t="s">
        <v>542</v>
      </c>
      <c r="G51" s="89">
        <v>34</v>
      </c>
      <c r="H51" s="89">
        <v>48</v>
      </c>
      <c r="I51" s="59">
        <f t="shared" si="0"/>
        <v>82</v>
      </c>
      <c r="J51" s="18">
        <v>9678249376</v>
      </c>
      <c r="K51" s="18" t="s">
        <v>579</v>
      </c>
      <c r="L51" s="94" t="s">
        <v>601</v>
      </c>
      <c r="M51" s="108">
        <v>8723909975</v>
      </c>
      <c r="N51" s="109" t="s">
        <v>664</v>
      </c>
      <c r="O51" s="112">
        <v>7896484311</v>
      </c>
      <c r="P51" s="198"/>
      <c r="Q51" s="110" t="s">
        <v>624</v>
      </c>
      <c r="R51" s="18">
        <v>51</v>
      </c>
      <c r="S51" s="110" t="s">
        <v>636</v>
      </c>
      <c r="T51" s="18"/>
    </row>
    <row r="52" spans="1:20" ht="18.75">
      <c r="A52" s="4">
        <v>48</v>
      </c>
      <c r="B52" s="17" t="s">
        <v>63</v>
      </c>
      <c r="C52" s="89" t="s">
        <v>390</v>
      </c>
      <c r="D52" s="18" t="s">
        <v>25</v>
      </c>
      <c r="E52" s="19"/>
      <c r="F52" s="18"/>
      <c r="G52" s="89">
        <v>16</v>
      </c>
      <c r="H52" s="89">
        <v>19</v>
      </c>
      <c r="I52" s="59">
        <f t="shared" si="0"/>
        <v>35</v>
      </c>
      <c r="J52" s="18">
        <v>7896950966</v>
      </c>
      <c r="K52" s="18" t="s">
        <v>579</v>
      </c>
      <c r="L52" s="94" t="s">
        <v>601</v>
      </c>
      <c r="M52" s="108">
        <v>8723909975</v>
      </c>
      <c r="N52" s="109" t="s">
        <v>664</v>
      </c>
      <c r="O52" s="112">
        <v>7896484311</v>
      </c>
      <c r="P52" s="197">
        <v>43684</v>
      </c>
      <c r="Q52" s="110" t="s">
        <v>625</v>
      </c>
      <c r="R52" s="18">
        <v>56</v>
      </c>
      <c r="S52" s="110" t="s">
        <v>636</v>
      </c>
      <c r="T52" s="18"/>
    </row>
    <row r="53" spans="1:20" ht="18.75">
      <c r="A53" s="4">
        <v>49</v>
      </c>
      <c r="B53" s="17" t="s">
        <v>63</v>
      </c>
      <c r="C53" s="89" t="s">
        <v>392</v>
      </c>
      <c r="D53" s="57" t="s">
        <v>23</v>
      </c>
      <c r="E53" s="17"/>
      <c r="F53" s="57" t="s">
        <v>542</v>
      </c>
      <c r="G53" s="89">
        <v>41</v>
      </c>
      <c r="H53" s="89">
        <v>54</v>
      </c>
      <c r="I53" s="59">
        <f t="shared" si="0"/>
        <v>95</v>
      </c>
      <c r="J53" s="57">
        <v>8011892019</v>
      </c>
      <c r="K53" s="18" t="s">
        <v>579</v>
      </c>
      <c r="L53" s="94" t="s">
        <v>601</v>
      </c>
      <c r="M53" s="108">
        <v>8723909975</v>
      </c>
      <c r="N53" s="109" t="s">
        <v>664</v>
      </c>
      <c r="O53" s="112">
        <v>7896484311</v>
      </c>
      <c r="P53" s="198"/>
      <c r="Q53" s="110" t="s">
        <v>625</v>
      </c>
      <c r="R53" s="18">
        <v>52</v>
      </c>
      <c r="S53" s="110" t="s">
        <v>636</v>
      </c>
      <c r="T53" s="18"/>
    </row>
    <row r="54" spans="1:20" ht="18.75">
      <c r="A54" s="4">
        <v>50</v>
      </c>
      <c r="B54" s="17" t="s">
        <v>63</v>
      </c>
      <c r="C54" s="89" t="s">
        <v>393</v>
      </c>
      <c r="D54" s="18" t="s">
        <v>23</v>
      </c>
      <c r="E54" s="19"/>
      <c r="F54" s="18" t="s">
        <v>543</v>
      </c>
      <c r="G54" s="89">
        <v>67</v>
      </c>
      <c r="H54" s="89">
        <v>71</v>
      </c>
      <c r="I54" s="59">
        <f t="shared" si="0"/>
        <v>138</v>
      </c>
      <c r="J54" s="18">
        <v>9954026721</v>
      </c>
      <c r="K54" s="18" t="s">
        <v>579</v>
      </c>
      <c r="L54" s="94" t="s">
        <v>601</v>
      </c>
      <c r="M54" s="108">
        <v>8723909975</v>
      </c>
      <c r="N54" s="109" t="s">
        <v>664</v>
      </c>
      <c r="O54" s="112">
        <v>7896484311</v>
      </c>
      <c r="P54" s="101">
        <v>43685</v>
      </c>
      <c r="Q54" s="110" t="s">
        <v>626</v>
      </c>
      <c r="R54" s="18">
        <v>54</v>
      </c>
      <c r="S54" s="110" t="s">
        <v>636</v>
      </c>
      <c r="T54" s="18"/>
    </row>
    <row r="55" spans="1:20" ht="18.75">
      <c r="A55" s="4">
        <v>51</v>
      </c>
      <c r="B55" s="17" t="s">
        <v>63</v>
      </c>
      <c r="C55" s="89" t="s">
        <v>394</v>
      </c>
      <c r="D55" s="18" t="s">
        <v>25</v>
      </c>
      <c r="E55" s="19"/>
      <c r="F55" s="18"/>
      <c r="G55" s="89">
        <v>21</v>
      </c>
      <c r="H55" s="89">
        <v>16</v>
      </c>
      <c r="I55" s="59">
        <f t="shared" si="0"/>
        <v>37</v>
      </c>
      <c r="J55" s="104">
        <v>9678250957</v>
      </c>
      <c r="K55" s="18" t="s">
        <v>579</v>
      </c>
      <c r="L55" s="94" t="s">
        <v>601</v>
      </c>
      <c r="M55" s="108">
        <v>8723909975</v>
      </c>
      <c r="N55" s="109" t="s">
        <v>664</v>
      </c>
      <c r="O55" s="112">
        <v>7896484311</v>
      </c>
      <c r="P55" s="197">
        <v>43686</v>
      </c>
      <c r="Q55" s="110" t="s">
        <v>627</v>
      </c>
      <c r="R55" s="18">
        <v>55</v>
      </c>
      <c r="S55" s="110" t="s">
        <v>636</v>
      </c>
      <c r="T55" s="18"/>
    </row>
    <row r="56" spans="1:20" ht="18.75">
      <c r="A56" s="4">
        <v>52</v>
      </c>
      <c r="B56" s="17" t="s">
        <v>63</v>
      </c>
      <c r="C56" s="89" t="s">
        <v>395</v>
      </c>
      <c r="D56" s="18" t="s">
        <v>23</v>
      </c>
      <c r="E56" s="19"/>
      <c r="F56" s="18" t="s">
        <v>542</v>
      </c>
      <c r="G56" s="89">
        <v>52</v>
      </c>
      <c r="H56" s="89">
        <v>48</v>
      </c>
      <c r="I56" s="59">
        <f t="shared" si="0"/>
        <v>100</v>
      </c>
      <c r="J56" s="18">
        <v>7896041591</v>
      </c>
      <c r="K56" s="18" t="s">
        <v>579</v>
      </c>
      <c r="L56" s="94" t="s">
        <v>601</v>
      </c>
      <c r="M56" s="108">
        <v>8723909975</v>
      </c>
      <c r="N56" s="109" t="s">
        <v>664</v>
      </c>
      <c r="O56" s="112">
        <v>7896484311</v>
      </c>
      <c r="P56" s="198"/>
      <c r="Q56" s="110" t="s">
        <v>627</v>
      </c>
      <c r="R56" s="18">
        <v>52</v>
      </c>
      <c r="S56" s="110" t="s">
        <v>636</v>
      </c>
      <c r="T56" s="18"/>
    </row>
    <row r="57" spans="1:20" ht="18.75">
      <c r="A57" s="4">
        <v>53</v>
      </c>
      <c r="B57" s="17" t="s">
        <v>63</v>
      </c>
      <c r="C57" s="89" t="s">
        <v>396</v>
      </c>
      <c r="D57" s="18" t="s">
        <v>25</v>
      </c>
      <c r="E57" s="19"/>
      <c r="F57" s="18"/>
      <c r="G57" s="89">
        <v>12</v>
      </c>
      <c r="H57" s="89">
        <v>16</v>
      </c>
      <c r="I57" s="59">
        <f t="shared" si="0"/>
        <v>28</v>
      </c>
      <c r="J57" s="104">
        <v>9957009880</v>
      </c>
      <c r="K57" s="18" t="s">
        <v>579</v>
      </c>
      <c r="L57" s="94" t="s">
        <v>601</v>
      </c>
      <c r="M57" s="108">
        <v>8723909975</v>
      </c>
      <c r="N57" s="109" t="s">
        <v>664</v>
      </c>
      <c r="O57" s="112">
        <v>7896484311</v>
      </c>
      <c r="P57" s="197">
        <v>43687</v>
      </c>
      <c r="Q57" s="110" t="s">
        <v>628</v>
      </c>
      <c r="R57" s="18">
        <v>50</v>
      </c>
      <c r="S57" s="110" t="s">
        <v>636</v>
      </c>
      <c r="T57" s="18"/>
    </row>
    <row r="58" spans="1:20" ht="18.75">
      <c r="A58" s="4">
        <v>54</v>
      </c>
      <c r="B58" s="17" t="s">
        <v>63</v>
      </c>
      <c r="C58" s="89" t="s">
        <v>397</v>
      </c>
      <c r="D58" s="18" t="s">
        <v>25</v>
      </c>
      <c r="E58" s="19"/>
      <c r="F58" s="18"/>
      <c r="G58" s="89">
        <v>13</v>
      </c>
      <c r="H58" s="89">
        <v>21</v>
      </c>
      <c r="I58" s="59">
        <f t="shared" si="0"/>
        <v>34</v>
      </c>
      <c r="J58" s="104">
        <v>9854663844</v>
      </c>
      <c r="K58" s="18" t="s">
        <v>579</v>
      </c>
      <c r="L58" s="94" t="s">
        <v>601</v>
      </c>
      <c r="M58" s="108">
        <v>8723909975</v>
      </c>
      <c r="N58" s="109" t="s">
        <v>664</v>
      </c>
      <c r="O58" s="112">
        <v>7896484311</v>
      </c>
      <c r="P58" s="198"/>
      <c r="Q58" s="110" t="s">
        <v>628</v>
      </c>
      <c r="R58" s="18">
        <v>52</v>
      </c>
      <c r="S58" s="110" t="s">
        <v>636</v>
      </c>
      <c r="T58" s="18"/>
    </row>
    <row r="59" spans="1:20" ht="18.75">
      <c r="A59" s="4">
        <v>55</v>
      </c>
      <c r="B59" s="17" t="s">
        <v>63</v>
      </c>
      <c r="C59" s="89" t="s">
        <v>398</v>
      </c>
      <c r="D59" s="18" t="s">
        <v>23</v>
      </c>
      <c r="E59" s="19"/>
      <c r="F59" s="18" t="s">
        <v>542</v>
      </c>
      <c r="G59" s="89">
        <v>46</v>
      </c>
      <c r="H59" s="89">
        <v>31</v>
      </c>
      <c r="I59" s="59">
        <f t="shared" si="0"/>
        <v>77</v>
      </c>
      <c r="J59" s="18">
        <v>9859113762</v>
      </c>
      <c r="K59" s="18" t="s">
        <v>579</v>
      </c>
      <c r="L59" s="94" t="s">
        <v>601</v>
      </c>
      <c r="M59" s="108">
        <v>8723909975</v>
      </c>
      <c r="N59" s="109" t="s">
        <v>664</v>
      </c>
      <c r="O59" s="112">
        <v>7896484311</v>
      </c>
      <c r="P59" s="198"/>
      <c r="Q59" s="110" t="s">
        <v>628</v>
      </c>
      <c r="R59" s="18">
        <v>52</v>
      </c>
      <c r="S59" s="110" t="s">
        <v>636</v>
      </c>
      <c r="T59" s="18"/>
    </row>
    <row r="60" spans="1:20" ht="18.75">
      <c r="A60" s="4">
        <v>56</v>
      </c>
      <c r="B60" s="17" t="s">
        <v>63</v>
      </c>
      <c r="C60" s="89" t="s">
        <v>399</v>
      </c>
      <c r="D60" s="18" t="s">
        <v>23</v>
      </c>
      <c r="E60" s="19"/>
      <c r="F60" s="18" t="s">
        <v>542</v>
      </c>
      <c r="G60" s="89">
        <v>28</v>
      </c>
      <c r="H60" s="89">
        <v>34</v>
      </c>
      <c r="I60" s="59">
        <f t="shared" si="0"/>
        <v>62</v>
      </c>
      <c r="J60" s="18">
        <v>9401588985</v>
      </c>
      <c r="K60" s="18" t="s">
        <v>579</v>
      </c>
      <c r="L60" s="94" t="s">
        <v>601</v>
      </c>
      <c r="M60" s="108">
        <v>8723909975</v>
      </c>
      <c r="N60" s="109" t="s">
        <v>664</v>
      </c>
      <c r="O60" s="112">
        <v>7896484311</v>
      </c>
      <c r="P60" s="197">
        <v>43690</v>
      </c>
      <c r="Q60" s="110" t="s">
        <v>624</v>
      </c>
      <c r="R60" s="18">
        <v>48</v>
      </c>
      <c r="S60" s="110" t="s">
        <v>636</v>
      </c>
      <c r="T60" s="18"/>
    </row>
    <row r="61" spans="1:20" ht="18.75">
      <c r="A61" s="4">
        <v>57</v>
      </c>
      <c r="B61" s="17" t="s">
        <v>63</v>
      </c>
      <c r="C61" s="89" t="s">
        <v>517</v>
      </c>
      <c r="D61" s="18" t="s">
        <v>23</v>
      </c>
      <c r="E61" s="19"/>
      <c r="F61" s="18" t="s">
        <v>542</v>
      </c>
      <c r="G61" s="89">
        <v>39</v>
      </c>
      <c r="H61" s="89">
        <v>43</v>
      </c>
      <c r="I61" s="59">
        <f t="shared" si="0"/>
        <v>82</v>
      </c>
      <c r="J61" s="18">
        <v>9854213179</v>
      </c>
      <c r="K61" s="18" t="s">
        <v>579</v>
      </c>
      <c r="L61" s="94" t="s">
        <v>601</v>
      </c>
      <c r="M61" s="108">
        <v>8723909975</v>
      </c>
      <c r="N61" s="109" t="s">
        <v>664</v>
      </c>
      <c r="O61" s="112">
        <v>7896484311</v>
      </c>
      <c r="P61" s="198"/>
      <c r="Q61" s="110" t="s">
        <v>624</v>
      </c>
      <c r="R61" s="18">
        <v>49</v>
      </c>
      <c r="S61" s="110" t="s">
        <v>636</v>
      </c>
      <c r="T61" s="18"/>
    </row>
    <row r="62" spans="1:20" ht="18.75">
      <c r="A62" s="4">
        <v>58</v>
      </c>
      <c r="B62" s="17" t="s">
        <v>63</v>
      </c>
      <c r="C62" s="89" t="s">
        <v>400</v>
      </c>
      <c r="D62" s="18" t="s">
        <v>25</v>
      </c>
      <c r="E62" s="19"/>
      <c r="F62" s="18"/>
      <c r="G62" s="89">
        <v>21</v>
      </c>
      <c r="H62" s="89">
        <v>23</v>
      </c>
      <c r="I62" s="59">
        <f t="shared" si="0"/>
        <v>44</v>
      </c>
      <c r="J62" s="18">
        <v>7896998287</v>
      </c>
      <c r="K62" s="18" t="s">
        <v>578</v>
      </c>
      <c r="L62" s="94" t="s">
        <v>613</v>
      </c>
      <c r="M62" s="108">
        <v>7002838638</v>
      </c>
      <c r="N62" s="109" t="s">
        <v>665</v>
      </c>
      <c r="O62" s="112">
        <v>9854986901</v>
      </c>
      <c r="P62" s="197">
        <v>43690</v>
      </c>
      <c r="Q62" s="110" t="s">
        <v>624</v>
      </c>
      <c r="R62" s="18">
        <v>45</v>
      </c>
      <c r="S62" s="110" t="s">
        <v>636</v>
      </c>
      <c r="T62" s="18"/>
    </row>
    <row r="63" spans="1:20" ht="18.75">
      <c r="A63" s="4">
        <v>59</v>
      </c>
      <c r="B63" s="17" t="s">
        <v>63</v>
      </c>
      <c r="C63" s="89" t="s">
        <v>401</v>
      </c>
      <c r="D63" s="18" t="s">
        <v>23</v>
      </c>
      <c r="E63" s="19"/>
      <c r="F63" s="18" t="s">
        <v>542</v>
      </c>
      <c r="G63" s="89">
        <v>41</v>
      </c>
      <c r="H63" s="89">
        <v>47</v>
      </c>
      <c r="I63" s="59">
        <f t="shared" si="0"/>
        <v>88</v>
      </c>
      <c r="J63" s="18">
        <v>7896998287</v>
      </c>
      <c r="K63" s="18" t="s">
        <v>578</v>
      </c>
      <c r="L63" s="94" t="s">
        <v>613</v>
      </c>
      <c r="M63" s="108">
        <v>7002838638</v>
      </c>
      <c r="N63" s="109" t="s">
        <v>665</v>
      </c>
      <c r="O63" s="112">
        <v>9854986901</v>
      </c>
      <c r="P63" s="198"/>
      <c r="Q63" s="110" t="s">
        <v>624</v>
      </c>
      <c r="R63" s="18">
        <v>46</v>
      </c>
      <c r="S63" s="110" t="s">
        <v>636</v>
      </c>
      <c r="T63" s="18"/>
    </row>
    <row r="64" spans="1:20" ht="18.75">
      <c r="A64" s="4">
        <v>60</v>
      </c>
      <c r="B64" s="17" t="s">
        <v>63</v>
      </c>
      <c r="C64" s="89" t="s">
        <v>402</v>
      </c>
      <c r="D64" s="18" t="s">
        <v>23</v>
      </c>
      <c r="E64" s="19"/>
      <c r="F64" s="18" t="s">
        <v>545</v>
      </c>
      <c r="G64" s="89">
        <v>53</v>
      </c>
      <c r="H64" s="89">
        <v>47</v>
      </c>
      <c r="I64" s="59">
        <f t="shared" si="0"/>
        <v>100</v>
      </c>
      <c r="J64" s="18">
        <v>9706835707</v>
      </c>
      <c r="K64" s="18" t="s">
        <v>578</v>
      </c>
      <c r="L64" s="94" t="s">
        <v>613</v>
      </c>
      <c r="M64" s="108">
        <v>7002838638</v>
      </c>
      <c r="N64" s="109" t="s">
        <v>665</v>
      </c>
      <c r="O64" s="112">
        <v>9854986901</v>
      </c>
      <c r="P64" s="197">
        <v>43691</v>
      </c>
      <c r="Q64" s="110" t="s">
        <v>625</v>
      </c>
      <c r="R64" s="18">
        <v>47</v>
      </c>
      <c r="S64" s="110" t="s">
        <v>636</v>
      </c>
      <c r="T64" s="18"/>
    </row>
    <row r="65" spans="1:20" ht="18.75">
      <c r="A65" s="4">
        <v>61</v>
      </c>
      <c r="B65" s="17" t="s">
        <v>63</v>
      </c>
      <c r="C65" s="89" t="s">
        <v>403</v>
      </c>
      <c r="D65" s="18" t="s">
        <v>23</v>
      </c>
      <c r="E65" s="19"/>
      <c r="F65" s="18" t="s">
        <v>542</v>
      </c>
      <c r="G65" s="89">
        <v>23</v>
      </c>
      <c r="H65" s="89">
        <v>28</v>
      </c>
      <c r="I65" s="59">
        <f t="shared" si="0"/>
        <v>51</v>
      </c>
      <c r="J65" s="18">
        <v>9435928253</v>
      </c>
      <c r="K65" s="18" t="s">
        <v>578</v>
      </c>
      <c r="L65" s="94" t="s">
        <v>613</v>
      </c>
      <c r="M65" s="108">
        <v>7002838638</v>
      </c>
      <c r="N65" s="109" t="s">
        <v>665</v>
      </c>
      <c r="O65" s="112">
        <v>9854986901</v>
      </c>
      <c r="P65" s="198"/>
      <c r="Q65" s="110" t="s">
        <v>625</v>
      </c>
      <c r="R65" s="18">
        <v>44</v>
      </c>
      <c r="S65" s="110" t="s">
        <v>636</v>
      </c>
      <c r="T65" s="18"/>
    </row>
    <row r="66" spans="1:20" ht="18.75">
      <c r="A66" s="4">
        <v>62</v>
      </c>
      <c r="B66" s="17" t="s">
        <v>63</v>
      </c>
      <c r="C66" s="89" t="s">
        <v>404</v>
      </c>
      <c r="D66" s="18" t="s">
        <v>23</v>
      </c>
      <c r="E66" s="19"/>
      <c r="F66" s="18" t="s">
        <v>544</v>
      </c>
      <c r="G66" s="89">
        <v>67</v>
      </c>
      <c r="H66" s="89">
        <v>77</v>
      </c>
      <c r="I66" s="59">
        <f t="shared" si="0"/>
        <v>144</v>
      </c>
      <c r="J66" s="18">
        <v>9435693836</v>
      </c>
      <c r="K66" s="18" t="s">
        <v>580</v>
      </c>
      <c r="L66" s="94" t="s">
        <v>614</v>
      </c>
      <c r="M66" s="108">
        <v>9401823309</v>
      </c>
      <c r="N66" s="109" t="s">
        <v>666</v>
      </c>
      <c r="O66" s="112">
        <v>9435833829</v>
      </c>
      <c r="P66" s="101">
        <v>43693</v>
      </c>
      <c r="Q66" s="110" t="s">
        <v>627</v>
      </c>
      <c r="R66" s="18">
        <v>51</v>
      </c>
      <c r="S66" s="110" t="s">
        <v>636</v>
      </c>
      <c r="T66" s="18"/>
    </row>
    <row r="67" spans="1:20" ht="18.75">
      <c r="A67" s="4">
        <v>63</v>
      </c>
      <c r="B67" s="17" t="s">
        <v>63</v>
      </c>
      <c r="C67" s="89" t="s">
        <v>404</v>
      </c>
      <c r="D67" s="18" t="s">
        <v>23</v>
      </c>
      <c r="E67" s="19"/>
      <c r="F67" s="18" t="s">
        <v>544</v>
      </c>
      <c r="G67" s="89">
        <v>71</v>
      </c>
      <c r="H67" s="89">
        <v>72</v>
      </c>
      <c r="I67" s="59">
        <f t="shared" si="0"/>
        <v>143</v>
      </c>
      <c r="J67" s="18">
        <v>9435693836</v>
      </c>
      <c r="K67" s="18" t="s">
        <v>580</v>
      </c>
      <c r="L67" s="94" t="s">
        <v>614</v>
      </c>
      <c r="M67" s="108">
        <v>9401823309</v>
      </c>
      <c r="N67" s="109" t="s">
        <v>666</v>
      </c>
      <c r="O67" s="112">
        <v>9435833829</v>
      </c>
      <c r="P67" s="101">
        <v>43694</v>
      </c>
      <c r="Q67" s="110" t="s">
        <v>628</v>
      </c>
      <c r="R67" s="18">
        <v>49</v>
      </c>
      <c r="S67" s="110" t="s">
        <v>636</v>
      </c>
      <c r="T67" s="18"/>
    </row>
    <row r="68" spans="1:20" ht="18.75">
      <c r="A68" s="4">
        <v>64</v>
      </c>
      <c r="B68" s="17" t="s">
        <v>63</v>
      </c>
      <c r="C68" s="89" t="s">
        <v>405</v>
      </c>
      <c r="D68" s="18" t="s">
        <v>25</v>
      </c>
      <c r="E68" s="19"/>
      <c r="F68" s="18"/>
      <c r="G68" s="89">
        <v>13</v>
      </c>
      <c r="H68" s="89">
        <v>11</v>
      </c>
      <c r="I68" s="59">
        <f t="shared" si="0"/>
        <v>24</v>
      </c>
      <c r="J68" s="104">
        <v>8876723936</v>
      </c>
      <c r="K68" s="18" t="s">
        <v>580</v>
      </c>
      <c r="L68" s="94" t="s">
        <v>614</v>
      </c>
      <c r="M68" s="108">
        <v>9401823309</v>
      </c>
      <c r="N68" s="109" t="s">
        <v>666</v>
      </c>
      <c r="O68" s="112">
        <v>9435833829</v>
      </c>
      <c r="P68" s="197">
        <v>43696</v>
      </c>
      <c r="Q68" s="110" t="s">
        <v>629</v>
      </c>
      <c r="R68" s="18">
        <v>52</v>
      </c>
      <c r="S68" s="110" t="s">
        <v>636</v>
      </c>
      <c r="T68" s="18"/>
    </row>
    <row r="69" spans="1:20" ht="18.75">
      <c r="A69" s="4">
        <v>65</v>
      </c>
      <c r="B69" s="17" t="s">
        <v>63</v>
      </c>
      <c r="C69" s="89" t="s">
        <v>406</v>
      </c>
      <c r="D69" s="18" t="s">
        <v>23</v>
      </c>
      <c r="E69" s="19"/>
      <c r="F69" s="18" t="s">
        <v>542</v>
      </c>
      <c r="G69" s="89">
        <v>57</v>
      </c>
      <c r="H69" s="89">
        <v>55</v>
      </c>
      <c r="I69" s="59">
        <f t="shared" si="0"/>
        <v>112</v>
      </c>
      <c r="J69" s="18">
        <v>9435223154</v>
      </c>
      <c r="K69" s="18" t="s">
        <v>580</v>
      </c>
      <c r="L69" s="94" t="s">
        <v>614</v>
      </c>
      <c r="M69" s="108">
        <v>9401823309</v>
      </c>
      <c r="N69" s="109" t="s">
        <v>666</v>
      </c>
      <c r="O69" s="112">
        <v>9435833829</v>
      </c>
      <c r="P69" s="198"/>
      <c r="Q69" s="110" t="s">
        <v>629</v>
      </c>
      <c r="R69" s="18">
        <v>51</v>
      </c>
      <c r="S69" s="110" t="s">
        <v>636</v>
      </c>
      <c r="T69" s="18"/>
    </row>
    <row r="70" spans="1:20" ht="18.75">
      <c r="A70" s="4">
        <v>66</v>
      </c>
      <c r="B70" s="17" t="s">
        <v>63</v>
      </c>
      <c r="C70" s="89" t="s">
        <v>518</v>
      </c>
      <c r="D70" s="18" t="s">
        <v>23</v>
      </c>
      <c r="E70" s="19"/>
      <c r="F70" s="18" t="s">
        <v>545</v>
      </c>
      <c r="G70" s="89">
        <v>68</v>
      </c>
      <c r="H70" s="89">
        <v>72</v>
      </c>
      <c r="I70" s="59">
        <f t="shared" ref="I70:I133" si="1">SUM(G70:H70)</f>
        <v>140</v>
      </c>
      <c r="J70" s="18">
        <v>8638891536</v>
      </c>
      <c r="K70" s="18" t="s">
        <v>580</v>
      </c>
      <c r="L70" s="94" t="s">
        <v>614</v>
      </c>
      <c r="M70" s="108">
        <v>9401823309</v>
      </c>
      <c r="N70" s="109" t="s">
        <v>666</v>
      </c>
      <c r="O70" s="112">
        <v>9435833829</v>
      </c>
      <c r="P70" s="101">
        <v>43698</v>
      </c>
      <c r="Q70" s="110" t="s">
        <v>625</v>
      </c>
      <c r="R70" s="18">
        <v>50</v>
      </c>
      <c r="S70" s="110" t="s">
        <v>636</v>
      </c>
      <c r="T70" s="18"/>
    </row>
    <row r="71" spans="1:20" ht="18.75">
      <c r="A71" s="4">
        <v>67</v>
      </c>
      <c r="B71" s="17" t="s">
        <v>63</v>
      </c>
      <c r="C71" s="89" t="s">
        <v>407</v>
      </c>
      <c r="D71" s="18" t="s">
        <v>23</v>
      </c>
      <c r="E71" s="19"/>
      <c r="F71" s="18" t="s">
        <v>542</v>
      </c>
      <c r="G71" s="89">
        <v>66</v>
      </c>
      <c r="H71" s="89">
        <v>62</v>
      </c>
      <c r="I71" s="59">
        <f t="shared" si="1"/>
        <v>128</v>
      </c>
      <c r="J71" s="18">
        <v>6000410891</v>
      </c>
      <c r="K71" s="18" t="s">
        <v>579</v>
      </c>
      <c r="L71" s="94" t="s">
        <v>601</v>
      </c>
      <c r="M71" s="108">
        <v>8723909975</v>
      </c>
      <c r="N71" s="109" t="s">
        <v>667</v>
      </c>
      <c r="O71" s="112">
        <v>9854686923</v>
      </c>
      <c r="P71" s="101">
        <v>43699</v>
      </c>
      <c r="Q71" s="110" t="s">
        <v>626</v>
      </c>
      <c r="R71" s="18">
        <v>49</v>
      </c>
      <c r="S71" s="110" t="s">
        <v>636</v>
      </c>
      <c r="T71" s="18"/>
    </row>
    <row r="72" spans="1:20" ht="18.75">
      <c r="A72" s="4">
        <v>68</v>
      </c>
      <c r="B72" s="17" t="s">
        <v>63</v>
      </c>
      <c r="C72" s="89" t="s">
        <v>408</v>
      </c>
      <c r="D72" s="18" t="s">
        <v>23</v>
      </c>
      <c r="E72" s="19"/>
      <c r="F72" s="18" t="s">
        <v>542</v>
      </c>
      <c r="G72" s="89">
        <v>72</v>
      </c>
      <c r="H72" s="89">
        <v>63</v>
      </c>
      <c r="I72" s="59">
        <f t="shared" si="1"/>
        <v>135</v>
      </c>
      <c r="J72" s="18">
        <v>9707768281</v>
      </c>
      <c r="K72" s="18" t="s">
        <v>579</v>
      </c>
      <c r="L72" s="94" t="s">
        <v>601</v>
      </c>
      <c r="M72" s="108">
        <v>8723909975</v>
      </c>
      <c r="N72" s="109" t="s">
        <v>667</v>
      </c>
      <c r="O72" s="112">
        <v>9854686923</v>
      </c>
      <c r="P72" s="101">
        <v>43700</v>
      </c>
      <c r="Q72" s="110" t="s">
        <v>627</v>
      </c>
      <c r="R72" s="18">
        <v>46</v>
      </c>
      <c r="S72" s="110" t="s">
        <v>636</v>
      </c>
      <c r="T72" s="18"/>
    </row>
    <row r="73" spans="1:20" ht="18.75">
      <c r="A73" s="4">
        <v>69</v>
      </c>
      <c r="B73" s="17" t="s">
        <v>63</v>
      </c>
      <c r="C73" s="89" t="s">
        <v>409</v>
      </c>
      <c r="D73" s="18" t="s">
        <v>23</v>
      </c>
      <c r="E73" s="19"/>
      <c r="F73" s="18" t="s">
        <v>542</v>
      </c>
      <c r="G73" s="89">
        <v>22</v>
      </c>
      <c r="H73" s="89">
        <v>21</v>
      </c>
      <c r="I73" s="59">
        <f t="shared" si="1"/>
        <v>43</v>
      </c>
      <c r="J73" s="18">
        <v>9957315719</v>
      </c>
      <c r="K73" s="18" t="s">
        <v>579</v>
      </c>
      <c r="L73" s="94" t="s">
        <v>601</v>
      </c>
      <c r="M73" s="108">
        <v>8723909975</v>
      </c>
      <c r="N73" s="109" t="s">
        <v>667</v>
      </c>
      <c r="O73" s="112">
        <v>9854686923</v>
      </c>
      <c r="P73" s="197">
        <v>43703</v>
      </c>
      <c r="Q73" s="110" t="s">
        <v>629</v>
      </c>
      <c r="R73" s="18">
        <v>52</v>
      </c>
      <c r="S73" s="110" t="s">
        <v>636</v>
      </c>
      <c r="T73" s="18"/>
    </row>
    <row r="74" spans="1:20" ht="18.75">
      <c r="A74" s="4">
        <v>70</v>
      </c>
      <c r="B74" s="17" t="s">
        <v>63</v>
      </c>
      <c r="C74" s="89" t="s">
        <v>410</v>
      </c>
      <c r="D74" s="18" t="s">
        <v>23</v>
      </c>
      <c r="E74" s="19"/>
      <c r="F74" s="18" t="s">
        <v>542</v>
      </c>
      <c r="G74" s="89">
        <v>31</v>
      </c>
      <c r="H74" s="89">
        <v>27</v>
      </c>
      <c r="I74" s="59">
        <f t="shared" si="1"/>
        <v>58</v>
      </c>
      <c r="J74" s="18">
        <v>9435436940</v>
      </c>
      <c r="K74" s="18" t="s">
        <v>579</v>
      </c>
      <c r="L74" s="94" t="s">
        <v>601</v>
      </c>
      <c r="M74" s="108">
        <v>8723909975</v>
      </c>
      <c r="N74" s="109" t="s">
        <v>667</v>
      </c>
      <c r="O74" s="112">
        <v>9854686923</v>
      </c>
      <c r="P74" s="198"/>
      <c r="Q74" s="110" t="s">
        <v>629</v>
      </c>
      <c r="R74" s="18">
        <v>46</v>
      </c>
      <c r="S74" s="110" t="s">
        <v>636</v>
      </c>
      <c r="T74" s="18"/>
    </row>
    <row r="75" spans="1:20" ht="18.75">
      <c r="A75" s="4">
        <v>71</v>
      </c>
      <c r="B75" s="17" t="s">
        <v>63</v>
      </c>
      <c r="C75" s="89" t="s">
        <v>411</v>
      </c>
      <c r="D75" s="18" t="s">
        <v>23</v>
      </c>
      <c r="E75" s="19"/>
      <c r="F75" s="18" t="s">
        <v>542</v>
      </c>
      <c r="G75" s="89">
        <v>24</v>
      </c>
      <c r="H75" s="89">
        <v>29</v>
      </c>
      <c r="I75" s="59">
        <f t="shared" si="1"/>
        <v>53</v>
      </c>
      <c r="J75" s="18">
        <v>9401785059</v>
      </c>
      <c r="K75" s="18" t="s">
        <v>579</v>
      </c>
      <c r="L75" s="94" t="s">
        <v>601</v>
      </c>
      <c r="M75" s="108">
        <v>8723909975</v>
      </c>
      <c r="N75" s="109" t="s">
        <v>667</v>
      </c>
      <c r="O75" s="112">
        <v>9854686923</v>
      </c>
      <c r="P75" s="198"/>
      <c r="Q75" s="110" t="s">
        <v>629</v>
      </c>
      <c r="R75" s="18">
        <v>36</v>
      </c>
      <c r="S75" s="110" t="s">
        <v>636</v>
      </c>
      <c r="T75" s="18"/>
    </row>
    <row r="76" spans="1:20" ht="18.75">
      <c r="A76" s="4">
        <v>72</v>
      </c>
      <c r="B76" s="17" t="s">
        <v>63</v>
      </c>
      <c r="C76" s="89" t="s">
        <v>412</v>
      </c>
      <c r="D76" s="18" t="s">
        <v>23</v>
      </c>
      <c r="E76" s="19"/>
      <c r="F76" s="18" t="s">
        <v>542</v>
      </c>
      <c r="G76" s="89">
        <v>68</v>
      </c>
      <c r="H76" s="89">
        <v>71</v>
      </c>
      <c r="I76" s="59">
        <f t="shared" si="1"/>
        <v>139</v>
      </c>
      <c r="J76" s="18">
        <v>7896033630</v>
      </c>
      <c r="K76" s="18" t="s">
        <v>579</v>
      </c>
      <c r="L76" s="94" t="s">
        <v>601</v>
      </c>
      <c r="M76" s="108">
        <v>8723909975</v>
      </c>
      <c r="N76" s="109" t="s">
        <v>667</v>
      </c>
      <c r="O76" s="112">
        <v>9854686923</v>
      </c>
      <c r="P76" s="101">
        <v>43704</v>
      </c>
      <c r="Q76" s="110" t="s">
        <v>624</v>
      </c>
      <c r="R76" s="18">
        <v>39</v>
      </c>
      <c r="S76" s="110" t="s">
        <v>636</v>
      </c>
      <c r="T76" s="18"/>
    </row>
    <row r="77" spans="1:20" ht="18.75">
      <c r="A77" s="4">
        <v>73</v>
      </c>
      <c r="B77" s="17" t="s">
        <v>63</v>
      </c>
      <c r="C77" s="89" t="s">
        <v>413</v>
      </c>
      <c r="D77" s="18" t="s">
        <v>23</v>
      </c>
      <c r="E77" s="19"/>
      <c r="F77" s="18" t="s">
        <v>544</v>
      </c>
      <c r="G77" s="89">
        <v>67</v>
      </c>
      <c r="H77" s="89">
        <v>77</v>
      </c>
      <c r="I77" s="59">
        <f t="shared" si="1"/>
        <v>144</v>
      </c>
      <c r="J77" s="18">
        <v>7896477131</v>
      </c>
      <c r="K77" s="18" t="s">
        <v>581</v>
      </c>
      <c r="L77" s="18" t="s">
        <v>615</v>
      </c>
      <c r="M77" s="108">
        <v>9365498021</v>
      </c>
      <c r="N77" s="109" t="s">
        <v>668</v>
      </c>
      <c r="O77" s="112">
        <v>9859780494</v>
      </c>
      <c r="P77" s="101">
        <v>43705</v>
      </c>
      <c r="Q77" s="110" t="s">
        <v>625</v>
      </c>
      <c r="R77" s="18">
        <v>52</v>
      </c>
      <c r="S77" s="110" t="s">
        <v>636</v>
      </c>
      <c r="T77" s="18"/>
    </row>
    <row r="78" spans="1:20" ht="18.75">
      <c r="A78" s="4">
        <v>74</v>
      </c>
      <c r="B78" s="17" t="s">
        <v>63</v>
      </c>
      <c r="C78" s="89" t="s">
        <v>413</v>
      </c>
      <c r="D78" s="48" t="s">
        <v>23</v>
      </c>
      <c r="E78" s="19"/>
      <c r="F78" s="48" t="s">
        <v>544</v>
      </c>
      <c r="G78" s="89">
        <v>71</v>
      </c>
      <c r="H78" s="89">
        <v>62</v>
      </c>
      <c r="I78" s="59">
        <f t="shared" si="1"/>
        <v>133</v>
      </c>
      <c r="J78" s="18">
        <v>7896477131</v>
      </c>
      <c r="K78" s="18" t="s">
        <v>581</v>
      </c>
      <c r="L78" s="18" t="s">
        <v>615</v>
      </c>
      <c r="M78" s="108">
        <v>9365498021</v>
      </c>
      <c r="N78" s="109" t="s">
        <v>668</v>
      </c>
      <c r="O78" s="112">
        <v>9859780494</v>
      </c>
      <c r="P78" s="101">
        <v>43706</v>
      </c>
      <c r="Q78" s="110" t="s">
        <v>626</v>
      </c>
      <c r="R78" s="18">
        <v>52</v>
      </c>
      <c r="S78" s="110" t="s">
        <v>636</v>
      </c>
      <c r="T78" s="18"/>
    </row>
    <row r="79" spans="1:20" ht="18.75">
      <c r="A79" s="4">
        <v>75</v>
      </c>
      <c r="B79" s="17" t="s">
        <v>63</v>
      </c>
      <c r="C79" s="89" t="s">
        <v>413</v>
      </c>
      <c r="D79" s="18" t="s">
        <v>23</v>
      </c>
      <c r="E79" s="19"/>
      <c r="F79" s="18" t="s">
        <v>544</v>
      </c>
      <c r="G79" s="89">
        <v>69</v>
      </c>
      <c r="H79" s="89">
        <v>72</v>
      </c>
      <c r="I79" s="59">
        <f t="shared" si="1"/>
        <v>141</v>
      </c>
      <c r="J79" s="18">
        <v>7896477131</v>
      </c>
      <c r="K79" s="18" t="s">
        <v>581</v>
      </c>
      <c r="L79" s="18" t="s">
        <v>615</v>
      </c>
      <c r="M79" s="108">
        <v>9365498021</v>
      </c>
      <c r="N79" s="109" t="s">
        <v>668</v>
      </c>
      <c r="O79" s="112">
        <v>9859780494</v>
      </c>
      <c r="P79" s="101">
        <v>43707</v>
      </c>
      <c r="Q79" s="110" t="s">
        <v>627</v>
      </c>
      <c r="R79" s="18">
        <v>52</v>
      </c>
      <c r="S79" s="110" t="s">
        <v>636</v>
      </c>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75</v>
      </c>
      <c r="D165" s="21"/>
      <c r="E165" s="13"/>
      <c r="F165" s="21"/>
      <c r="G165" s="60">
        <f>SUM(G5:G164)</f>
        <v>3295</v>
      </c>
      <c r="H165" s="60">
        <f>SUM(H5:H164)</f>
        <v>3281</v>
      </c>
      <c r="I165" s="60">
        <f>SUM(I5:I164)</f>
        <v>6576</v>
      </c>
      <c r="J165" s="21"/>
      <c r="K165" s="21"/>
      <c r="L165" s="21"/>
      <c r="M165" s="21"/>
      <c r="N165" s="21"/>
      <c r="O165" s="21"/>
      <c r="P165" s="14"/>
      <c r="Q165" s="21"/>
      <c r="R165" s="21"/>
      <c r="S165" s="21"/>
      <c r="T165" s="12"/>
    </row>
    <row r="166" spans="1:20">
      <c r="A166" s="44" t="s">
        <v>62</v>
      </c>
      <c r="B166" s="10">
        <f>COUNTIF(B$5:B$164,"Team 1")</f>
        <v>40</v>
      </c>
      <c r="C166" s="44" t="s">
        <v>25</v>
      </c>
      <c r="D166" s="10">
        <f>COUNTIF(D5:D164,"Anganwadi")</f>
        <v>23</v>
      </c>
    </row>
    <row r="167" spans="1:20">
      <c r="A167" s="44" t="s">
        <v>63</v>
      </c>
      <c r="B167" s="10">
        <f>COUNTIF(B$6:B$164,"Team 2")</f>
        <v>35</v>
      </c>
      <c r="C167" s="44" t="s">
        <v>23</v>
      </c>
      <c r="D167" s="10">
        <f>COUNTIF(D5:D164,"School")</f>
        <v>52</v>
      </c>
    </row>
  </sheetData>
  <sheetProtection password="8527" sheet="1" objects="1" scenarios="1"/>
  <mergeCells count="43">
    <mergeCell ref="P68:P69"/>
    <mergeCell ref="P73:P75"/>
    <mergeCell ref="P55:P56"/>
    <mergeCell ref="P57:P59"/>
    <mergeCell ref="P60:P61"/>
    <mergeCell ref="P62:P63"/>
    <mergeCell ref="P64:P65"/>
    <mergeCell ref="P34:P38"/>
    <mergeCell ref="P39:P40"/>
    <mergeCell ref="P46:P47"/>
    <mergeCell ref="P50:P51"/>
    <mergeCell ref="P52:P53"/>
    <mergeCell ref="P19:P20"/>
    <mergeCell ref="P21:P22"/>
    <mergeCell ref="P23:P24"/>
    <mergeCell ref="P25:P26"/>
    <mergeCell ref="P29:P30"/>
    <mergeCell ref="P8:P9"/>
    <mergeCell ref="P10:P11"/>
    <mergeCell ref="P12:P14"/>
    <mergeCell ref="P15:P16"/>
    <mergeCell ref="P17:P18"/>
    <mergeCell ref="F3:F4"/>
    <mergeCell ref="G3:I3"/>
    <mergeCell ref="J3:J4"/>
    <mergeCell ref="K3:K4"/>
    <mergeCell ref="P6:P7"/>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112" activePane="bottomRight" state="frozen"/>
      <selection pane="topRight" activeCell="C1" sqref="C1"/>
      <selection pane="bottomLeft" activeCell="A5" sqref="A5"/>
      <selection pane="bottomRight" activeCell="S125" sqref="S125"/>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90" t="s">
        <v>70</v>
      </c>
      <c r="B1" s="190"/>
      <c r="C1" s="190"/>
      <c r="D1" s="55"/>
      <c r="E1" s="55"/>
      <c r="F1" s="55"/>
      <c r="G1" s="55"/>
      <c r="H1" s="55"/>
      <c r="I1" s="55"/>
      <c r="J1" s="55"/>
      <c r="K1" s="55"/>
      <c r="L1" s="55"/>
      <c r="M1" s="194"/>
      <c r="N1" s="194"/>
      <c r="O1" s="194"/>
      <c r="P1" s="194"/>
      <c r="Q1" s="194"/>
      <c r="R1" s="194"/>
      <c r="S1" s="194"/>
      <c r="T1" s="194"/>
    </row>
    <row r="2" spans="1:20">
      <c r="A2" s="180" t="s">
        <v>59</v>
      </c>
      <c r="B2" s="181"/>
      <c r="C2" s="181"/>
      <c r="D2" s="25">
        <v>43709</v>
      </c>
      <c r="E2" s="22"/>
      <c r="F2" s="22"/>
      <c r="G2" s="22"/>
      <c r="H2" s="22"/>
      <c r="I2" s="22"/>
      <c r="J2" s="22"/>
      <c r="K2" s="22"/>
      <c r="L2" s="22"/>
      <c r="M2" s="22"/>
      <c r="N2" s="22"/>
      <c r="O2" s="22"/>
      <c r="P2" s="22"/>
      <c r="Q2" s="22"/>
      <c r="R2" s="22"/>
      <c r="S2" s="22"/>
    </row>
    <row r="3" spans="1:20" ht="24" customHeight="1">
      <c r="A3" s="176" t="s">
        <v>14</v>
      </c>
      <c r="B3" s="178" t="s">
        <v>61</v>
      </c>
      <c r="C3" s="175" t="s">
        <v>7</v>
      </c>
      <c r="D3" s="175" t="s">
        <v>55</v>
      </c>
      <c r="E3" s="175" t="s">
        <v>16</v>
      </c>
      <c r="F3" s="182" t="s">
        <v>17</v>
      </c>
      <c r="G3" s="175" t="s">
        <v>8</v>
      </c>
      <c r="H3" s="175"/>
      <c r="I3" s="175"/>
      <c r="J3" s="175" t="s">
        <v>31</v>
      </c>
      <c r="K3" s="178" t="s">
        <v>33</v>
      </c>
      <c r="L3" s="178" t="s">
        <v>50</v>
      </c>
      <c r="M3" s="178" t="s">
        <v>51</v>
      </c>
      <c r="N3" s="178" t="s">
        <v>34</v>
      </c>
      <c r="O3" s="178" t="s">
        <v>35</v>
      </c>
      <c r="P3" s="176" t="s">
        <v>54</v>
      </c>
      <c r="Q3" s="175" t="s">
        <v>52</v>
      </c>
      <c r="R3" s="175" t="s">
        <v>32</v>
      </c>
      <c r="S3" s="175" t="s">
        <v>53</v>
      </c>
      <c r="T3" s="175" t="s">
        <v>13</v>
      </c>
    </row>
    <row r="4" spans="1:20" ht="25.5" customHeight="1">
      <c r="A4" s="176"/>
      <c r="B4" s="183"/>
      <c r="C4" s="175"/>
      <c r="D4" s="175"/>
      <c r="E4" s="175"/>
      <c r="F4" s="182"/>
      <c r="G4" s="23" t="s">
        <v>9</v>
      </c>
      <c r="H4" s="23" t="s">
        <v>10</v>
      </c>
      <c r="I4" s="23" t="s">
        <v>11</v>
      </c>
      <c r="J4" s="175"/>
      <c r="K4" s="179"/>
      <c r="L4" s="179"/>
      <c r="M4" s="179"/>
      <c r="N4" s="179"/>
      <c r="O4" s="179"/>
      <c r="P4" s="176"/>
      <c r="Q4" s="176"/>
      <c r="R4" s="175"/>
      <c r="S4" s="175"/>
      <c r="T4" s="175"/>
    </row>
    <row r="5" spans="1:20" ht="18.75">
      <c r="A5" s="4">
        <v>1</v>
      </c>
      <c r="B5" s="17" t="s">
        <v>62</v>
      </c>
      <c r="C5" s="89" t="s">
        <v>414</v>
      </c>
      <c r="D5" s="48" t="s">
        <v>23</v>
      </c>
      <c r="E5" s="17"/>
      <c r="F5" s="57" t="s">
        <v>542</v>
      </c>
      <c r="G5" s="89">
        <v>60</v>
      </c>
      <c r="H5" s="89">
        <v>49</v>
      </c>
      <c r="I5" s="61">
        <f>SUM(G5:H5)</f>
        <v>109</v>
      </c>
      <c r="J5" s="57">
        <v>9957314455</v>
      </c>
      <c r="K5" s="57" t="s">
        <v>582</v>
      </c>
      <c r="L5" s="94" t="s">
        <v>597</v>
      </c>
      <c r="M5" s="108">
        <v>7399357347</v>
      </c>
      <c r="N5" s="109" t="s">
        <v>669</v>
      </c>
      <c r="O5" s="112">
        <v>9957242950</v>
      </c>
      <c r="P5" s="188">
        <v>43711</v>
      </c>
      <c r="Q5" s="48" t="s">
        <v>624</v>
      </c>
      <c r="R5" s="48">
        <v>58</v>
      </c>
      <c r="S5" s="110" t="s">
        <v>635</v>
      </c>
      <c r="T5" s="18"/>
    </row>
    <row r="6" spans="1:20" ht="18.75">
      <c r="A6" s="4">
        <v>2</v>
      </c>
      <c r="B6" s="17" t="s">
        <v>62</v>
      </c>
      <c r="C6" s="89" t="s">
        <v>415</v>
      </c>
      <c r="D6" s="48" t="s">
        <v>25</v>
      </c>
      <c r="E6" s="19"/>
      <c r="F6" s="48"/>
      <c r="G6" s="89">
        <v>24</v>
      </c>
      <c r="H6" s="89">
        <v>22</v>
      </c>
      <c r="I6" s="61">
        <f t="shared" ref="I6:I69" si="0">SUM(G6:H6)</f>
        <v>46</v>
      </c>
      <c r="J6" s="48">
        <v>7896235714</v>
      </c>
      <c r="K6" s="57" t="s">
        <v>582</v>
      </c>
      <c r="L6" s="94" t="s">
        <v>597</v>
      </c>
      <c r="M6" s="108">
        <v>7399357347</v>
      </c>
      <c r="N6" s="109" t="s">
        <v>669</v>
      </c>
      <c r="O6" s="112">
        <v>9957242950</v>
      </c>
      <c r="P6" s="189"/>
      <c r="Q6" s="48" t="s">
        <v>624</v>
      </c>
      <c r="R6" s="48">
        <v>57</v>
      </c>
      <c r="S6" s="110" t="s">
        <v>635</v>
      </c>
      <c r="T6" s="18"/>
    </row>
    <row r="7" spans="1:20" ht="18.75">
      <c r="A7" s="4">
        <v>3</v>
      </c>
      <c r="B7" s="17" t="s">
        <v>62</v>
      </c>
      <c r="C7" s="89" t="s">
        <v>416</v>
      </c>
      <c r="D7" s="48" t="s">
        <v>25</v>
      </c>
      <c r="E7" s="19"/>
      <c r="F7" s="48"/>
      <c r="G7" s="89">
        <v>18</v>
      </c>
      <c r="H7" s="89">
        <v>16</v>
      </c>
      <c r="I7" s="61">
        <f t="shared" si="0"/>
        <v>34</v>
      </c>
      <c r="J7" s="104">
        <v>8135822806</v>
      </c>
      <c r="K7" s="57" t="s">
        <v>582</v>
      </c>
      <c r="L7" s="94" t="s">
        <v>597</v>
      </c>
      <c r="M7" s="108">
        <v>7399357347</v>
      </c>
      <c r="N7" s="109" t="s">
        <v>669</v>
      </c>
      <c r="O7" s="112">
        <v>9957242950</v>
      </c>
      <c r="P7" s="188">
        <v>43712</v>
      </c>
      <c r="Q7" s="48" t="s">
        <v>625</v>
      </c>
      <c r="R7" s="48">
        <v>51</v>
      </c>
      <c r="S7" s="110" t="s">
        <v>635</v>
      </c>
      <c r="T7" s="18"/>
    </row>
    <row r="8" spans="1:20" ht="18.75">
      <c r="A8" s="4">
        <v>4</v>
      </c>
      <c r="B8" s="17" t="s">
        <v>62</v>
      </c>
      <c r="C8" s="102" t="s">
        <v>417</v>
      </c>
      <c r="D8" s="48" t="s">
        <v>23</v>
      </c>
      <c r="E8" s="19"/>
      <c r="F8" s="48" t="s">
        <v>542</v>
      </c>
      <c r="G8" s="89">
        <v>37</v>
      </c>
      <c r="H8" s="89">
        <v>38</v>
      </c>
      <c r="I8" s="61">
        <f t="shared" si="0"/>
        <v>75</v>
      </c>
      <c r="J8" s="104">
        <v>8135822806</v>
      </c>
      <c r="K8" s="57" t="s">
        <v>582</v>
      </c>
      <c r="L8" s="94" t="s">
        <v>597</v>
      </c>
      <c r="M8" s="108">
        <v>7399357347</v>
      </c>
      <c r="N8" s="109" t="s">
        <v>669</v>
      </c>
      <c r="O8" s="112">
        <v>9957242950</v>
      </c>
      <c r="P8" s="189"/>
      <c r="Q8" s="48" t="s">
        <v>625</v>
      </c>
      <c r="R8" s="48">
        <v>54</v>
      </c>
      <c r="S8" s="110" t="s">
        <v>635</v>
      </c>
      <c r="T8" s="18"/>
    </row>
    <row r="9" spans="1:20" ht="18.75">
      <c r="A9" s="4">
        <v>5</v>
      </c>
      <c r="B9" s="17" t="s">
        <v>62</v>
      </c>
      <c r="C9" s="102" t="s">
        <v>418</v>
      </c>
      <c r="D9" s="48" t="s">
        <v>23</v>
      </c>
      <c r="E9" s="19"/>
      <c r="F9" s="48" t="s">
        <v>542</v>
      </c>
      <c r="G9" s="89">
        <v>16</v>
      </c>
      <c r="H9" s="89">
        <v>16</v>
      </c>
      <c r="I9" s="61">
        <f t="shared" si="0"/>
        <v>32</v>
      </c>
      <c r="J9" s="106" t="s">
        <v>539</v>
      </c>
      <c r="K9" s="57" t="s">
        <v>582</v>
      </c>
      <c r="L9" s="94" t="s">
        <v>597</v>
      </c>
      <c r="M9" s="108">
        <v>7399357347</v>
      </c>
      <c r="N9" s="109" t="s">
        <v>669</v>
      </c>
      <c r="O9" s="112">
        <v>9957242950</v>
      </c>
      <c r="P9" s="189"/>
      <c r="Q9" s="48" t="s">
        <v>625</v>
      </c>
      <c r="R9" s="48">
        <v>52</v>
      </c>
      <c r="S9" s="110" t="s">
        <v>635</v>
      </c>
      <c r="T9" s="18"/>
    </row>
    <row r="10" spans="1:20" ht="18.75">
      <c r="A10" s="4">
        <v>6</v>
      </c>
      <c r="B10" s="17" t="s">
        <v>62</v>
      </c>
      <c r="C10" s="89" t="s">
        <v>419</v>
      </c>
      <c r="D10" s="48" t="s">
        <v>25</v>
      </c>
      <c r="E10" s="19"/>
      <c r="F10" s="48"/>
      <c r="G10" s="89">
        <v>18</v>
      </c>
      <c r="H10" s="89">
        <v>16</v>
      </c>
      <c r="I10" s="61">
        <f t="shared" si="0"/>
        <v>34</v>
      </c>
      <c r="J10" s="107">
        <v>9957680322</v>
      </c>
      <c r="K10" s="57" t="s">
        <v>582</v>
      </c>
      <c r="L10" s="94" t="s">
        <v>597</v>
      </c>
      <c r="M10" s="108">
        <v>7399357347</v>
      </c>
      <c r="N10" s="109" t="s">
        <v>669</v>
      </c>
      <c r="O10" s="112">
        <v>9957242950</v>
      </c>
      <c r="P10" s="188">
        <v>43713</v>
      </c>
      <c r="Q10" s="48" t="s">
        <v>626</v>
      </c>
      <c r="R10" s="48">
        <v>53</v>
      </c>
      <c r="S10" s="110" t="s">
        <v>635</v>
      </c>
      <c r="T10" s="18"/>
    </row>
    <row r="11" spans="1:20" ht="18.75">
      <c r="A11" s="4">
        <v>7</v>
      </c>
      <c r="B11" s="17" t="s">
        <v>62</v>
      </c>
      <c r="C11" s="89" t="s">
        <v>384</v>
      </c>
      <c r="D11" s="48" t="s">
        <v>23</v>
      </c>
      <c r="E11" s="19"/>
      <c r="F11" s="48" t="s">
        <v>543</v>
      </c>
      <c r="G11" s="89">
        <v>51</v>
      </c>
      <c r="H11" s="89">
        <v>96</v>
      </c>
      <c r="I11" s="61">
        <f t="shared" si="0"/>
        <v>147</v>
      </c>
      <c r="J11" s="48">
        <v>9678301909</v>
      </c>
      <c r="K11" s="57" t="s">
        <v>582</v>
      </c>
      <c r="L11" s="94" t="s">
        <v>597</v>
      </c>
      <c r="M11" s="108">
        <v>7399357347</v>
      </c>
      <c r="N11" s="109" t="s">
        <v>669</v>
      </c>
      <c r="O11" s="112">
        <v>9957242950</v>
      </c>
      <c r="P11" s="189"/>
      <c r="Q11" s="48" t="s">
        <v>626</v>
      </c>
      <c r="R11" s="48">
        <v>49</v>
      </c>
      <c r="S11" s="110" t="s">
        <v>635</v>
      </c>
      <c r="T11" s="18"/>
    </row>
    <row r="12" spans="1:20" ht="18.75">
      <c r="A12" s="4">
        <v>8</v>
      </c>
      <c r="B12" s="17" t="s">
        <v>62</v>
      </c>
      <c r="C12" s="89" t="s">
        <v>420</v>
      </c>
      <c r="D12" s="57" t="s">
        <v>23</v>
      </c>
      <c r="E12" s="17"/>
      <c r="F12" s="57" t="s">
        <v>542</v>
      </c>
      <c r="G12" s="89">
        <v>71</v>
      </c>
      <c r="H12" s="89">
        <v>77</v>
      </c>
      <c r="I12" s="61">
        <f t="shared" si="0"/>
        <v>148</v>
      </c>
      <c r="J12" s="57">
        <v>8812900669</v>
      </c>
      <c r="K12" s="57" t="s">
        <v>573</v>
      </c>
      <c r="L12" s="94" t="s">
        <v>601</v>
      </c>
      <c r="M12" s="108">
        <v>8723909975</v>
      </c>
      <c r="N12" s="109" t="s">
        <v>670</v>
      </c>
      <c r="O12" s="112">
        <v>9957956454</v>
      </c>
      <c r="P12" s="93">
        <v>43714</v>
      </c>
      <c r="Q12" s="48" t="s">
        <v>627</v>
      </c>
      <c r="R12" s="48">
        <v>48</v>
      </c>
      <c r="S12" s="110" t="s">
        <v>635</v>
      </c>
      <c r="T12" s="18"/>
    </row>
    <row r="13" spans="1:20" ht="18.75">
      <c r="A13" s="4">
        <v>9</v>
      </c>
      <c r="B13" s="17" t="s">
        <v>62</v>
      </c>
      <c r="C13" s="89" t="s">
        <v>275</v>
      </c>
      <c r="D13" s="48" t="s">
        <v>25</v>
      </c>
      <c r="E13" s="19"/>
      <c r="F13" s="48"/>
      <c r="G13" s="89">
        <v>28</v>
      </c>
      <c r="H13" s="89">
        <v>34</v>
      </c>
      <c r="I13" s="61">
        <f t="shared" si="0"/>
        <v>62</v>
      </c>
      <c r="J13" s="48">
        <v>8011617276</v>
      </c>
      <c r="K13" s="57" t="s">
        <v>573</v>
      </c>
      <c r="L13" s="94" t="s">
        <v>601</v>
      </c>
      <c r="M13" s="108">
        <v>8723909975</v>
      </c>
      <c r="N13" s="109" t="s">
        <v>670</v>
      </c>
      <c r="O13" s="112">
        <v>9957956454</v>
      </c>
      <c r="P13" s="188">
        <v>43715</v>
      </c>
      <c r="Q13" s="48" t="s">
        <v>628</v>
      </c>
      <c r="R13" s="48">
        <v>46</v>
      </c>
      <c r="S13" s="110" t="s">
        <v>635</v>
      </c>
      <c r="T13" s="18"/>
    </row>
    <row r="14" spans="1:20" ht="18.75">
      <c r="A14" s="4">
        <v>10</v>
      </c>
      <c r="B14" s="17" t="s">
        <v>62</v>
      </c>
      <c r="C14" s="89" t="s">
        <v>420</v>
      </c>
      <c r="D14" s="48" t="s">
        <v>23</v>
      </c>
      <c r="E14" s="19"/>
      <c r="F14" s="48" t="s">
        <v>542</v>
      </c>
      <c r="G14" s="89">
        <v>59</v>
      </c>
      <c r="H14" s="89">
        <v>59</v>
      </c>
      <c r="I14" s="61">
        <f t="shared" si="0"/>
        <v>118</v>
      </c>
      <c r="J14" s="57">
        <v>8812900669</v>
      </c>
      <c r="K14" s="57" t="s">
        <v>573</v>
      </c>
      <c r="L14" s="94" t="s">
        <v>601</v>
      </c>
      <c r="M14" s="108">
        <v>8723909975</v>
      </c>
      <c r="N14" s="109" t="s">
        <v>670</v>
      </c>
      <c r="O14" s="112">
        <v>9957956454</v>
      </c>
      <c r="P14" s="189"/>
      <c r="Q14" s="48" t="s">
        <v>628</v>
      </c>
      <c r="R14" s="48">
        <v>47</v>
      </c>
      <c r="S14" s="110" t="s">
        <v>635</v>
      </c>
      <c r="T14" s="18"/>
    </row>
    <row r="15" spans="1:20" ht="18.75">
      <c r="A15" s="4">
        <v>11</v>
      </c>
      <c r="B15" s="17" t="s">
        <v>62</v>
      </c>
      <c r="C15" s="89" t="s">
        <v>421</v>
      </c>
      <c r="D15" s="48" t="s">
        <v>23</v>
      </c>
      <c r="E15" s="19"/>
      <c r="F15" s="48" t="s">
        <v>542</v>
      </c>
      <c r="G15" s="89">
        <v>88</v>
      </c>
      <c r="H15" s="89">
        <v>66</v>
      </c>
      <c r="I15" s="61">
        <f t="shared" si="0"/>
        <v>154</v>
      </c>
      <c r="J15" s="48">
        <v>9365493539</v>
      </c>
      <c r="K15" s="57" t="s">
        <v>573</v>
      </c>
      <c r="L15" s="94" t="s">
        <v>601</v>
      </c>
      <c r="M15" s="108">
        <v>8723909975</v>
      </c>
      <c r="N15" s="109" t="s">
        <v>670</v>
      </c>
      <c r="O15" s="112">
        <v>9957956454</v>
      </c>
      <c r="P15" s="93">
        <v>43718</v>
      </c>
      <c r="Q15" s="48" t="s">
        <v>624</v>
      </c>
      <c r="R15" s="48">
        <v>48</v>
      </c>
      <c r="S15" s="110" t="s">
        <v>635</v>
      </c>
      <c r="T15" s="18"/>
    </row>
    <row r="16" spans="1:20" ht="18.75">
      <c r="A16" s="4">
        <v>12</v>
      </c>
      <c r="B16" s="17" t="s">
        <v>62</v>
      </c>
      <c r="C16" s="89" t="s">
        <v>422</v>
      </c>
      <c r="D16" s="48" t="s">
        <v>23</v>
      </c>
      <c r="E16" s="19"/>
      <c r="F16" s="48" t="s">
        <v>543</v>
      </c>
      <c r="G16" s="89">
        <v>32</v>
      </c>
      <c r="H16" s="89">
        <v>50</v>
      </c>
      <c r="I16" s="61">
        <f t="shared" si="0"/>
        <v>82</v>
      </c>
      <c r="J16" s="48">
        <v>8876157745</v>
      </c>
      <c r="K16" s="57" t="s">
        <v>573</v>
      </c>
      <c r="L16" s="94" t="s">
        <v>601</v>
      </c>
      <c r="M16" s="108">
        <v>8723909975</v>
      </c>
      <c r="N16" s="109" t="s">
        <v>670</v>
      </c>
      <c r="O16" s="112">
        <v>9957956454</v>
      </c>
      <c r="P16" s="188">
        <v>43719</v>
      </c>
      <c r="Q16" s="48" t="s">
        <v>625</v>
      </c>
      <c r="R16" s="48">
        <v>48</v>
      </c>
      <c r="S16" s="110" t="s">
        <v>635</v>
      </c>
      <c r="T16" s="18"/>
    </row>
    <row r="17" spans="1:20" ht="18.75">
      <c r="A17" s="4">
        <v>13</v>
      </c>
      <c r="B17" s="17" t="s">
        <v>62</v>
      </c>
      <c r="C17" s="89" t="s">
        <v>423</v>
      </c>
      <c r="D17" s="48" t="s">
        <v>23</v>
      </c>
      <c r="E17" s="19"/>
      <c r="F17" s="48" t="s">
        <v>543</v>
      </c>
      <c r="G17" s="89">
        <v>34</v>
      </c>
      <c r="H17" s="89">
        <v>58</v>
      </c>
      <c r="I17" s="61">
        <f t="shared" si="0"/>
        <v>92</v>
      </c>
      <c r="J17" s="48">
        <v>9707771599</v>
      </c>
      <c r="K17" s="57" t="s">
        <v>573</v>
      </c>
      <c r="L17" s="94" t="s">
        <v>601</v>
      </c>
      <c r="M17" s="108">
        <v>8723909975</v>
      </c>
      <c r="N17" s="109" t="s">
        <v>670</v>
      </c>
      <c r="O17" s="112">
        <v>9957956454</v>
      </c>
      <c r="P17" s="189"/>
      <c r="Q17" s="48" t="s">
        <v>625</v>
      </c>
      <c r="R17" s="48">
        <v>43</v>
      </c>
      <c r="S17" s="110" t="s">
        <v>635</v>
      </c>
      <c r="T17" s="18"/>
    </row>
    <row r="18" spans="1:20" ht="18.75">
      <c r="A18" s="4">
        <v>14</v>
      </c>
      <c r="B18" s="17" t="s">
        <v>62</v>
      </c>
      <c r="C18" s="89" t="s">
        <v>424</v>
      </c>
      <c r="D18" s="48" t="s">
        <v>23</v>
      </c>
      <c r="E18" s="19"/>
      <c r="F18" s="48" t="s">
        <v>542</v>
      </c>
      <c r="G18" s="89">
        <v>56</v>
      </c>
      <c r="H18" s="89">
        <v>54</v>
      </c>
      <c r="I18" s="61">
        <f t="shared" si="0"/>
        <v>110</v>
      </c>
      <c r="J18" s="48">
        <v>9435957336</v>
      </c>
      <c r="K18" s="57" t="s">
        <v>573</v>
      </c>
      <c r="L18" s="94" t="s">
        <v>601</v>
      </c>
      <c r="M18" s="108">
        <v>8723909975</v>
      </c>
      <c r="N18" s="109" t="s">
        <v>670</v>
      </c>
      <c r="O18" s="112">
        <v>9957956454</v>
      </c>
      <c r="P18" s="188">
        <v>43720</v>
      </c>
      <c r="Q18" s="48" t="s">
        <v>626</v>
      </c>
      <c r="R18" s="48">
        <v>44</v>
      </c>
      <c r="S18" s="110" t="s">
        <v>635</v>
      </c>
      <c r="T18" s="18"/>
    </row>
    <row r="19" spans="1:20" ht="18.75">
      <c r="A19" s="4">
        <v>15</v>
      </c>
      <c r="B19" s="17" t="s">
        <v>62</v>
      </c>
      <c r="C19" s="89" t="s">
        <v>425</v>
      </c>
      <c r="D19" s="48" t="s">
        <v>23</v>
      </c>
      <c r="E19" s="19"/>
      <c r="F19" s="48" t="s">
        <v>542</v>
      </c>
      <c r="G19" s="89">
        <v>27</v>
      </c>
      <c r="H19" s="89">
        <v>16</v>
      </c>
      <c r="I19" s="61">
        <f t="shared" si="0"/>
        <v>43</v>
      </c>
      <c r="J19" s="106" t="s">
        <v>540</v>
      </c>
      <c r="K19" s="57" t="s">
        <v>573</v>
      </c>
      <c r="L19" s="94" t="s">
        <v>601</v>
      </c>
      <c r="M19" s="108">
        <v>8723909975</v>
      </c>
      <c r="N19" s="109" t="s">
        <v>670</v>
      </c>
      <c r="O19" s="112">
        <v>9957956454</v>
      </c>
      <c r="P19" s="189"/>
      <c r="Q19" s="48" t="s">
        <v>626</v>
      </c>
      <c r="R19" s="48">
        <v>46</v>
      </c>
      <c r="S19" s="110" t="s">
        <v>635</v>
      </c>
      <c r="T19" s="18"/>
    </row>
    <row r="20" spans="1:20" ht="18.75">
      <c r="A20" s="4">
        <v>16</v>
      </c>
      <c r="B20" s="17" t="s">
        <v>62</v>
      </c>
      <c r="C20" s="89" t="s">
        <v>426</v>
      </c>
      <c r="D20" s="48" t="s">
        <v>23</v>
      </c>
      <c r="E20" s="19"/>
      <c r="F20" s="48" t="s">
        <v>542</v>
      </c>
      <c r="G20" s="89">
        <v>57</v>
      </c>
      <c r="H20" s="89">
        <v>70</v>
      </c>
      <c r="I20" s="61">
        <f t="shared" si="0"/>
        <v>127</v>
      </c>
      <c r="J20" s="48">
        <v>9678359810</v>
      </c>
      <c r="K20" s="57" t="s">
        <v>573</v>
      </c>
      <c r="L20" s="94" t="s">
        <v>601</v>
      </c>
      <c r="M20" s="108">
        <v>8723909975</v>
      </c>
      <c r="N20" s="109" t="s">
        <v>670</v>
      </c>
      <c r="O20" s="112">
        <v>9957956454</v>
      </c>
      <c r="P20" s="93">
        <v>43721</v>
      </c>
      <c r="Q20" s="48" t="s">
        <v>627</v>
      </c>
      <c r="R20" s="48">
        <v>49</v>
      </c>
      <c r="S20" s="110" t="s">
        <v>635</v>
      </c>
      <c r="T20" s="18"/>
    </row>
    <row r="21" spans="1:20" ht="18.75">
      <c r="A21" s="4">
        <v>17</v>
      </c>
      <c r="B21" s="17" t="s">
        <v>62</v>
      </c>
      <c r="C21" s="89" t="s">
        <v>427</v>
      </c>
      <c r="D21" s="48" t="s">
        <v>23</v>
      </c>
      <c r="E21" s="19"/>
      <c r="F21" s="48" t="s">
        <v>543</v>
      </c>
      <c r="G21" s="89">
        <v>30</v>
      </c>
      <c r="H21" s="89">
        <v>55</v>
      </c>
      <c r="I21" s="61">
        <f t="shared" si="0"/>
        <v>85</v>
      </c>
      <c r="J21" s="106" t="s">
        <v>541</v>
      </c>
      <c r="K21" s="57" t="s">
        <v>573</v>
      </c>
      <c r="L21" s="94" t="s">
        <v>601</v>
      </c>
      <c r="M21" s="108">
        <v>8723909975</v>
      </c>
      <c r="N21" s="109" t="s">
        <v>670</v>
      </c>
      <c r="O21" s="112">
        <v>9957956454</v>
      </c>
      <c r="P21" s="188">
        <v>43722</v>
      </c>
      <c r="Q21" s="48" t="s">
        <v>628</v>
      </c>
      <c r="R21" s="48">
        <v>43</v>
      </c>
      <c r="S21" s="110" t="s">
        <v>635</v>
      </c>
      <c r="T21" s="18"/>
    </row>
    <row r="22" spans="1:20" ht="18.75">
      <c r="A22" s="4">
        <v>18</v>
      </c>
      <c r="B22" s="17" t="s">
        <v>62</v>
      </c>
      <c r="C22" s="89" t="s">
        <v>428</v>
      </c>
      <c r="D22" s="48" t="s">
        <v>23</v>
      </c>
      <c r="E22" s="19"/>
      <c r="F22" s="48" t="s">
        <v>542</v>
      </c>
      <c r="G22" s="89">
        <v>35</v>
      </c>
      <c r="H22" s="89">
        <v>20</v>
      </c>
      <c r="I22" s="61">
        <f t="shared" si="0"/>
        <v>55</v>
      </c>
      <c r="J22" s="48">
        <v>8761916682</v>
      </c>
      <c r="K22" s="57" t="s">
        <v>573</v>
      </c>
      <c r="L22" s="94" t="s">
        <v>601</v>
      </c>
      <c r="M22" s="108">
        <v>8723909975</v>
      </c>
      <c r="N22" s="109" t="s">
        <v>670</v>
      </c>
      <c r="O22" s="112">
        <v>9957956454</v>
      </c>
      <c r="P22" s="189"/>
      <c r="Q22" s="48" t="s">
        <v>628</v>
      </c>
      <c r="R22" s="48">
        <v>44</v>
      </c>
      <c r="S22" s="110" t="s">
        <v>635</v>
      </c>
      <c r="T22" s="18"/>
    </row>
    <row r="23" spans="1:20" ht="18.75">
      <c r="A23" s="4">
        <v>19</v>
      </c>
      <c r="B23" s="17" t="s">
        <v>62</v>
      </c>
      <c r="C23" s="89" t="s">
        <v>429</v>
      </c>
      <c r="D23" s="48" t="s">
        <v>25</v>
      </c>
      <c r="E23" s="19"/>
      <c r="F23" s="48"/>
      <c r="G23" s="89">
        <v>40</v>
      </c>
      <c r="H23" s="89">
        <v>42</v>
      </c>
      <c r="I23" s="61">
        <f t="shared" si="0"/>
        <v>82</v>
      </c>
      <c r="J23" s="48">
        <v>8876507498</v>
      </c>
      <c r="K23" s="48" t="s">
        <v>558</v>
      </c>
      <c r="L23" s="94" t="s">
        <v>616</v>
      </c>
      <c r="M23" s="108">
        <v>9854186096</v>
      </c>
      <c r="N23" s="109" t="s">
        <v>632</v>
      </c>
      <c r="O23" s="112">
        <v>9613736187</v>
      </c>
      <c r="P23" s="188">
        <v>43724</v>
      </c>
      <c r="Q23" s="48" t="s">
        <v>629</v>
      </c>
      <c r="R23" s="48">
        <v>50</v>
      </c>
      <c r="S23" s="110" t="s">
        <v>635</v>
      </c>
      <c r="T23" s="18"/>
    </row>
    <row r="24" spans="1:20" ht="18.75">
      <c r="A24" s="4">
        <v>20</v>
      </c>
      <c r="B24" s="17" t="s">
        <v>62</v>
      </c>
      <c r="C24" s="89" t="s">
        <v>328</v>
      </c>
      <c r="D24" s="48" t="s">
        <v>25</v>
      </c>
      <c r="E24" s="19"/>
      <c r="F24" s="48"/>
      <c r="G24" s="89">
        <v>26</v>
      </c>
      <c r="H24" s="89">
        <v>21</v>
      </c>
      <c r="I24" s="61">
        <f t="shared" si="0"/>
        <v>47</v>
      </c>
      <c r="J24" s="48">
        <v>9401998142</v>
      </c>
      <c r="K24" s="48" t="s">
        <v>558</v>
      </c>
      <c r="L24" s="94" t="s">
        <v>616</v>
      </c>
      <c r="M24" s="108">
        <v>9854186096</v>
      </c>
      <c r="N24" s="109" t="s">
        <v>632</v>
      </c>
      <c r="O24" s="112">
        <v>9613736187</v>
      </c>
      <c r="P24" s="188"/>
      <c r="Q24" s="48" t="s">
        <v>629</v>
      </c>
      <c r="R24" s="48">
        <v>51</v>
      </c>
      <c r="S24" s="110" t="s">
        <v>635</v>
      </c>
      <c r="T24" s="18"/>
    </row>
    <row r="25" spans="1:20" ht="18.75">
      <c r="A25" s="4">
        <v>21</v>
      </c>
      <c r="B25" s="17" t="s">
        <v>62</v>
      </c>
      <c r="C25" s="89" t="s">
        <v>346</v>
      </c>
      <c r="D25" s="48" t="s">
        <v>25</v>
      </c>
      <c r="E25" s="19"/>
      <c r="F25" s="48"/>
      <c r="G25" s="89">
        <v>40</v>
      </c>
      <c r="H25" s="89">
        <v>37</v>
      </c>
      <c r="I25" s="61">
        <f t="shared" si="0"/>
        <v>77</v>
      </c>
      <c r="J25" s="48">
        <v>8720919099</v>
      </c>
      <c r="K25" s="48" t="s">
        <v>558</v>
      </c>
      <c r="L25" s="94" t="s">
        <v>616</v>
      </c>
      <c r="M25" s="108">
        <v>9854186096</v>
      </c>
      <c r="N25" s="109" t="s">
        <v>632</v>
      </c>
      <c r="O25" s="112">
        <v>9613736187</v>
      </c>
      <c r="P25" s="188"/>
      <c r="Q25" s="48" t="s">
        <v>629</v>
      </c>
      <c r="R25" s="48">
        <v>52</v>
      </c>
      <c r="S25" s="110" t="s">
        <v>635</v>
      </c>
      <c r="T25" s="18"/>
    </row>
    <row r="26" spans="1:20" ht="18.75">
      <c r="A26" s="4">
        <v>22</v>
      </c>
      <c r="B26" s="17" t="s">
        <v>62</v>
      </c>
      <c r="C26" s="89" t="s">
        <v>346</v>
      </c>
      <c r="D26" s="57" t="s">
        <v>25</v>
      </c>
      <c r="E26" s="17"/>
      <c r="F26" s="57"/>
      <c r="G26" s="89">
        <v>39</v>
      </c>
      <c r="H26" s="89">
        <v>37</v>
      </c>
      <c r="I26" s="61">
        <f t="shared" si="0"/>
        <v>76</v>
      </c>
      <c r="J26" s="48">
        <v>8720919099</v>
      </c>
      <c r="K26" s="48" t="s">
        <v>558</v>
      </c>
      <c r="L26" s="94" t="s">
        <v>616</v>
      </c>
      <c r="M26" s="108">
        <v>9854186096</v>
      </c>
      <c r="N26" s="109" t="s">
        <v>632</v>
      </c>
      <c r="O26" s="112">
        <v>9613736187</v>
      </c>
      <c r="P26" s="188">
        <v>43726</v>
      </c>
      <c r="Q26" s="48" t="s">
        <v>625</v>
      </c>
      <c r="R26" s="48">
        <v>47</v>
      </c>
      <c r="S26" s="110" t="s">
        <v>635</v>
      </c>
      <c r="T26" s="18"/>
    </row>
    <row r="27" spans="1:20" ht="18.75">
      <c r="A27" s="4">
        <v>23</v>
      </c>
      <c r="B27" s="17" t="s">
        <v>62</v>
      </c>
      <c r="C27" s="89" t="s">
        <v>430</v>
      </c>
      <c r="D27" s="48" t="s">
        <v>25</v>
      </c>
      <c r="E27" s="19"/>
      <c r="F27" s="48"/>
      <c r="G27" s="89">
        <v>25</v>
      </c>
      <c r="H27" s="89">
        <v>30</v>
      </c>
      <c r="I27" s="61">
        <f t="shared" si="0"/>
        <v>55</v>
      </c>
      <c r="J27" s="48">
        <v>9401870307</v>
      </c>
      <c r="K27" s="48" t="s">
        <v>558</v>
      </c>
      <c r="L27" s="94" t="s">
        <v>616</v>
      </c>
      <c r="M27" s="108">
        <v>9854186096</v>
      </c>
      <c r="N27" s="109" t="s">
        <v>632</v>
      </c>
      <c r="O27" s="112">
        <v>9613736187</v>
      </c>
      <c r="P27" s="188"/>
      <c r="Q27" s="48" t="s">
        <v>625</v>
      </c>
      <c r="R27" s="48">
        <v>48</v>
      </c>
      <c r="S27" s="110" t="s">
        <v>635</v>
      </c>
      <c r="T27" s="18"/>
    </row>
    <row r="28" spans="1:20" ht="18.75">
      <c r="A28" s="4">
        <v>24</v>
      </c>
      <c r="B28" s="17" t="s">
        <v>62</v>
      </c>
      <c r="C28" s="89" t="s">
        <v>352</v>
      </c>
      <c r="D28" s="48" t="s">
        <v>25</v>
      </c>
      <c r="E28" s="19"/>
      <c r="F28" s="48"/>
      <c r="G28" s="89">
        <v>29</v>
      </c>
      <c r="H28" s="89">
        <v>28</v>
      </c>
      <c r="I28" s="61">
        <f t="shared" si="0"/>
        <v>57</v>
      </c>
      <c r="J28" s="48">
        <v>8402933169</v>
      </c>
      <c r="K28" s="48" t="s">
        <v>558</v>
      </c>
      <c r="L28" s="94" t="s">
        <v>616</v>
      </c>
      <c r="M28" s="108">
        <v>9854186096</v>
      </c>
      <c r="N28" s="109" t="s">
        <v>632</v>
      </c>
      <c r="O28" s="112">
        <v>9613736187</v>
      </c>
      <c r="P28" s="188"/>
      <c r="Q28" s="48" t="s">
        <v>625</v>
      </c>
      <c r="R28" s="48">
        <v>48</v>
      </c>
      <c r="S28" s="110" t="s">
        <v>635</v>
      </c>
      <c r="T28" s="18"/>
    </row>
    <row r="29" spans="1:20" ht="18.75">
      <c r="A29" s="4">
        <v>25</v>
      </c>
      <c r="B29" s="17" t="s">
        <v>62</v>
      </c>
      <c r="C29" s="89" t="s">
        <v>352</v>
      </c>
      <c r="D29" s="48" t="s">
        <v>25</v>
      </c>
      <c r="E29" s="19"/>
      <c r="F29" s="48"/>
      <c r="G29" s="89">
        <v>56</v>
      </c>
      <c r="H29" s="89">
        <v>61</v>
      </c>
      <c r="I29" s="61">
        <f t="shared" si="0"/>
        <v>117</v>
      </c>
      <c r="J29" s="48">
        <v>8402933169</v>
      </c>
      <c r="K29" s="48" t="s">
        <v>558</v>
      </c>
      <c r="L29" s="94" t="s">
        <v>616</v>
      </c>
      <c r="M29" s="108">
        <v>9854186096</v>
      </c>
      <c r="N29" s="109" t="s">
        <v>632</v>
      </c>
      <c r="O29" s="112">
        <v>9613736187</v>
      </c>
      <c r="P29" s="188">
        <v>43727</v>
      </c>
      <c r="Q29" s="48" t="s">
        <v>626</v>
      </c>
      <c r="R29" s="48">
        <v>49</v>
      </c>
      <c r="S29" s="110" t="s">
        <v>635</v>
      </c>
      <c r="T29" s="18"/>
    </row>
    <row r="30" spans="1:20" ht="18.75">
      <c r="A30" s="4">
        <v>26</v>
      </c>
      <c r="B30" s="17" t="s">
        <v>62</v>
      </c>
      <c r="C30" s="89" t="s">
        <v>431</v>
      </c>
      <c r="D30" s="48" t="s">
        <v>25</v>
      </c>
      <c r="E30" s="19"/>
      <c r="F30" s="48"/>
      <c r="G30" s="89">
        <v>37</v>
      </c>
      <c r="H30" s="89">
        <v>29</v>
      </c>
      <c r="I30" s="61">
        <f t="shared" si="0"/>
        <v>66</v>
      </c>
      <c r="J30" s="48">
        <v>8486548455</v>
      </c>
      <c r="K30" s="48" t="s">
        <v>558</v>
      </c>
      <c r="L30" s="94" t="s">
        <v>616</v>
      </c>
      <c r="M30" s="108">
        <v>9854186096</v>
      </c>
      <c r="N30" s="109" t="s">
        <v>632</v>
      </c>
      <c r="O30" s="112">
        <v>9613736187</v>
      </c>
      <c r="P30" s="188"/>
      <c r="Q30" s="48" t="s">
        <v>626</v>
      </c>
      <c r="R30" s="48">
        <v>47</v>
      </c>
      <c r="S30" s="110" t="s">
        <v>635</v>
      </c>
      <c r="T30" s="18"/>
    </row>
    <row r="31" spans="1:20" ht="18.75">
      <c r="A31" s="4">
        <v>27</v>
      </c>
      <c r="B31" s="17" t="s">
        <v>62</v>
      </c>
      <c r="C31" s="89" t="s">
        <v>431</v>
      </c>
      <c r="D31" s="48" t="s">
        <v>25</v>
      </c>
      <c r="E31" s="19"/>
      <c r="F31" s="48"/>
      <c r="G31" s="89">
        <v>46</v>
      </c>
      <c r="H31" s="89">
        <v>34</v>
      </c>
      <c r="I31" s="61">
        <f t="shared" si="0"/>
        <v>80</v>
      </c>
      <c r="J31" s="48">
        <v>8486548455</v>
      </c>
      <c r="K31" s="48" t="s">
        <v>558</v>
      </c>
      <c r="L31" s="94" t="s">
        <v>616</v>
      </c>
      <c r="M31" s="108">
        <v>9854186096</v>
      </c>
      <c r="N31" s="109" t="s">
        <v>632</v>
      </c>
      <c r="O31" s="112">
        <v>9613736187</v>
      </c>
      <c r="P31" s="188">
        <v>43728</v>
      </c>
      <c r="Q31" s="48" t="s">
        <v>627</v>
      </c>
      <c r="R31" s="48">
        <v>49</v>
      </c>
      <c r="S31" s="110" t="s">
        <v>635</v>
      </c>
      <c r="T31" s="18"/>
    </row>
    <row r="32" spans="1:20" ht="18.75">
      <c r="A32" s="4">
        <v>28</v>
      </c>
      <c r="B32" s="17" t="s">
        <v>62</v>
      </c>
      <c r="C32" s="89" t="s">
        <v>432</v>
      </c>
      <c r="D32" s="48" t="s">
        <v>25</v>
      </c>
      <c r="E32" s="19"/>
      <c r="F32" s="48"/>
      <c r="G32" s="89">
        <v>27</v>
      </c>
      <c r="H32" s="89">
        <v>24</v>
      </c>
      <c r="I32" s="61">
        <f t="shared" si="0"/>
        <v>51</v>
      </c>
      <c r="J32" s="48">
        <v>8486994716</v>
      </c>
      <c r="K32" s="48" t="s">
        <v>583</v>
      </c>
      <c r="L32" s="94" t="s">
        <v>617</v>
      </c>
      <c r="M32" s="108">
        <v>8134903076</v>
      </c>
      <c r="N32" s="109" t="s">
        <v>671</v>
      </c>
      <c r="O32" s="112">
        <v>9706274715</v>
      </c>
      <c r="P32" s="188"/>
      <c r="Q32" s="48" t="s">
        <v>627</v>
      </c>
      <c r="R32" s="48">
        <v>42</v>
      </c>
      <c r="S32" s="110" t="s">
        <v>635</v>
      </c>
      <c r="T32" s="18"/>
    </row>
    <row r="33" spans="1:20" ht="18.75">
      <c r="A33" s="4">
        <v>29</v>
      </c>
      <c r="B33" s="17" t="s">
        <v>62</v>
      </c>
      <c r="C33" s="89" t="s">
        <v>433</v>
      </c>
      <c r="D33" s="57" t="s">
        <v>25</v>
      </c>
      <c r="E33" s="17"/>
      <c r="F33" s="57"/>
      <c r="G33" s="89">
        <v>25</v>
      </c>
      <c r="H33" s="89">
        <v>24</v>
      </c>
      <c r="I33" s="61">
        <f t="shared" si="0"/>
        <v>49</v>
      </c>
      <c r="J33" s="57">
        <v>8011841526</v>
      </c>
      <c r="K33" s="48" t="s">
        <v>583</v>
      </c>
      <c r="L33" s="94" t="s">
        <v>617</v>
      </c>
      <c r="M33" s="108">
        <v>8134903076</v>
      </c>
      <c r="N33" s="109" t="s">
        <v>671</v>
      </c>
      <c r="O33" s="112">
        <v>9706274715</v>
      </c>
      <c r="P33" s="188"/>
      <c r="Q33" s="48" t="s">
        <v>627</v>
      </c>
      <c r="R33" s="48">
        <v>48</v>
      </c>
      <c r="S33" s="110" t="s">
        <v>635</v>
      </c>
      <c r="T33" s="18"/>
    </row>
    <row r="34" spans="1:20" ht="18.75">
      <c r="A34" s="4">
        <v>30</v>
      </c>
      <c r="B34" s="17" t="s">
        <v>62</v>
      </c>
      <c r="C34" s="89" t="s">
        <v>434</v>
      </c>
      <c r="D34" s="48" t="s">
        <v>25</v>
      </c>
      <c r="E34" s="19"/>
      <c r="F34" s="48"/>
      <c r="G34" s="89">
        <v>29</v>
      </c>
      <c r="H34" s="89">
        <v>31</v>
      </c>
      <c r="I34" s="61">
        <f t="shared" si="0"/>
        <v>60</v>
      </c>
      <c r="J34" s="48">
        <v>8486260094</v>
      </c>
      <c r="K34" s="48" t="s">
        <v>583</v>
      </c>
      <c r="L34" s="94" t="s">
        <v>617</v>
      </c>
      <c r="M34" s="108">
        <v>8134903076</v>
      </c>
      <c r="N34" s="109" t="s">
        <v>671</v>
      </c>
      <c r="O34" s="112">
        <v>9706274715</v>
      </c>
      <c r="P34" s="188">
        <v>43729</v>
      </c>
      <c r="Q34" s="48" t="s">
        <v>628</v>
      </c>
      <c r="R34" s="48">
        <v>51</v>
      </c>
      <c r="S34" s="110" t="s">
        <v>635</v>
      </c>
      <c r="T34" s="18"/>
    </row>
    <row r="35" spans="1:20" ht="18.75">
      <c r="A35" s="4">
        <v>31</v>
      </c>
      <c r="B35" s="17" t="s">
        <v>62</v>
      </c>
      <c r="C35" s="89" t="s">
        <v>435</v>
      </c>
      <c r="D35" s="48" t="s">
        <v>25</v>
      </c>
      <c r="E35" s="19"/>
      <c r="F35" s="48"/>
      <c r="G35" s="89">
        <v>33</v>
      </c>
      <c r="H35" s="89">
        <v>37</v>
      </c>
      <c r="I35" s="61">
        <f t="shared" si="0"/>
        <v>70</v>
      </c>
      <c r="J35" s="48">
        <v>6001178371</v>
      </c>
      <c r="K35" s="48" t="s">
        <v>583</v>
      </c>
      <c r="L35" s="94" t="s">
        <v>617</v>
      </c>
      <c r="M35" s="108">
        <v>8134903076</v>
      </c>
      <c r="N35" s="109" t="s">
        <v>671</v>
      </c>
      <c r="O35" s="112">
        <v>9706274715</v>
      </c>
      <c r="P35" s="188"/>
      <c r="Q35" s="48" t="s">
        <v>628</v>
      </c>
      <c r="R35" s="48">
        <v>50</v>
      </c>
      <c r="S35" s="110" t="s">
        <v>635</v>
      </c>
      <c r="T35" s="18"/>
    </row>
    <row r="36" spans="1:20" ht="18.75">
      <c r="A36" s="4">
        <v>32</v>
      </c>
      <c r="B36" s="17" t="s">
        <v>62</v>
      </c>
      <c r="C36" s="89" t="s">
        <v>436</v>
      </c>
      <c r="D36" s="48" t="s">
        <v>25</v>
      </c>
      <c r="E36" s="19"/>
      <c r="F36" s="48"/>
      <c r="G36" s="89">
        <v>32</v>
      </c>
      <c r="H36" s="89">
        <v>34</v>
      </c>
      <c r="I36" s="61">
        <f t="shared" si="0"/>
        <v>66</v>
      </c>
      <c r="J36" s="48">
        <v>7823048300</v>
      </c>
      <c r="K36" s="48" t="s">
        <v>583</v>
      </c>
      <c r="L36" s="94" t="s">
        <v>617</v>
      </c>
      <c r="M36" s="108">
        <v>8134903076</v>
      </c>
      <c r="N36" s="109" t="s">
        <v>671</v>
      </c>
      <c r="O36" s="112">
        <v>9706274715</v>
      </c>
      <c r="P36" s="188"/>
      <c r="Q36" s="48" t="s">
        <v>628</v>
      </c>
      <c r="R36" s="48">
        <v>52</v>
      </c>
      <c r="S36" s="110" t="s">
        <v>635</v>
      </c>
      <c r="T36" s="18"/>
    </row>
    <row r="37" spans="1:20" ht="18.75">
      <c r="A37" s="4">
        <v>33</v>
      </c>
      <c r="B37" s="17" t="s">
        <v>62</v>
      </c>
      <c r="C37" s="89" t="s">
        <v>437</v>
      </c>
      <c r="D37" s="48" t="s">
        <v>25</v>
      </c>
      <c r="E37" s="19"/>
      <c r="F37" s="48"/>
      <c r="G37" s="89">
        <v>31</v>
      </c>
      <c r="H37" s="89">
        <v>27</v>
      </c>
      <c r="I37" s="61">
        <f t="shared" si="0"/>
        <v>58</v>
      </c>
      <c r="J37" s="107">
        <v>8486813208</v>
      </c>
      <c r="K37" s="48" t="s">
        <v>583</v>
      </c>
      <c r="L37" s="94" t="s">
        <v>617</v>
      </c>
      <c r="M37" s="108">
        <v>8134903076</v>
      </c>
      <c r="N37" s="109" t="s">
        <v>671</v>
      </c>
      <c r="O37" s="112">
        <v>9706274715</v>
      </c>
      <c r="P37" s="188">
        <v>43731</v>
      </c>
      <c r="Q37" s="48" t="s">
        <v>629</v>
      </c>
      <c r="R37" s="48">
        <v>48</v>
      </c>
      <c r="S37" s="110" t="s">
        <v>635</v>
      </c>
      <c r="T37" s="18"/>
    </row>
    <row r="38" spans="1:20" ht="18.75">
      <c r="A38" s="4">
        <v>34</v>
      </c>
      <c r="B38" s="17" t="s">
        <v>62</v>
      </c>
      <c r="C38" s="89" t="s">
        <v>438</v>
      </c>
      <c r="D38" s="48" t="s">
        <v>25</v>
      </c>
      <c r="E38" s="19"/>
      <c r="F38" s="48"/>
      <c r="G38" s="89">
        <v>37</v>
      </c>
      <c r="H38" s="89">
        <v>41</v>
      </c>
      <c r="I38" s="61">
        <f t="shared" si="0"/>
        <v>78</v>
      </c>
      <c r="J38" s="107">
        <v>8486555994</v>
      </c>
      <c r="K38" s="48" t="s">
        <v>583</v>
      </c>
      <c r="L38" s="94" t="s">
        <v>617</v>
      </c>
      <c r="M38" s="108">
        <v>8134903076</v>
      </c>
      <c r="N38" s="109" t="s">
        <v>671</v>
      </c>
      <c r="O38" s="112">
        <v>9706274715</v>
      </c>
      <c r="P38" s="189"/>
      <c r="Q38" s="48" t="s">
        <v>629</v>
      </c>
      <c r="R38" s="48">
        <v>44</v>
      </c>
      <c r="S38" s="110" t="s">
        <v>635</v>
      </c>
      <c r="T38" s="18"/>
    </row>
    <row r="39" spans="1:20" ht="18.75">
      <c r="A39" s="4">
        <v>35</v>
      </c>
      <c r="B39" s="17" t="s">
        <v>62</v>
      </c>
      <c r="C39" s="89" t="s">
        <v>439</v>
      </c>
      <c r="D39" s="48" t="s">
        <v>25</v>
      </c>
      <c r="E39" s="19"/>
      <c r="F39" s="48"/>
      <c r="G39" s="89">
        <v>10</v>
      </c>
      <c r="H39" s="89">
        <v>13</v>
      </c>
      <c r="I39" s="61">
        <f t="shared" si="0"/>
        <v>23</v>
      </c>
      <c r="J39" s="107">
        <v>9957739934</v>
      </c>
      <c r="K39" s="48" t="s">
        <v>583</v>
      </c>
      <c r="L39" s="94" t="s">
        <v>617</v>
      </c>
      <c r="M39" s="108">
        <v>8134903076</v>
      </c>
      <c r="N39" s="109" t="s">
        <v>671</v>
      </c>
      <c r="O39" s="112">
        <v>9706274715</v>
      </c>
      <c r="P39" s="189"/>
      <c r="Q39" s="48" t="s">
        <v>629</v>
      </c>
      <c r="R39" s="48">
        <v>46</v>
      </c>
      <c r="S39" s="110" t="s">
        <v>635</v>
      </c>
      <c r="T39" s="18"/>
    </row>
    <row r="40" spans="1:20" ht="18.75">
      <c r="A40" s="4">
        <v>36</v>
      </c>
      <c r="B40" s="17" t="s">
        <v>62</v>
      </c>
      <c r="C40" s="89" t="s">
        <v>436</v>
      </c>
      <c r="D40" s="48" t="s">
        <v>25</v>
      </c>
      <c r="E40" s="19"/>
      <c r="F40" s="48"/>
      <c r="G40" s="89">
        <v>32</v>
      </c>
      <c r="H40" s="89">
        <v>34</v>
      </c>
      <c r="I40" s="61">
        <f t="shared" si="0"/>
        <v>66</v>
      </c>
      <c r="J40" s="104">
        <v>8486954894</v>
      </c>
      <c r="K40" s="48" t="s">
        <v>583</v>
      </c>
      <c r="L40" s="94" t="s">
        <v>617</v>
      </c>
      <c r="M40" s="108">
        <v>8134903076</v>
      </c>
      <c r="N40" s="109" t="s">
        <v>671</v>
      </c>
      <c r="O40" s="112">
        <v>9706274715</v>
      </c>
      <c r="P40" s="188">
        <v>43732</v>
      </c>
      <c r="Q40" s="48" t="s">
        <v>624</v>
      </c>
      <c r="R40" s="48">
        <v>47</v>
      </c>
      <c r="S40" s="110" t="s">
        <v>635</v>
      </c>
      <c r="T40" s="18"/>
    </row>
    <row r="41" spans="1:20" ht="18.75">
      <c r="A41" s="4">
        <v>37</v>
      </c>
      <c r="B41" s="17" t="s">
        <v>62</v>
      </c>
      <c r="C41" s="89" t="s">
        <v>440</v>
      </c>
      <c r="D41" s="48" t="s">
        <v>25</v>
      </c>
      <c r="E41" s="19"/>
      <c r="F41" s="48"/>
      <c r="G41" s="89">
        <v>46</v>
      </c>
      <c r="H41" s="89">
        <v>38</v>
      </c>
      <c r="I41" s="61">
        <f t="shared" si="0"/>
        <v>84</v>
      </c>
      <c r="J41" s="104">
        <v>8876426766</v>
      </c>
      <c r="K41" s="48" t="s">
        <v>583</v>
      </c>
      <c r="L41" s="94" t="s">
        <v>617</v>
      </c>
      <c r="M41" s="108">
        <v>8134903076</v>
      </c>
      <c r="N41" s="109" t="s">
        <v>671</v>
      </c>
      <c r="O41" s="112">
        <v>9706274715</v>
      </c>
      <c r="P41" s="189"/>
      <c r="Q41" s="48" t="s">
        <v>624</v>
      </c>
      <c r="R41" s="48">
        <v>48</v>
      </c>
      <c r="S41" s="110" t="s">
        <v>635</v>
      </c>
      <c r="T41" s="18"/>
    </row>
    <row r="42" spans="1:20" ht="18.75">
      <c r="A42" s="4">
        <v>38</v>
      </c>
      <c r="B42" s="17" t="s">
        <v>62</v>
      </c>
      <c r="C42" s="89" t="s">
        <v>441</v>
      </c>
      <c r="D42" s="57" t="s">
        <v>25</v>
      </c>
      <c r="E42" s="17"/>
      <c r="F42" s="57"/>
      <c r="G42" s="89">
        <v>8</v>
      </c>
      <c r="H42" s="89">
        <v>11</v>
      </c>
      <c r="I42" s="61">
        <f t="shared" si="0"/>
        <v>19</v>
      </c>
      <c r="J42" s="104">
        <v>9435433742</v>
      </c>
      <c r="K42" s="48" t="s">
        <v>583</v>
      </c>
      <c r="L42" s="94" t="s">
        <v>617</v>
      </c>
      <c r="M42" s="108">
        <v>8134903076</v>
      </c>
      <c r="N42" s="109" t="s">
        <v>671</v>
      </c>
      <c r="O42" s="112">
        <v>9706274715</v>
      </c>
      <c r="P42" s="189"/>
      <c r="Q42" s="48" t="s">
        <v>624</v>
      </c>
      <c r="R42" s="48">
        <v>51</v>
      </c>
      <c r="S42" s="110" t="s">
        <v>635</v>
      </c>
      <c r="T42" s="18"/>
    </row>
    <row r="43" spans="1:20" ht="18.75">
      <c r="A43" s="4">
        <v>39</v>
      </c>
      <c r="B43" s="17" t="s">
        <v>62</v>
      </c>
      <c r="C43" s="89" t="s">
        <v>442</v>
      </c>
      <c r="D43" s="48" t="s">
        <v>23</v>
      </c>
      <c r="E43" s="19"/>
      <c r="F43" s="48" t="s">
        <v>542</v>
      </c>
      <c r="G43" s="89">
        <v>54</v>
      </c>
      <c r="H43" s="89">
        <v>67</v>
      </c>
      <c r="I43" s="61">
        <f t="shared" si="0"/>
        <v>121</v>
      </c>
      <c r="J43" s="48">
        <v>7575942762</v>
      </c>
      <c r="K43" s="48" t="s">
        <v>573</v>
      </c>
      <c r="L43" s="94" t="s">
        <v>618</v>
      </c>
      <c r="M43" s="108">
        <v>9435258376</v>
      </c>
      <c r="N43" s="109" t="s">
        <v>634</v>
      </c>
      <c r="O43" s="112">
        <v>9954898399</v>
      </c>
      <c r="P43" s="188">
        <v>43733</v>
      </c>
      <c r="Q43" s="48" t="s">
        <v>625</v>
      </c>
      <c r="R43" s="48">
        <v>50</v>
      </c>
      <c r="S43" s="110" t="s">
        <v>635</v>
      </c>
      <c r="T43" s="18"/>
    </row>
    <row r="44" spans="1:20" ht="18.75">
      <c r="A44" s="4">
        <v>40</v>
      </c>
      <c r="B44" s="17" t="s">
        <v>62</v>
      </c>
      <c r="C44" s="89" t="s">
        <v>443</v>
      </c>
      <c r="D44" s="48" t="s">
        <v>23</v>
      </c>
      <c r="E44" s="19"/>
      <c r="F44" s="48" t="s">
        <v>543</v>
      </c>
      <c r="G44" s="89">
        <v>21</v>
      </c>
      <c r="H44" s="89">
        <v>46</v>
      </c>
      <c r="I44" s="61">
        <f t="shared" si="0"/>
        <v>67</v>
      </c>
      <c r="J44" s="48">
        <v>9401516016</v>
      </c>
      <c r="K44" s="48" t="s">
        <v>573</v>
      </c>
      <c r="L44" s="94" t="s">
        <v>618</v>
      </c>
      <c r="M44" s="108">
        <v>9435258376</v>
      </c>
      <c r="N44" s="109" t="s">
        <v>634</v>
      </c>
      <c r="O44" s="112">
        <v>9954898399</v>
      </c>
      <c r="P44" s="189"/>
      <c r="Q44" s="48" t="s">
        <v>625</v>
      </c>
      <c r="R44" s="48">
        <v>52</v>
      </c>
      <c r="S44" s="110" t="s">
        <v>635</v>
      </c>
      <c r="T44" s="18"/>
    </row>
    <row r="45" spans="1:20" ht="18.75">
      <c r="A45" s="4">
        <v>41</v>
      </c>
      <c r="B45" s="17" t="s">
        <v>62</v>
      </c>
      <c r="C45" s="89" t="s">
        <v>444</v>
      </c>
      <c r="D45" s="48" t="s">
        <v>23</v>
      </c>
      <c r="E45" s="19"/>
      <c r="F45" s="48" t="s">
        <v>542</v>
      </c>
      <c r="G45" s="89">
        <v>3</v>
      </c>
      <c r="H45" s="89">
        <v>6</v>
      </c>
      <c r="I45" s="61">
        <f t="shared" si="0"/>
        <v>9</v>
      </c>
      <c r="J45" s="48">
        <v>9613373888</v>
      </c>
      <c r="K45" s="48" t="s">
        <v>573</v>
      </c>
      <c r="L45" s="94" t="s">
        <v>618</v>
      </c>
      <c r="M45" s="108">
        <v>9435258376</v>
      </c>
      <c r="N45" s="109" t="s">
        <v>634</v>
      </c>
      <c r="O45" s="112">
        <v>9954898399</v>
      </c>
      <c r="P45" s="188">
        <v>43734</v>
      </c>
      <c r="Q45" s="48" t="s">
        <v>626</v>
      </c>
      <c r="R45" s="48">
        <v>50</v>
      </c>
      <c r="S45" s="110" t="s">
        <v>635</v>
      </c>
      <c r="T45" s="18"/>
    </row>
    <row r="46" spans="1:20" ht="18.75">
      <c r="A46" s="4">
        <v>42</v>
      </c>
      <c r="B46" s="17" t="s">
        <v>62</v>
      </c>
      <c r="C46" s="89" t="s">
        <v>443</v>
      </c>
      <c r="D46" s="48" t="s">
        <v>23</v>
      </c>
      <c r="E46" s="19"/>
      <c r="F46" s="48" t="s">
        <v>543</v>
      </c>
      <c r="G46" s="89">
        <v>59</v>
      </c>
      <c r="H46" s="89">
        <v>88</v>
      </c>
      <c r="I46" s="61">
        <f t="shared" si="0"/>
        <v>147</v>
      </c>
      <c r="J46" s="48">
        <v>9401516016</v>
      </c>
      <c r="K46" s="48" t="s">
        <v>573</v>
      </c>
      <c r="L46" s="94" t="s">
        <v>618</v>
      </c>
      <c r="M46" s="108">
        <v>9435258376</v>
      </c>
      <c r="N46" s="109" t="s">
        <v>634</v>
      </c>
      <c r="O46" s="112">
        <v>9954898399</v>
      </c>
      <c r="P46" s="189"/>
      <c r="Q46" s="48" t="s">
        <v>626</v>
      </c>
      <c r="R46" s="48">
        <v>52</v>
      </c>
      <c r="S46" s="110" t="s">
        <v>635</v>
      </c>
      <c r="T46" s="18"/>
    </row>
    <row r="47" spans="1:20" ht="18.75">
      <c r="A47" s="4">
        <v>43</v>
      </c>
      <c r="B47" s="17" t="s">
        <v>62</v>
      </c>
      <c r="C47" s="89" t="s">
        <v>445</v>
      </c>
      <c r="D47" s="48" t="s">
        <v>23</v>
      </c>
      <c r="E47" s="19"/>
      <c r="F47" s="48" t="s">
        <v>542</v>
      </c>
      <c r="G47" s="89">
        <v>26</v>
      </c>
      <c r="H47" s="89">
        <v>8</v>
      </c>
      <c r="I47" s="61">
        <f t="shared" si="0"/>
        <v>34</v>
      </c>
      <c r="J47" s="48">
        <v>9854127910</v>
      </c>
      <c r="K47" s="48" t="s">
        <v>573</v>
      </c>
      <c r="L47" s="94" t="s">
        <v>618</v>
      </c>
      <c r="M47" s="108">
        <v>9435258376</v>
      </c>
      <c r="N47" s="109" t="s">
        <v>634</v>
      </c>
      <c r="O47" s="112">
        <v>9954898399</v>
      </c>
      <c r="P47" s="188">
        <v>43735</v>
      </c>
      <c r="Q47" s="48" t="s">
        <v>627</v>
      </c>
      <c r="R47" s="48">
        <v>49</v>
      </c>
      <c r="S47" s="110" t="s">
        <v>635</v>
      </c>
      <c r="T47" s="18"/>
    </row>
    <row r="48" spans="1:20" ht="18.75">
      <c r="A48" s="4">
        <v>44</v>
      </c>
      <c r="B48" s="17" t="s">
        <v>62</v>
      </c>
      <c r="C48" s="89" t="s">
        <v>446</v>
      </c>
      <c r="D48" s="48" t="s">
        <v>23</v>
      </c>
      <c r="E48" s="19"/>
      <c r="F48" s="48" t="s">
        <v>542</v>
      </c>
      <c r="G48" s="89">
        <v>13</v>
      </c>
      <c r="H48" s="89">
        <v>16</v>
      </c>
      <c r="I48" s="61">
        <f t="shared" si="0"/>
        <v>29</v>
      </c>
      <c r="J48" s="48">
        <v>8753017856</v>
      </c>
      <c r="K48" s="48" t="s">
        <v>584</v>
      </c>
      <c r="L48" s="94" t="s">
        <v>619</v>
      </c>
      <c r="M48" s="108">
        <v>8134903076</v>
      </c>
      <c r="N48" s="109" t="s">
        <v>672</v>
      </c>
      <c r="O48" s="112">
        <v>9957094378</v>
      </c>
      <c r="P48" s="189"/>
      <c r="Q48" s="48" t="s">
        <v>627</v>
      </c>
      <c r="R48" s="48">
        <v>51</v>
      </c>
      <c r="S48" s="110" t="s">
        <v>635</v>
      </c>
      <c r="T48" s="18"/>
    </row>
    <row r="49" spans="1:20" ht="18.75">
      <c r="A49" s="4">
        <v>45</v>
      </c>
      <c r="B49" s="17" t="s">
        <v>62</v>
      </c>
      <c r="C49" s="89" t="s">
        <v>447</v>
      </c>
      <c r="D49" s="48" t="s">
        <v>23</v>
      </c>
      <c r="E49" s="19"/>
      <c r="F49" s="48" t="s">
        <v>543</v>
      </c>
      <c r="G49" s="89">
        <v>28</v>
      </c>
      <c r="H49" s="89">
        <v>16</v>
      </c>
      <c r="I49" s="61">
        <f t="shared" si="0"/>
        <v>44</v>
      </c>
      <c r="J49" s="48">
        <v>6000014442</v>
      </c>
      <c r="K49" s="48" t="s">
        <v>584</v>
      </c>
      <c r="L49" s="94" t="s">
        <v>619</v>
      </c>
      <c r="M49" s="108">
        <v>8134903076</v>
      </c>
      <c r="N49" s="109" t="s">
        <v>672</v>
      </c>
      <c r="O49" s="112">
        <v>9957094378</v>
      </c>
      <c r="P49" s="189"/>
      <c r="Q49" s="48" t="s">
        <v>627</v>
      </c>
      <c r="R49" s="48">
        <v>46</v>
      </c>
      <c r="S49" s="110" t="s">
        <v>635</v>
      </c>
      <c r="T49" s="18"/>
    </row>
    <row r="50" spans="1:20" ht="18.75">
      <c r="A50" s="4">
        <v>46</v>
      </c>
      <c r="B50" s="17" t="s">
        <v>62</v>
      </c>
      <c r="C50" s="89" t="s">
        <v>448</v>
      </c>
      <c r="D50" s="48" t="s">
        <v>23</v>
      </c>
      <c r="E50" s="19"/>
      <c r="F50" s="48" t="s">
        <v>545</v>
      </c>
      <c r="G50" s="89">
        <v>21</v>
      </c>
      <c r="H50" s="89">
        <v>38</v>
      </c>
      <c r="I50" s="61">
        <f t="shared" si="0"/>
        <v>59</v>
      </c>
      <c r="J50" s="48">
        <v>9435316854</v>
      </c>
      <c r="K50" s="48" t="s">
        <v>584</v>
      </c>
      <c r="L50" s="94" t="s">
        <v>619</v>
      </c>
      <c r="M50" s="108">
        <v>8134903076</v>
      </c>
      <c r="N50" s="109" t="s">
        <v>672</v>
      </c>
      <c r="O50" s="112">
        <v>9957094378</v>
      </c>
      <c r="P50" s="189"/>
      <c r="Q50" s="48" t="s">
        <v>627</v>
      </c>
      <c r="R50" s="48">
        <v>44</v>
      </c>
      <c r="S50" s="110" t="s">
        <v>635</v>
      </c>
      <c r="T50" s="18"/>
    </row>
    <row r="51" spans="1:20" ht="18.75">
      <c r="A51" s="4">
        <v>47</v>
      </c>
      <c r="B51" s="17" t="s">
        <v>62</v>
      </c>
      <c r="C51" s="89" t="s">
        <v>449</v>
      </c>
      <c r="D51" s="48" t="s">
        <v>25</v>
      </c>
      <c r="E51" s="19"/>
      <c r="F51" s="48"/>
      <c r="G51" s="89">
        <v>16</v>
      </c>
      <c r="H51" s="89">
        <v>11</v>
      </c>
      <c r="I51" s="61">
        <f t="shared" si="0"/>
        <v>27</v>
      </c>
      <c r="J51" s="48">
        <v>9127850089</v>
      </c>
      <c r="K51" s="48" t="s">
        <v>584</v>
      </c>
      <c r="L51" s="94" t="s">
        <v>619</v>
      </c>
      <c r="M51" s="108">
        <v>8134903076</v>
      </c>
      <c r="N51" s="109" t="s">
        <v>672</v>
      </c>
      <c r="O51" s="112">
        <v>9957094378</v>
      </c>
      <c r="P51" s="188">
        <v>43736</v>
      </c>
      <c r="Q51" s="48" t="s">
        <v>628</v>
      </c>
      <c r="R51" s="48">
        <v>51</v>
      </c>
      <c r="S51" s="110" t="s">
        <v>635</v>
      </c>
      <c r="T51" s="18"/>
    </row>
    <row r="52" spans="1:20" ht="18.75">
      <c r="A52" s="4">
        <v>48</v>
      </c>
      <c r="B52" s="17" t="s">
        <v>62</v>
      </c>
      <c r="C52" s="89" t="s">
        <v>450</v>
      </c>
      <c r="D52" s="48" t="s">
        <v>23</v>
      </c>
      <c r="E52" s="19"/>
      <c r="F52" s="48" t="s">
        <v>542</v>
      </c>
      <c r="G52" s="89">
        <v>41</v>
      </c>
      <c r="H52" s="89">
        <v>30</v>
      </c>
      <c r="I52" s="61">
        <f t="shared" si="0"/>
        <v>71</v>
      </c>
      <c r="J52" s="48">
        <v>6000014442</v>
      </c>
      <c r="K52" s="48" t="s">
        <v>584</v>
      </c>
      <c r="L52" s="94" t="s">
        <v>619</v>
      </c>
      <c r="M52" s="108">
        <v>8134903076</v>
      </c>
      <c r="N52" s="109" t="s">
        <v>672</v>
      </c>
      <c r="O52" s="112">
        <v>9957094378</v>
      </c>
      <c r="P52" s="189"/>
      <c r="Q52" s="48" t="s">
        <v>628</v>
      </c>
      <c r="R52" s="48">
        <v>52</v>
      </c>
      <c r="S52" s="110" t="s">
        <v>635</v>
      </c>
      <c r="T52" s="18"/>
    </row>
    <row r="53" spans="1:20" ht="18.75">
      <c r="A53" s="4">
        <v>49</v>
      </c>
      <c r="B53" s="17" t="s">
        <v>62</v>
      </c>
      <c r="C53" s="89" t="s">
        <v>451</v>
      </c>
      <c r="D53" s="48" t="s">
        <v>23</v>
      </c>
      <c r="E53" s="19"/>
      <c r="F53" s="48" t="s">
        <v>542</v>
      </c>
      <c r="G53" s="89">
        <v>45</v>
      </c>
      <c r="H53" s="89">
        <v>38</v>
      </c>
      <c r="I53" s="61">
        <f t="shared" si="0"/>
        <v>83</v>
      </c>
      <c r="J53" s="48">
        <v>9435866178</v>
      </c>
      <c r="K53" s="48" t="s">
        <v>584</v>
      </c>
      <c r="L53" s="94" t="s">
        <v>619</v>
      </c>
      <c r="M53" s="108">
        <v>8134903076</v>
      </c>
      <c r="N53" s="109" t="s">
        <v>672</v>
      </c>
      <c r="O53" s="112">
        <v>9957094378</v>
      </c>
      <c r="P53" s="189"/>
      <c r="Q53" s="48" t="s">
        <v>628</v>
      </c>
      <c r="R53" s="48">
        <v>49</v>
      </c>
      <c r="S53" s="110" t="s">
        <v>635</v>
      </c>
      <c r="T53" s="18"/>
    </row>
    <row r="54" spans="1:20" ht="18.75">
      <c r="A54" s="4">
        <v>50</v>
      </c>
      <c r="B54" s="17" t="s">
        <v>62</v>
      </c>
      <c r="C54" s="89" t="s">
        <v>452</v>
      </c>
      <c r="D54" s="48" t="s">
        <v>25</v>
      </c>
      <c r="E54" s="19"/>
      <c r="F54" s="48"/>
      <c r="G54" s="89">
        <v>17</v>
      </c>
      <c r="H54" s="89">
        <v>30</v>
      </c>
      <c r="I54" s="61">
        <f t="shared" si="0"/>
        <v>47</v>
      </c>
      <c r="J54" s="48">
        <v>9678252562</v>
      </c>
      <c r="K54" s="48" t="s">
        <v>584</v>
      </c>
      <c r="L54" s="94" t="s">
        <v>619</v>
      </c>
      <c r="M54" s="108">
        <v>8134903076</v>
      </c>
      <c r="N54" s="109" t="s">
        <v>672</v>
      </c>
      <c r="O54" s="112">
        <v>9957094378</v>
      </c>
      <c r="P54" s="188">
        <v>43738</v>
      </c>
      <c r="Q54" s="48" t="s">
        <v>629</v>
      </c>
      <c r="R54" s="48">
        <v>48</v>
      </c>
      <c r="S54" s="110" t="s">
        <v>635</v>
      </c>
      <c r="T54" s="18"/>
    </row>
    <row r="55" spans="1:20" ht="18.75">
      <c r="A55" s="4">
        <v>51</v>
      </c>
      <c r="B55" s="17" t="s">
        <v>62</v>
      </c>
      <c r="C55" s="89" t="s">
        <v>453</v>
      </c>
      <c r="D55" s="48" t="s">
        <v>25</v>
      </c>
      <c r="E55" s="19"/>
      <c r="F55" s="48"/>
      <c r="G55" s="89">
        <v>25</v>
      </c>
      <c r="H55" s="89">
        <v>23</v>
      </c>
      <c r="I55" s="61">
        <f t="shared" si="0"/>
        <v>48</v>
      </c>
      <c r="J55" s="48"/>
      <c r="K55" s="48" t="s">
        <v>584</v>
      </c>
      <c r="L55" s="94" t="s">
        <v>619</v>
      </c>
      <c r="M55" s="108">
        <v>8134903076</v>
      </c>
      <c r="N55" s="109" t="s">
        <v>672</v>
      </c>
      <c r="O55" s="112">
        <v>9957094378</v>
      </c>
      <c r="P55" s="189"/>
      <c r="Q55" s="48" t="s">
        <v>629</v>
      </c>
      <c r="R55" s="48">
        <v>53</v>
      </c>
      <c r="S55" s="110" t="s">
        <v>635</v>
      </c>
      <c r="T55" s="18"/>
    </row>
    <row r="56" spans="1:20" ht="18.75">
      <c r="A56" s="4">
        <v>52</v>
      </c>
      <c r="B56" s="17" t="s">
        <v>62</v>
      </c>
      <c r="C56" s="89" t="s">
        <v>454</v>
      </c>
      <c r="D56" s="57" t="s">
        <v>23</v>
      </c>
      <c r="E56" s="17"/>
      <c r="F56" s="57" t="s">
        <v>542</v>
      </c>
      <c r="G56" s="89">
        <v>15</v>
      </c>
      <c r="H56" s="89">
        <v>9</v>
      </c>
      <c r="I56" s="61">
        <f t="shared" si="0"/>
        <v>24</v>
      </c>
      <c r="J56" s="57">
        <v>9678405126</v>
      </c>
      <c r="K56" s="48" t="s">
        <v>584</v>
      </c>
      <c r="L56" s="94" t="s">
        <v>619</v>
      </c>
      <c r="M56" s="108">
        <v>8134903076</v>
      </c>
      <c r="N56" s="109" t="s">
        <v>673</v>
      </c>
      <c r="O56" s="112">
        <v>8761856351</v>
      </c>
      <c r="P56" s="189"/>
      <c r="Q56" s="48" t="s">
        <v>629</v>
      </c>
      <c r="R56" s="48">
        <v>53</v>
      </c>
      <c r="S56" s="110" t="s">
        <v>635</v>
      </c>
      <c r="T56" s="18"/>
    </row>
    <row r="57" spans="1:20" ht="18.75">
      <c r="A57" s="4">
        <v>53</v>
      </c>
      <c r="B57" s="17" t="s">
        <v>62</v>
      </c>
      <c r="C57" s="89" t="s">
        <v>455</v>
      </c>
      <c r="D57" s="48" t="s">
        <v>23</v>
      </c>
      <c r="E57" s="19"/>
      <c r="F57" s="48" t="s">
        <v>543</v>
      </c>
      <c r="G57" s="89">
        <v>10</v>
      </c>
      <c r="H57" s="89">
        <v>11</v>
      </c>
      <c r="I57" s="61">
        <f t="shared" si="0"/>
        <v>21</v>
      </c>
      <c r="J57" s="48">
        <v>9957091506</v>
      </c>
      <c r="K57" s="48" t="s">
        <v>584</v>
      </c>
      <c r="L57" s="94" t="s">
        <v>619</v>
      </c>
      <c r="M57" s="108">
        <v>8134903076</v>
      </c>
      <c r="N57" s="109" t="s">
        <v>673</v>
      </c>
      <c r="O57" s="112">
        <v>8761856351</v>
      </c>
      <c r="P57" s="189"/>
      <c r="Q57" s="48" t="s">
        <v>629</v>
      </c>
      <c r="R57" s="48">
        <v>54</v>
      </c>
      <c r="S57" s="110" t="s">
        <v>635</v>
      </c>
      <c r="T57" s="18"/>
    </row>
    <row r="58" spans="1:20" ht="18.75">
      <c r="A58" s="4">
        <v>54</v>
      </c>
      <c r="B58" s="17" t="s">
        <v>63</v>
      </c>
      <c r="C58" s="89" t="s">
        <v>456</v>
      </c>
      <c r="D58" s="48" t="s">
        <v>23</v>
      </c>
      <c r="E58" s="19"/>
      <c r="F58" s="48" t="s">
        <v>545</v>
      </c>
      <c r="G58" s="89">
        <v>88</v>
      </c>
      <c r="H58" s="89">
        <v>75</v>
      </c>
      <c r="I58" s="61">
        <f t="shared" si="0"/>
        <v>163</v>
      </c>
      <c r="J58" s="48">
        <v>9435317564</v>
      </c>
      <c r="K58" s="48" t="s">
        <v>584</v>
      </c>
      <c r="L58" s="94" t="s">
        <v>619</v>
      </c>
      <c r="M58" s="108">
        <v>8134903076</v>
      </c>
      <c r="N58" s="109" t="s">
        <v>673</v>
      </c>
      <c r="O58" s="112">
        <v>8761856351</v>
      </c>
      <c r="P58" s="93">
        <v>43711</v>
      </c>
      <c r="Q58" s="48" t="s">
        <v>624</v>
      </c>
      <c r="R58" s="48">
        <v>58</v>
      </c>
      <c r="S58" s="110" t="s">
        <v>636</v>
      </c>
      <c r="T58" s="18"/>
    </row>
    <row r="59" spans="1:20" ht="18.75">
      <c r="A59" s="4">
        <v>55</v>
      </c>
      <c r="B59" s="17" t="s">
        <v>63</v>
      </c>
      <c r="C59" s="89" t="s">
        <v>456</v>
      </c>
      <c r="D59" s="48" t="s">
        <v>23</v>
      </c>
      <c r="E59" s="19"/>
      <c r="F59" s="48" t="s">
        <v>545</v>
      </c>
      <c r="G59" s="89">
        <v>89</v>
      </c>
      <c r="H59" s="89">
        <v>64</v>
      </c>
      <c r="I59" s="61">
        <f t="shared" si="0"/>
        <v>153</v>
      </c>
      <c r="J59" s="48">
        <v>9435317564</v>
      </c>
      <c r="K59" s="48" t="s">
        <v>584</v>
      </c>
      <c r="L59" s="94" t="s">
        <v>619</v>
      </c>
      <c r="M59" s="108">
        <v>8134903076</v>
      </c>
      <c r="N59" s="109" t="s">
        <v>673</v>
      </c>
      <c r="O59" s="112">
        <v>8761856351</v>
      </c>
      <c r="P59" s="93">
        <v>43712</v>
      </c>
      <c r="Q59" s="48" t="s">
        <v>625</v>
      </c>
      <c r="R59" s="48">
        <v>58</v>
      </c>
      <c r="S59" s="110" t="s">
        <v>636</v>
      </c>
      <c r="T59" s="18"/>
    </row>
    <row r="60" spans="1:20" ht="18.75">
      <c r="A60" s="4">
        <v>56</v>
      </c>
      <c r="B60" s="17" t="s">
        <v>63</v>
      </c>
      <c r="C60" s="89" t="s">
        <v>457</v>
      </c>
      <c r="D60" s="48" t="s">
        <v>25</v>
      </c>
      <c r="E60" s="19"/>
      <c r="F60" s="48"/>
      <c r="G60" s="89">
        <v>12</v>
      </c>
      <c r="H60" s="89">
        <v>13</v>
      </c>
      <c r="I60" s="61">
        <f t="shared" si="0"/>
        <v>25</v>
      </c>
      <c r="J60" s="48">
        <v>98540025</v>
      </c>
      <c r="K60" s="48" t="s">
        <v>584</v>
      </c>
      <c r="L60" s="94" t="s">
        <v>619</v>
      </c>
      <c r="M60" s="108">
        <v>8134903076</v>
      </c>
      <c r="N60" s="109" t="s">
        <v>673</v>
      </c>
      <c r="O60" s="112">
        <v>8761856351</v>
      </c>
      <c r="P60" s="197">
        <v>43713</v>
      </c>
      <c r="Q60" s="48" t="s">
        <v>626</v>
      </c>
      <c r="R60" s="48">
        <v>51</v>
      </c>
      <c r="S60" s="110" t="s">
        <v>636</v>
      </c>
      <c r="T60" s="18"/>
    </row>
    <row r="61" spans="1:20" ht="18.75">
      <c r="A61" s="4">
        <v>57</v>
      </c>
      <c r="B61" s="17" t="s">
        <v>63</v>
      </c>
      <c r="C61" s="89" t="s">
        <v>456</v>
      </c>
      <c r="D61" s="48" t="s">
        <v>23</v>
      </c>
      <c r="E61" s="19"/>
      <c r="F61" s="48" t="s">
        <v>545</v>
      </c>
      <c r="G61" s="89">
        <v>61</v>
      </c>
      <c r="H61" s="89">
        <v>54</v>
      </c>
      <c r="I61" s="61">
        <f t="shared" si="0"/>
        <v>115</v>
      </c>
      <c r="J61" s="48">
        <v>9435317564</v>
      </c>
      <c r="K61" s="48" t="s">
        <v>584</v>
      </c>
      <c r="L61" s="94" t="s">
        <v>619</v>
      </c>
      <c r="M61" s="108">
        <v>8134903076</v>
      </c>
      <c r="N61" s="109" t="s">
        <v>673</v>
      </c>
      <c r="O61" s="112">
        <v>8761856351</v>
      </c>
      <c r="P61" s="198"/>
      <c r="Q61" s="48" t="s">
        <v>626</v>
      </c>
      <c r="R61" s="48">
        <v>52</v>
      </c>
      <c r="S61" s="110" t="s">
        <v>636</v>
      </c>
      <c r="T61" s="18"/>
    </row>
    <row r="62" spans="1:20" ht="18.75">
      <c r="A62" s="4">
        <v>58</v>
      </c>
      <c r="B62" s="17" t="s">
        <v>63</v>
      </c>
      <c r="C62" s="89" t="s">
        <v>440</v>
      </c>
      <c r="D62" s="48" t="s">
        <v>25</v>
      </c>
      <c r="E62" s="19"/>
      <c r="F62" s="48"/>
      <c r="G62" s="89">
        <v>34</v>
      </c>
      <c r="H62" s="89">
        <v>31</v>
      </c>
      <c r="I62" s="61">
        <f t="shared" si="0"/>
        <v>65</v>
      </c>
      <c r="J62" s="48">
        <v>8876426766</v>
      </c>
      <c r="K62" s="48" t="s">
        <v>583</v>
      </c>
      <c r="L62" s="94" t="s">
        <v>620</v>
      </c>
      <c r="M62" s="108">
        <v>9401755412</v>
      </c>
      <c r="N62" s="109" t="s">
        <v>674</v>
      </c>
      <c r="O62" s="112">
        <v>8402016561</v>
      </c>
      <c r="P62" s="198"/>
      <c r="Q62" s="48" t="s">
        <v>626</v>
      </c>
      <c r="R62" s="48">
        <v>58</v>
      </c>
      <c r="S62" s="110" t="s">
        <v>636</v>
      </c>
      <c r="T62" s="18"/>
    </row>
    <row r="63" spans="1:20" ht="18.75">
      <c r="A63" s="4">
        <v>59</v>
      </c>
      <c r="B63" s="17" t="s">
        <v>63</v>
      </c>
      <c r="C63" s="89" t="s">
        <v>519</v>
      </c>
      <c r="D63" s="57" t="s">
        <v>23</v>
      </c>
      <c r="E63" s="17"/>
      <c r="F63" s="57" t="s">
        <v>542</v>
      </c>
      <c r="G63" s="89">
        <v>40</v>
      </c>
      <c r="H63" s="89">
        <v>42</v>
      </c>
      <c r="I63" s="61">
        <f t="shared" si="0"/>
        <v>82</v>
      </c>
      <c r="J63" s="57">
        <v>8011117504</v>
      </c>
      <c r="K63" s="57" t="s">
        <v>557</v>
      </c>
      <c r="L63" s="94" t="s">
        <v>620</v>
      </c>
      <c r="M63" s="108">
        <v>9401755412</v>
      </c>
      <c r="N63" s="109" t="s">
        <v>674</v>
      </c>
      <c r="O63" s="112">
        <v>8402016561</v>
      </c>
      <c r="P63" s="197">
        <v>43714</v>
      </c>
      <c r="Q63" s="48" t="s">
        <v>627</v>
      </c>
      <c r="R63" s="48">
        <v>56</v>
      </c>
      <c r="S63" s="110" t="s">
        <v>636</v>
      </c>
      <c r="T63" s="18"/>
    </row>
    <row r="64" spans="1:20" ht="18.75">
      <c r="A64" s="4">
        <v>60</v>
      </c>
      <c r="B64" s="17" t="s">
        <v>63</v>
      </c>
      <c r="C64" s="89" t="s">
        <v>458</v>
      </c>
      <c r="D64" s="48" t="s">
        <v>25</v>
      </c>
      <c r="E64" s="19"/>
      <c r="F64" s="48"/>
      <c r="G64" s="89">
        <v>35</v>
      </c>
      <c r="H64" s="89">
        <v>20</v>
      </c>
      <c r="I64" s="61">
        <f t="shared" si="0"/>
        <v>55</v>
      </c>
      <c r="J64" s="48">
        <v>9401087836</v>
      </c>
      <c r="K64" s="57" t="s">
        <v>557</v>
      </c>
      <c r="L64" s="94" t="s">
        <v>620</v>
      </c>
      <c r="M64" s="108">
        <v>9401755412</v>
      </c>
      <c r="N64" s="109" t="s">
        <v>674</v>
      </c>
      <c r="O64" s="112">
        <v>8402016561</v>
      </c>
      <c r="P64" s="198"/>
      <c r="Q64" s="48" t="s">
        <v>627</v>
      </c>
      <c r="R64" s="48">
        <v>48</v>
      </c>
      <c r="S64" s="110" t="s">
        <v>636</v>
      </c>
      <c r="T64" s="18"/>
    </row>
    <row r="65" spans="1:20" ht="18.75">
      <c r="A65" s="4">
        <v>61</v>
      </c>
      <c r="B65" s="17" t="s">
        <v>63</v>
      </c>
      <c r="C65" s="89" t="s">
        <v>459</v>
      </c>
      <c r="D65" s="48" t="s">
        <v>23</v>
      </c>
      <c r="E65" s="19"/>
      <c r="F65" s="48" t="s">
        <v>542</v>
      </c>
      <c r="G65" s="89">
        <v>28</v>
      </c>
      <c r="H65" s="89">
        <v>21</v>
      </c>
      <c r="I65" s="61">
        <f t="shared" si="0"/>
        <v>49</v>
      </c>
      <c r="J65" s="48">
        <v>9864160422</v>
      </c>
      <c r="K65" s="57" t="s">
        <v>557</v>
      </c>
      <c r="L65" s="94" t="s">
        <v>620</v>
      </c>
      <c r="M65" s="108">
        <v>9401755412</v>
      </c>
      <c r="N65" s="109" t="s">
        <v>674</v>
      </c>
      <c r="O65" s="112">
        <v>8402016561</v>
      </c>
      <c r="P65" s="198"/>
      <c r="Q65" s="48" t="s">
        <v>627</v>
      </c>
      <c r="R65" s="48">
        <v>51</v>
      </c>
      <c r="S65" s="110" t="s">
        <v>636</v>
      </c>
      <c r="T65" s="18"/>
    </row>
    <row r="66" spans="1:20" ht="18.75">
      <c r="A66" s="4">
        <v>62</v>
      </c>
      <c r="B66" s="17" t="s">
        <v>63</v>
      </c>
      <c r="C66" s="89" t="s">
        <v>460</v>
      </c>
      <c r="D66" s="48" t="s">
        <v>23</v>
      </c>
      <c r="E66" s="19"/>
      <c r="F66" s="48" t="s">
        <v>545</v>
      </c>
      <c r="G66" s="89">
        <v>66</v>
      </c>
      <c r="H66" s="89">
        <v>74</v>
      </c>
      <c r="I66" s="61">
        <f t="shared" si="0"/>
        <v>140</v>
      </c>
      <c r="J66" s="48">
        <v>9401075574</v>
      </c>
      <c r="K66" s="48" t="s">
        <v>583</v>
      </c>
      <c r="L66" s="94" t="s">
        <v>620</v>
      </c>
      <c r="M66" s="108">
        <v>9401755412</v>
      </c>
      <c r="N66" s="109" t="s">
        <v>674</v>
      </c>
      <c r="O66" s="112">
        <v>8402016561</v>
      </c>
      <c r="P66" s="93">
        <v>43715</v>
      </c>
      <c r="Q66" s="48" t="s">
        <v>628</v>
      </c>
      <c r="R66" s="48">
        <v>52</v>
      </c>
      <c r="S66" s="110" t="s">
        <v>636</v>
      </c>
      <c r="T66" s="18"/>
    </row>
    <row r="67" spans="1:20" ht="18.75">
      <c r="A67" s="4">
        <v>63</v>
      </c>
      <c r="B67" s="17" t="s">
        <v>63</v>
      </c>
      <c r="C67" s="89" t="s">
        <v>460</v>
      </c>
      <c r="D67" s="48" t="s">
        <v>23</v>
      </c>
      <c r="E67" s="19"/>
      <c r="F67" s="48" t="s">
        <v>545</v>
      </c>
      <c r="G67" s="89">
        <v>62</v>
      </c>
      <c r="H67" s="89">
        <v>66</v>
      </c>
      <c r="I67" s="61">
        <f t="shared" si="0"/>
        <v>128</v>
      </c>
      <c r="J67" s="48">
        <v>9401075574</v>
      </c>
      <c r="K67" s="48" t="s">
        <v>583</v>
      </c>
      <c r="L67" s="94" t="s">
        <v>620</v>
      </c>
      <c r="M67" s="108">
        <v>9401755412</v>
      </c>
      <c r="N67" s="109" t="s">
        <v>674</v>
      </c>
      <c r="O67" s="112">
        <v>8402016561</v>
      </c>
      <c r="P67" s="93">
        <v>43717</v>
      </c>
      <c r="Q67" s="48" t="s">
        <v>629</v>
      </c>
      <c r="R67" s="48">
        <v>52</v>
      </c>
      <c r="S67" s="110" t="s">
        <v>636</v>
      </c>
      <c r="T67" s="18"/>
    </row>
    <row r="68" spans="1:20" ht="18.75">
      <c r="A68" s="4">
        <v>64</v>
      </c>
      <c r="B68" s="17" t="s">
        <v>63</v>
      </c>
      <c r="C68" s="89" t="s">
        <v>460</v>
      </c>
      <c r="D68" s="48" t="s">
        <v>23</v>
      </c>
      <c r="E68" s="19"/>
      <c r="F68" s="48" t="s">
        <v>545</v>
      </c>
      <c r="G68" s="89">
        <v>68</v>
      </c>
      <c r="H68" s="89">
        <v>69</v>
      </c>
      <c r="I68" s="61">
        <f t="shared" si="0"/>
        <v>137</v>
      </c>
      <c r="J68" s="48">
        <v>9401075574</v>
      </c>
      <c r="K68" s="48" t="s">
        <v>583</v>
      </c>
      <c r="L68" s="94" t="s">
        <v>620</v>
      </c>
      <c r="M68" s="108">
        <v>9401755412</v>
      </c>
      <c r="N68" s="109" t="s">
        <v>674</v>
      </c>
      <c r="O68" s="112">
        <v>8402016561</v>
      </c>
      <c r="P68" s="93">
        <v>43718</v>
      </c>
      <c r="Q68" s="48" t="s">
        <v>624</v>
      </c>
      <c r="R68" s="48">
        <v>52</v>
      </c>
      <c r="S68" s="110" t="s">
        <v>636</v>
      </c>
      <c r="T68" s="18"/>
    </row>
    <row r="69" spans="1:20" ht="18.75">
      <c r="A69" s="4">
        <v>65</v>
      </c>
      <c r="B69" s="17" t="s">
        <v>63</v>
      </c>
      <c r="C69" s="89" t="s">
        <v>460</v>
      </c>
      <c r="D69" s="48" t="s">
        <v>23</v>
      </c>
      <c r="E69" s="19"/>
      <c r="F69" s="48" t="s">
        <v>545</v>
      </c>
      <c r="G69" s="89">
        <v>71</v>
      </c>
      <c r="H69" s="89">
        <v>65</v>
      </c>
      <c r="I69" s="61">
        <f t="shared" si="0"/>
        <v>136</v>
      </c>
      <c r="J69" s="48">
        <v>9401075574</v>
      </c>
      <c r="K69" s="48" t="s">
        <v>583</v>
      </c>
      <c r="L69" s="94" t="s">
        <v>620</v>
      </c>
      <c r="M69" s="108">
        <v>9401755412</v>
      </c>
      <c r="N69" s="109" t="s">
        <v>674</v>
      </c>
      <c r="O69" s="112">
        <v>8402016561</v>
      </c>
      <c r="P69" s="93">
        <v>43719</v>
      </c>
      <c r="Q69" s="48" t="s">
        <v>625</v>
      </c>
      <c r="R69" s="48">
        <v>52</v>
      </c>
      <c r="S69" s="110" t="s">
        <v>636</v>
      </c>
      <c r="T69" s="18"/>
    </row>
    <row r="70" spans="1:20" ht="18.75">
      <c r="A70" s="4">
        <v>66</v>
      </c>
      <c r="B70" s="17" t="s">
        <v>63</v>
      </c>
      <c r="C70" s="89" t="s">
        <v>460</v>
      </c>
      <c r="D70" s="48" t="s">
        <v>23</v>
      </c>
      <c r="E70" s="19"/>
      <c r="F70" s="48" t="s">
        <v>545</v>
      </c>
      <c r="G70" s="89">
        <v>22</v>
      </c>
      <c r="H70" s="89">
        <v>28</v>
      </c>
      <c r="I70" s="61">
        <f t="shared" ref="I70:I133" si="1">SUM(G70:H70)</f>
        <v>50</v>
      </c>
      <c r="J70" s="48">
        <v>9401075574</v>
      </c>
      <c r="K70" s="48" t="s">
        <v>583</v>
      </c>
      <c r="L70" s="94" t="s">
        <v>620</v>
      </c>
      <c r="M70" s="108">
        <v>9401755412</v>
      </c>
      <c r="N70" s="109" t="s">
        <v>674</v>
      </c>
      <c r="O70" s="112">
        <v>8402016561</v>
      </c>
      <c r="P70" s="197">
        <v>43720</v>
      </c>
      <c r="Q70" s="48" t="s">
        <v>626</v>
      </c>
      <c r="R70" s="48">
        <v>52</v>
      </c>
      <c r="S70" s="110" t="s">
        <v>636</v>
      </c>
      <c r="T70" s="18"/>
    </row>
    <row r="71" spans="1:20" ht="18.75">
      <c r="A71" s="4">
        <v>67</v>
      </c>
      <c r="B71" s="17" t="s">
        <v>63</v>
      </c>
      <c r="C71" s="89" t="s">
        <v>461</v>
      </c>
      <c r="D71" s="48" t="s">
        <v>23</v>
      </c>
      <c r="E71" s="19"/>
      <c r="F71" s="48" t="s">
        <v>542</v>
      </c>
      <c r="G71" s="89">
        <v>58</v>
      </c>
      <c r="H71" s="89">
        <v>66</v>
      </c>
      <c r="I71" s="61">
        <f t="shared" si="1"/>
        <v>124</v>
      </c>
      <c r="J71" s="48">
        <v>9435172630</v>
      </c>
      <c r="K71" s="48" t="s">
        <v>583</v>
      </c>
      <c r="L71" s="94" t="s">
        <v>620</v>
      </c>
      <c r="M71" s="108">
        <v>9401755412</v>
      </c>
      <c r="N71" s="109" t="s">
        <v>674</v>
      </c>
      <c r="O71" s="112">
        <v>8402016561</v>
      </c>
      <c r="P71" s="198"/>
      <c r="Q71" s="48" t="s">
        <v>626</v>
      </c>
      <c r="R71" s="48">
        <v>38</v>
      </c>
      <c r="S71" s="110" t="s">
        <v>636</v>
      </c>
      <c r="T71" s="18"/>
    </row>
    <row r="72" spans="1:20" ht="18.75">
      <c r="A72" s="4">
        <v>68</v>
      </c>
      <c r="B72" s="17" t="s">
        <v>63</v>
      </c>
      <c r="C72" s="89" t="s">
        <v>462</v>
      </c>
      <c r="D72" s="48" t="s">
        <v>25</v>
      </c>
      <c r="E72" s="19"/>
      <c r="F72" s="48"/>
      <c r="G72" s="89">
        <v>20</v>
      </c>
      <c r="H72" s="89">
        <v>22</v>
      </c>
      <c r="I72" s="61">
        <f t="shared" si="1"/>
        <v>42</v>
      </c>
      <c r="J72" s="48">
        <v>8876812524</v>
      </c>
      <c r="K72" s="48" t="s">
        <v>583</v>
      </c>
      <c r="L72" s="94" t="s">
        <v>620</v>
      </c>
      <c r="M72" s="108">
        <v>9401755412</v>
      </c>
      <c r="N72" s="109" t="s">
        <v>674</v>
      </c>
      <c r="O72" s="112">
        <v>8402016561</v>
      </c>
      <c r="P72" s="197">
        <v>43721</v>
      </c>
      <c r="Q72" s="48" t="s">
        <v>627</v>
      </c>
      <c r="R72" s="48">
        <v>39</v>
      </c>
      <c r="S72" s="110" t="s">
        <v>636</v>
      </c>
      <c r="T72" s="18"/>
    </row>
    <row r="73" spans="1:20" ht="18.75">
      <c r="A73" s="4">
        <v>69</v>
      </c>
      <c r="B73" s="17" t="s">
        <v>63</v>
      </c>
      <c r="C73" s="89" t="s">
        <v>461</v>
      </c>
      <c r="D73" s="18" t="s">
        <v>23</v>
      </c>
      <c r="E73" s="19"/>
      <c r="F73" s="18" t="s">
        <v>542</v>
      </c>
      <c r="G73" s="89">
        <v>51</v>
      </c>
      <c r="H73" s="89">
        <v>56</v>
      </c>
      <c r="I73" s="61">
        <f t="shared" si="1"/>
        <v>107</v>
      </c>
      <c r="J73" s="48">
        <v>9435172630</v>
      </c>
      <c r="K73" s="48" t="s">
        <v>583</v>
      </c>
      <c r="L73" s="94" t="s">
        <v>620</v>
      </c>
      <c r="M73" s="108">
        <v>9401755412</v>
      </c>
      <c r="N73" s="109" t="s">
        <v>674</v>
      </c>
      <c r="O73" s="112">
        <v>8402016561</v>
      </c>
      <c r="P73" s="198"/>
      <c r="Q73" s="110" t="s">
        <v>627</v>
      </c>
      <c r="R73" s="18">
        <v>41</v>
      </c>
      <c r="S73" s="110" t="s">
        <v>636</v>
      </c>
      <c r="T73" s="18"/>
    </row>
    <row r="74" spans="1:20" ht="18.75">
      <c r="A74" s="4">
        <v>70</v>
      </c>
      <c r="B74" s="17" t="s">
        <v>63</v>
      </c>
      <c r="C74" s="89" t="s">
        <v>463</v>
      </c>
      <c r="D74" s="18" t="s">
        <v>23</v>
      </c>
      <c r="E74" s="19"/>
      <c r="F74" s="18" t="s">
        <v>542</v>
      </c>
      <c r="G74" s="89">
        <v>22</v>
      </c>
      <c r="H74" s="89">
        <v>29</v>
      </c>
      <c r="I74" s="61">
        <f t="shared" si="1"/>
        <v>51</v>
      </c>
      <c r="J74" s="18">
        <v>8876931112</v>
      </c>
      <c r="K74" s="18" t="s">
        <v>559</v>
      </c>
      <c r="L74" s="94" t="s">
        <v>598</v>
      </c>
      <c r="M74" s="108">
        <v>9401711669</v>
      </c>
      <c r="N74" s="109" t="s">
        <v>638</v>
      </c>
      <c r="O74" s="112">
        <v>7896006582</v>
      </c>
      <c r="P74" s="198"/>
      <c r="Q74" s="110" t="s">
        <v>627</v>
      </c>
      <c r="R74" s="18">
        <v>32</v>
      </c>
      <c r="S74" s="110" t="s">
        <v>636</v>
      </c>
      <c r="T74" s="18"/>
    </row>
    <row r="75" spans="1:20" ht="18.75">
      <c r="A75" s="4">
        <v>71</v>
      </c>
      <c r="B75" s="17" t="s">
        <v>63</v>
      </c>
      <c r="C75" s="89" t="s">
        <v>464</v>
      </c>
      <c r="D75" s="18" t="s">
        <v>25</v>
      </c>
      <c r="E75" s="19"/>
      <c r="F75" s="18"/>
      <c r="G75" s="89">
        <v>15</v>
      </c>
      <c r="H75" s="89">
        <v>20</v>
      </c>
      <c r="I75" s="61">
        <f t="shared" si="1"/>
        <v>35</v>
      </c>
      <c r="J75" s="18">
        <v>8761851889</v>
      </c>
      <c r="K75" s="18" t="s">
        <v>559</v>
      </c>
      <c r="L75" s="94" t="s">
        <v>598</v>
      </c>
      <c r="M75" s="108">
        <v>9401711669</v>
      </c>
      <c r="N75" s="109" t="s">
        <v>638</v>
      </c>
      <c r="O75" s="112">
        <v>7896006582</v>
      </c>
      <c r="P75" s="197">
        <v>43722</v>
      </c>
      <c r="Q75" s="110" t="s">
        <v>628</v>
      </c>
      <c r="R75" s="18">
        <v>32</v>
      </c>
      <c r="S75" s="110" t="s">
        <v>636</v>
      </c>
      <c r="T75" s="18"/>
    </row>
    <row r="76" spans="1:20" ht="18.75">
      <c r="A76" s="4">
        <v>72</v>
      </c>
      <c r="B76" s="17" t="s">
        <v>63</v>
      </c>
      <c r="C76" s="89" t="s">
        <v>465</v>
      </c>
      <c r="D76" s="18" t="s">
        <v>25</v>
      </c>
      <c r="E76" s="19"/>
      <c r="F76" s="18"/>
      <c r="G76" s="89">
        <v>15</v>
      </c>
      <c r="H76" s="89">
        <v>20</v>
      </c>
      <c r="I76" s="61">
        <f t="shared" si="1"/>
        <v>35</v>
      </c>
      <c r="J76" s="18">
        <v>9954939811</v>
      </c>
      <c r="K76" s="18" t="s">
        <v>559</v>
      </c>
      <c r="L76" s="94" t="s">
        <v>598</v>
      </c>
      <c r="M76" s="108">
        <v>9401711669</v>
      </c>
      <c r="N76" s="109" t="s">
        <v>638</v>
      </c>
      <c r="O76" s="112">
        <v>7896006582</v>
      </c>
      <c r="P76" s="198"/>
      <c r="Q76" s="110" t="s">
        <v>628</v>
      </c>
      <c r="R76" s="18">
        <v>38</v>
      </c>
      <c r="S76" s="110" t="s">
        <v>636</v>
      </c>
      <c r="T76" s="18"/>
    </row>
    <row r="77" spans="1:20" ht="18.75">
      <c r="A77" s="4">
        <v>73</v>
      </c>
      <c r="B77" s="17" t="s">
        <v>63</v>
      </c>
      <c r="C77" s="89" t="s">
        <v>466</v>
      </c>
      <c r="D77" s="18" t="s">
        <v>25</v>
      </c>
      <c r="E77" s="19"/>
      <c r="F77" s="18"/>
      <c r="G77" s="89">
        <v>25</v>
      </c>
      <c r="H77" s="89">
        <v>20</v>
      </c>
      <c r="I77" s="61">
        <f t="shared" si="1"/>
        <v>45</v>
      </c>
      <c r="J77" s="18">
        <v>9678789129</v>
      </c>
      <c r="K77" s="18" t="s">
        <v>559</v>
      </c>
      <c r="L77" s="94" t="s">
        <v>598</v>
      </c>
      <c r="M77" s="108">
        <v>9401711669</v>
      </c>
      <c r="N77" s="109" t="s">
        <v>638</v>
      </c>
      <c r="O77" s="112">
        <v>7896006582</v>
      </c>
      <c r="P77" s="198"/>
      <c r="Q77" s="110" t="s">
        <v>628</v>
      </c>
      <c r="R77" s="18">
        <v>37</v>
      </c>
      <c r="S77" s="110" t="s">
        <v>636</v>
      </c>
      <c r="T77" s="18"/>
    </row>
    <row r="78" spans="1:20" ht="18.75">
      <c r="A78" s="4">
        <v>74</v>
      </c>
      <c r="B78" s="17" t="s">
        <v>63</v>
      </c>
      <c r="C78" s="89" t="s">
        <v>467</v>
      </c>
      <c r="D78" s="18" t="s">
        <v>23</v>
      </c>
      <c r="E78" s="19"/>
      <c r="F78" s="18" t="s">
        <v>542</v>
      </c>
      <c r="G78" s="89">
        <v>15</v>
      </c>
      <c r="H78" s="89">
        <v>20</v>
      </c>
      <c r="I78" s="61">
        <f t="shared" si="1"/>
        <v>35</v>
      </c>
      <c r="J78" s="18">
        <v>9401568620</v>
      </c>
      <c r="K78" s="18" t="s">
        <v>559</v>
      </c>
      <c r="L78" s="94" t="s">
        <v>598</v>
      </c>
      <c r="M78" s="108">
        <v>9401711669</v>
      </c>
      <c r="N78" s="109" t="s">
        <v>638</v>
      </c>
      <c r="O78" s="112">
        <v>7896006582</v>
      </c>
      <c r="P78" s="198"/>
      <c r="Q78" s="110" t="s">
        <v>628</v>
      </c>
      <c r="R78" s="18">
        <v>36</v>
      </c>
      <c r="S78" s="110" t="s">
        <v>636</v>
      </c>
      <c r="T78" s="18"/>
    </row>
    <row r="79" spans="1:20" ht="18.75">
      <c r="A79" s="4">
        <v>75</v>
      </c>
      <c r="B79" s="17" t="s">
        <v>63</v>
      </c>
      <c r="C79" s="89" t="s">
        <v>468</v>
      </c>
      <c r="D79" s="18" t="s">
        <v>23</v>
      </c>
      <c r="E79" s="19"/>
      <c r="F79" s="18" t="s">
        <v>542</v>
      </c>
      <c r="G79" s="89">
        <v>25</v>
      </c>
      <c r="H79" s="89">
        <v>20</v>
      </c>
      <c r="I79" s="61">
        <f t="shared" si="1"/>
        <v>45</v>
      </c>
      <c r="J79" s="18">
        <v>9707676165</v>
      </c>
      <c r="K79" s="18" t="s">
        <v>559</v>
      </c>
      <c r="L79" s="94" t="s">
        <v>598</v>
      </c>
      <c r="M79" s="108">
        <v>9401711669</v>
      </c>
      <c r="N79" s="109" t="s">
        <v>638</v>
      </c>
      <c r="O79" s="112">
        <v>7896006582</v>
      </c>
      <c r="P79" s="198"/>
      <c r="Q79" s="110" t="s">
        <v>628</v>
      </c>
      <c r="R79" s="18">
        <v>34</v>
      </c>
      <c r="S79" s="110" t="s">
        <v>636</v>
      </c>
      <c r="T79" s="18"/>
    </row>
    <row r="80" spans="1:20" ht="18.75">
      <c r="A80" s="4">
        <v>76</v>
      </c>
      <c r="B80" s="17" t="s">
        <v>63</v>
      </c>
      <c r="C80" s="89" t="s">
        <v>469</v>
      </c>
      <c r="D80" s="18" t="s">
        <v>25</v>
      </c>
      <c r="E80" s="19"/>
      <c r="F80" s="18"/>
      <c r="G80" s="89">
        <v>18</v>
      </c>
      <c r="H80" s="89">
        <v>15</v>
      </c>
      <c r="I80" s="61">
        <f t="shared" si="1"/>
        <v>33</v>
      </c>
      <c r="J80" s="18">
        <v>8638144977</v>
      </c>
      <c r="K80" s="18" t="s">
        <v>559</v>
      </c>
      <c r="L80" s="94" t="s">
        <v>598</v>
      </c>
      <c r="M80" s="108">
        <v>9401711669</v>
      </c>
      <c r="N80" s="109" t="s">
        <v>638</v>
      </c>
      <c r="O80" s="112">
        <v>7896006582</v>
      </c>
      <c r="P80" s="197">
        <v>43724</v>
      </c>
      <c r="Q80" s="110" t="s">
        <v>629</v>
      </c>
      <c r="R80" s="18">
        <v>34</v>
      </c>
      <c r="S80" s="110" t="s">
        <v>636</v>
      </c>
      <c r="T80" s="18"/>
    </row>
    <row r="81" spans="1:20" ht="18.75">
      <c r="A81" s="4">
        <v>77</v>
      </c>
      <c r="B81" s="17" t="s">
        <v>63</v>
      </c>
      <c r="C81" s="89" t="s">
        <v>470</v>
      </c>
      <c r="D81" s="18" t="s">
        <v>25</v>
      </c>
      <c r="E81" s="19"/>
      <c r="F81" s="18"/>
      <c r="G81" s="89">
        <v>20</v>
      </c>
      <c r="H81" s="89">
        <v>15</v>
      </c>
      <c r="I81" s="61">
        <f t="shared" si="1"/>
        <v>35</v>
      </c>
      <c r="J81" s="18">
        <v>99546462313</v>
      </c>
      <c r="K81" s="18" t="s">
        <v>559</v>
      </c>
      <c r="L81" s="94" t="s">
        <v>598</v>
      </c>
      <c r="M81" s="108">
        <v>9401711669</v>
      </c>
      <c r="N81" s="109" t="s">
        <v>638</v>
      </c>
      <c r="O81" s="112">
        <v>7896006582</v>
      </c>
      <c r="P81" s="198"/>
      <c r="Q81" s="110" t="s">
        <v>629</v>
      </c>
      <c r="R81" s="18">
        <v>36</v>
      </c>
      <c r="S81" s="110" t="s">
        <v>636</v>
      </c>
      <c r="T81" s="18"/>
    </row>
    <row r="82" spans="1:20" ht="18.75">
      <c r="A82" s="4">
        <v>78</v>
      </c>
      <c r="B82" s="17" t="s">
        <v>63</v>
      </c>
      <c r="C82" s="89" t="s">
        <v>471</v>
      </c>
      <c r="D82" s="18" t="s">
        <v>25</v>
      </c>
      <c r="E82" s="19"/>
      <c r="F82" s="18"/>
      <c r="G82" s="89">
        <v>15</v>
      </c>
      <c r="H82" s="89">
        <v>10</v>
      </c>
      <c r="I82" s="61">
        <f t="shared" si="1"/>
        <v>25</v>
      </c>
      <c r="J82" s="18">
        <v>9435781541</v>
      </c>
      <c r="K82" s="18" t="s">
        <v>585</v>
      </c>
      <c r="L82" s="94" t="s">
        <v>621</v>
      </c>
      <c r="M82" s="108">
        <v>9401244298</v>
      </c>
      <c r="N82" s="109" t="s">
        <v>675</v>
      </c>
      <c r="O82" s="112">
        <v>9859152376</v>
      </c>
      <c r="P82" s="198"/>
      <c r="Q82" s="110" t="s">
        <v>629</v>
      </c>
      <c r="R82" s="18">
        <v>32</v>
      </c>
      <c r="S82" s="110" t="s">
        <v>636</v>
      </c>
      <c r="T82" s="18"/>
    </row>
    <row r="83" spans="1:20" ht="18.75">
      <c r="A83" s="4">
        <v>79</v>
      </c>
      <c r="B83" s="17" t="s">
        <v>63</v>
      </c>
      <c r="C83" s="89" t="s">
        <v>472</v>
      </c>
      <c r="D83" s="18" t="s">
        <v>25</v>
      </c>
      <c r="E83" s="19"/>
      <c r="F83" s="18"/>
      <c r="G83" s="89">
        <v>20</v>
      </c>
      <c r="H83" s="89">
        <v>25</v>
      </c>
      <c r="I83" s="61">
        <f t="shared" si="1"/>
        <v>45</v>
      </c>
      <c r="J83" s="18">
        <v>9401615754</v>
      </c>
      <c r="K83" s="18" t="s">
        <v>585</v>
      </c>
      <c r="L83" s="94" t="s">
        <v>621</v>
      </c>
      <c r="M83" s="108">
        <v>9401244298</v>
      </c>
      <c r="N83" s="109" t="s">
        <v>675</v>
      </c>
      <c r="O83" s="112">
        <v>9859152376</v>
      </c>
      <c r="P83" s="198"/>
      <c r="Q83" s="110" t="s">
        <v>629</v>
      </c>
      <c r="R83" s="18">
        <v>34</v>
      </c>
      <c r="S83" s="110" t="s">
        <v>636</v>
      </c>
      <c r="T83" s="18"/>
    </row>
    <row r="84" spans="1:20" ht="18.75">
      <c r="A84" s="4">
        <v>80</v>
      </c>
      <c r="B84" s="17" t="s">
        <v>63</v>
      </c>
      <c r="C84" s="89" t="s">
        <v>473</v>
      </c>
      <c r="D84" s="18" t="s">
        <v>25</v>
      </c>
      <c r="E84" s="19"/>
      <c r="F84" s="18"/>
      <c r="G84" s="89">
        <v>11</v>
      </c>
      <c r="H84" s="89">
        <v>9</v>
      </c>
      <c r="I84" s="61">
        <f t="shared" si="1"/>
        <v>20</v>
      </c>
      <c r="J84" s="18">
        <v>9401615754</v>
      </c>
      <c r="K84" s="18" t="s">
        <v>585</v>
      </c>
      <c r="L84" s="94" t="s">
        <v>621</v>
      </c>
      <c r="M84" s="108">
        <v>9401244298</v>
      </c>
      <c r="N84" s="109" t="s">
        <v>675</v>
      </c>
      <c r="O84" s="112">
        <v>9859152376</v>
      </c>
      <c r="P84" s="198"/>
      <c r="Q84" s="110" t="s">
        <v>629</v>
      </c>
      <c r="R84" s="18">
        <v>34</v>
      </c>
      <c r="S84" s="110" t="s">
        <v>636</v>
      </c>
      <c r="T84" s="18"/>
    </row>
    <row r="85" spans="1:20" ht="18.75">
      <c r="A85" s="4">
        <v>81</v>
      </c>
      <c r="B85" s="17" t="s">
        <v>63</v>
      </c>
      <c r="C85" s="89" t="s">
        <v>474</v>
      </c>
      <c r="D85" s="18" t="s">
        <v>25</v>
      </c>
      <c r="E85" s="19"/>
      <c r="F85" s="18"/>
      <c r="G85" s="89">
        <v>15</v>
      </c>
      <c r="H85" s="89">
        <v>25</v>
      </c>
      <c r="I85" s="61">
        <f t="shared" si="1"/>
        <v>40</v>
      </c>
      <c r="J85" s="18">
        <v>7896255989</v>
      </c>
      <c r="K85" s="18" t="s">
        <v>585</v>
      </c>
      <c r="L85" s="94" t="s">
        <v>621</v>
      </c>
      <c r="M85" s="108">
        <v>9401244298</v>
      </c>
      <c r="N85" s="109" t="s">
        <v>675</v>
      </c>
      <c r="O85" s="112">
        <v>9859152376</v>
      </c>
      <c r="P85" s="197">
        <v>43726</v>
      </c>
      <c r="Q85" s="110" t="s">
        <v>625</v>
      </c>
      <c r="R85" s="18">
        <v>36</v>
      </c>
      <c r="S85" s="110" t="s">
        <v>636</v>
      </c>
      <c r="T85" s="18"/>
    </row>
    <row r="86" spans="1:20" ht="18.75">
      <c r="A86" s="4">
        <v>82</v>
      </c>
      <c r="B86" s="17" t="s">
        <v>63</v>
      </c>
      <c r="C86" s="89" t="s">
        <v>475</v>
      </c>
      <c r="D86" s="18" t="s">
        <v>25</v>
      </c>
      <c r="E86" s="19"/>
      <c r="F86" s="18"/>
      <c r="G86" s="89">
        <v>36</v>
      </c>
      <c r="H86" s="89">
        <v>42</v>
      </c>
      <c r="I86" s="61">
        <f t="shared" si="1"/>
        <v>78</v>
      </c>
      <c r="J86" s="18">
        <v>8472069207</v>
      </c>
      <c r="K86" s="18" t="s">
        <v>585</v>
      </c>
      <c r="L86" s="94" t="s">
        <v>621</v>
      </c>
      <c r="M86" s="108">
        <v>9401244298</v>
      </c>
      <c r="N86" s="109" t="s">
        <v>675</v>
      </c>
      <c r="O86" s="112">
        <v>9859152376</v>
      </c>
      <c r="P86" s="198"/>
      <c r="Q86" s="110" t="s">
        <v>625</v>
      </c>
      <c r="R86" s="18">
        <v>41</v>
      </c>
      <c r="S86" s="110" t="s">
        <v>636</v>
      </c>
      <c r="T86" s="18"/>
    </row>
    <row r="87" spans="1:20" ht="18.75">
      <c r="A87" s="4">
        <v>83</v>
      </c>
      <c r="B87" s="17" t="s">
        <v>63</v>
      </c>
      <c r="C87" s="89" t="s">
        <v>476</v>
      </c>
      <c r="D87" s="18" t="s">
        <v>25</v>
      </c>
      <c r="E87" s="19"/>
      <c r="F87" s="18"/>
      <c r="G87" s="89">
        <v>10</v>
      </c>
      <c r="H87" s="89">
        <v>15</v>
      </c>
      <c r="I87" s="61">
        <f t="shared" si="1"/>
        <v>25</v>
      </c>
      <c r="J87" s="18">
        <v>8472069207</v>
      </c>
      <c r="K87" s="18" t="s">
        <v>585</v>
      </c>
      <c r="L87" s="94" t="s">
        <v>621</v>
      </c>
      <c r="M87" s="108">
        <v>9401244298</v>
      </c>
      <c r="N87" s="109" t="s">
        <v>675</v>
      </c>
      <c r="O87" s="112">
        <v>9859152376</v>
      </c>
      <c r="P87" s="198"/>
      <c r="Q87" s="110" t="s">
        <v>625</v>
      </c>
      <c r="R87" s="18">
        <v>42</v>
      </c>
      <c r="S87" s="110" t="s">
        <v>636</v>
      </c>
      <c r="T87" s="18"/>
    </row>
    <row r="88" spans="1:20" ht="18.75">
      <c r="A88" s="4">
        <v>84</v>
      </c>
      <c r="B88" s="17" t="s">
        <v>63</v>
      </c>
      <c r="C88" s="89" t="s">
        <v>477</v>
      </c>
      <c r="D88" s="18" t="s">
        <v>25</v>
      </c>
      <c r="E88" s="19"/>
      <c r="F88" s="18"/>
      <c r="G88" s="89">
        <v>19</v>
      </c>
      <c r="H88" s="89">
        <v>20</v>
      </c>
      <c r="I88" s="61">
        <f t="shared" si="1"/>
        <v>39</v>
      </c>
      <c r="J88" s="18">
        <v>7636051295</v>
      </c>
      <c r="K88" s="18" t="s">
        <v>585</v>
      </c>
      <c r="L88" s="94" t="s">
        <v>621</v>
      </c>
      <c r="M88" s="108">
        <v>9401244298</v>
      </c>
      <c r="N88" s="109" t="s">
        <v>675</v>
      </c>
      <c r="O88" s="112">
        <v>9859152376</v>
      </c>
      <c r="P88" s="197">
        <v>43727</v>
      </c>
      <c r="Q88" s="110" t="s">
        <v>626</v>
      </c>
      <c r="R88" s="18">
        <v>43</v>
      </c>
      <c r="S88" s="110" t="s">
        <v>636</v>
      </c>
      <c r="T88" s="18"/>
    </row>
    <row r="89" spans="1:20" ht="18.75">
      <c r="A89" s="4">
        <v>85</v>
      </c>
      <c r="B89" s="17" t="s">
        <v>63</v>
      </c>
      <c r="C89" s="89" t="s">
        <v>478</v>
      </c>
      <c r="D89" s="18" t="s">
        <v>25</v>
      </c>
      <c r="E89" s="19"/>
      <c r="F89" s="18"/>
      <c r="G89" s="89">
        <v>25</v>
      </c>
      <c r="H89" s="89">
        <v>15</v>
      </c>
      <c r="I89" s="61">
        <f t="shared" si="1"/>
        <v>40</v>
      </c>
      <c r="J89" s="18">
        <v>9954099385</v>
      </c>
      <c r="K89" s="18" t="s">
        <v>585</v>
      </c>
      <c r="L89" s="94" t="s">
        <v>621</v>
      </c>
      <c r="M89" s="108">
        <v>9401244298</v>
      </c>
      <c r="N89" s="109" t="s">
        <v>675</v>
      </c>
      <c r="O89" s="112">
        <v>9859152376</v>
      </c>
      <c r="P89" s="198"/>
      <c r="Q89" s="110" t="s">
        <v>626</v>
      </c>
      <c r="R89" s="18">
        <v>44</v>
      </c>
      <c r="S89" s="110" t="s">
        <v>636</v>
      </c>
      <c r="T89" s="18"/>
    </row>
    <row r="90" spans="1:20" ht="18.75">
      <c r="A90" s="4">
        <v>86</v>
      </c>
      <c r="B90" s="17" t="s">
        <v>63</v>
      </c>
      <c r="C90" s="89" t="s">
        <v>479</v>
      </c>
      <c r="D90" s="18" t="s">
        <v>25</v>
      </c>
      <c r="E90" s="19"/>
      <c r="F90" s="18"/>
      <c r="G90" s="89">
        <v>20</v>
      </c>
      <c r="H90" s="89">
        <v>25</v>
      </c>
      <c r="I90" s="61">
        <f t="shared" si="1"/>
        <v>45</v>
      </c>
      <c r="J90" s="18">
        <v>9401274803</v>
      </c>
      <c r="K90" s="18" t="s">
        <v>585</v>
      </c>
      <c r="L90" s="94" t="s">
        <v>621</v>
      </c>
      <c r="M90" s="108">
        <v>9401244298</v>
      </c>
      <c r="N90" s="109" t="s">
        <v>675</v>
      </c>
      <c r="O90" s="112">
        <v>9859152376</v>
      </c>
      <c r="P90" s="198"/>
      <c r="Q90" s="110" t="s">
        <v>626</v>
      </c>
      <c r="R90" s="18">
        <v>46</v>
      </c>
      <c r="S90" s="110" t="s">
        <v>636</v>
      </c>
      <c r="T90" s="18"/>
    </row>
    <row r="91" spans="1:20" ht="18.75">
      <c r="A91" s="4">
        <v>87</v>
      </c>
      <c r="B91" s="17" t="s">
        <v>63</v>
      </c>
      <c r="C91" s="89" t="s">
        <v>480</v>
      </c>
      <c r="D91" s="18" t="s">
        <v>25</v>
      </c>
      <c r="E91" s="19"/>
      <c r="F91" s="18"/>
      <c r="G91" s="89">
        <v>18</v>
      </c>
      <c r="H91" s="89">
        <v>20</v>
      </c>
      <c r="I91" s="61">
        <f t="shared" si="1"/>
        <v>38</v>
      </c>
      <c r="J91" s="18"/>
      <c r="K91" s="18" t="s">
        <v>579</v>
      </c>
      <c r="L91" s="94" t="s">
        <v>622</v>
      </c>
      <c r="M91" s="108">
        <v>9101153089</v>
      </c>
      <c r="N91" s="109" t="s">
        <v>676</v>
      </c>
      <c r="O91" s="112">
        <v>8822197006</v>
      </c>
      <c r="P91" s="198"/>
      <c r="Q91" s="110" t="s">
        <v>626</v>
      </c>
      <c r="R91" s="18">
        <v>41</v>
      </c>
      <c r="S91" s="110" t="s">
        <v>636</v>
      </c>
      <c r="T91" s="18"/>
    </row>
    <row r="92" spans="1:20" ht="18.75">
      <c r="A92" s="4">
        <v>88</v>
      </c>
      <c r="B92" s="17" t="s">
        <v>63</v>
      </c>
      <c r="C92" s="89" t="s">
        <v>481</v>
      </c>
      <c r="D92" s="18" t="s">
        <v>25</v>
      </c>
      <c r="E92" s="19"/>
      <c r="F92" s="18"/>
      <c r="G92" s="89">
        <v>55</v>
      </c>
      <c r="H92" s="89">
        <v>45</v>
      </c>
      <c r="I92" s="61">
        <f t="shared" si="1"/>
        <v>100</v>
      </c>
      <c r="J92" s="18">
        <v>9435927550</v>
      </c>
      <c r="K92" s="18" t="s">
        <v>579</v>
      </c>
      <c r="L92" s="94" t="s">
        <v>622</v>
      </c>
      <c r="M92" s="108">
        <v>9101153089</v>
      </c>
      <c r="N92" s="109" t="s">
        <v>676</v>
      </c>
      <c r="O92" s="112">
        <v>8822197006</v>
      </c>
      <c r="P92" s="197">
        <v>43728</v>
      </c>
      <c r="Q92" s="110" t="s">
        <v>627</v>
      </c>
      <c r="R92" s="18">
        <v>49</v>
      </c>
      <c r="S92" s="110" t="s">
        <v>636</v>
      </c>
      <c r="T92" s="18"/>
    </row>
    <row r="93" spans="1:20" ht="18.75">
      <c r="A93" s="4">
        <v>89</v>
      </c>
      <c r="B93" s="17" t="s">
        <v>63</v>
      </c>
      <c r="C93" s="89" t="s">
        <v>482</v>
      </c>
      <c r="D93" s="18" t="s">
        <v>25</v>
      </c>
      <c r="E93" s="19"/>
      <c r="F93" s="18"/>
      <c r="G93" s="89">
        <v>31</v>
      </c>
      <c r="H93" s="89">
        <v>21</v>
      </c>
      <c r="I93" s="61">
        <f t="shared" si="1"/>
        <v>52</v>
      </c>
      <c r="J93" s="18">
        <v>9954151913</v>
      </c>
      <c r="K93" s="18" t="s">
        <v>579</v>
      </c>
      <c r="L93" s="94" t="s">
        <v>622</v>
      </c>
      <c r="M93" s="108">
        <v>9101153089</v>
      </c>
      <c r="N93" s="109" t="s">
        <v>676</v>
      </c>
      <c r="O93" s="112">
        <v>8822197006</v>
      </c>
      <c r="P93" s="198"/>
      <c r="Q93" s="110" t="s">
        <v>627</v>
      </c>
      <c r="R93" s="18">
        <v>43</v>
      </c>
      <c r="S93" s="110" t="s">
        <v>636</v>
      </c>
      <c r="T93" s="18"/>
    </row>
    <row r="94" spans="1:20" ht="18.75">
      <c r="A94" s="4">
        <v>90</v>
      </c>
      <c r="B94" s="17" t="s">
        <v>63</v>
      </c>
      <c r="C94" s="89" t="s">
        <v>482</v>
      </c>
      <c r="D94" s="18" t="s">
        <v>25</v>
      </c>
      <c r="E94" s="19"/>
      <c r="F94" s="18"/>
      <c r="G94" s="89">
        <v>45</v>
      </c>
      <c r="H94" s="89">
        <v>44</v>
      </c>
      <c r="I94" s="61">
        <f t="shared" si="1"/>
        <v>89</v>
      </c>
      <c r="J94" s="18">
        <v>9954151913</v>
      </c>
      <c r="K94" s="18" t="s">
        <v>579</v>
      </c>
      <c r="L94" s="94" t="s">
        <v>622</v>
      </c>
      <c r="M94" s="108">
        <v>9101153089</v>
      </c>
      <c r="N94" s="109" t="s">
        <v>676</v>
      </c>
      <c r="O94" s="112">
        <v>8822197006</v>
      </c>
      <c r="P94" s="197">
        <v>43729</v>
      </c>
      <c r="Q94" s="110" t="s">
        <v>628</v>
      </c>
      <c r="R94" s="18">
        <v>44</v>
      </c>
      <c r="S94" s="110" t="s">
        <v>636</v>
      </c>
      <c r="T94" s="18"/>
    </row>
    <row r="95" spans="1:20" ht="18.75">
      <c r="A95" s="4">
        <v>91</v>
      </c>
      <c r="B95" s="17" t="s">
        <v>63</v>
      </c>
      <c r="C95" s="89" t="s">
        <v>390</v>
      </c>
      <c r="D95" s="18" t="s">
        <v>25</v>
      </c>
      <c r="E95" s="19"/>
      <c r="F95" s="18"/>
      <c r="G95" s="89">
        <v>38</v>
      </c>
      <c r="H95" s="89">
        <v>32</v>
      </c>
      <c r="I95" s="61">
        <f t="shared" si="1"/>
        <v>70</v>
      </c>
      <c r="J95" s="18">
        <v>7896950966</v>
      </c>
      <c r="K95" s="18" t="s">
        <v>579</v>
      </c>
      <c r="L95" s="94" t="s">
        <v>622</v>
      </c>
      <c r="M95" s="108">
        <v>9101153089</v>
      </c>
      <c r="N95" s="109" t="s">
        <v>676</v>
      </c>
      <c r="O95" s="112">
        <v>8822197006</v>
      </c>
      <c r="P95" s="198"/>
      <c r="Q95" s="110" t="s">
        <v>628</v>
      </c>
      <c r="R95" s="18">
        <v>43</v>
      </c>
      <c r="S95" s="110" t="s">
        <v>636</v>
      </c>
      <c r="T95" s="18"/>
    </row>
    <row r="96" spans="1:20" ht="18.75">
      <c r="A96" s="4">
        <v>92</v>
      </c>
      <c r="B96" s="17" t="s">
        <v>63</v>
      </c>
      <c r="C96" s="89" t="s">
        <v>390</v>
      </c>
      <c r="D96" s="18" t="s">
        <v>25</v>
      </c>
      <c r="E96" s="19"/>
      <c r="F96" s="18"/>
      <c r="G96" s="89">
        <v>55</v>
      </c>
      <c r="H96" s="89">
        <v>48</v>
      </c>
      <c r="I96" s="61">
        <f t="shared" si="1"/>
        <v>103</v>
      </c>
      <c r="J96" s="18">
        <v>7896950966</v>
      </c>
      <c r="K96" s="18" t="s">
        <v>579</v>
      </c>
      <c r="L96" s="94" t="s">
        <v>622</v>
      </c>
      <c r="M96" s="108">
        <v>9101153089</v>
      </c>
      <c r="N96" s="109" t="s">
        <v>676</v>
      </c>
      <c r="O96" s="112">
        <v>8822197006</v>
      </c>
      <c r="P96" s="197">
        <v>43731</v>
      </c>
      <c r="Q96" s="110" t="s">
        <v>629</v>
      </c>
      <c r="R96" s="18">
        <v>47</v>
      </c>
      <c r="S96" s="110" t="s">
        <v>636</v>
      </c>
      <c r="T96" s="18"/>
    </row>
    <row r="97" spans="1:20" ht="18.75">
      <c r="A97" s="4">
        <v>93</v>
      </c>
      <c r="B97" s="17" t="s">
        <v>63</v>
      </c>
      <c r="C97" s="89" t="s">
        <v>483</v>
      </c>
      <c r="D97" s="18" t="s">
        <v>25</v>
      </c>
      <c r="E97" s="19"/>
      <c r="F97" s="18"/>
      <c r="G97" s="89">
        <v>35</v>
      </c>
      <c r="H97" s="89">
        <v>39</v>
      </c>
      <c r="I97" s="61">
        <f t="shared" si="1"/>
        <v>74</v>
      </c>
      <c r="J97" s="18">
        <v>7896040155</v>
      </c>
      <c r="K97" s="18" t="s">
        <v>579</v>
      </c>
      <c r="L97" s="94" t="s">
        <v>622</v>
      </c>
      <c r="M97" s="108">
        <v>9101153089</v>
      </c>
      <c r="N97" s="109" t="s">
        <v>676</v>
      </c>
      <c r="O97" s="112">
        <v>8822197006</v>
      </c>
      <c r="P97" s="198"/>
      <c r="Q97" s="110" t="s">
        <v>629</v>
      </c>
      <c r="R97" s="18">
        <v>46</v>
      </c>
      <c r="S97" s="110" t="s">
        <v>636</v>
      </c>
      <c r="T97" s="18"/>
    </row>
    <row r="98" spans="1:20" ht="18.75">
      <c r="A98" s="4">
        <v>94</v>
      </c>
      <c r="B98" s="17" t="s">
        <v>63</v>
      </c>
      <c r="C98" s="89" t="s">
        <v>484</v>
      </c>
      <c r="D98" s="48" t="s">
        <v>25</v>
      </c>
      <c r="E98" s="19"/>
      <c r="F98" s="48"/>
      <c r="G98" s="89">
        <v>20</v>
      </c>
      <c r="H98" s="89">
        <v>27</v>
      </c>
      <c r="I98" s="61">
        <f t="shared" si="1"/>
        <v>47</v>
      </c>
      <c r="J98" s="104">
        <v>9954540107</v>
      </c>
      <c r="K98" s="18" t="s">
        <v>579</v>
      </c>
      <c r="L98" s="94" t="s">
        <v>622</v>
      </c>
      <c r="M98" s="108">
        <v>9101153089</v>
      </c>
      <c r="N98" s="109" t="s">
        <v>676</v>
      </c>
      <c r="O98" s="112">
        <v>8822197006</v>
      </c>
      <c r="P98" s="197">
        <v>43732</v>
      </c>
      <c r="Q98" s="110" t="s">
        <v>624</v>
      </c>
      <c r="R98" s="18">
        <v>43</v>
      </c>
      <c r="S98" s="110" t="s">
        <v>636</v>
      </c>
      <c r="T98" s="18"/>
    </row>
    <row r="99" spans="1:20" ht="18.75">
      <c r="A99" s="4">
        <v>95</v>
      </c>
      <c r="B99" s="17" t="s">
        <v>63</v>
      </c>
      <c r="C99" s="89" t="s">
        <v>485</v>
      </c>
      <c r="D99" s="18" t="s">
        <v>25</v>
      </c>
      <c r="E99" s="19"/>
      <c r="F99" s="18"/>
      <c r="G99" s="89">
        <v>25</v>
      </c>
      <c r="H99" s="89">
        <v>20</v>
      </c>
      <c r="I99" s="61">
        <f t="shared" si="1"/>
        <v>45</v>
      </c>
      <c r="J99" s="104">
        <v>9707755605</v>
      </c>
      <c r="K99" s="18" t="s">
        <v>579</v>
      </c>
      <c r="L99" s="94" t="s">
        <v>622</v>
      </c>
      <c r="M99" s="108">
        <v>9101153089</v>
      </c>
      <c r="N99" s="109" t="s">
        <v>676</v>
      </c>
      <c r="O99" s="112">
        <v>8822197006</v>
      </c>
      <c r="P99" s="198"/>
      <c r="Q99" s="110" t="s">
        <v>624</v>
      </c>
      <c r="R99" s="18">
        <v>48</v>
      </c>
      <c r="S99" s="110" t="s">
        <v>636</v>
      </c>
      <c r="T99" s="18"/>
    </row>
    <row r="100" spans="1:20" ht="18.75">
      <c r="A100" s="4">
        <v>96</v>
      </c>
      <c r="B100" s="17" t="s">
        <v>63</v>
      </c>
      <c r="C100" s="89" t="s">
        <v>486</v>
      </c>
      <c r="D100" s="18" t="s">
        <v>25</v>
      </c>
      <c r="E100" s="19"/>
      <c r="F100" s="18"/>
      <c r="G100" s="89">
        <v>21</v>
      </c>
      <c r="H100" s="89">
        <v>24</v>
      </c>
      <c r="I100" s="61">
        <f t="shared" si="1"/>
        <v>45</v>
      </c>
      <c r="J100" s="104">
        <v>8486994716</v>
      </c>
      <c r="K100" s="18" t="s">
        <v>583</v>
      </c>
      <c r="L100" s="94" t="s">
        <v>617</v>
      </c>
      <c r="M100" s="108">
        <v>8134903076</v>
      </c>
      <c r="N100" s="109" t="s">
        <v>671</v>
      </c>
      <c r="O100" s="112">
        <v>9706274715</v>
      </c>
      <c r="P100" s="198"/>
      <c r="Q100" s="110" t="s">
        <v>624</v>
      </c>
      <c r="R100" s="18">
        <v>52</v>
      </c>
      <c r="S100" s="110" t="s">
        <v>636</v>
      </c>
      <c r="T100" s="18"/>
    </row>
    <row r="101" spans="1:20" ht="18.75">
      <c r="A101" s="4">
        <v>97</v>
      </c>
      <c r="B101" s="17" t="s">
        <v>63</v>
      </c>
      <c r="C101" s="89" t="s">
        <v>433</v>
      </c>
      <c r="D101" s="18" t="s">
        <v>25</v>
      </c>
      <c r="E101" s="19"/>
      <c r="F101" s="18"/>
      <c r="G101" s="89">
        <v>6</v>
      </c>
      <c r="H101" s="89">
        <v>7</v>
      </c>
      <c r="I101" s="61">
        <f t="shared" si="1"/>
        <v>13</v>
      </c>
      <c r="J101" s="104">
        <v>8011841526</v>
      </c>
      <c r="K101" s="18" t="s">
        <v>583</v>
      </c>
      <c r="L101" s="94" t="s">
        <v>617</v>
      </c>
      <c r="M101" s="108">
        <v>8134903076</v>
      </c>
      <c r="N101" s="109" t="s">
        <v>671</v>
      </c>
      <c r="O101" s="112">
        <v>9706274715</v>
      </c>
      <c r="P101" s="198"/>
      <c r="Q101" s="110" t="s">
        <v>624</v>
      </c>
      <c r="R101" s="18">
        <v>52</v>
      </c>
      <c r="S101" s="110" t="s">
        <v>636</v>
      </c>
      <c r="T101" s="18"/>
    </row>
    <row r="102" spans="1:20" ht="18.75">
      <c r="A102" s="4">
        <v>98</v>
      </c>
      <c r="B102" s="17" t="s">
        <v>63</v>
      </c>
      <c r="C102" s="89" t="s">
        <v>487</v>
      </c>
      <c r="D102" s="18" t="s">
        <v>25</v>
      </c>
      <c r="E102" s="19"/>
      <c r="F102" s="18"/>
      <c r="G102" s="89">
        <v>12</v>
      </c>
      <c r="H102" s="89">
        <v>14</v>
      </c>
      <c r="I102" s="61">
        <f t="shared" si="1"/>
        <v>26</v>
      </c>
      <c r="J102" s="104">
        <v>9839416614</v>
      </c>
      <c r="K102" s="18" t="s">
        <v>583</v>
      </c>
      <c r="L102" s="94" t="s">
        <v>617</v>
      </c>
      <c r="M102" s="108">
        <v>8134903076</v>
      </c>
      <c r="N102" s="109" t="s">
        <v>671</v>
      </c>
      <c r="O102" s="112">
        <v>9706274715</v>
      </c>
      <c r="P102" s="198"/>
      <c r="Q102" s="110" t="s">
        <v>624</v>
      </c>
      <c r="R102" s="18">
        <v>54</v>
      </c>
      <c r="S102" s="110" t="s">
        <v>636</v>
      </c>
      <c r="T102" s="18"/>
    </row>
    <row r="103" spans="1:20" ht="18.75">
      <c r="A103" s="4">
        <v>99</v>
      </c>
      <c r="B103" s="17" t="s">
        <v>63</v>
      </c>
      <c r="C103" s="89" t="s">
        <v>440</v>
      </c>
      <c r="D103" s="18" t="s">
        <v>25</v>
      </c>
      <c r="E103" s="19"/>
      <c r="F103" s="18"/>
      <c r="G103" s="89">
        <v>45</v>
      </c>
      <c r="H103" s="89">
        <v>50</v>
      </c>
      <c r="I103" s="61">
        <f t="shared" si="1"/>
        <v>95</v>
      </c>
      <c r="J103" s="104">
        <v>8876426766</v>
      </c>
      <c r="K103" s="18" t="s">
        <v>583</v>
      </c>
      <c r="L103" s="94" t="s">
        <v>617</v>
      </c>
      <c r="M103" s="108">
        <v>8134903076</v>
      </c>
      <c r="N103" s="109" t="s">
        <v>671</v>
      </c>
      <c r="O103" s="112">
        <v>9706274715</v>
      </c>
      <c r="P103" s="197">
        <v>43733</v>
      </c>
      <c r="Q103" s="110" t="s">
        <v>625</v>
      </c>
      <c r="R103" s="18">
        <v>49</v>
      </c>
      <c r="S103" s="110" t="s">
        <v>636</v>
      </c>
      <c r="T103" s="18"/>
    </row>
    <row r="104" spans="1:20" ht="18.75">
      <c r="A104" s="4">
        <v>100</v>
      </c>
      <c r="B104" s="17" t="s">
        <v>63</v>
      </c>
      <c r="C104" s="89" t="s">
        <v>488</v>
      </c>
      <c r="D104" s="18" t="s">
        <v>23</v>
      </c>
      <c r="E104" s="19"/>
      <c r="F104" s="18" t="s">
        <v>543</v>
      </c>
      <c r="G104" s="89">
        <v>27</v>
      </c>
      <c r="H104" s="89">
        <v>13</v>
      </c>
      <c r="I104" s="61">
        <f t="shared" si="1"/>
        <v>40</v>
      </c>
      <c r="J104" s="18">
        <v>9435984389</v>
      </c>
      <c r="K104" s="18" t="s">
        <v>583</v>
      </c>
      <c r="L104" s="94" t="s">
        <v>617</v>
      </c>
      <c r="M104" s="108">
        <v>8134903076</v>
      </c>
      <c r="N104" s="109" t="s">
        <v>671</v>
      </c>
      <c r="O104" s="112">
        <v>9706274715</v>
      </c>
      <c r="P104" s="198"/>
      <c r="Q104" s="110" t="s">
        <v>625</v>
      </c>
      <c r="R104" s="18">
        <v>48</v>
      </c>
      <c r="S104" s="110" t="s">
        <v>636</v>
      </c>
      <c r="T104" s="18"/>
    </row>
    <row r="105" spans="1:20" ht="18.75">
      <c r="A105" s="4">
        <v>101</v>
      </c>
      <c r="B105" s="17" t="s">
        <v>63</v>
      </c>
      <c r="C105" s="89" t="s">
        <v>489</v>
      </c>
      <c r="D105" s="18" t="s">
        <v>25</v>
      </c>
      <c r="E105" s="19"/>
      <c r="F105" s="18"/>
      <c r="G105" s="89">
        <v>45</v>
      </c>
      <c r="H105" s="89">
        <v>51</v>
      </c>
      <c r="I105" s="61">
        <f t="shared" si="1"/>
        <v>96</v>
      </c>
      <c r="J105" s="18">
        <v>9706571276</v>
      </c>
      <c r="K105" s="18" t="s">
        <v>586</v>
      </c>
      <c r="L105" s="94" t="s">
        <v>623</v>
      </c>
      <c r="M105" s="108">
        <v>9577598226</v>
      </c>
      <c r="N105" s="109" t="s">
        <v>650</v>
      </c>
      <c r="O105" s="112">
        <v>9954410259</v>
      </c>
      <c r="P105" s="197">
        <v>43734</v>
      </c>
      <c r="Q105" s="110" t="s">
        <v>626</v>
      </c>
      <c r="R105" s="18">
        <v>50</v>
      </c>
      <c r="S105" s="110" t="s">
        <v>636</v>
      </c>
      <c r="T105" s="18"/>
    </row>
    <row r="106" spans="1:20" ht="18.75">
      <c r="A106" s="4">
        <v>102</v>
      </c>
      <c r="B106" s="17" t="s">
        <v>63</v>
      </c>
      <c r="C106" s="89" t="s">
        <v>490</v>
      </c>
      <c r="D106" s="18" t="s">
        <v>23</v>
      </c>
      <c r="E106" s="19"/>
      <c r="F106" s="18" t="s">
        <v>542</v>
      </c>
      <c r="G106" s="89">
        <v>44</v>
      </c>
      <c r="H106" s="89">
        <v>51</v>
      </c>
      <c r="I106" s="61">
        <f t="shared" si="1"/>
        <v>95</v>
      </c>
      <c r="J106" s="18">
        <v>9864541840</v>
      </c>
      <c r="K106" s="18" t="s">
        <v>586</v>
      </c>
      <c r="L106" s="94" t="s">
        <v>623</v>
      </c>
      <c r="M106" s="108">
        <v>9577598226</v>
      </c>
      <c r="N106" s="109" t="s">
        <v>650</v>
      </c>
      <c r="O106" s="112">
        <v>9954410259</v>
      </c>
      <c r="P106" s="198"/>
      <c r="Q106" s="110" t="s">
        <v>626</v>
      </c>
      <c r="R106" s="18">
        <v>51</v>
      </c>
      <c r="S106" s="110" t="s">
        <v>636</v>
      </c>
      <c r="T106" s="18"/>
    </row>
    <row r="107" spans="1:20" ht="18.75">
      <c r="A107" s="4">
        <v>103</v>
      </c>
      <c r="B107" s="17" t="s">
        <v>63</v>
      </c>
      <c r="C107" s="89" t="s">
        <v>491</v>
      </c>
      <c r="D107" s="18" t="s">
        <v>25</v>
      </c>
      <c r="E107" s="19"/>
      <c r="F107" s="18"/>
      <c r="G107" s="89">
        <v>26</v>
      </c>
      <c r="H107" s="89">
        <v>28</v>
      </c>
      <c r="I107" s="61">
        <f t="shared" si="1"/>
        <v>54</v>
      </c>
      <c r="J107" s="18">
        <v>8486205911</v>
      </c>
      <c r="K107" s="18" t="s">
        <v>586</v>
      </c>
      <c r="L107" s="94" t="s">
        <v>623</v>
      </c>
      <c r="M107" s="108">
        <v>9577598226</v>
      </c>
      <c r="N107" s="109" t="s">
        <v>650</v>
      </c>
      <c r="O107" s="112">
        <v>9954410259</v>
      </c>
      <c r="P107" s="197">
        <v>43735</v>
      </c>
      <c r="Q107" s="110" t="s">
        <v>627</v>
      </c>
      <c r="R107" s="18">
        <v>52</v>
      </c>
      <c r="S107" s="110" t="s">
        <v>636</v>
      </c>
      <c r="T107" s="18"/>
    </row>
    <row r="108" spans="1:20" ht="18.75">
      <c r="A108" s="4">
        <v>104</v>
      </c>
      <c r="B108" s="17" t="s">
        <v>63</v>
      </c>
      <c r="C108" s="89" t="s">
        <v>490</v>
      </c>
      <c r="D108" s="18" t="s">
        <v>23</v>
      </c>
      <c r="E108" s="19"/>
      <c r="F108" s="18" t="s">
        <v>542</v>
      </c>
      <c r="G108" s="89">
        <v>46</v>
      </c>
      <c r="H108" s="89">
        <v>72</v>
      </c>
      <c r="I108" s="61">
        <f t="shared" si="1"/>
        <v>118</v>
      </c>
      <c r="J108" s="18">
        <v>9864541840</v>
      </c>
      <c r="K108" s="18" t="s">
        <v>586</v>
      </c>
      <c r="L108" s="94" t="s">
        <v>623</v>
      </c>
      <c r="M108" s="108">
        <v>9577598226</v>
      </c>
      <c r="N108" s="109" t="s">
        <v>650</v>
      </c>
      <c r="O108" s="112">
        <v>9954410259</v>
      </c>
      <c r="P108" s="198"/>
      <c r="Q108" s="110" t="s">
        <v>627</v>
      </c>
      <c r="R108" s="18">
        <v>56</v>
      </c>
      <c r="S108" s="110" t="s">
        <v>636</v>
      </c>
      <c r="T108" s="18"/>
    </row>
    <row r="109" spans="1:20" ht="18.75">
      <c r="A109" s="4">
        <v>105</v>
      </c>
      <c r="B109" s="17" t="s">
        <v>63</v>
      </c>
      <c r="C109" s="89" t="s">
        <v>492</v>
      </c>
      <c r="D109" s="18" t="s">
        <v>25</v>
      </c>
      <c r="E109" s="19"/>
      <c r="F109" s="18"/>
      <c r="G109" s="89">
        <v>35</v>
      </c>
      <c r="H109" s="89">
        <v>38</v>
      </c>
      <c r="I109" s="61">
        <f t="shared" si="1"/>
        <v>73</v>
      </c>
      <c r="J109" s="18">
        <v>9706648192</v>
      </c>
      <c r="K109" s="18" t="s">
        <v>586</v>
      </c>
      <c r="L109" s="94" t="s">
        <v>623</v>
      </c>
      <c r="M109" s="108">
        <v>9577598226</v>
      </c>
      <c r="N109" s="109" t="s">
        <v>650</v>
      </c>
      <c r="O109" s="112">
        <v>9954410259</v>
      </c>
      <c r="P109" s="197">
        <v>43736</v>
      </c>
      <c r="Q109" s="110" t="s">
        <v>628</v>
      </c>
      <c r="R109" s="18">
        <v>57</v>
      </c>
      <c r="S109" s="110" t="s">
        <v>636</v>
      </c>
      <c r="T109" s="18"/>
    </row>
    <row r="110" spans="1:20" ht="18.75">
      <c r="A110" s="4">
        <v>106</v>
      </c>
      <c r="B110" s="17" t="s">
        <v>63</v>
      </c>
      <c r="C110" s="89" t="s">
        <v>493</v>
      </c>
      <c r="D110" s="18" t="s">
        <v>25</v>
      </c>
      <c r="E110" s="19"/>
      <c r="F110" s="18"/>
      <c r="G110" s="89">
        <v>15</v>
      </c>
      <c r="H110" s="89">
        <v>12</v>
      </c>
      <c r="I110" s="61">
        <f t="shared" si="1"/>
        <v>27</v>
      </c>
      <c r="J110" s="18">
        <v>9435022078</v>
      </c>
      <c r="K110" s="18" t="s">
        <v>586</v>
      </c>
      <c r="L110" s="94" t="s">
        <v>623</v>
      </c>
      <c r="M110" s="108">
        <v>9577598226</v>
      </c>
      <c r="N110" s="109" t="s">
        <v>650</v>
      </c>
      <c r="O110" s="112">
        <v>9954410259</v>
      </c>
      <c r="P110" s="198"/>
      <c r="Q110" s="110" t="s">
        <v>628</v>
      </c>
      <c r="R110" s="18">
        <v>54</v>
      </c>
      <c r="S110" s="110" t="s">
        <v>636</v>
      </c>
      <c r="T110" s="18"/>
    </row>
    <row r="111" spans="1:20" ht="18.75">
      <c r="A111" s="4">
        <v>107</v>
      </c>
      <c r="B111" s="17" t="s">
        <v>63</v>
      </c>
      <c r="C111" s="89" t="s">
        <v>494</v>
      </c>
      <c r="D111" s="18" t="s">
        <v>23</v>
      </c>
      <c r="E111" s="19"/>
      <c r="F111" s="18" t="s">
        <v>542</v>
      </c>
      <c r="G111" s="89">
        <v>25</v>
      </c>
      <c r="H111" s="89">
        <v>27</v>
      </c>
      <c r="I111" s="61">
        <f t="shared" si="1"/>
        <v>52</v>
      </c>
      <c r="J111" s="18">
        <v>9854883719</v>
      </c>
      <c r="K111" s="18" t="s">
        <v>586</v>
      </c>
      <c r="L111" s="94" t="s">
        <v>623</v>
      </c>
      <c r="M111" s="108">
        <v>9577598226</v>
      </c>
      <c r="N111" s="109" t="s">
        <v>650</v>
      </c>
      <c r="O111" s="112">
        <v>9954410259</v>
      </c>
      <c r="P111" s="198"/>
      <c r="Q111" s="110" t="s">
        <v>628</v>
      </c>
      <c r="R111" s="18">
        <v>46</v>
      </c>
      <c r="S111" s="110" t="s">
        <v>636</v>
      </c>
      <c r="T111" s="18"/>
    </row>
    <row r="112" spans="1:20" ht="18.75">
      <c r="A112" s="4">
        <v>108</v>
      </c>
      <c r="B112" s="17" t="s">
        <v>63</v>
      </c>
      <c r="C112" s="89" t="s">
        <v>495</v>
      </c>
      <c r="D112" s="18" t="s">
        <v>25</v>
      </c>
      <c r="E112" s="19"/>
      <c r="F112" s="18"/>
      <c r="G112" s="89">
        <v>15</v>
      </c>
      <c r="H112" s="89">
        <v>20</v>
      </c>
      <c r="I112" s="61">
        <f t="shared" si="1"/>
        <v>35</v>
      </c>
      <c r="J112" s="18"/>
      <c r="K112" s="18" t="s">
        <v>586</v>
      </c>
      <c r="L112" s="94" t="s">
        <v>623</v>
      </c>
      <c r="M112" s="108">
        <v>9577598226</v>
      </c>
      <c r="N112" s="109" t="s">
        <v>650</v>
      </c>
      <c r="O112" s="112">
        <v>9954410259</v>
      </c>
      <c r="P112" s="197">
        <v>43738</v>
      </c>
      <c r="Q112" s="110" t="s">
        <v>629</v>
      </c>
      <c r="R112" s="18">
        <v>53</v>
      </c>
      <c r="S112" s="110" t="s">
        <v>636</v>
      </c>
      <c r="T112" s="18"/>
    </row>
    <row r="113" spans="1:20" ht="18.75">
      <c r="A113" s="4">
        <v>109</v>
      </c>
      <c r="B113" s="17" t="s">
        <v>63</v>
      </c>
      <c r="C113" s="89" t="s">
        <v>496</v>
      </c>
      <c r="D113" s="18" t="s">
        <v>25</v>
      </c>
      <c r="E113" s="19"/>
      <c r="F113" s="18"/>
      <c r="G113" s="89">
        <v>12</v>
      </c>
      <c r="H113" s="89">
        <v>15</v>
      </c>
      <c r="I113" s="61">
        <f t="shared" si="1"/>
        <v>27</v>
      </c>
      <c r="J113" s="18">
        <v>7637829202</v>
      </c>
      <c r="K113" s="18" t="s">
        <v>586</v>
      </c>
      <c r="L113" s="94" t="s">
        <v>623</v>
      </c>
      <c r="M113" s="108">
        <v>9577598226</v>
      </c>
      <c r="N113" s="109" t="s">
        <v>650</v>
      </c>
      <c r="O113" s="112">
        <v>9954410259</v>
      </c>
      <c r="P113" s="198"/>
      <c r="Q113" s="110" t="s">
        <v>629</v>
      </c>
      <c r="R113" s="18">
        <v>54</v>
      </c>
      <c r="S113" s="110" t="s">
        <v>636</v>
      </c>
      <c r="T113" s="18"/>
    </row>
    <row r="114" spans="1:20" ht="18.75">
      <c r="A114" s="4">
        <v>110</v>
      </c>
      <c r="B114" s="17" t="s">
        <v>63</v>
      </c>
      <c r="C114" s="89" t="s">
        <v>497</v>
      </c>
      <c r="D114" s="18" t="s">
        <v>25</v>
      </c>
      <c r="E114" s="19"/>
      <c r="F114" s="18"/>
      <c r="G114" s="89">
        <v>7</v>
      </c>
      <c r="H114" s="89">
        <v>6</v>
      </c>
      <c r="I114" s="61">
        <f t="shared" si="1"/>
        <v>13</v>
      </c>
      <c r="J114" s="18">
        <v>9957945054</v>
      </c>
      <c r="K114" s="18" t="s">
        <v>586</v>
      </c>
      <c r="L114" s="94" t="s">
        <v>623</v>
      </c>
      <c r="M114" s="108">
        <v>9577598226</v>
      </c>
      <c r="N114" s="109" t="s">
        <v>650</v>
      </c>
      <c r="O114" s="112">
        <v>9954410259</v>
      </c>
      <c r="P114" s="198"/>
      <c r="Q114" s="110" t="s">
        <v>629</v>
      </c>
      <c r="R114" s="18">
        <v>56</v>
      </c>
      <c r="S114" s="110" t="s">
        <v>636</v>
      </c>
      <c r="T114" s="18"/>
    </row>
    <row r="115" spans="1:20" ht="18.75">
      <c r="A115" s="4">
        <v>111</v>
      </c>
      <c r="B115" s="17" t="s">
        <v>63</v>
      </c>
      <c r="C115" s="89" t="s">
        <v>498</v>
      </c>
      <c r="D115" s="18" t="s">
        <v>23</v>
      </c>
      <c r="E115" s="19"/>
      <c r="F115" s="18" t="s">
        <v>543</v>
      </c>
      <c r="G115" s="89">
        <v>45</v>
      </c>
      <c r="H115" s="89">
        <v>48</v>
      </c>
      <c r="I115" s="61">
        <f t="shared" si="1"/>
        <v>93</v>
      </c>
      <c r="J115" s="18">
        <v>9957945054</v>
      </c>
      <c r="K115" s="18" t="s">
        <v>586</v>
      </c>
      <c r="L115" s="94" t="s">
        <v>623</v>
      </c>
      <c r="M115" s="108">
        <v>9577598226</v>
      </c>
      <c r="N115" s="109" t="s">
        <v>650</v>
      </c>
      <c r="O115" s="112">
        <v>9954410259</v>
      </c>
      <c r="P115" s="198"/>
      <c r="Q115" s="110" t="s">
        <v>629</v>
      </c>
      <c r="R115" s="18">
        <v>56</v>
      </c>
      <c r="S115" s="110" t="s">
        <v>636</v>
      </c>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COUNTIFS(C6:C164,"*")</f>
        <v>110</v>
      </c>
      <c r="D165" s="21"/>
      <c r="E165" s="13"/>
      <c r="F165" s="21"/>
      <c r="G165" s="60">
        <f>SUM(G6:G164)</f>
        <v>3602</v>
      </c>
      <c r="H165" s="60">
        <f>SUM(H6:H164)</f>
        <v>3716</v>
      </c>
      <c r="I165" s="60">
        <f>SUM(I6:I164)</f>
        <v>7318</v>
      </c>
      <c r="J165" s="21"/>
      <c r="K165" s="21"/>
      <c r="L165" s="21"/>
      <c r="M165" s="21"/>
      <c r="N165" s="21"/>
      <c r="O165" s="21"/>
      <c r="P165" s="14"/>
      <c r="Q165" s="21"/>
      <c r="R165" s="21"/>
      <c r="S165" s="21"/>
      <c r="T165" s="12"/>
    </row>
    <row r="166" spans="1:20">
      <c r="A166" s="44" t="s">
        <v>62</v>
      </c>
      <c r="B166" s="10">
        <f>COUNTIF(B$5:B$164,"Team 1")</f>
        <v>53</v>
      </c>
      <c r="C166" s="44" t="s">
        <v>25</v>
      </c>
      <c r="D166" s="10">
        <f>COUNTIF(D6:D164,"Anganwadi")</f>
        <v>65</v>
      </c>
    </row>
    <row r="167" spans="1:20">
      <c r="A167" s="44" t="s">
        <v>63</v>
      </c>
      <c r="B167" s="10">
        <f>COUNTIF(B$6:B$164,"Team 2")</f>
        <v>58</v>
      </c>
      <c r="C167" s="44" t="s">
        <v>23</v>
      </c>
      <c r="D167" s="10">
        <f>COUNTIF(D6:D164,"School")</f>
        <v>45</v>
      </c>
    </row>
  </sheetData>
  <sheetProtection password="8527" sheet="1" objects="1" scenarios="1"/>
  <mergeCells count="57">
    <mergeCell ref="P112:P115"/>
    <mergeCell ref="P98:P102"/>
    <mergeCell ref="P103:P104"/>
    <mergeCell ref="P105:P106"/>
    <mergeCell ref="P107:P108"/>
    <mergeCell ref="P109:P111"/>
    <mergeCell ref="P85:P87"/>
    <mergeCell ref="P88:P91"/>
    <mergeCell ref="P92:P93"/>
    <mergeCell ref="P94:P95"/>
    <mergeCell ref="P96:P97"/>
    <mergeCell ref="P63:P65"/>
    <mergeCell ref="P70:P71"/>
    <mergeCell ref="P72:P74"/>
    <mergeCell ref="P75:P79"/>
    <mergeCell ref="P80:P84"/>
    <mergeCell ref="P45:P46"/>
    <mergeCell ref="P47:P50"/>
    <mergeCell ref="P51:P53"/>
    <mergeCell ref="P54:P57"/>
    <mergeCell ref="P60:P62"/>
    <mergeCell ref="P31:P33"/>
    <mergeCell ref="P34:P36"/>
    <mergeCell ref="P37:P39"/>
    <mergeCell ref="P40:P42"/>
    <mergeCell ref="P43:P44"/>
    <mergeCell ref="P18:P19"/>
    <mergeCell ref="P21:P22"/>
    <mergeCell ref="P23:P25"/>
    <mergeCell ref="P26:P28"/>
    <mergeCell ref="P29:P30"/>
    <mergeCell ref="P5:P6"/>
    <mergeCell ref="P7:P9"/>
    <mergeCell ref="P10:P11"/>
    <mergeCell ref="P13:P14"/>
    <mergeCell ref="P16:P17"/>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sqref="A1:J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00" t="s">
        <v>71</v>
      </c>
      <c r="B1" s="200"/>
      <c r="C1" s="200"/>
      <c r="D1" s="200"/>
      <c r="E1" s="200"/>
      <c r="F1" s="201"/>
      <c r="G1" s="201"/>
      <c r="H1" s="201"/>
      <c r="I1" s="201"/>
      <c r="J1" s="201"/>
    </row>
    <row r="2" spans="1:11" ht="25.5">
      <c r="A2" s="202" t="s">
        <v>0</v>
      </c>
      <c r="B2" s="203"/>
      <c r="C2" s="204" t="str">
        <f>'Block at a Glance'!C2:D2</f>
        <v>ASSAM</v>
      </c>
      <c r="D2" s="205"/>
      <c r="E2" s="27" t="s">
        <v>1</v>
      </c>
      <c r="F2" s="206" t="s">
        <v>499</v>
      </c>
      <c r="G2" s="207"/>
      <c r="H2" s="28" t="s">
        <v>24</v>
      </c>
      <c r="I2" s="206" t="s">
        <v>500</v>
      </c>
      <c r="J2" s="207"/>
    </row>
    <row r="3" spans="1:11" ht="28.5" customHeight="1">
      <c r="A3" s="211" t="s">
        <v>66</v>
      </c>
      <c r="B3" s="211"/>
      <c r="C3" s="211"/>
      <c r="D3" s="211"/>
      <c r="E3" s="211"/>
      <c r="F3" s="211"/>
      <c r="G3" s="211"/>
      <c r="H3" s="211"/>
      <c r="I3" s="211"/>
      <c r="J3" s="211"/>
    </row>
    <row r="4" spans="1:11">
      <c r="A4" s="210" t="s">
        <v>27</v>
      </c>
      <c r="B4" s="209" t="s">
        <v>28</v>
      </c>
      <c r="C4" s="208" t="s">
        <v>29</v>
      </c>
      <c r="D4" s="208" t="s">
        <v>36</v>
      </c>
      <c r="E4" s="208"/>
      <c r="F4" s="208"/>
      <c r="G4" s="208" t="s">
        <v>30</v>
      </c>
      <c r="H4" s="208" t="s">
        <v>37</v>
      </c>
      <c r="I4" s="208"/>
      <c r="J4" s="208"/>
    </row>
    <row r="5" spans="1:11" ht="22.5" customHeight="1">
      <c r="A5" s="210"/>
      <c r="B5" s="209"/>
      <c r="C5" s="208"/>
      <c r="D5" s="29" t="s">
        <v>9</v>
      </c>
      <c r="E5" s="29" t="s">
        <v>10</v>
      </c>
      <c r="F5" s="29" t="s">
        <v>11</v>
      </c>
      <c r="G5" s="208"/>
      <c r="H5" s="29" t="s">
        <v>9</v>
      </c>
      <c r="I5" s="29" t="s">
        <v>10</v>
      </c>
      <c r="J5" s="29" t="s">
        <v>11</v>
      </c>
    </row>
    <row r="6" spans="1:11" ht="22.5" customHeight="1">
      <c r="A6" s="45">
        <v>1</v>
      </c>
      <c r="B6" s="62">
        <v>43556</v>
      </c>
      <c r="C6" s="31">
        <f>COUNTIFS('April-19'!D$5:D$164,"Anganwadi")</f>
        <v>51</v>
      </c>
      <c r="D6" s="32">
        <f>SUMIF('April-19'!$D$5:$D$164,"Anganwadi",'April-19'!$G$5:$G$164)</f>
        <v>1803</v>
      </c>
      <c r="E6" s="32">
        <f>SUMIF('April-19'!$D$5:$D$164,"Anganwadi",'April-19'!$H$5:$H$164)</f>
        <v>1860</v>
      </c>
      <c r="F6" s="32">
        <f>+D6+E6</f>
        <v>3663</v>
      </c>
      <c r="G6" s="31">
        <f>COUNTIF('April-19'!D5:D164,"School")</f>
        <v>25</v>
      </c>
      <c r="H6" s="32">
        <f>SUMIF('April-19'!$D$5:$D$164,"School",'April-19'!$G$5:$G$164)</f>
        <v>1174</v>
      </c>
      <c r="I6" s="32">
        <f>SUMIF('April-19'!$D$5:$D$164,"School",'April-19'!$H$5:$H$164)</f>
        <v>1130</v>
      </c>
      <c r="J6" s="32">
        <f>+H6+I6</f>
        <v>2304</v>
      </c>
      <c r="K6" s="33"/>
    </row>
    <row r="7" spans="1:11" ht="22.5" customHeight="1">
      <c r="A7" s="30">
        <v>2</v>
      </c>
      <c r="B7" s="63">
        <v>43601</v>
      </c>
      <c r="C7" s="31">
        <f>COUNTIF('May-19'!D5:D164,"Anganwadi")</f>
        <v>4</v>
      </c>
      <c r="D7" s="32">
        <f>SUMIF('May-19'!$D$5:$D$164,"Anganwadi",'May-19'!$G$5:$G$164)</f>
        <v>53</v>
      </c>
      <c r="E7" s="32">
        <f>SUMIF('May-19'!$D$5:$D$164,"Anganwadi",'May-19'!$H$5:$H$164)</f>
        <v>56</v>
      </c>
      <c r="F7" s="32">
        <f t="shared" ref="F7:F11" si="0">+D7+E7</f>
        <v>109</v>
      </c>
      <c r="G7" s="31">
        <f>COUNTIF('May-19'!D5:D164,"School")</f>
        <v>55</v>
      </c>
      <c r="H7" s="32">
        <f>SUMIF('May-19'!$D$5:$D$164,"School",'May-19'!$G$5:$G$164)</f>
        <v>3303</v>
      </c>
      <c r="I7" s="32">
        <f>SUMIF('May-19'!$D$5:$D$164,"School",'May-19'!$H$5:$H$164)</f>
        <v>3312</v>
      </c>
      <c r="J7" s="32">
        <f t="shared" ref="J7:J11" si="1">+H7+I7</f>
        <v>6615</v>
      </c>
    </row>
    <row r="8" spans="1:11" ht="22.5" customHeight="1">
      <c r="A8" s="30">
        <v>3</v>
      </c>
      <c r="B8" s="63">
        <v>43632</v>
      </c>
      <c r="C8" s="31">
        <f>COUNTIF('Jun-19'!D5:D164,"Anganwadi")</f>
        <v>39</v>
      </c>
      <c r="D8" s="32">
        <f>SUMIF('Jun-19'!$D$5:$D$164,"Anganwadi",'Jun-19'!$G$5:$G$164)</f>
        <v>1167</v>
      </c>
      <c r="E8" s="32">
        <f>SUMIF('Jun-19'!$D$5:$D$164,"Anganwadi",'Jun-19'!$H$5:$H$164)</f>
        <v>1177</v>
      </c>
      <c r="F8" s="32">
        <f t="shared" si="0"/>
        <v>2344</v>
      </c>
      <c r="G8" s="31">
        <f>COUNTIF('Jun-19'!D5:D164,"School")</f>
        <v>38</v>
      </c>
      <c r="H8" s="32">
        <f>SUMIF('Jun-19'!$D$5:$D$164,"School",'Jun-19'!$G$5:$G$164)</f>
        <v>1935</v>
      </c>
      <c r="I8" s="32">
        <f>SUMIF('Jun-19'!$D$5:$D$164,"School",'Jun-19'!$H$5:$H$164)</f>
        <v>1993</v>
      </c>
      <c r="J8" s="32">
        <f t="shared" si="1"/>
        <v>3928</v>
      </c>
    </row>
    <row r="9" spans="1:11" ht="22.5" customHeight="1">
      <c r="A9" s="30">
        <v>4</v>
      </c>
      <c r="B9" s="63">
        <v>43662</v>
      </c>
      <c r="C9" s="31">
        <f>COUNTIF('Jul-19'!D5:D164,"Anganwadi")</f>
        <v>105</v>
      </c>
      <c r="D9" s="32">
        <f>SUMIF('Jul-19'!$D$5:$D$164,"Anganwadi",'Jul-19'!$G$5:$G$164)</f>
        <v>3280</v>
      </c>
      <c r="E9" s="32">
        <f>SUMIF('Jul-19'!$D$5:$D$164,"Anganwadi",'Jul-19'!$H$5:$H$164)</f>
        <v>3357</v>
      </c>
      <c r="F9" s="32">
        <f t="shared" si="0"/>
        <v>6637</v>
      </c>
      <c r="G9" s="31">
        <f>COUNTIF('Jul-19'!D5:D164,"School")</f>
        <v>0</v>
      </c>
      <c r="H9" s="32">
        <f>SUMIF('Jul-19'!$D$5:$D$164,"School",'Jul-19'!$G$5:$G$164)</f>
        <v>0</v>
      </c>
      <c r="I9" s="32">
        <f>SUMIF('Jul-19'!$D$5:$D$164,"School",'Jul-19'!$H$5:$H$164)</f>
        <v>0</v>
      </c>
      <c r="J9" s="32">
        <f t="shared" si="1"/>
        <v>0</v>
      </c>
    </row>
    <row r="10" spans="1:11" ht="22.5" customHeight="1">
      <c r="A10" s="30">
        <v>5</v>
      </c>
      <c r="B10" s="63">
        <v>43693</v>
      </c>
      <c r="C10" s="31">
        <f>COUNTIF('Aug-19'!D5:D164,"Anganwadi")</f>
        <v>23</v>
      </c>
      <c r="D10" s="32">
        <f>SUMIF('Aug-19'!$D$5:$D$164,"Anganwadi",'Aug-19'!$G$5:$G$164)</f>
        <v>665</v>
      </c>
      <c r="E10" s="32">
        <f>SUMIF('Aug-19'!$D$5:$D$164,"Anganwadi",'Aug-19'!$H$5:$H$164)</f>
        <v>629</v>
      </c>
      <c r="F10" s="32">
        <f t="shared" si="0"/>
        <v>1294</v>
      </c>
      <c r="G10" s="31">
        <f>COUNTIF('Aug-19'!D5:D164,"School")</f>
        <v>52</v>
      </c>
      <c r="H10" s="32">
        <f>SUMIF('Aug-19'!$D$5:$D$164,"School",'Aug-19'!$G$5:$G$164)</f>
        <v>2630</v>
      </c>
      <c r="I10" s="32">
        <f>SUMIF('Aug-19'!$D$5:$D$164,"School",'Aug-19'!$H$5:$H$164)</f>
        <v>2652</v>
      </c>
      <c r="J10" s="32">
        <f t="shared" si="1"/>
        <v>5282</v>
      </c>
    </row>
    <row r="11" spans="1:11" ht="22.5" customHeight="1">
      <c r="A11" s="30">
        <v>6</v>
      </c>
      <c r="B11" s="63">
        <v>43724</v>
      </c>
      <c r="C11" s="31">
        <f>COUNTIF('Sep-19'!D6:D164,"Anganwadi")</f>
        <v>65</v>
      </c>
      <c r="D11" s="32">
        <f>SUMIF('Sep-19'!$D$6:$D$164,"Anganwadi",'Sep-19'!$G$6:$G$164)</f>
        <v>1720</v>
      </c>
      <c r="E11" s="32">
        <f>SUMIF('Sep-19'!$D$6:$D$164,"Anganwadi",'Sep-19'!$H$6:$H$164)</f>
        <v>1708</v>
      </c>
      <c r="F11" s="32">
        <f t="shared" si="0"/>
        <v>3428</v>
      </c>
      <c r="G11" s="31">
        <f>COUNTIF('Sep-19'!D6:D164,"School")</f>
        <v>45</v>
      </c>
      <c r="H11" s="32">
        <f>SUMIF('Sep-19'!$D$6:$D$164,"School",'Sep-19'!$G$6:$G$164)</f>
        <v>1882</v>
      </c>
      <c r="I11" s="32">
        <f>SUMIF('Sep-19'!$D$6:$D$164,"School",'Sep-19'!$H$6:$H$164)</f>
        <v>2008</v>
      </c>
      <c r="J11" s="32">
        <f t="shared" si="1"/>
        <v>3890</v>
      </c>
    </row>
    <row r="12" spans="1:11" ht="19.5" customHeight="1">
      <c r="A12" s="199" t="s">
        <v>38</v>
      </c>
      <c r="B12" s="199"/>
      <c r="C12" s="34">
        <f>SUM(C6:C11)</f>
        <v>287</v>
      </c>
      <c r="D12" s="34">
        <f t="shared" ref="D12:J12" si="2">SUM(D6:D11)</f>
        <v>8688</v>
      </c>
      <c r="E12" s="34">
        <f t="shared" si="2"/>
        <v>8787</v>
      </c>
      <c r="F12" s="34">
        <f t="shared" si="2"/>
        <v>17475</v>
      </c>
      <c r="G12" s="34">
        <f t="shared" si="2"/>
        <v>215</v>
      </c>
      <c r="H12" s="34">
        <f t="shared" si="2"/>
        <v>10924</v>
      </c>
      <c r="I12" s="34">
        <f t="shared" si="2"/>
        <v>11095</v>
      </c>
      <c r="J12" s="34">
        <f t="shared" si="2"/>
        <v>22019</v>
      </c>
    </row>
    <row r="14" spans="1:11">
      <c r="A14" s="215" t="s">
        <v>67</v>
      </c>
      <c r="B14" s="215"/>
      <c r="C14" s="215"/>
      <c r="D14" s="215"/>
      <c r="E14" s="215"/>
      <c r="F14" s="215"/>
    </row>
    <row r="15" spans="1:11" ht="82.5">
      <c r="A15" s="43" t="s">
        <v>27</v>
      </c>
      <c r="B15" s="42" t="s">
        <v>28</v>
      </c>
      <c r="C15" s="46" t="s">
        <v>64</v>
      </c>
      <c r="D15" s="41" t="s">
        <v>29</v>
      </c>
      <c r="E15" s="41" t="s">
        <v>30</v>
      </c>
      <c r="F15" s="41" t="s">
        <v>65</v>
      </c>
    </row>
    <row r="16" spans="1:11">
      <c r="A16" s="218">
        <v>1</v>
      </c>
      <c r="B16" s="216">
        <v>43571</v>
      </c>
      <c r="C16" s="47" t="s">
        <v>62</v>
      </c>
      <c r="D16" s="31">
        <f>COUNTIFS('April-19'!B$5:B$164,"Team 1",'April-19'!D$5:D$164,"Anganwadi")</f>
        <v>25</v>
      </c>
      <c r="E16" s="31">
        <f>COUNTIFS('April-19'!B$5:B$164,"Team 1",'April-19'!D$5:D$164,"School")</f>
        <v>15</v>
      </c>
      <c r="F16" s="32">
        <f>SUMIF('April-19'!$B$5:$B$164,"Team 1",'April-19'!$I$5:$I$164)</f>
        <v>2838</v>
      </c>
    </row>
    <row r="17" spans="1:6">
      <c r="A17" s="219"/>
      <c r="B17" s="217"/>
      <c r="C17" s="47" t="s">
        <v>63</v>
      </c>
      <c r="D17" s="31">
        <f>COUNTIFS('April-19'!B$5:B$164,"Team 2",'April-19'!D$5:D$164,"Anganwadi")</f>
        <v>26</v>
      </c>
      <c r="E17" s="31">
        <f>COUNTIFS('April-19'!B$5:B$164,"Team 2",'April-19'!D$5:D$164,"School")</f>
        <v>10</v>
      </c>
      <c r="F17" s="32">
        <f>SUMIF('April-19'!$B$5:$B$164,"Team 2",'April-19'!$I$5:$I$164)</f>
        <v>3129</v>
      </c>
    </row>
    <row r="18" spans="1:6">
      <c r="A18" s="218">
        <v>2</v>
      </c>
      <c r="B18" s="216">
        <v>43601</v>
      </c>
      <c r="C18" s="47" t="s">
        <v>62</v>
      </c>
      <c r="D18" s="31">
        <f>COUNTIFS('May-19'!B$5:B$164,"Team 1",'May-19'!D$5:D$164,"Anganwadi")</f>
        <v>3</v>
      </c>
      <c r="E18" s="31">
        <f>COUNTIFS('May-19'!B$5:B$164,"Team 1",'May-19'!D$5:D$164,"School")</f>
        <v>27</v>
      </c>
      <c r="F18" s="32">
        <f>SUMIF('May-19'!$B$5:$B$164,"Team 1",'May-19'!$I$5:$I$164)</f>
        <v>3347</v>
      </c>
    </row>
    <row r="19" spans="1:6">
      <c r="A19" s="219"/>
      <c r="B19" s="217"/>
      <c r="C19" s="47" t="s">
        <v>63</v>
      </c>
      <c r="D19" s="31">
        <f>COUNTIFS('May-19'!B$5:B$164,"Team 2",'May-19'!D$5:D$164,"Anganwadi")</f>
        <v>1</v>
      </c>
      <c r="E19" s="31">
        <f>COUNTIFS('May-19'!B$5:B$164,"Team 2",'May-19'!D$5:D$164,"School")</f>
        <v>28</v>
      </c>
      <c r="F19" s="32">
        <f>SUMIF('May-19'!$B$5:$B$164,"Team 2",'May-19'!$I$5:$I$164)</f>
        <v>3377</v>
      </c>
    </row>
    <row r="20" spans="1:6">
      <c r="A20" s="218">
        <v>3</v>
      </c>
      <c r="B20" s="216">
        <v>43632</v>
      </c>
      <c r="C20" s="47" t="s">
        <v>62</v>
      </c>
      <c r="D20" s="31">
        <f>COUNTIFS('Jun-19'!B$5:B$164,"Team 1",'Jun-19'!D$5:D$164,"Anganwadi")</f>
        <v>19</v>
      </c>
      <c r="E20" s="31">
        <f>COUNTIFS('Jun-19'!B$5:B$164,"Team 1",'Jun-19'!D$5:D$164,"School")</f>
        <v>17</v>
      </c>
      <c r="F20" s="32">
        <f>SUMIF('Jun-19'!$B$5:$B$164,"Team 1",'Jun-19'!$I$5:$I$164)</f>
        <v>3166</v>
      </c>
    </row>
    <row r="21" spans="1:6">
      <c r="A21" s="219"/>
      <c r="B21" s="217"/>
      <c r="C21" s="47" t="s">
        <v>63</v>
      </c>
      <c r="D21" s="31">
        <f>COUNTIFS('Jun-19'!B$5:B$164,"Team 2",'Jun-19'!D$5:D$164,"Anganwadi")</f>
        <v>20</v>
      </c>
      <c r="E21" s="31">
        <f>COUNTIFS('Jun-19'!B$5:B$164,"Team 2",'Jun-19'!D$5:D$164,"School")</f>
        <v>21</v>
      </c>
      <c r="F21" s="32">
        <f>SUMIF('Jun-19'!$B$5:$B$164,"Team 2",'Jun-19'!$I$5:$I$164)</f>
        <v>3106</v>
      </c>
    </row>
    <row r="22" spans="1:6">
      <c r="A22" s="218">
        <v>4</v>
      </c>
      <c r="B22" s="216">
        <v>43662</v>
      </c>
      <c r="C22" s="47" t="s">
        <v>62</v>
      </c>
      <c r="D22" s="31">
        <f>COUNTIFS('Jul-19'!B$5:B$164,"Team 1",'Jul-19'!D$5:D$164,"Anganwadi")</f>
        <v>41</v>
      </c>
      <c r="E22" s="31">
        <f>COUNTIFS('Jul-19'!B$5:B$164,"Team 1",'Jul-19'!D$5:D$164,"School")</f>
        <v>0</v>
      </c>
      <c r="F22" s="32">
        <f>SUMIF('Jul-19'!$B$5:$B$164,"Team 1",'Jul-19'!$I$5:$I$164)</f>
        <v>3317</v>
      </c>
    </row>
    <row r="23" spans="1:6">
      <c r="A23" s="219"/>
      <c r="B23" s="217"/>
      <c r="C23" s="47" t="s">
        <v>63</v>
      </c>
      <c r="D23" s="31">
        <f>COUNTIFS('Jul-19'!B$5:B$164,"Team 2",'Jul-19'!D$5:D$164,"Anganwadi")</f>
        <v>64</v>
      </c>
      <c r="E23" s="31">
        <f>COUNTIFS('Jul-19'!B$5:B$164,"Team 2",'Jul-19'!D$5:D$164,"School")</f>
        <v>0</v>
      </c>
      <c r="F23" s="32">
        <f>SUMIF('Jul-19'!$B$5:$B$164,"Team 2",'Jul-19'!$I$5:$I$164)</f>
        <v>3320</v>
      </c>
    </row>
    <row r="24" spans="1:6">
      <c r="A24" s="218">
        <v>5</v>
      </c>
      <c r="B24" s="216">
        <v>43693</v>
      </c>
      <c r="C24" s="47" t="s">
        <v>62</v>
      </c>
      <c r="D24" s="31">
        <f>COUNTIFS('Aug-19'!B$5:B$164,"Team 1",'Aug-19'!D$5:D$164,"Anganwadi")</f>
        <v>14</v>
      </c>
      <c r="E24" s="31">
        <f>COUNTIFS('Aug-19'!B$5:B$164,"Team 1",'Aug-19'!D$5:D$164,"School")</f>
        <v>26</v>
      </c>
      <c r="F24" s="32">
        <f>SUMIF('Aug-19'!$B$5:$B$164,"Team 1",'Aug-19'!$I$5:$I$164)</f>
        <v>3358</v>
      </c>
    </row>
    <row r="25" spans="1:6">
      <c r="A25" s="219"/>
      <c r="B25" s="217"/>
      <c r="C25" s="47" t="s">
        <v>63</v>
      </c>
      <c r="D25" s="31">
        <f>COUNTIFS('Aug-19'!B$5:B$164,"Team 2",'Aug-19'!D$5:D$164,"Anganwadi")</f>
        <v>9</v>
      </c>
      <c r="E25" s="31">
        <f>COUNTIFS('Aug-19'!B$5:B$164,"Team 2",'Aug-19'!D$5:D$164,"School")</f>
        <v>26</v>
      </c>
      <c r="F25" s="32">
        <f>SUMIF('Aug-19'!$B$5:$B$164,"Team 2",'Aug-19'!$I$5:$I$164)</f>
        <v>3218</v>
      </c>
    </row>
    <row r="26" spans="1:6">
      <c r="A26" s="218">
        <v>6</v>
      </c>
      <c r="B26" s="216">
        <v>43724</v>
      </c>
      <c r="C26" s="47" t="s">
        <v>62</v>
      </c>
      <c r="D26" s="31">
        <f>COUNTIFS('Sep-19'!B$5:B$164,"Team 1",'Sep-19'!D$5:D$164,"Anganwadi")</f>
        <v>27</v>
      </c>
      <c r="E26" s="31">
        <f>COUNTIFS('Sep-19'!B$5:B$164,"Team 1",'Sep-19'!D$5:D$164,"School")</f>
        <v>26</v>
      </c>
      <c r="F26" s="32">
        <f>SUMIF('Sep-19'!$B$5:$B$164,"Team 1",'Sep-19'!$I$5:$I$164)</f>
        <v>3665</v>
      </c>
    </row>
    <row r="27" spans="1:6">
      <c r="A27" s="219"/>
      <c r="B27" s="217"/>
      <c r="C27" s="47" t="s">
        <v>63</v>
      </c>
      <c r="D27" s="31">
        <f>COUNTIFS('Sep-19'!B$5:B$164,"Team 2",'Sep-19'!D$5:D$164,"Anganwadi")</f>
        <v>38</v>
      </c>
      <c r="E27" s="31">
        <f>COUNTIFS('Sep-19'!B$5:B$164,"Team 2",'Sep-19'!D$5:D$164,"School")</f>
        <v>20</v>
      </c>
      <c r="F27" s="32">
        <f>SUMIF('Sep-19'!$B$5:$B$164,"Team 2",'Sep-19'!$I$5:$I$164)</f>
        <v>3762</v>
      </c>
    </row>
    <row r="28" spans="1:6">
      <c r="A28" s="212" t="s">
        <v>38</v>
      </c>
      <c r="B28" s="213"/>
      <c r="C28" s="214"/>
      <c r="D28" s="40">
        <f>SUM(D16:D27)</f>
        <v>287</v>
      </c>
      <c r="E28" s="40">
        <f>SUM(E16:E27)</f>
        <v>216</v>
      </c>
      <c r="F28" s="40">
        <f>SUM(F16:F27)</f>
        <v>39603</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2019-04-23T08:56:35Z</dcterms:modified>
</cp:coreProperties>
</file>