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6"/>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13" i="5"/>
  <c r="I63"/>
  <c r="I62"/>
  <c r="I59"/>
  <c r="I77"/>
  <c r="I76"/>
  <c r="I75"/>
  <c r="I74"/>
  <c r="I73"/>
  <c r="I72"/>
  <c r="I70"/>
  <c r="I68"/>
  <c r="I67"/>
  <c r="I65"/>
  <c r="I64"/>
  <c r="I61"/>
  <c r="I60"/>
  <c r="I57"/>
  <c r="I58"/>
  <c r="I56"/>
  <c r="I55"/>
  <c r="I54"/>
  <c r="I53"/>
  <c r="I52"/>
  <c r="I51"/>
  <c r="I50"/>
  <c r="I49"/>
  <c r="I48"/>
  <c r="I47"/>
  <c r="I46"/>
  <c r="I44"/>
  <c r="I40"/>
  <c r="I38"/>
  <c r="I32"/>
  <c r="I16"/>
  <c r="I17"/>
  <c r="I14"/>
  <c r="I10"/>
  <c r="I11"/>
  <c r="I8"/>
  <c r="I6"/>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80" i="5"/>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7" l="1"/>
  <c r="F26"/>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<sst xmlns="http://schemas.openxmlformats.org/spreadsheetml/2006/main" count="2906" uniqueCount="510">
  <si>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</si>
  <si>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</si>
  <si>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</si>
  <si>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</si>
  <si>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</si>
  <si>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</si>
  <si>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</si>
  <si>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</si>
  <si>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</si>
  <si>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</si>
  <si>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</si>
  <si>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</si>
  <si>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</si>
  <si>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</si>
  <si>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</si>
  <si>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</si>
  <si>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</si>
  <si>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</si>
  <si>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</si>
  <si>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</si>
  <si>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</si>
  <si>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</si>
  <si>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</si>
  <si>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</si>
  <si>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</si>
  <si>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</si>
  <si>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</si>
  <si>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</si>
  <si>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</si>
  <si>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</si>
  <si>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</si>
  <si>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</si>
  <si>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</si>
  <si>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</si>
  <si>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</si>
  <si>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</si>
  <si>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</si>
  <si>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</si>
  <si>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</si>
  <si>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</si>
  <si>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</si>
  <si>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</si>
  <si>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</si>
  <si>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</si>
  <si>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</si>
  <si>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</si>
  <si>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</si>
  <si>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</si>
  <si>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</si>
  <si>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</si>
  <si>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</si>
  <si>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</si>
  <si>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</si>
  <si>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</si>
  <si>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</si>
  <si>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</si>
  <si>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</si>
  <si>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</si>
  <si>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</si>
  <si>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</si>
  <si>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</si>
  <si>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</si>
  <si>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</si>
  <si>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</si>
  <si>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</si>
  <si>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</si>
  <si>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</si>
  <si>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</si>
  <si>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</si>
  <si>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</si>
  <si>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</si>
  <si>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</si>
  <si>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DR. Trishna Medhi</t>
  </si>
  <si>
    <t>AZIZ NAGAR AWC</t>
  </si>
  <si>
    <t>F. A. AHMED NAGAR AWC</t>
  </si>
  <si>
    <t>SEWALIPATH HATIGAON AWC</t>
  </si>
  <si>
    <t>Hatigaon Sewali Path (Behind Maghamala) Anganwadi</t>
  </si>
  <si>
    <t>KAILASH NAGAR  AWC</t>
  </si>
  <si>
    <t>BAKARAPARA SIV MANDIR PATH</t>
  </si>
  <si>
    <t>Jayanaga rawc</t>
  </si>
  <si>
    <t>Basistha Panchakanya Barpathar</t>
  </si>
  <si>
    <t>ARUNDHUTI BASISTHA AWC</t>
  </si>
  <si>
    <t>LOKABANDH NAGAR AWC</t>
  </si>
  <si>
    <t>UJJAL NAGAR AWC</t>
  </si>
  <si>
    <t>TEPURAM TERON HIGH</t>
  </si>
  <si>
    <t>SIJUBARI AWC</t>
  </si>
  <si>
    <t>NABA NGAR AWC</t>
  </si>
  <si>
    <t>PURANBASTI AWC</t>
  </si>
  <si>
    <t>Baikunthapur awc</t>
  </si>
  <si>
    <t>PITHAGURI AWC</t>
  </si>
  <si>
    <t>Narakasur Hill</t>
  </si>
  <si>
    <t>NOTBOM LP</t>
  </si>
  <si>
    <t>HATIGAON HIGH</t>
  </si>
  <si>
    <t xml:space="preserve">JANATA LP </t>
  </si>
  <si>
    <t>BIJOY BORO LP</t>
  </si>
  <si>
    <t>KRISHNAGURU BIDYAJYOTI LP</t>
  </si>
  <si>
    <t>A. K. AZAID LP</t>
  </si>
  <si>
    <t>Jotiya AWC</t>
  </si>
  <si>
    <t>Pub Narakasur AWC</t>
  </si>
  <si>
    <t>K K HANDIQUE LP</t>
  </si>
  <si>
    <t>Monday</t>
  </si>
  <si>
    <t>5 km</t>
  </si>
  <si>
    <t>car</t>
  </si>
  <si>
    <t>CAPITAL SD</t>
  </si>
  <si>
    <t>JAMMUNA KALITA BHATT</t>
  </si>
  <si>
    <t>SEWATI SAIKIA</t>
  </si>
  <si>
    <t>9864485037</t>
  </si>
  <si>
    <t>KHANAPARA SD</t>
  </si>
  <si>
    <t>ARUPA DUTTA</t>
  </si>
  <si>
    <t>MINATI KALITA</t>
  </si>
  <si>
    <t>TUESDAY</t>
  </si>
  <si>
    <t>10 km</t>
  </si>
  <si>
    <t>HALIMA BEGUM</t>
  </si>
  <si>
    <t>Wednesday</t>
  </si>
  <si>
    <t>7 km</t>
  </si>
  <si>
    <t>BHETAPARA USD</t>
  </si>
  <si>
    <t>RENU DEKA</t>
  </si>
  <si>
    <t>BARADA RAJBANSHI</t>
  </si>
  <si>
    <t>Thrusday</t>
  </si>
  <si>
    <t>10 KM</t>
  </si>
  <si>
    <t>Friday</t>
  </si>
  <si>
    <t>8 KM</t>
  </si>
  <si>
    <t>SATURDAY</t>
  </si>
  <si>
    <t>SUNDAY</t>
  </si>
  <si>
    <t>HIGH</t>
  </si>
  <si>
    <t>KAHILIPARA UPHC</t>
  </si>
  <si>
    <t>BOBITA DAS</t>
  </si>
  <si>
    <t>DEBOLA TERON</t>
  </si>
  <si>
    <t>7 KM</t>
  </si>
  <si>
    <t>LP</t>
  </si>
  <si>
    <t>5 KM</t>
  </si>
  <si>
    <t>WEDNESDAY</t>
  </si>
  <si>
    <t>BASISTHA UPHC</t>
  </si>
  <si>
    <t>TRISHNA DAS</t>
  </si>
  <si>
    <t>KONIK MODIAR</t>
  </si>
  <si>
    <t>THRUSDAY</t>
  </si>
  <si>
    <t>FRIDAY</t>
  </si>
  <si>
    <t>4KM</t>
  </si>
  <si>
    <t>HENGARABARI MU</t>
  </si>
  <si>
    <t>SEEMA DAS</t>
  </si>
  <si>
    <t>BIVA DAS</t>
  </si>
  <si>
    <t>2 km</t>
  </si>
  <si>
    <t>9435019028</t>
  </si>
  <si>
    <t>MONDAY</t>
  </si>
  <si>
    <t>6 KM</t>
  </si>
  <si>
    <t>DAKHIN GAON</t>
  </si>
  <si>
    <t>MINATI DEV</t>
  </si>
  <si>
    <t>SHRABANI ALUNG</t>
  </si>
  <si>
    <t>9706667665</t>
  </si>
  <si>
    <t>PURNIMA KALITA</t>
  </si>
  <si>
    <t>12 KM</t>
  </si>
  <si>
    <t>LOKHARA SD</t>
  </si>
  <si>
    <t>KALPANA BARUAH</t>
  </si>
  <si>
    <t>ANJANA BHARALI</t>
  </si>
  <si>
    <t>4 km</t>
  </si>
  <si>
    <t>PROMILA BORA</t>
  </si>
  <si>
    <t>KAMINI DEVI</t>
  </si>
  <si>
    <t>9864047684</t>
  </si>
  <si>
    <t>2 KM</t>
  </si>
  <si>
    <t>3 KM</t>
  </si>
  <si>
    <t>high</t>
  </si>
  <si>
    <t>8486578050</t>
  </si>
  <si>
    <t>9854926559</t>
  </si>
  <si>
    <t>Saukuchi Beharbari</t>
  </si>
  <si>
    <t>Saukuchi awc</t>
  </si>
  <si>
    <t>TIWA NAGAR AWC</t>
  </si>
  <si>
    <t>Narakasur</t>
  </si>
  <si>
    <t>METROPOLITIAN GIRLS HIGH</t>
  </si>
  <si>
    <t>HUGH</t>
  </si>
  <si>
    <t xml:space="preserve">ME </t>
  </si>
  <si>
    <t>BASISTHA VIDYAPITH ME</t>
  </si>
  <si>
    <t>RAJIB GHANDHI AWC</t>
  </si>
  <si>
    <t>HATIGAON AWC</t>
  </si>
  <si>
    <t>Rajib Nagar</t>
  </si>
  <si>
    <t>KEKURA NAGAR NAGAR AWC</t>
  </si>
  <si>
    <t>BAGHARBARI LP</t>
  </si>
  <si>
    <t xml:space="preserve">BASISTHA VIDYAPITH ME </t>
  </si>
  <si>
    <t>BASISTHA NAGAR LP</t>
  </si>
  <si>
    <t xml:space="preserve">JANATA HINDI LP </t>
  </si>
  <si>
    <t xml:space="preserve">LALUNGAON AWC </t>
  </si>
  <si>
    <t>KRISHNA NAGAR LP 8TH</t>
  </si>
  <si>
    <t xml:space="preserve">BIJOY BORO ME </t>
  </si>
  <si>
    <t>BELIRAM DAS ADARSHA LP</t>
  </si>
  <si>
    <t>PURBANCHAL HINDI LP</t>
  </si>
  <si>
    <t>BIDYUT UDUAG LP</t>
  </si>
  <si>
    <t>SWADESH NAGAR AWC</t>
  </si>
  <si>
    <t xml:space="preserve">METROPOLITI GIRLS HIGH </t>
  </si>
  <si>
    <t xml:space="preserve">DAKHINGAON ME </t>
  </si>
  <si>
    <t xml:space="preserve">PRABHA DEVI GUPTA ME </t>
  </si>
  <si>
    <t>KALIBARI BENGALI BASTI</t>
  </si>
  <si>
    <t>DAKHINGAON HIGH</t>
  </si>
  <si>
    <t xml:space="preserve">RAJENDRA NARAYAN DEV ME </t>
  </si>
  <si>
    <t xml:space="preserve">HATIGAON GOLDEN PATH </t>
  </si>
  <si>
    <t>TAL CHACHALAWC</t>
  </si>
  <si>
    <t>DAKHIN BELTOLA OPP.FC AWC</t>
  </si>
  <si>
    <t>BETKUCHI HIGH</t>
  </si>
  <si>
    <t>PILINGKATA HIGH</t>
  </si>
  <si>
    <t>PILINGKATA LP</t>
  </si>
  <si>
    <t xml:space="preserve">HEMANTA BARUAH ME </t>
  </si>
  <si>
    <t>NATUN NAGAR LP</t>
  </si>
  <si>
    <t>K.K HANDUQUE AWC</t>
  </si>
  <si>
    <t>NAMBARI LP AWC</t>
  </si>
  <si>
    <t>1 NO MILON NAGAR AWC</t>
  </si>
  <si>
    <t>PURBANCHAL ME</t>
  </si>
  <si>
    <t xml:space="preserve">K. K. HANDIQUE LP </t>
  </si>
  <si>
    <t>2 No  Hengarabari Lp</t>
  </si>
  <si>
    <t>KRISHNA GURU VIDYALAYA LP</t>
  </si>
  <si>
    <t>BELTOLA JR BASIC LP</t>
  </si>
  <si>
    <t>HENGRABARI ME</t>
  </si>
  <si>
    <t>DAKHIN BELTOLA LP</t>
  </si>
  <si>
    <t>PACHIM K K HANDIQUE LP</t>
  </si>
  <si>
    <t>MATHURA NAGAR AWC</t>
  </si>
  <si>
    <t xml:space="preserve">RUKMINIGAON BALIKA VIDYALAYA </t>
  </si>
  <si>
    <t xml:space="preserve">DAKHIN BELTOLA ME </t>
  </si>
  <si>
    <t>SONAIGULI LP</t>
  </si>
  <si>
    <t>DAKHIN BELTOLA HIGH</t>
  </si>
  <si>
    <t>TIWA JANAJATI LP</t>
  </si>
  <si>
    <t xml:space="preserve">NARAKASUR PAHAR ME </t>
  </si>
  <si>
    <t>DEBESWARI BORO</t>
  </si>
  <si>
    <t>URMILA DAS</t>
  </si>
  <si>
    <t xml:space="preserve">4 km </t>
  </si>
  <si>
    <t>MINU NARJARI</t>
  </si>
  <si>
    <t>Thursday</t>
  </si>
  <si>
    <t>8 km</t>
  </si>
  <si>
    <t>JONALI BARUAH</t>
  </si>
  <si>
    <t>AMBIA BEGUM</t>
  </si>
  <si>
    <t>3 km</t>
  </si>
  <si>
    <t>RUPALI DEVI</t>
  </si>
  <si>
    <t>6 km</t>
  </si>
  <si>
    <t>AKAN DEVI</t>
  </si>
  <si>
    <t>Saturday</t>
  </si>
  <si>
    <t>9 km</t>
  </si>
  <si>
    <t>Sunday</t>
  </si>
  <si>
    <t>JONAKI DAS</t>
  </si>
  <si>
    <t>REBA SARKAR</t>
  </si>
  <si>
    <t>Tuesday</t>
  </si>
  <si>
    <t>BORNALI BHUYAN</t>
  </si>
  <si>
    <t>GULJAN BEGUM</t>
  </si>
  <si>
    <t>9864069456</t>
  </si>
  <si>
    <t>ANJANA DEVI</t>
  </si>
  <si>
    <t>9854748591</t>
  </si>
  <si>
    <t>SIMA DAS</t>
  </si>
  <si>
    <t>9435043272</t>
  </si>
  <si>
    <t>4 k m</t>
  </si>
  <si>
    <t>9864152918</t>
  </si>
  <si>
    <t>9707680063</t>
  </si>
  <si>
    <t>07896356570</t>
  </si>
  <si>
    <t>UTTARA KALITA</t>
  </si>
  <si>
    <t>nil</t>
  </si>
  <si>
    <t>BETKUCHI SC</t>
  </si>
  <si>
    <t>HEMASWARI BORA</t>
  </si>
  <si>
    <t>9854052101</t>
  </si>
  <si>
    <t xml:space="preserve">6 km </t>
  </si>
  <si>
    <t>09957295886</t>
  </si>
  <si>
    <t>09859031635</t>
  </si>
  <si>
    <t>BHEATAPARA USD</t>
  </si>
  <si>
    <t>BIRODA DEKA</t>
  </si>
  <si>
    <t>DIPTI KALITA</t>
  </si>
  <si>
    <t>7399995094</t>
  </si>
  <si>
    <t>9707234063</t>
  </si>
  <si>
    <t>JAYANTI CHANGMAI</t>
  </si>
  <si>
    <t>TILESWARI CHOUDHURY</t>
  </si>
  <si>
    <t>RENUWARA BEGUM</t>
  </si>
  <si>
    <t>9435409800</t>
  </si>
  <si>
    <t>0361'2305282</t>
  </si>
  <si>
    <t>MANJU BORAH</t>
  </si>
  <si>
    <t>ANIMA DAS</t>
  </si>
  <si>
    <t>9678760755</t>
  </si>
  <si>
    <t>BORNALI BHYAN DAS</t>
  </si>
  <si>
    <t>1 km</t>
  </si>
  <si>
    <t>.5 km</t>
  </si>
  <si>
    <t>09854319470</t>
  </si>
  <si>
    <t>9957146120</t>
  </si>
  <si>
    <t>9508986829</t>
  </si>
  <si>
    <t>RASHMI REKHA GOGAI</t>
  </si>
  <si>
    <t>BASANTI BISHYA</t>
  </si>
  <si>
    <t>1.5 km</t>
  </si>
  <si>
    <t>09864380891</t>
  </si>
  <si>
    <t>9957612160</t>
  </si>
  <si>
    <t>DIPIKA TALUKDAR</t>
  </si>
  <si>
    <t>09707189995</t>
  </si>
  <si>
    <t>9085140735</t>
  </si>
  <si>
    <t>9435731182</t>
  </si>
  <si>
    <t>MADHUMITA BORO</t>
  </si>
  <si>
    <t>9864268044</t>
  </si>
  <si>
    <t>9854031569</t>
  </si>
  <si>
    <t>9954210362</t>
  </si>
  <si>
    <t>SARUKON DEVI</t>
  </si>
  <si>
    <t>ARATI DAS</t>
  </si>
  <si>
    <t>09864273297</t>
  </si>
  <si>
    <t>RAJDHANI LP</t>
  </si>
  <si>
    <t>GANESH MANDIR H S</t>
  </si>
  <si>
    <t>AWC</t>
  </si>
  <si>
    <t>BONGAON AWC</t>
  </si>
  <si>
    <t>LN BEZBARUAH LP</t>
  </si>
  <si>
    <t>KRISHNAGURU VIDYA LAYA LP</t>
  </si>
  <si>
    <t xml:space="preserve">LN BEZBARUAH ME </t>
  </si>
  <si>
    <t>ME</t>
  </si>
  <si>
    <t>BEHARBARI LP</t>
  </si>
  <si>
    <t xml:space="preserve">TIWANAGAR HIGH </t>
  </si>
  <si>
    <t>TIWANAGAR AWC</t>
  </si>
  <si>
    <t xml:space="preserve">BORSOJAI HIGH </t>
  </si>
  <si>
    <t>KHANAPARA ADARSHA LP</t>
  </si>
  <si>
    <t>ANADARAM BARUAH LP</t>
  </si>
  <si>
    <t xml:space="preserve">GANESH HEGRABARI ROAD AWC </t>
  </si>
  <si>
    <t>NATUN NAGAR AWC</t>
  </si>
  <si>
    <t>DAKHINGAON LP</t>
  </si>
  <si>
    <t>SAUKUCHI LP</t>
  </si>
  <si>
    <t>BELTOLA MAJIPARA LP</t>
  </si>
  <si>
    <t>BELTOLA AWC</t>
  </si>
  <si>
    <t xml:space="preserve">UJJAL NAGAR AWC </t>
  </si>
  <si>
    <t xml:space="preserve">KARMAPUR BHETAPARA AWC </t>
  </si>
  <si>
    <t xml:space="preserve">JONAKI NAGAR BORTILA AWC </t>
  </si>
  <si>
    <t>NALAPARA SAGALPARA AWC</t>
  </si>
  <si>
    <t xml:space="preserve">SANDHYALCHAL NAGAR AWC </t>
  </si>
  <si>
    <t xml:space="preserve">BARSAPARA SAGALPARA AWC </t>
  </si>
  <si>
    <t xml:space="preserve">LAKHIMI NAGAR AWC </t>
  </si>
  <si>
    <t xml:space="preserve">BORSOJAI SHANKAR AJAN MEMORIAL AWC </t>
  </si>
  <si>
    <t xml:space="preserve">BOGAO MAJIPARA AWC </t>
  </si>
  <si>
    <t>PATHARKUCHI AWC</t>
  </si>
  <si>
    <t>PATHARKUCHI SAMANAYPATH AWC</t>
  </si>
  <si>
    <t xml:space="preserve">BAIKUNTHAPUR AWC </t>
  </si>
  <si>
    <t xml:space="preserve">BAKRAPARA SHIV MANDIR  AWC </t>
  </si>
  <si>
    <t>PANCHAKANYA AWC</t>
  </si>
  <si>
    <t>LATAKATA AWC</t>
  </si>
  <si>
    <t>UTTAR LAKHI NAGAR AWC</t>
  </si>
  <si>
    <t>SEMELA AWC</t>
  </si>
  <si>
    <t>BISHNUPATH TANGRA STRA AWC</t>
  </si>
  <si>
    <t>KAINADHARA AWC</t>
  </si>
  <si>
    <t xml:space="preserve">NABAJYOTI NAGAR AWC </t>
  </si>
  <si>
    <t>NABAJYOTIPUR HENGRABARI AWC</t>
  </si>
  <si>
    <t>UDAY NAGAR AWC</t>
  </si>
  <si>
    <t>SANKUCHI AWC</t>
  </si>
  <si>
    <t xml:space="preserve">MAITRI  NGAR AWC </t>
  </si>
  <si>
    <t>GHORAMARA AWC</t>
  </si>
  <si>
    <t>SAURAV NGAR AWC</t>
  </si>
  <si>
    <t>CAR</t>
  </si>
  <si>
    <t>6km</t>
  </si>
  <si>
    <t>4km</t>
  </si>
  <si>
    <t>12 km</t>
  </si>
  <si>
    <t>4 KM</t>
  </si>
  <si>
    <t>PUSPANJALI BASUMOTARY</t>
  </si>
  <si>
    <t xml:space="preserve">8 KM </t>
  </si>
  <si>
    <t>AIKON BASUMATARY</t>
  </si>
  <si>
    <t>JAYA NAGAR AWC</t>
  </si>
  <si>
    <t>HATIGAON SEWALIPATH MEGHMALLAR</t>
  </si>
  <si>
    <t xml:space="preserve">GANESH MANDIR HIGH AWC </t>
  </si>
  <si>
    <t>INDIRA NAGAR</t>
  </si>
  <si>
    <t xml:space="preserve">GANESH NAGAR KALHILIPARA </t>
  </si>
  <si>
    <t xml:space="preserve">BAGHARBARI </t>
  </si>
  <si>
    <t xml:space="preserve">SANKUCHI BORSOJAI </t>
  </si>
  <si>
    <t xml:space="preserve">2 NO BASISTHA SHIV SHANTI </t>
  </si>
  <si>
    <t xml:space="preserve">DARANDA </t>
  </si>
  <si>
    <t xml:space="preserve">DAKHINGAON AWC </t>
  </si>
  <si>
    <t>LOKABANDHU NAGAR</t>
  </si>
  <si>
    <t xml:space="preserve">SUKAFA NAGAR HATIGAON </t>
  </si>
  <si>
    <t xml:space="preserve">KALPATARU NAGAR DAKHINGAON </t>
  </si>
  <si>
    <t>HATIGAON ANU PAMPATH</t>
  </si>
  <si>
    <t>SWARGAPUR</t>
  </si>
  <si>
    <t xml:space="preserve">SANDHYAL NAGAR BORSOJAI </t>
  </si>
  <si>
    <t xml:space="preserve">DAKHIN GANESH NAGAR </t>
  </si>
  <si>
    <t xml:space="preserve">NOTBOMA SUNDARBAN </t>
  </si>
  <si>
    <t>BEHARBARI</t>
  </si>
  <si>
    <t>BASITHA MANDIR PANCHAKANYA</t>
  </si>
  <si>
    <t xml:space="preserve">SENMELA </t>
  </si>
  <si>
    <t xml:space="preserve">BASISTHA BIJOYPUR </t>
  </si>
  <si>
    <t xml:space="preserve">L N BEZBARUAH </t>
  </si>
  <si>
    <t>DAKHIN BELTOLA MAJIPARA</t>
  </si>
  <si>
    <t xml:space="preserve">BHAGADUTTAPUR </t>
  </si>
  <si>
    <t>KHANAPARA BAKRAPARA</t>
  </si>
  <si>
    <t>PANCHAKANYA BORPATHAR</t>
  </si>
  <si>
    <t>UDYA NAGAR KAINADHARA</t>
  </si>
  <si>
    <t xml:space="preserve">SAUKUCHI </t>
  </si>
  <si>
    <t xml:space="preserve">HARIPUR NAMGHAR </t>
  </si>
  <si>
    <t xml:space="preserve">AHOMGAON </t>
  </si>
  <si>
    <t>GANESHGURI KACHARI BASTI</t>
  </si>
  <si>
    <t xml:space="preserve">KALIBARI BENGALI BASTI </t>
  </si>
  <si>
    <t xml:space="preserve">RAJIB GANDHI NAGR AWC </t>
  </si>
  <si>
    <t>PURBANCHAL NAGAR</t>
  </si>
  <si>
    <t xml:space="preserve">BAKRAPARA AWC </t>
  </si>
  <si>
    <t>(BACKSIDE KERAKUCHI)</t>
  </si>
  <si>
    <t xml:space="preserve">HENGERABARI FOREST GATE </t>
  </si>
  <si>
    <t>DWARKA NAGAR BELIRAM DAS LP</t>
  </si>
  <si>
    <t xml:space="preserve">KHANAPARA TRAINING CENTRE </t>
  </si>
  <si>
    <t xml:space="preserve">LALMATI GANESHPUR </t>
  </si>
  <si>
    <t xml:space="preserve">SANKAR KALA KRISTI KENDRA </t>
  </si>
  <si>
    <t>2 NO BAISTHA SIVSANTIPATH LALMATI</t>
  </si>
  <si>
    <t>KRISHNA JYOTI NAGAR</t>
  </si>
  <si>
    <t>NOTBOMA-1</t>
  </si>
  <si>
    <t xml:space="preserve">DAKHIN BELTOLA MAZIPARA </t>
  </si>
  <si>
    <t>THUMAKI NAGAR USHA NAGAR</t>
  </si>
  <si>
    <t>MATHURA NAGAR</t>
  </si>
  <si>
    <t xml:space="preserve">LICHU BAGAN </t>
  </si>
  <si>
    <t xml:space="preserve">LALMATI SHREEPUR </t>
  </si>
  <si>
    <t>1 NO MILON NAGAR</t>
  </si>
  <si>
    <t xml:space="preserve">MONDAY </t>
  </si>
  <si>
    <t xml:space="preserve">WEDNESDAY </t>
  </si>
  <si>
    <t xml:space="preserve">THRUSDAY </t>
  </si>
  <si>
    <t xml:space="preserve">FRIDAY </t>
  </si>
  <si>
    <t xml:space="preserve">SATURDAY </t>
  </si>
  <si>
    <t xml:space="preserve">SUNDAY </t>
  </si>
  <si>
    <t xml:space="preserve">TUESDAY </t>
  </si>
  <si>
    <t>9707197285/8812962441/7635991418</t>
  </si>
  <si>
    <t>8486962511/ 9864369686</t>
  </si>
  <si>
    <t>7086842677/8876462628</t>
  </si>
  <si>
    <t>9864204384(SUP)</t>
  </si>
  <si>
    <t>SUNADAY</t>
  </si>
  <si>
    <t>PANJABARI NAMGHARPATH</t>
  </si>
  <si>
    <t xml:space="preserve">F A AHMED NAGAR </t>
  </si>
  <si>
    <t>DARANDA AWC</t>
  </si>
  <si>
    <t>MILON NAAGR HENGERABARI AWC</t>
  </si>
  <si>
    <t>PURAN BASTI AWC</t>
  </si>
  <si>
    <t>UPPER CHACHAL  AWC</t>
  </si>
  <si>
    <t xml:space="preserve">UJJAL NAGAR </t>
  </si>
  <si>
    <t>JAPORIGOG LP</t>
  </si>
  <si>
    <t>KAKOTIPARA LP</t>
  </si>
  <si>
    <t>JAPORIGOG ME</t>
  </si>
  <si>
    <t>BORSOJAI ME</t>
  </si>
  <si>
    <t>BORSOJAI HIGH</t>
  </si>
  <si>
    <t xml:space="preserve">JAPORIGOG HIGH </t>
  </si>
  <si>
    <t>BHANUSHUMITI HINDI LP</t>
  </si>
  <si>
    <t>KRISHNA NAGAR LP</t>
  </si>
  <si>
    <t>PURBANCHAL NAGARAWC</t>
  </si>
  <si>
    <t>RAJDHANI ME</t>
  </si>
  <si>
    <t>RAJDHANI HIGH</t>
  </si>
  <si>
    <t xml:space="preserve">NARBAM LP </t>
  </si>
  <si>
    <t xml:space="preserve">BELTOLA MAHAVIDYALAYA </t>
  </si>
  <si>
    <t>HIGHER SECONDARY</t>
  </si>
  <si>
    <t>BELTOLA HELIPED AWC</t>
  </si>
  <si>
    <t>KHANAPARA GOVT JR. BASIC LP</t>
  </si>
  <si>
    <t>LOKHARA MV</t>
  </si>
  <si>
    <t>MV</t>
  </si>
  <si>
    <t>KISHALAYA LP</t>
  </si>
  <si>
    <t>KAISHALAYA ME</t>
  </si>
  <si>
    <t xml:space="preserve">KAISHALAYA HIGH </t>
  </si>
  <si>
    <t>DISPUR GOVT JR BASIC LP</t>
  </si>
  <si>
    <t>HENGRABARI HIGH</t>
  </si>
  <si>
    <t>RUKMININAGAR  AWC</t>
  </si>
  <si>
    <t>RUKMINIGAON  AWC</t>
  </si>
  <si>
    <t xml:space="preserve">KERAKUCHI LP </t>
  </si>
  <si>
    <t>1 NO HENGRABARI LP</t>
  </si>
  <si>
    <t>DIPTIDHAR GOHAIN LP</t>
  </si>
  <si>
    <t>/9864295960</t>
  </si>
  <si>
    <t>ADERSHA LP (HENGERABARI )</t>
  </si>
  <si>
    <t xml:space="preserve">PATHARKUCHI ME </t>
  </si>
  <si>
    <t>DARANDA LP</t>
  </si>
  <si>
    <t>Car</t>
  </si>
  <si>
    <t>5km</t>
  </si>
  <si>
    <t>9864485037/9864086473</t>
  </si>
  <si>
    <t>9706667665/9864078500</t>
  </si>
  <si>
    <t xml:space="preserve">BORNALI BHUYAN </t>
  </si>
  <si>
    <t>BASANTI</t>
  </si>
  <si>
    <t>9678919759/</t>
  </si>
  <si>
    <t xml:space="preserve">BELTOLA ME </t>
  </si>
  <si>
    <t>1 KM</t>
  </si>
  <si>
    <t>THURSDAY</t>
  </si>
  <si>
    <t xml:space="preserve">10 KM </t>
  </si>
  <si>
    <t>.5 KM</t>
  </si>
  <si>
    <t>9613342684/9864155278</t>
  </si>
  <si>
    <t>ANJALI CHOUDHURY</t>
  </si>
  <si>
    <t>BASANTI KALITA</t>
  </si>
  <si>
    <t>9435176794/7002641486</t>
  </si>
  <si>
    <t xml:space="preserve">KISHALAYA ME </t>
  </si>
  <si>
    <t>KISHALAYA HIGH</t>
  </si>
  <si>
    <t xml:space="preserve">HIGH </t>
  </si>
  <si>
    <t>SUNKUCHI BORSOJAI</t>
  </si>
  <si>
    <t>PATARKUCHI SASTRIJI LP</t>
  </si>
  <si>
    <t>SARUMOTORIA LP</t>
  </si>
  <si>
    <t xml:space="preserve">UPPER HENGRABARI AWC </t>
  </si>
  <si>
    <t>SARASWARTI HINDI LP</t>
  </si>
  <si>
    <t xml:space="preserve">RUKMINIGAON BALIKA VIDYALAYA HIGH </t>
  </si>
  <si>
    <t xml:space="preserve">RUKMINIGAON AWC </t>
  </si>
  <si>
    <t xml:space="preserve">BELTOLA AWC </t>
  </si>
  <si>
    <t>BASISTHA NAGAR ME</t>
  </si>
  <si>
    <t xml:space="preserve">KUNDIL NAGAR AWC </t>
  </si>
  <si>
    <t>PHAGUNA RABHA UP(JATIA LP +ME)</t>
  </si>
  <si>
    <t>KARMAPUR VETHAPARA AWC</t>
  </si>
  <si>
    <t>PHAGUNA RABHA HIGH</t>
  </si>
  <si>
    <t>TAL CHAHAL</t>
  </si>
  <si>
    <t>BORPATHAR LP</t>
  </si>
  <si>
    <t xml:space="preserve">KHANAPARA TRAINING CENTRE AWC </t>
  </si>
  <si>
    <t>BAKRAPARA (NEAR  KERAKUCHI)</t>
  </si>
  <si>
    <t>2 NO HENGRABARI LP</t>
  </si>
  <si>
    <t>GOVT BDS DEAF &amp; DUMB SCHOOL</t>
  </si>
  <si>
    <t xml:space="preserve">MILON ME </t>
  </si>
  <si>
    <t>SANTI NAGAR LP</t>
  </si>
  <si>
    <t>RAJDHANI  AWC</t>
  </si>
  <si>
    <t>BLIND HIGH SCHOOL</t>
  </si>
  <si>
    <t>BELIRAM DAS LP</t>
  </si>
  <si>
    <t xml:space="preserve">NATUN NAGAR LP </t>
  </si>
  <si>
    <t>LATAKATA LP</t>
  </si>
  <si>
    <t>JANATA HINDI LP</t>
  </si>
  <si>
    <t>NABA NAGAR LP</t>
  </si>
  <si>
    <t>TRINAGAR LP</t>
  </si>
  <si>
    <t>ADARSHA LP ( BASISTHA )</t>
  </si>
  <si>
    <t>PUTULI LP</t>
  </si>
  <si>
    <t xml:space="preserve">NANDI MIKIR LP </t>
  </si>
  <si>
    <t xml:space="preserve">BAGHARBARI BIDYA NAGAR AWC </t>
  </si>
  <si>
    <t>BAGHARBARI AWC</t>
  </si>
  <si>
    <t>8486578050/7896325408</t>
  </si>
  <si>
    <t xml:space="preserve">7 KM </t>
  </si>
  <si>
    <t xml:space="preserve">JURIPAR AWC </t>
  </si>
  <si>
    <t>PANJABARI NABAJYOTI NAGAR</t>
  </si>
  <si>
    <t xml:space="preserve">SAURAV NAGAR </t>
  </si>
  <si>
    <t>FARM GATE KHANAPARA</t>
  </si>
  <si>
    <t>UPPER HENGRABARI BORBARI</t>
  </si>
  <si>
    <t>SANDHYACHAL NAGAR BORSOJAI</t>
  </si>
  <si>
    <t xml:space="preserve">BORSOJAI SANKAR AZAN MEMORIAL </t>
  </si>
  <si>
    <t>NALAPARA LP</t>
  </si>
  <si>
    <t>2 NO SIJUBARI LP</t>
  </si>
</sst>
</file>

<file path=xl/styles.xml><?xml version="1.0" encoding="utf-8"?>
<styleSheet xmlns="http://schemas.openxmlformats.org/spreadsheetml/2006/main">
  <numFmts count="2">
    <numFmt numFmtId="164" formatCode="[$-409]d/mmm/yy;@"/>
    <numFmt numFmtId="165" formatCode="d/mmm/yy;@"/>
  </numFmts>
  <fonts count="76">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b/>
      <sz val="11"/>
      <color theme="1"/>
      <name val="Calibri"/>
      <family val="2"/>
      <scheme val="minor"/>
    </font>
    <font>
      <sz val="11"/>
      <color indexed="8"/>
      <name val="Calibri"/>
      <family val="2"/>
      <charset val="1"/>
    </font>
    <font>
      <b/>
      <sz val="11"/>
      <color indexed="8"/>
      <name val="Arial Narrow"/>
      <family val="2"/>
      <charset val="1"/>
    </font>
    <font>
      <b/>
      <sz val="10"/>
      <name val="Calibri"/>
      <family val="2"/>
      <scheme val="minor"/>
    </font>
    <font>
      <b/>
      <sz val="11"/>
      <color indexed="8"/>
      <name val="Arial Narrow"/>
      <family val="2"/>
    </font>
    <font>
      <b/>
      <sz val="11"/>
      <color indexed="8"/>
      <name val="Calibri"/>
      <family val="2"/>
      <charset val="1"/>
    </font>
    <font>
      <sz val="10"/>
      <name val="Arial"/>
      <family val="2"/>
      <charset val="1"/>
    </font>
    <font>
      <b/>
      <sz val="9"/>
      <name val="Calibri"/>
      <family val="2"/>
      <charset val="1"/>
    </font>
    <font>
      <b/>
      <sz val="9"/>
      <name val="Arial"/>
      <family val="2"/>
      <charset val="1"/>
    </font>
    <font>
      <b/>
      <sz val="8"/>
      <name val="Times New Roman"/>
      <family val="1"/>
      <charset val="1"/>
    </font>
    <font>
      <b/>
      <sz val="9"/>
      <color indexed="8"/>
      <name val="Calibri"/>
      <family val="2"/>
      <charset val="1"/>
    </font>
    <font>
      <sz val="10"/>
      <name val="Calibri"/>
      <family val="2"/>
      <scheme val="minor"/>
    </font>
    <font>
      <sz val="11"/>
      <name val="Calibri"/>
      <family val="2"/>
      <scheme val="minor"/>
    </font>
    <font>
      <b/>
      <sz val="11"/>
      <name val="Arial Narrow"/>
      <family val="2"/>
    </font>
    <font>
      <b/>
      <sz val="9"/>
      <color indexed="8"/>
      <name val="Times New Roman"/>
      <family val="1"/>
      <charset val="1"/>
    </font>
    <font>
      <b/>
      <sz val="10"/>
      <color indexed="8"/>
      <name val="Times New Roman"/>
      <family val="1"/>
      <charset val="1"/>
    </font>
    <font>
      <b/>
      <sz val="9"/>
      <name val="Cambria"/>
      <family val="1"/>
      <charset val="1"/>
    </font>
    <font>
      <b/>
      <sz val="11"/>
      <name val="Calibri"/>
      <family val="2"/>
      <charset val="1"/>
    </font>
    <font>
      <b/>
      <sz val="11"/>
      <name val="Calibri"/>
      <family val="2"/>
      <scheme val="minor"/>
    </font>
    <font>
      <sz val="11"/>
      <color indexed="8"/>
      <name val="Arial Narrow"/>
      <family val="2"/>
      <charset val="1"/>
    </font>
    <font>
      <sz val="9"/>
      <name val="Calibri"/>
      <family val="2"/>
      <charset val="1"/>
    </font>
    <font>
      <sz val="9"/>
      <color indexed="8"/>
      <name val="Arial Narrow"/>
      <family val="2"/>
      <charset val="1"/>
    </font>
    <font>
      <sz val="9"/>
      <color indexed="8"/>
      <name val="Calibri"/>
      <family val="2"/>
      <charset val="1"/>
    </font>
    <font>
      <sz val="8"/>
      <name val="Times New Roman"/>
      <family val="1"/>
      <charset val="1"/>
    </font>
    <font>
      <sz val="11"/>
      <color indexed="59"/>
      <name val="Arial Narrow"/>
      <family val="2"/>
      <charset val="1"/>
    </font>
    <font>
      <sz val="11"/>
      <color indexed="60"/>
      <name val="Arial Narrow"/>
      <family val="2"/>
      <charset val="1"/>
    </font>
    <font>
      <sz val="11"/>
      <color indexed="63"/>
      <name val="Arial Narrow"/>
      <family val="2"/>
      <charset val="1"/>
    </font>
    <font>
      <sz val="9"/>
      <color indexed="8"/>
      <name val="Times New Roman"/>
      <family val="1"/>
      <charset val="1"/>
    </font>
    <font>
      <sz val="10"/>
      <color indexed="8"/>
      <name val="Calibri"/>
      <family val="2"/>
      <charset val="1"/>
    </font>
    <font>
      <sz val="9"/>
      <name val="Times New Roman"/>
      <family val="1"/>
      <charset val="1"/>
    </font>
    <font>
      <sz val="11"/>
      <color rgb="FFFF0000"/>
      <name val="Arial Narrow"/>
      <family val="2"/>
      <charset val="1"/>
    </font>
    <font>
      <sz val="10"/>
      <color indexed="8"/>
      <name val="Times New Roman"/>
      <family val="1"/>
      <charset val="1"/>
    </font>
    <font>
      <sz val="10"/>
      <color indexed="8"/>
      <name val="Arial"/>
      <family val="2"/>
      <charset val="1"/>
    </font>
    <font>
      <sz val="11"/>
      <color theme="1"/>
      <name val="Arial Narrow"/>
      <family val="2"/>
      <charset val="1"/>
    </font>
    <font>
      <sz val="9"/>
      <name val="Cambria"/>
      <family val="1"/>
      <charset val="1"/>
    </font>
    <font>
      <sz val="11"/>
      <color indexed="58"/>
      <name val="Arial Narrow"/>
      <family val="2"/>
      <charset val="1"/>
    </font>
    <font>
      <sz val="12"/>
      <color theme="1"/>
      <name val="Times New Roman"/>
      <family val="1"/>
    </font>
    <font>
      <b/>
      <sz val="12"/>
      <color theme="1"/>
      <name val="Times New Roman"/>
      <family val="1"/>
    </font>
    <font>
      <b/>
      <sz val="9"/>
      <color indexed="8"/>
      <name val="Arial Narrow"/>
      <family val="2"/>
      <charset val="1"/>
    </font>
    <font>
      <b/>
      <sz val="9"/>
      <name val="Times New Roman"/>
      <family val="1"/>
      <charset val="1"/>
    </font>
    <font>
      <b/>
      <sz val="12"/>
      <color indexed="8"/>
      <name val="Calibri"/>
      <family val="2"/>
      <charset val="1"/>
    </font>
    <font>
      <b/>
      <sz val="12"/>
      <name val="Arial"/>
      <family val="2"/>
    </font>
    <font>
      <b/>
      <sz val="11"/>
      <color rgb="FFFF0000"/>
      <name val="Arial Narrow"/>
      <family val="2"/>
      <charset val="1"/>
    </font>
    <font>
      <b/>
      <sz val="11"/>
      <color theme="1"/>
      <name val="Arial Narrow"/>
      <family val="2"/>
      <charset val="1"/>
    </font>
    <font>
      <b/>
      <sz val="10"/>
      <color indexed="8"/>
      <name val="Calibri"/>
      <family val="2"/>
      <charset val="1"/>
    </font>
    <font>
      <b/>
      <sz val="11"/>
      <color indexed="29"/>
      <name val="Arial Narrow"/>
      <family val="2"/>
      <charset val="1"/>
    </font>
    <font>
      <b/>
      <sz val="9"/>
      <name val="Arial"/>
      <family val="2"/>
    </font>
    <font>
      <b/>
      <sz val="11"/>
      <color indexed="8"/>
      <name val="Calibri"/>
      <family val="2"/>
    </font>
    <font>
      <b/>
      <sz val="11"/>
      <color indexed="61"/>
      <name val="Calibri"/>
      <family val="2"/>
      <charset val="1"/>
    </font>
    <font>
      <b/>
      <sz val="11"/>
      <color theme="1"/>
      <name val="Calibri"/>
      <family val="2"/>
      <charset val="1"/>
    </font>
    <font>
      <b/>
      <sz val="10"/>
      <color theme="1"/>
      <name val="Calibri"/>
      <family val="2"/>
      <scheme val="minor"/>
    </font>
    <font>
      <b/>
      <sz val="11"/>
      <color indexed="8"/>
      <name val="Arial"/>
      <family val="2"/>
    </font>
    <font>
      <b/>
      <sz val="11"/>
      <name val="Arial"/>
      <family val="2"/>
      <charset val="1"/>
    </font>
    <font>
      <b/>
      <sz val="9"/>
      <color indexed="8"/>
      <name val="Calibri"/>
      <family val="2"/>
    </font>
    <font>
      <b/>
      <sz val="11"/>
      <color indexed="8"/>
      <name val="Times New Roman"/>
      <family val="1"/>
      <charset val="1"/>
    </font>
    <font>
      <b/>
      <sz val="11"/>
      <name val="Times New Roman"/>
      <family val="1"/>
      <charset val="1"/>
    </font>
    <font>
      <b/>
      <sz val="9"/>
      <name val="Calibri"/>
      <family val="2"/>
    </font>
    <font>
      <b/>
      <sz val="11"/>
      <color theme="1" tint="4.9989318521683403E-2"/>
      <name val="Arial Narrow"/>
      <family val="2"/>
    </font>
  </fonts>
  <fills count="1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26"/>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hair">
        <color indexed="8"/>
      </left>
      <right style="hair">
        <color indexed="8"/>
      </right>
      <top style="hair">
        <color indexed="8"/>
      </top>
      <bottom style="hair">
        <color indexed="8"/>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64"/>
      </left>
      <right style="thin">
        <color indexed="8"/>
      </right>
      <top style="thin">
        <color indexed="8"/>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6">
    <xf numFmtId="0" fontId="0" fillId="0" borderId="0"/>
    <xf numFmtId="0" fontId="19" fillId="0" borderId="0"/>
    <xf numFmtId="0" fontId="24" fillId="0" borderId="0"/>
    <xf numFmtId="0" fontId="24" fillId="0" borderId="0"/>
    <xf numFmtId="0" fontId="24" fillId="0" borderId="0"/>
    <xf numFmtId="0" fontId="50" fillId="0" borderId="0"/>
  </cellStyleXfs>
  <cellXfs count="314">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20" fillId="0" borderId="11" xfId="1"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21" fillId="10" borderId="12" xfId="0" applyFont="1" applyFill="1" applyBorder="1" applyAlignment="1" applyProtection="1">
      <alignment horizontal="left" vertical="center" wrapText="1"/>
      <protection locked="0"/>
    </xf>
    <xf numFmtId="0" fontId="1" fillId="0" borderId="0" xfId="0" applyFont="1" applyProtection="1">
      <protection locked="0"/>
    </xf>
    <xf numFmtId="0" fontId="3" fillId="0" borderId="0" xfId="0" applyFont="1" applyProtection="1">
      <protection locked="0"/>
    </xf>
    <xf numFmtId="0" fontId="22" fillId="0" borderId="11" xfId="1" applyFont="1" applyBorder="1" applyAlignment="1" applyProtection="1">
      <alignment horizontal="left" vertical="center" wrapText="1"/>
      <protection locked="0"/>
    </xf>
    <xf numFmtId="0" fontId="18" fillId="0" borderId="0" xfId="0" applyFont="1" applyProtection="1">
      <protection locked="0"/>
    </xf>
    <xf numFmtId="0" fontId="18" fillId="0" borderId="13" xfId="0" applyFont="1" applyBorder="1" applyProtection="1">
      <protection locked="0"/>
    </xf>
    <xf numFmtId="0" fontId="20" fillId="0" borderId="11" xfId="0" applyFont="1" applyBorder="1" applyAlignment="1" applyProtection="1">
      <alignment horizontal="left" vertical="center" wrapText="1"/>
      <protection locked="0"/>
    </xf>
    <xf numFmtId="1" fontId="20" fillId="0" borderId="11" xfId="1" applyNumberFormat="1" applyFont="1" applyBorder="1" applyAlignment="1" applyProtection="1">
      <alignment horizontal="center" vertical="center" wrapText="1"/>
      <protection locked="0"/>
    </xf>
    <xf numFmtId="0" fontId="20" fillId="0" borderId="11" xfId="0" applyFont="1" applyBorder="1" applyAlignment="1" applyProtection="1">
      <alignment horizontal="center" vertical="center"/>
      <protection locked="0"/>
    </xf>
    <xf numFmtId="0" fontId="23" fillId="0" borderId="11" xfId="1" applyFont="1" applyBorder="1" applyAlignment="1" applyProtection="1">
      <alignment wrapText="1"/>
      <protection locked="0"/>
    </xf>
    <xf numFmtId="0" fontId="23" fillId="0" borderId="11" xfId="1" applyFont="1" applyBorder="1" applyProtection="1">
      <protection locked="0"/>
    </xf>
    <xf numFmtId="0" fontId="23" fillId="0" borderId="11" xfId="1" applyFont="1" applyBorder="1" applyAlignment="1" applyProtection="1">
      <protection locked="0"/>
    </xf>
    <xf numFmtId="164" fontId="1" fillId="0" borderId="1" xfId="0" applyNumberFormat="1"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1"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25" fillId="11" borderId="11" xfId="2" applyFont="1" applyFill="1" applyBorder="1" applyAlignment="1" applyProtection="1">
      <alignment vertical="center" wrapText="1"/>
      <protection locked="0"/>
    </xf>
    <xf numFmtId="0" fontId="1" fillId="0" borderId="12" xfId="0" applyFont="1" applyBorder="1" applyAlignment="1" applyProtection="1">
      <alignment horizontal="left" vertical="center" wrapText="1"/>
      <protection locked="0"/>
    </xf>
    <xf numFmtId="0" fontId="1" fillId="0" borderId="0" xfId="0" applyFont="1" applyAlignment="1" applyProtection="1">
      <alignment horizontal="center" vertical="center"/>
      <protection locked="0"/>
    </xf>
    <xf numFmtId="164" fontId="1" fillId="0" borderId="12" xfId="0" applyNumberFormat="1" applyFont="1" applyBorder="1" applyAlignment="1" applyProtection="1">
      <alignment horizontal="left" vertical="center" wrapText="1"/>
      <protection locked="0"/>
    </xf>
    <xf numFmtId="0" fontId="26" fillId="0" borderId="11" xfId="1" applyFont="1" applyBorder="1" applyAlignment="1" applyProtection="1">
      <alignment horizontal="center" vertical="center" wrapText="1"/>
      <protection locked="0"/>
    </xf>
    <xf numFmtId="0" fontId="23" fillId="0" borderId="11" xfId="1" applyFont="1" applyBorder="1" applyAlignment="1" applyProtection="1">
      <alignment horizontal="left" wrapText="1"/>
      <protection locked="0"/>
    </xf>
    <xf numFmtId="0" fontId="27" fillId="11" borderId="11" xfId="3" applyFont="1" applyFill="1" applyBorder="1" applyAlignment="1" applyProtection="1">
      <alignment horizontal="left" vertical="center" wrapText="1"/>
      <protection locked="0"/>
    </xf>
    <xf numFmtId="0" fontId="23" fillId="0" borderId="11" xfId="1" applyFont="1" applyFill="1" applyBorder="1" applyAlignment="1" applyProtection="1">
      <alignment horizontal="center"/>
      <protection locked="0"/>
    </xf>
    <xf numFmtId="0" fontId="28" fillId="0" borderId="11" xfId="1" applyFont="1" applyBorder="1" applyAlignment="1" applyProtection="1">
      <alignment wrapText="1"/>
      <protection locked="0"/>
    </xf>
    <xf numFmtId="0" fontId="20" fillId="0" borderId="11" xfId="1" applyFont="1" applyBorder="1" applyAlignment="1" applyProtection="1">
      <alignment horizontal="center" vertical="center"/>
      <protection locked="0"/>
    </xf>
    <xf numFmtId="0" fontId="29" fillId="10" borderId="12" xfId="0" applyFont="1" applyFill="1" applyBorder="1" applyAlignment="1" applyProtection="1">
      <alignment horizontal="left" vertical="center"/>
      <protection locked="0"/>
    </xf>
    <xf numFmtId="0" fontId="21" fillId="0" borderId="12" xfId="0" applyFont="1" applyFill="1" applyBorder="1" applyAlignment="1" applyProtection="1">
      <alignment horizontal="center" vertical="center"/>
      <protection locked="0"/>
    </xf>
    <xf numFmtId="0" fontId="28" fillId="0" borderId="11" xfId="1" applyFont="1" applyBorder="1" applyProtection="1">
      <protection locked="0"/>
    </xf>
    <xf numFmtId="1" fontId="25" fillId="0" borderId="11" xfId="1" applyNumberFormat="1" applyFont="1" applyBorder="1" applyAlignment="1" applyProtection="1">
      <alignment vertical="center"/>
      <protection locked="0"/>
    </xf>
    <xf numFmtId="0" fontId="29" fillId="10" borderId="1" xfId="0" applyFont="1" applyFill="1" applyBorder="1" applyAlignment="1" applyProtection="1">
      <alignment horizontal="left" vertical="center" wrapText="1"/>
      <protection locked="0"/>
    </xf>
    <xf numFmtId="0" fontId="3" fillId="0" borderId="0" xfId="0" applyFont="1" applyAlignment="1" applyProtection="1">
      <alignment horizontal="center" vertical="center"/>
      <protection locked="0"/>
    </xf>
    <xf numFmtId="0" fontId="30" fillId="0" borderId="12" xfId="0" applyFont="1" applyBorder="1" applyAlignment="1" applyProtection="1">
      <alignment horizontal="center" vertical="center"/>
      <protection locked="0"/>
    </xf>
    <xf numFmtId="164" fontId="4" fillId="0" borderId="1" xfId="0" applyNumberFormat="1"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164" fontId="31" fillId="0" borderId="1" xfId="0" applyNumberFormat="1" applyFont="1" applyBorder="1" applyAlignment="1" applyProtection="1">
      <alignment horizontal="left" vertical="center" wrapText="1"/>
      <protection locked="0"/>
    </xf>
    <xf numFmtId="0" fontId="28" fillId="0" borderId="11" xfId="1" applyFont="1" applyFill="1" applyBorder="1" applyProtection="1">
      <protection locked="0"/>
    </xf>
    <xf numFmtId="0" fontId="28" fillId="0" borderId="11" xfId="1" applyFont="1" applyFill="1" applyBorder="1" applyAlignment="1" applyProtection="1">
      <alignment wrapText="1"/>
      <protection locked="0"/>
    </xf>
    <xf numFmtId="0" fontId="32" fillId="0" borderId="11" xfId="1" applyFont="1" applyBorder="1" applyAlignment="1" applyProtection="1">
      <alignment horizontal="left" vertical="center"/>
      <protection locked="0"/>
    </xf>
    <xf numFmtId="0" fontId="30" fillId="0" borderId="1" xfId="0" applyFont="1" applyBorder="1" applyAlignment="1" applyProtection="1">
      <alignment horizontal="center" vertical="center"/>
      <protection locked="0"/>
    </xf>
    <xf numFmtId="1" fontId="1" fillId="0" borderId="12" xfId="0" applyNumberFormat="1" applyFont="1" applyBorder="1" applyAlignment="1" applyProtection="1">
      <alignment horizontal="center" vertical="center" wrapText="1"/>
      <protection locked="0"/>
    </xf>
    <xf numFmtId="0" fontId="1" fillId="0" borderId="12" xfId="0" applyFont="1" applyBorder="1" applyAlignment="1" applyProtection="1">
      <alignment horizontal="center" vertical="center"/>
      <protection locked="0"/>
    </xf>
    <xf numFmtId="0" fontId="33" fillId="0" borderId="11" xfId="1" applyFont="1" applyFill="1" applyBorder="1" applyAlignment="1" applyProtection="1">
      <alignment horizontal="center" vertical="center" wrapText="1"/>
      <protection locked="0"/>
    </xf>
    <xf numFmtId="0" fontId="34" fillId="11" borderId="11" xfId="4" applyFont="1" applyFill="1" applyBorder="1" applyAlignment="1" applyProtection="1">
      <alignment vertical="top"/>
      <protection locked="0"/>
    </xf>
    <xf numFmtId="0" fontId="26" fillId="0" borderId="14" xfId="1" applyFont="1" applyBorder="1" applyAlignment="1" applyProtection="1">
      <alignment horizontal="center" vertical="center" wrapText="1"/>
      <protection locked="0"/>
    </xf>
    <xf numFmtId="0" fontId="23" fillId="0" borderId="11" xfId="1" applyFont="1" applyBorder="1" applyAlignment="1" applyProtection="1">
      <alignment vertical="center" wrapText="1"/>
      <protection locked="0"/>
    </xf>
    <xf numFmtId="0" fontId="31" fillId="0" borderId="1" xfId="0" applyFont="1" applyBorder="1" applyAlignment="1" applyProtection="1">
      <alignment horizontal="left" vertical="center" wrapText="1"/>
      <protection locked="0"/>
    </xf>
    <xf numFmtId="0" fontId="21" fillId="10" borderId="12" xfId="0" applyFont="1" applyFill="1" applyBorder="1" applyAlignment="1" applyProtection="1">
      <alignment horizontal="center" vertical="center" wrapText="1"/>
      <protection locked="0"/>
    </xf>
    <xf numFmtId="0" fontId="35" fillId="11" borderId="11" xfId="2" applyFont="1" applyFill="1" applyBorder="1" applyAlignment="1" applyProtection="1">
      <alignment vertical="center" wrapText="1"/>
      <protection locked="0"/>
    </xf>
    <xf numFmtId="164" fontId="4" fillId="0" borderId="12" xfId="0" applyNumberFormat="1"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33" fillId="0" borderId="14" xfId="1" applyFont="1" applyBorder="1" applyAlignment="1" applyProtection="1">
      <alignment vertical="center" wrapText="1"/>
      <protection locked="0"/>
    </xf>
    <xf numFmtId="0" fontId="33" fillId="0" borderId="11" xfId="1" applyFont="1" applyBorder="1" applyAlignment="1" applyProtection="1">
      <alignment horizontal="center" vertical="center" wrapText="1"/>
      <protection locked="0"/>
    </xf>
    <xf numFmtId="0" fontId="18" fillId="0" borderId="0" xfId="0" applyFont="1" applyAlignment="1" applyProtection="1">
      <alignment horizontal="center"/>
      <protection locked="0"/>
    </xf>
    <xf numFmtId="0" fontId="23" fillId="0" borderId="11" xfId="1" applyFont="1" applyFill="1" applyBorder="1" applyProtection="1">
      <protection locked="0"/>
    </xf>
    <xf numFmtId="0" fontId="32" fillId="0" borderId="11" xfId="1" applyFont="1" applyBorder="1" applyAlignment="1" applyProtection="1">
      <alignment vertical="center"/>
      <protection locked="0"/>
    </xf>
    <xf numFmtId="0" fontId="21" fillId="10" borderId="1" xfId="0" applyFont="1" applyFill="1" applyBorder="1" applyAlignment="1" applyProtection="1">
      <alignment horizontal="left" vertical="center" wrapText="1"/>
      <protection locked="0"/>
    </xf>
    <xf numFmtId="0" fontId="36" fillId="0" borderId="1" xfId="0" applyFont="1" applyBorder="1" applyAlignment="1" applyProtection="1">
      <alignment horizontal="center" vertical="center"/>
      <protection locked="0"/>
    </xf>
    <xf numFmtId="0" fontId="36" fillId="0" borderId="12" xfId="0" applyFont="1" applyBorder="1" applyAlignment="1" applyProtection="1">
      <alignment horizontal="center" vertical="center"/>
      <protection locked="0"/>
    </xf>
    <xf numFmtId="0" fontId="37" fillId="0" borderId="11" xfId="0" applyFont="1" applyBorder="1" applyAlignment="1" applyProtection="1">
      <alignment horizontal="left" vertical="center" wrapText="1"/>
      <protection locked="0"/>
    </xf>
    <xf numFmtId="1" fontId="37" fillId="0" borderId="11" xfId="1" applyNumberFormat="1" applyFont="1" applyBorder="1" applyAlignment="1" applyProtection="1">
      <alignment horizontal="center" vertical="center" wrapText="1"/>
      <protection locked="0"/>
    </xf>
    <xf numFmtId="0" fontId="37" fillId="0" borderId="11" xfId="1" applyFont="1" applyBorder="1" applyAlignment="1" applyProtection="1">
      <alignment horizontal="left" vertical="center" wrapText="1"/>
      <protection locked="0"/>
    </xf>
    <xf numFmtId="0" fontId="37" fillId="0" borderId="11" xfId="0" applyFont="1" applyBorder="1" applyAlignment="1" applyProtection="1">
      <alignment horizontal="center" vertical="center"/>
      <protection locked="0"/>
    </xf>
    <xf numFmtId="0" fontId="19" fillId="0" borderId="11" xfId="1" applyFont="1" applyBorder="1" applyProtection="1">
      <protection locked="0"/>
    </xf>
    <xf numFmtId="1" fontId="38" fillId="0" borderId="11" xfId="1" applyNumberFormat="1" applyFont="1" applyBorder="1" applyAlignment="1" applyProtection="1">
      <alignment vertical="center"/>
      <protection locked="0"/>
    </xf>
    <xf numFmtId="0" fontId="29" fillId="10" borderId="15" xfId="0" applyFont="1" applyFill="1" applyBorder="1" applyAlignment="1" applyProtection="1">
      <alignment horizontal="left" vertical="center" wrapText="1"/>
      <protection locked="0"/>
    </xf>
    <xf numFmtId="0" fontId="29" fillId="10" borderId="12" xfId="0" applyFont="1" applyFill="1" applyBorder="1" applyAlignment="1" applyProtection="1">
      <alignment horizontal="left" vertical="center" wrapText="1"/>
      <protection locked="0"/>
    </xf>
    <xf numFmtId="0" fontId="29" fillId="10" borderId="12" xfId="0" applyFont="1" applyFill="1" applyBorder="1" applyAlignment="1" applyProtection="1">
      <alignment horizontal="center" vertical="center" wrapText="1"/>
      <protection locked="0"/>
    </xf>
    <xf numFmtId="0" fontId="3" fillId="0" borderId="0" xfId="0" applyFont="1" applyFill="1" applyProtection="1">
      <protection locked="0"/>
    </xf>
    <xf numFmtId="0" fontId="19" fillId="0" borderId="16" xfId="1" applyFont="1" applyFill="1" applyBorder="1" applyAlignment="1" applyProtection="1">
      <alignment horizontal="center"/>
      <protection locked="0"/>
    </xf>
    <xf numFmtId="0" fontId="39" fillId="0" borderId="11" xfId="1" applyFont="1" applyBorder="1" applyAlignment="1" applyProtection="1">
      <alignment horizontal="left" vertical="center" wrapText="1"/>
      <protection locked="0"/>
    </xf>
    <xf numFmtId="0" fontId="0" fillId="0" borderId="0" xfId="0" applyProtection="1">
      <protection locked="0"/>
    </xf>
    <xf numFmtId="0" fontId="0" fillId="0" borderId="13" xfId="0" applyFont="1" applyBorder="1" applyProtection="1">
      <protection locked="0"/>
    </xf>
    <xf numFmtId="0" fontId="19" fillId="0" borderId="13" xfId="1" applyFont="1" applyBorder="1" applyProtection="1">
      <protection locked="0"/>
    </xf>
    <xf numFmtId="0" fontId="37" fillId="0" borderId="13" xfId="0" applyFont="1" applyBorder="1" applyAlignment="1" applyProtection="1">
      <alignment horizontal="left" vertical="center" wrapText="1"/>
      <protection locked="0"/>
    </xf>
    <xf numFmtId="0" fontId="26" fillId="0" borderId="14" xfId="1" applyFont="1" applyBorder="1" applyAlignment="1" applyProtection="1">
      <alignment horizontal="left" vertical="center" wrapText="1"/>
      <protection locked="0"/>
    </xf>
    <xf numFmtId="0" fontId="26" fillId="0" borderId="11" xfId="1" applyFont="1" applyBorder="1" applyAlignment="1" applyProtection="1">
      <alignment horizontal="left" vertical="center" wrapText="1"/>
      <protection locked="0"/>
    </xf>
    <xf numFmtId="0" fontId="0" fillId="0" borderId="11" xfId="0" applyBorder="1" applyProtection="1">
      <protection locked="0"/>
    </xf>
    <xf numFmtId="0" fontId="0" fillId="0" borderId="11" xfId="0" applyFont="1" applyBorder="1" applyProtection="1">
      <protection locked="0"/>
    </xf>
    <xf numFmtId="0" fontId="19" fillId="0" borderId="11" xfId="1" applyFont="1" applyFill="1" applyBorder="1" applyAlignment="1" applyProtection="1">
      <alignment horizontal="center"/>
      <protection locked="0"/>
    </xf>
    <xf numFmtId="0" fontId="40" fillId="0" borderId="11" xfId="1" applyFont="1" applyBorder="1" applyProtection="1">
      <protection locked="0"/>
    </xf>
    <xf numFmtId="0" fontId="40" fillId="0" borderId="11" xfId="1" applyFont="1" applyBorder="1" applyAlignment="1" applyProtection="1">
      <alignment wrapText="1"/>
      <protection locked="0"/>
    </xf>
    <xf numFmtId="0" fontId="41" fillId="11" borderId="11" xfId="3" applyFont="1" applyFill="1" applyBorder="1" applyAlignment="1" applyProtection="1">
      <alignment horizontal="left" vertical="center" wrapText="1"/>
      <protection locked="0"/>
    </xf>
    <xf numFmtId="0" fontId="19" fillId="0" borderId="11" xfId="1" applyBorder="1" applyAlignment="1" applyProtection="1">
      <alignment wrapText="1"/>
      <protection locked="0"/>
    </xf>
    <xf numFmtId="165" fontId="42" fillId="0" borderId="11" xfId="1" applyNumberFormat="1" applyFont="1" applyBorder="1" applyAlignment="1" applyProtection="1">
      <alignment horizontal="left" vertical="center" wrapText="1"/>
      <protection locked="0"/>
    </xf>
    <xf numFmtId="0" fontId="43" fillId="0" borderId="11" xfId="1" applyFont="1" applyBorder="1" applyAlignment="1" applyProtection="1">
      <alignment horizontal="left" vertical="center" wrapText="1"/>
      <protection locked="0"/>
    </xf>
    <xf numFmtId="0" fontId="19" fillId="0" borderId="11" xfId="1" applyFont="1" applyBorder="1" applyAlignment="1" applyProtection="1">
      <protection locked="0"/>
    </xf>
    <xf numFmtId="165" fontId="43" fillId="0" borderId="11" xfId="1" applyNumberFormat="1" applyFont="1" applyBorder="1" applyAlignment="1" applyProtection="1">
      <alignment horizontal="left" vertical="center" wrapText="1"/>
      <protection locked="0"/>
    </xf>
    <xf numFmtId="0" fontId="44" fillId="0" borderId="11" xfId="1" applyFont="1" applyBorder="1" applyAlignment="1" applyProtection="1">
      <alignment horizontal="left" vertical="center" wrapText="1"/>
      <protection locked="0"/>
    </xf>
    <xf numFmtId="0" fontId="40" fillId="0" borderId="11" xfId="1" applyFont="1" applyFill="1" applyBorder="1" applyAlignment="1" applyProtection="1">
      <alignment wrapText="1"/>
      <protection locked="0"/>
    </xf>
    <xf numFmtId="0" fontId="45" fillId="0" borderId="11" xfId="1" applyFont="1" applyBorder="1" applyAlignment="1" applyProtection="1">
      <alignment horizontal="left" vertical="center"/>
      <protection locked="0"/>
    </xf>
    <xf numFmtId="165" fontId="37" fillId="0" borderId="11" xfId="1" applyNumberFormat="1" applyFont="1" applyBorder="1" applyAlignment="1" applyProtection="1">
      <alignment horizontal="left" vertical="center" wrapText="1"/>
      <protection locked="0"/>
    </xf>
    <xf numFmtId="0" fontId="46" fillId="0" borderId="11" xfId="1" applyFont="1" applyBorder="1" applyAlignment="1" applyProtection="1">
      <alignment horizontal="left" vertical="center"/>
      <protection locked="0"/>
    </xf>
    <xf numFmtId="0" fontId="19" fillId="0" borderId="11" xfId="1" applyFont="1" applyFill="1" applyBorder="1" applyProtection="1">
      <protection locked="0"/>
    </xf>
    <xf numFmtId="0" fontId="47" fillId="11" borderId="11" xfId="3" applyFont="1" applyFill="1" applyBorder="1" applyAlignment="1" applyProtection="1">
      <alignment horizontal="left" vertical="center" wrapText="1"/>
      <protection locked="0"/>
    </xf>
    <xf numFmtId="0" fontId="45" fillId="0" borderId="11" xfId="1" applyFont="1" applyBorder="1" applyAlignment="1" applyProtection="1">
      <alignment vertical="center"/>
      <protection locked="0"/>
    </xf>
    <xf numFmtId="0" fontId="48" fillId="0" borderId="11" xfId="1" applyFont="1" applyBorder="1" applyAlignment="1" applyProtection="1">
      <alignment horizontal="left" vertical="center" wrapText="1"/>
      <protection locked="0"/>
    </xf>
    <xf numFmtId="0" fontId="45" fillId="0" borderId="11" xfId="1" applyFont="1" applyBorder="1" applyAlignment="1" applyProtection="1">
      <alignment horizontal="center" vertical="center" wrapText="1"/>
      <protection locked="0"/>
    </xf>
    <xf numFmtId="0" fontId="49" fillId="0" borderId="11" xfId="1" applyFont="1" applyBorder="1" applyAlignment="1" applyProtection="1">
      <alignment horizontal="center" vertical="center" wrapText="1"/>
      <protection locked="0"/>
    </xf>
    <xf numFmtId="0" fontId="19" fillId="0" borderId="13" xfId="1" applyFont="1" applyFill="1" applyBorder="1" applyAlignment="1" applyProtection="1">
      <alignment horizontal="center"/>
      <protection locked="0"/>
    </xf>
    <xf numFmtId="0" fontId="40" fillId="0" borderId="13" xfId="1" applyFont="1" applyBorder="1" applyProtection="1">
      <protection locked="0"/>
    </xf>
    <xf numFmtId="0" fontId="40" fillId="0" borderId="13" xfId="1" applyFont="1" applyBorder="1" applyAlignment="1" applyProtection="1">
      <alignment wrapText="1"/>
      <protection locked="0"/>
    </xf>
    <xf numFmtId="0" fontId="45" fillId="0" borderId="13" xfId="1" applyFont="1" applyBorder="1" applyAlignment="1" applyProtection="1">
      <alignment vertical="center"/>
      <protection locked="0"/>
    </xf>
    <xf numFmtId="0" fontId="19" fillId="0" borderId="13" xfId="1" applyBorder="1" applyAlignment="1" applyProtection="1">
      <alignment wrapText="1"/>
      <protection locked="0"/>
    </xf>
    <xf numFmtId="0" fontId="37" fillId="0" borderId="13" xfId="1" applyFont="1" applyBorder="1" applyAlignment="1" applyProtection="1">
      <alignment horizontal="left" vertical="center" wrapText="1"/>
      <protection locked="0"/>
    </xf>
    <xf numFmtId="0" fontId="26" fillId="0" borderId="13" xfId="1" applyFont="1" applyBorder="1" applyAlignment="1" applyProtection="1">
      <alignment horizontal="center" vertical="center" wrapText="1"/>
      <protection locked="0"/>
    </xf>
    <xf numFmtId="0" fontId="39" fillId="0" borderId="13" xfId="5" applyFont="1" applyFill="1" applyBorder="1" applyAlignment="1" applyProtection="1">
      <alignment wrapText="1"/>
      <protection locked="0"/>
    </xf>
    <xf numFmtId="0" fontId="41" fillId="11" borderId="13" xfId="3" applyFont="1" applyFill="1" applyBorder="1" applyAlignment="1" applyProtection="1">
      <alignment horizontal="left" vertical="center" wrapText="1"/>
      <protection locked="0"/>
    </xf>
    <xf numFmtId="165" fontId="48" fillId="0" borderId="11" xfId="1" applyNumberFormat="1" applyFont="1" applyBorder="1" applyAlignment="1" applyProtection="1">
      <alignment horizontal="left" vertical="center" wrapText="1"/>
      <protection locked="0"/>
    </xf>
    <xf numFmtId="165" fontId="51" fillId="0" borderId="11" xfId="1" applyNumberFormat="1" applyFont="1" applyBorder="1" applyAlignment="1" applyProtection="1">
      <alignment horizontal="left" vertical="center" wrapText="1"/>
      <protection locked="0"/>
    </xf>
    <xf numFmtId="0" fontId="47" fillId="11" borderId="11" xfId="2" applyFont="1" applyFill="1" applyBorder="1" applyAlignment="1" applyProtection="1">
      <alignment vertical="center" wrapText="1"/>
      <protection locked="0"/>
    </xf>
    <xf numFmtId="0" fontId="49" fillId="0" borderId="11" xfId="1" applyFont="1" applyFill="1" applyBorder="1" applyAlignment="1" applyProtection="1">
      <alignment horizontal="center" vertical="center" wrapText="1"/>
      <protection locked="0"/>
    </xf>
    <xf numFmtId="0" fontId="52" fillId="11" borderId="11" xfId="4" applyFont="1" applyFill="1" applyBorder="1" applyAlignment="1" applyProtection="1">
      <alignment vertical="top"/>
      <protection locked="0"/>
    </xf>
    <xf numFmtId="0" fontId="19" fillId="0" borderId="17" xfId="1" applyFont="1" applyFill="1" applyBorder="1" applyProtection="1">
      <protection locked="0"/>
    </xf>
    <xf numFmtId="165" fontId="53" fillId="0" borderId="11" xfId="1" applyNumberFormat="1" applyFont="1" applyBorder="1" applyAlignment="1" applyProtection="1">
      <alignment horizontal="left" vertical="center" wrapText="1"/>
      <protection locked="0"/>
    </xf>
    <xf numFmtId="0" fontId="38" fillId="11" borderId="11" xfId="2" applyFont="1" applyFill="1" applyBorder="1" applyAlignment="1" applyProtection="1">
      <alignment vertical="center" wrapText="1"/>
      <protection locked="0"/>
    </xf>
    <xf numFmtId="0" fontId="19" fillId="0" borderId="11" xfId="1" applyFont="1" applyBorder="1" applyAlignment="1" applyProtection="1">
      <alignment vertical="center" wrapText="1"/>
      <protection locked="0"/>
    </xf>
    <xf numFmtId="0" fontId="49" fillId="0" borderId="14" xfId="1" applyFont="1" applyBorder="1" applyAlignment="1" applyProtection="1">
      <alignment vertical="center" wrapText="1"/>
      <protection locked="0"/>
    </xf>
    <xf numFmtId="0" fontId="0" fillId="0" borderId="13" xfId="0" applyBorder="1" applyProtection="1">
      <protection locked="0"/>
    </xf>
    <xf numFmtId="0" fontId="40" fillId="0" borderId="11" xfId="1" applyFont="1" applyFill="1" applyBorder="1" applyProtection="1">
      <protection locked="0"/>
    </xf>
    <xf numFmtId="0" fontId="54" fillId="0" borderId="0" xfId="0" applyFont="1" applyProtection="1">
      <protection locked="0"/>
    </xf>
    <xf numFmtId="0" fontId="55" fillId="0" borderId="0" xfId="0" applyFont="1" applyProtection="1">
      <protection locked="0"/>
    </xf>
    <xf numFmtId="0" fontId="56" fillId="0" borderId="11" xfId="1" applyFont="1" applyBorder="1" applyAlignment="1" applyProtection="1">
      <alignment horizontal="left" vertical="center" wrapText="1"/>
      <protection locked="0"/>
    </xf>
    <xf numFmtId="165" fontId="20" fillId="0" borderId="11" xfId="1" applyNumberFormat="1" applyFont="1" applyBorder="1" applyAlignment="1" applyProtection="1">
      <alignment horizontal="left" vertical="center" wrapText="1"/>
      <protection locked="0"/>
    </xf>
    <xf numFmtId="0" fontId="57" fillId="11" borderId="11" xfId="3" applyFont="1" applyFill="1" applyBorder="1" applyAlignment="1" applyProtection="1">
      <alignment horizontal="left" vertical="center" wrapText="1"/>
      <protection locked="0"/>
    </xf>
    <xf numFmtId="0" fontId="58" fillId="0" borderId="11" xfId="1" applyFont="1" applyBorder="1" applyAlignment="1" applyProtection="1">
      <alignment wrapText="1"/>
      <protection locked="0"/>
    </xf>
    <xf numFmtId="0" fontId="59" fillId="0" borderId="0" xfId="0" applyFont="1" applyProtection="1">
      <protection locked="0"/>
    </xf>
    <xf numFmtId="165" fontId="60" fillId="0" borderId="11" xfId="1" applyNumberFormat="1" applyFont="1" applyBorder="1" applyAlignment="1" applyProtection="1">
      <alignment horizontal="left" vertical="center" wrapText="1"/>
      <protection locked="0"/>
    </xf>
    <xf numFmtId="0" fontId="60" fillId="0" borderId="11" xfId="1" applyFont="1" applyBorder="1" applyAlignment="1" applyProtection="1">
      <alignment horizontal="left" vertical="center" wrapText="1"/>
      <protection locked="0"/>
    </xf>
    <xf numFmtId="165" fontId="61" fillId="0" borderId="11" xfId="1" applyNumberFormat="1" applyFont="1" applyBorder="1" applyAlignment="1" applyProtection="1">
      <alignment horizontal="left" vertical="center" wrapText="1"/>
      <protection locked="0"/>
    </xf>
    <xf numFmtId="0" fontId="61" fillId="0" borderId="11" xfId="1" applyFont="1" applyBorder="1" applyAlignment="1" applyProtection="1">
      <alignment horizontal="left" vertical="center" wrapText="1"/>
      <protection locked="0"/>
    </xf>
    <xf numFmtId="0" fontId="62" fillId="0" borderId="11" xfId="1" applyFont="1" applyBorder="1" applyAlignment="1" applyProtection="1">
      <alignment horizontal="left" vertical="center"/>
      <protection locked="0"/>
    </xf>
    <xf numFmtId="0" fontId="63" fillId="0" borderId="11" xfId="1" applyFont="1" applyBorder="1" applyAlignment="1" applyProtection="1">
      <alignment horizontal="left" vertical="center" wrapText="1"/>
      <protection locked="0"/>
    </xf>
    <xf numFmtId="0" fontId="64" fillId="0" borderId="11" xfId="0" applyFont="1" applyBorder="1" applyProtection="1">
      <protection locked="0"/>
    </xf>
    <xf numFmtId="0" fontId="18" fillId="0" borderId="11" xfId="0" applyFont="1" applyBorder="1" applyProtection="1">
      <protection locked="0"/>
    </xf>
    <xf numFmtId="0" fontId="64" fillId="0" borderId="0" xfId="0" applyFont="1" applyProtection="1">
      <protection locked="0"/>
    </xf>
    <xf numFmtId="0" fontId="64" fillId="0" borderId="13" xfId="0" applyFont="1" applyBorder="1" applyProtection="1">
      <protection locked="0"/>
    </xf>
    <xf numFmtId="14" fontId="20" fillId="0" borderId="11" xfId="1" applyNumberFormat="1" applyFont="1" applyBorder="1" applyAlignment="1" applyProtection="1">
      <alignment horizontal="left" vertical="center" wrapText="1"/>
      <protection locked="0"/>
    </xf>
    <xf numFmtId="165" fontId="63" fillId="0" borderId="11" xfId="1" applyNumberFormat="1" applyFont="1" applyBorder="1" applyAlignment="1" applyProtection="1">
      <alignment horizontal="left" vertical="center" wrapText="1"/>
      <protection locked="0"/>
    </xf>
    <xf numFmtId="0" fontId="4" fillId="0" borderId="0" xfId="0" applyFont="1" applyProtection="1">
      <protection locked="0"/>
    </xf>
    <xf numFmtId="0" fontId="65" fillId="0" borderId="0" xfId="0" applyFont="1" applyProtection="1">
      <protection locked="0"/>
    </xf>
    <xf numFmtId="0" fontId="66" fillId="0" borderId="11" xfId="1" applyFont="1" applyFill="1" applyBorder="1" applyAlignment="1" applyProtection="1">
      <alignment horizontal="center"/>
      <protection locked="0"/>
    </xf>
    <xf numFmtId="0" fontId="67" fillId="0" borderId="11" xfId="1" applyFont="1" applyFill="1" applyBorder="1" applyAlignment="1" applyProtection="1">
      <alignment horizontal="center"/>
      <protection locked="0"/>
    </xf>
    <xf numFmtId="0" fontId="18" fillId="0" borderId="18" xfId="0" applyFont="1" applyBorder="1" applyProtection="1">
      <protection locked="0"/>
    </xf>
    <xf numFmtId="1" fontId="35" fillId="0" borderId="11" xfId="1" applyNumberFormat="1" applyFont="1" applyBorder="1" applyAlignment="1" applyProtection="1">
      <alignment vertical="center"/>
      <protection locked="0"/>
    </xf>
    <xf numFmtId="0" fontId="68" fillId="0" borderId="1" xfId="0" applyFont="1" applyBorder="1" applyAlignment="1" applyProtection="1">
      <alignment horizontal="center"/>
      <protection locked="0"/>
    </xf>
    <xf numFmtId="0" fontId="23" fillId="0" borderId="11" xfId="1" applyFont="1" applyFill="1" applyBorder="1" applyAlignment="1" applyProtection="1">
      <protection locked="0"/>
    </xf>
    <xf numFmtId="0" fontId="23" fillId="0" borderId="11" xfId="1" applyFont="1" applyBorder="1" applyAlignment="1" applyProtection="1">
      <alignment horizontal="left"/>
      <protection locked="0"/>
    </xf>
    <xf numFmtId="0" fontId="22" fillId="0" borderId="11" xfId="0" applyFont="1" applyBorder="1" applyAlignment="1" applyProtection="1">
      <alignment horizontal="center" vertical="center"/>
      <protection locked="0"/>
    </xf>
    <xf numFmtId="0" fontId="69" fillId="0" borderId="11" xfId="1" applyFont="1" applyBorder="1" applyAlignment="1" applyProtection="1">
      <alignment horizontal="left" vertical="center" wrapText="1"/>
      <protection locked="0"/>
    </xf>
    <xf numFmtId="0" fontId="70" fillId="0" borderId="14" xfId="1" applyFont="1" applyBorder="1" applyAlignment="1" applyProtection="1">
      <alignment horizontal="center" vertical="center" wrapText="1"/>
      <protection locked="0"/>
    </xf>
    <xf numFmtId="0" fontId="70" fillId="0" borderId="19" xfId="1" applyFont="1" applyBorder="1" applyAlignment="1" applyProtection="1">
      <alignment horizontal="left" vertical="center" wrapText="1"/>
      <protection locked="0"/>
    </xf>
    <xf numFmtId="0" fontId="70" fillId="0" borderId="11" xfId="1" applyFont="1" applyBorder="1" applyAlignment="1" applyProtection="1">
      <alignment horizontal="center" vertical="center" wrapText="1"/>
      <protection locked="0"/>
    </xf>
    <xf numFmtId="0" fontId="70" fillId="0" borderId="20" xfId="1" applyFont="1" applyBorder="1" applyAlignment="1" applyProtection="1">
      <alignment horizontal="center" vertical="center" wrapText="1"/>
      <protection locked="0"/>
    </xf>
    <xf numFmtId="0" fontId="22" fillId="0" borderId="11" xfId="1" applyFont="1" applyBorder="1" applyAlignment="1" applyProtection="1">
      <alignment horizontal="center" vertical="center"/>
      <protection locked="0"/>
    </xf>
    <xf numFmtId="0" fontId="70" fillId="0" borderId="21" xfId="1" applyFont="1" applyBorder="1" applyAlignment="1" applyProtection="1">
      <alignment horizontal="center" vertical="center" wrapText="1"/>
      <protection locked="0"/>
    </xf>
    <xf numFmtId="0" fontId="65" fillId="0" borderId="11" xfId="1" applyFont="1" applyBorder="1" applyProtection="1">
      <protection locked="0"/>
    </xf>
    <xf numFmtId="0" fontId="71" fillId="0" borderId="11" xfId="1" applyFont="1" applyBorder="1" applyAlignment="1" applyProtection="1">
      <alignment wrapText="1"/>
      <protection locked="0"/>
    </xf>
    <xf numFmtId="0" fontId="23" fillId="0" borderId="11" xfId="1" applyFont="1" applyFill="1" applyBorder="1" applyAlignment="1" applyProtection="1">
      <alignment wrapText="1"/>
      <protection locked="0"/>
    </xf>
    <xf numFmtId="0" fontId="72" fillId="0" borderId="11" xfId="1" applyFont="1" applyBorder="1" applyAlignment="1" applyProtection="1">
      <alignment horizontal="left" vertical="center"/>
      <protection locked="0"/>
    </xf>
    <xf numFmtId="0" fontId="73" fillId="11" borderId="11" xfId="2" applyFont="1" applyFill="1" applyBorder="1" applyAlignment="1" applyProtection="1">
      <alignment vertical="center" wrapText="1"/>
      <protection locked="0"/>
    </xf>
    <xf numFmtId="0" fontId="71" fillId="0" borderId="11" xfId="1" applyFont="1" applyBorder="1" applyProtection="1">
      <protection locked="0"/>
    </xf>
    <xf numFmtId="1" fontId="74" fillId="0" borderId="11" xfId="1" applyNumberFormat="1" applyFont="1" applyBorder="1" applyAlignment="1" applyProtection="1">
      <alignment vertical="center"/>
      <protection locked="0"/>
    </xf>
    <xf numFmtId="0" fontId="73" fillId="11" borderId="11" xfId="3" applyFont="1" applyFill="1" applyBorder="1" applyAlignment="1" applyProtection="1">
      <alignment horizontal="left" vertical="center" wrapText="1"/>
      <protection locked="0"/>
    </xf>
    <xf numFmtId="164" fontId="75" fillId="0" borderId="1" xfId="0" applyNumberFormat="1" applyFont="1" applyBorder="1" applyAlignment="1" applyProtection="1">
      <alignment horizontal="left" vertical="center" wrapText="1"/>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15" fontId="4" fillId="0" borderId="1" xfId="0" applyNumberFormat="1" applyFont="1" applyBorder="1" applyAlignment="1" applyProtection="1">
      <alignment horizontal="left" vertical="center" wrapText="1"/>
      <protection locked="0"/>
    </xf>
  </cellXfs>
  <cellStyles count="6">
    <cellStyle name="Excel Built-in Normal" xfId="1"/>
    <cellStyle name="Normal" xfId="0" builtinId="0"/>
    <cellStyle name="Normal 2" xfId="4"/>
    <cellStyle name="Normal 3" xfId="3"/>
    <cellStyle name="Normal 4" xfId="2"/>
    <cellStyle name="Normal_Sheet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O5" sqref="O5"/>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254" t="s">
        <v>69</v>
      </c>
      <c r="B1" s="254"/>
      <c r="C1" s="254"/>
      <c r="D1" s="254"/>
      <c r="E1" s="254"/>
      <c r="F1" s="254"/>
      <c r="G1" s="254"/>
      <c r="H1" s="254"/>
      <c r="I1" s="254"/>
      <c r="J1" s="254"/>
      <c r="K1" s="254"/>
      <c r="L1" s="254"/>
      <c r="M1" s="254"/>
    </row>
    <row r="2" spans="1:14">
      <c r="A2" s="255" t="s">
        <v>0</v>
      </c>
      <c r="B2" s="255"/>
      <c r="C2" s="257" t="s">
        <v>68</v>
      </c>
      <c r="D2" s="258"/>
      <c r="E2" s="2" t="s">
        <v>1</v>
      </c>
      <c r="F2" s="272"/>
      <c r="G2" s="272"/>
      <c r="H2" s="272"/>
      <c r="I2" s="272"/>
      <c r="J2" s="272"/>
      <c r="K2" s="269" t="s">
        <v>24</v>
      </c>
      <c r="L2" s="269"/>
      <c r="M2" s="36"/>
    </row>
    <row r="3" spans="1:14" ht="7.5" customHeight="1">
      <c r="A3" s="233"/>
      <c r="B3" s="233"/>
      <c r="C3" s="233"/>
      <c r="D3" s="233"/>
      <c r="E3" s="233"/>
      <c r="F3" s="232"/>
      <c r="G3" s="232"/>
      <c r="H3" s="232"/>
      <c r="I3" s="232"/>
      <c r="J3" s="232"/>
      <c r="K3" s="234"/>
      <c r="L3" s="234"/>
      <c r="M3" s="234"/>
    </row>
    <row r="4" spans="1:14">
      <c r="A4" s="265" t="s">
        <v>2</v>
      </c>
      <c r="B4" s="266"/>
      <c r="C4" s="266"/>
      <c r="D4" s="266"/>
      <c r="E4" s="267"/>
      <c r="F4" s="232"/>
      <c r="G4" s="232"/>
      <c r="H4" s="232"/>
      <c r="I4" s="235" t="s">
        <v>60</v>
      </c>
      <c r="J4" s="235"/>
      <c r="K4" s="235"/>
      <c r="L4" s="235"/>
      <c r="M4" s="235"/>
    </row>
    <row r="5" spans="1:14" ht="18.75" customHeight="1">
      <c r="A5" s="230" t="s">
        <v>4</v>
      </c>
      <c r="B5" s="230"/>
      <c r="C5" s="248"/>
      <c r="D5" s="268"/>
      <c r="E5" s="249"/>
      <c r="F5" s="232"/>
      <c r="G5" s="232"/>
      <c r="H5" s="232"/>
      <c r="I5" s="259" t="s">
        <v>5</v>
      </c>
      <c r="J5" s="259"/>
      <c r="K5" s="262"/>
      <c r="L5" s="263"/>
      <c r="M5" s="264"/>
    </row>
    <row r="6" spans="1:14" ht="18.75" customHeight="1">
      <c r="A6" s="231" t="s">
        <v>18</v>
      </c>
      <c r="B6" s="231"/>
      <c r="C6" s="37"/>
      <c r="D6" s="256"/>
      <c r="E6" s="256"/>
      <c r="F6" s="232"/>
      <c r="G6" s="232"/>
      <c r="H6" s="232"/>
      <c r="I6" s="231" t="s">
        <v>18</v>
      </c>
      <c r="J6" s="231"/>
      <c r="K6" s="260"/>
      <c r="L6" s="261"/>
      <c r="M6" s="270"/>
      <c r="N6" s="264"/>
    </row>
    <row r="7" spans="1:14">
      <c r="A7" s="229" t="s">
        <v>3</v>
      </c>
      <c r="B7" s="229"/>
      <c r="C7" s="229"/>
      <c r="D7" s="229"/>
      <c r="E7" s="229"/>
      <c r="F7" s="229"/>
      <c r="G7" s="229"/>
      <c r="H7" s="229"/>
      <c r="I7" s="229"/>
      <c r="J7" s="229"/>
      <c r="K7" s="229"/>
      <c r="L7" s="229"/>
      <c r="M7" s="229"/>
    </row>
    <row r="8" spans="1:14">
      <c r="A8" s="277" t="s">
        <v>21</v>
      </c>
      <c r="B8" s="278"/>
      <c r="C8" s="279"/>
      <c r="D8" s="3" t="s">
        <v>20</v>
      </c>
      <c r="E8" s="52"/>
      <c r="F8" s="239"/>
      <c r="G8" s="240"/>
      <c r="H8" s="240"/>
      <c r="I8" s="277" t="s">
        <v>22</v>
      </c>
      <c r="J8" s="278"/>
      <c r="K8" s="279"/>
      <c r="L8" s="3" t="s">
        <v>20</v>
      </c>
      <c r="M8" s="52"/>
    </row>
    <row r="9" spans="1:14">
      <c r="A9" s="244" t="s">
        <v>26</v>
      </c>
      <c r="B9" s="245"/>
      <c r="C9" s="6" t="s">
        <v>6</v>
      </c>
      <c r="D9" s="9" t="s">
        <v>12</v>
      </c>
      <c r="E9" s="5" t="s">
        <v>15</v>
      </c>
      <c r="F9" s="241"/>
      <c r="G9" s="242"/>
      <c r="H9" s="242"/>
      <c r="I9" s="244" t="s">
        <v>26</v>
      </c>
      <c r="J9" s="245"/>
      <c r="K9" s="6" t="s">
        <v>6</v>
      </c>
      <c r="L9" s="9" t="s">
        <v>12</v>
      </c>
      <c r="M9" s="5" t="s">
        <v>15</v>
      </c>
    </row>
    <row r="10" spans="1:14">
      <c r="A10" s="253" t="s">
        <v>72</v>
      </c>
      <c r="B10" s="253"/>
      <c r="C10" s="17"/>
      <c r="D10" s="37"/>
      <c r="E10" s="38"/>
      <c r="F10" s="241"/>
      <c r="G10" s="242"/>
      <c r="H10" s="242"/>
      <c r="I10" s="246"/>
      <c r="J10" s="247"/>
      <c r="K10" s="17"/>
      <c r="L10" s="37"/>
      <c r="M10" s="38"/>
    </row>
    <row r="11" spans="1:14">
      <c r="A11" s="253"/>
      <c r="B11" s="253"/>
      <c r="C11" s="17"/>
      <c r="D11" s="37"/>
      <c r="E11" s="38"/>
      <c r="F11" s="241"/>
      <c r="G11" s="242"/>
      <c r="H11" s="242"/>
      <c r="I11" s="248"/>
      <c r="J11" s="249"/>
      <c r="K11" s="20"/>
      <c r="L11" s="37"/>
      <c r="M11" s="38"/>
    </row>
    <row r="12" spans="1:14">
      <c r="A12" s="253"/>
      <c r="B12" s="253"/>
      <c r="C12" s="17"/>
      <c r="D12" s="37"/>
      <c r="E12" s="38"/>
      <c r="F12" s="241"/>
      <c r="G12" s="242"/>
      <c r="H12" s="242"/>
      <c r="I12" s="246"/>
      <c r="J12" s="247"/>
      <c r="K12" s="17"/>
      <c r="L12" s="37"/>
      <c r="M12" s="38"/>
    </row>
    <row r="13" spans="1:14">
      <c r="A13" s="253"/>
      <c r="B13" s="253"/>
      <c r="C13" s="17"/>
      <c r="D13" s="37"/>
      <c r="E13" s="38"/>
      <c r="F13" s="241"/>
      <c r="G13" s="242"/>
      <c r="H13" s="242"/>
      <c r="I13" s="246"/>
      <c r="J13" s="247"/>
      <c r="K13" s="17"/>
      <c r="L13" s="37"/>
      <c r="M13" s="38"/>
    </row>
    <row r="14" spans="1:14">
      <c r="A14" s="250" t="s">
        <v>19</v>
      </c>
      <c r="B14" s="251"/>
      <c r="C14" s="252"/>
      <c r="D14" s="276"/>
      <c r="E14" s="276"/>
      <c r="F14" s="241"/>
      <c r="G14" s="242"/>
      <c r="H14" s="242"/>
      <c r="I14" s="243"/>
      <c r="J14" s="243"/>
      <c r="K14" s="243"/>
      <c r="L14" s="243"/>
      <c r="M14" s="243"/>
      <c r="N14" s="8"/>
    </row>
    <row r="15" spans="1:14">
      <c r="A15" s="238"/>
      <c r="B15" s="238"/>
      <c r="C15" s="238"/>
      <c r="D15" s="238"/>
      <c r="E15" s="238"/>
      <c r="F15" s="238"/>
      <c r="G15" s="238"/>
      <c r="H15" s="238"/>
      <c r="I15" s="238"/>
      <c r="J15" s="238"/>
      <c r="K15" s="238"/>
      <c r="L15" s="238"/>
      <c r="M15" s="238"/>
    </row>
    <row r="16" spans="1:14">
      <c r="A16" s="237" t="s">
        <v>44</v>
      </c>
      <c r="B16" s="237"/>
      <c r="C16" s="237"/>
      <c r="D16" s="237"/>
      <c r="E16" s="237"/>
      <c r="F16" s="237"/>
      <c r="G16" s="237"/>
      <c r="H16" s="237"/>
      <c r="I16" s="237"/>
      <c r="J16" s="237"/>
      <c r="K16" s="237"/>
      <c r="L16" s="237"/>
      <c r="M16" s="237"/>
    </row>
    <row r="17" spans="1:13" ht="32.25" customHeight="1">
      <c r="A17" s="274" t="s">
        <v>56</v>
      </c>
      <c r="B17" s="274"/>
      <c r="C17" s="274"/>
      <c r="D17" s="274"/>
      <c r="E17" s="274"/>
      <c r="F17" s="274"/>
      <c r="G17" s="274"/>
      <c r="H17" s="274"/>
      <c r="I17" s="274"/>
      <c r="J17" s="274"/>
      <c r="K17" s="274"/>
      <c r="L17" s="274"/>
      <c r="M17" s="274"/>
    </row>
    <row r="18" spans="1:13">
      <c r="A18" s="236" t="s">
        <v>57</v>
      </c>
      <c r="B18" s="236"/>
      <c r="C18" s="236"/>
      <c r="D18" s="236"/>
      <c r="E18" s="236"/>
      <c r="F18" s="236"/>
      <c r="G18" s="236"/>
      <c r="H18" s="236"/>
      <c r="I18" s="236"/>
      <c r="J18" s="236"/>
      <c r="K18" s="236"/>
      <c r="L18" s="236"/>
      <c r="M18" s="236"/>
    </row>
    <row r="19" spans="1:13">
      <c r="A19" s="236" t="s">
        <v>45</v>
      </c>
      <c r="B19" s="236"/>
      <c r="C19" s="236"/>
      <c r="D19" s="236"/>
      <c r="E19" s="236"/>
      <c r="F19" s="236"/>
      <c r="G19" s="236"/>
      <c r="H19" s="236"/>
      <c r="I19" s="236"/>
      <c r="J19" s="236"/>
      <c r="K19" s="236"/>
      <c r="L19" s="236"/>
      <c r="M19" s="236"/>
    </row>
    <row r="20" spans="1:13">
      <c r="A20" s="236" t="s">
        <v>39</v>
      </c>
      <c r="B20" s="236"/>
      <c r="C20" s="236"/>
      <c r="D20" s="236"/>
      <c r="E20" s="236"/>
      <c r="F20" s="236"/>
      <c r="G20" s="236"/>
      <c r="H20" s="236"/>
      <c r="I20" s="236"/>
      <c r="J20" s="236"/>
      <c r="K20" s="236"/>
      <c r="L20" s="236"/>
      <c r="M20" s="236"/>
    </row>
    <row r="21" spans="1:13">
      <c r="A21" s="236" t="s">
        <v>46</v>
      </c>
      <c r="B21" s="236"/>
      <c r="C21" s="236"/>
      <c r="D21" s="236"/>
      <c r="E21" s="236"/>
      <c r="F21" s="236"/>
      <c r="G21" s="236"/>
      <c r="H21" s="236"/>
      <c r="I21" s="236"/>
      <c r="J21" s="236"/>
      <c r="K21" s="236"/>
      <c r="L21" s="236"/>
      <c r="M21" s="236"/>
    </row>
    <row r="22" spans="1:13">
      <c r="A22" s="236" t="s">
        <v>40</v>
      </c>
      <c r="B22" s="236"/>
      <c r="C22" s="236"/>
      <c r="D22" s="236"/>
      <c r="E22" s="236"/>
      <c r="F22" s="236"/>
      <c r="G22" s="236"/>
      <c r="H22" s="236"/>
      <c r="I22" s="236"/>
      <c r="J22" s="236"/>
      <c r="K22" s="236"/>
      <c r="L22" s="236"/>
      <c r="M22" s="236"/>
    </row>
    <row r="23" spans="1:13">
      <c r="A23" s="275" t="s">
        <v>49</v>
      </c>
      <c r="B23" s="275"/>
      <c r="C23" s="275"/>
      <c r="D23" s="275"/>
      <c r="E23" s="275"/>
      <c r="F23" s="275"/>
      <c r="G23" s="275"/>
      <c r="H23" s="275"/>
      <c r="I23" s="275"/>
      <c r="J23" s="275"/>
      <c r="K23" s="275"/>
      <c r="L23" s="275"/>
      <c r="M23" s="275"/>
    </row>
    <row r="24" spans="1:13">
      <c r="A24" s="236" t="s">
        <v>41</v>
      </c>
      <c r="B24" s="236"/>
      <c r="C24" s="236"/>
      <c r="D24" s="236"/>
      <c r="E24" s="236"/>
      <c r="F24" s="236"/>
      <c r="G24" s="236"/>
      <c r="H24" s="236"/>
      <c r="I24" s="236"/>
      <c r="J24" s="236"/>
      <c r="K24" s="236"/>
      <c r="L24" s="236"/>
      <c r="M24" s="236"/>
    </row>
    <row r="25" spans="1:13">
      <c r="A25" s="236" t="s">
        <v>42</v>
      </c>
      <c r="B25" s="236"/>
      <c r="C25" s="236"/>
      <c r="D25" s="236"/>
      <c r="E25" s="236"/>
      <c r="F25" s="236"/>
      <c r="G25" s="236"/>
      <c r="H25" s="236"/>
      <c r="I25" s="236"/>
      <c r="J25" s="236"/>
      <c r="K25" s="236"/>
      <c r="L25" s="236"/>
      <c r="M25" s="236"/>
    </row>
    <row r="26" spans="1:13">
      <c r="A26" s="236" t="s">
        <v>43</v>
      </c>
      <c r="B26" s="236"/>
      <c r="C26" s="236"/>
      <c r="D26" s="236"/>
      <c r="E26" s="236"/>
      <c r="F26" s="236"/>
      <c r="G26" s="236"/>
      <c r="H26" s="236"/>
      <c r="I26" s="236"/>
      <c r="J26" s="236"/>
      <c r="K26" s="236"/>
      <c r="L26" s="236"/>
      <c r="M26" s="236"/>
    </row>
    <row r="27" spans="1:13">
      <c r="A27" s="273" t="s">
        <v>47</v>
      </c>
      <c r="B27" s="273"/>
      <c r="C27" s="273"/>
      <c r="D27" s="273"/>
      <c r="E27" s="273"/>
      <c r="F27" s="273"/>
      <c r="G27" s="273"/>
      <c r="H27" s="273"/>
      <c r="I27" s="273"/>
      <c r="J27" s="273"/>
      <c r="K27" s="273"/>
      <c r="L27" s="273"/>
      <c r="M27" s="273"/>
    </row>
    <row r="28" spans="1:13">
      <c r="A28" s="236" t="s">
        <v>48</v>
      </c>
      <c r="B28" s="236"/>
      <c r="C28" s="236"/>
      <c r="D28" s="236"/>
      <c r="E28" s="236"/>
      <c r="F28" s="236"/>
      <c r="G28" s="236"/>
      <c r="H28" s="236"/>
      <c r="I28" s="236"/>
      <c r="J28" s="236"/>
      <c r="K28" s="236"/>
      <c r="L28" s="236"/>
      <c r="M28" s="236"/>
    </row>
    <row r="29" spans="1:13" ht="44.25" customHeight="1">
      <c r="A29" s="271" t="s">
        <v>58</v>
      </c>
      <c r="B29" s="271"/>
      <c r="C29" s="271"/>
      <c r="D29" s="271"/>
      <c r="E29" s="271"/>
      <c r="F29" s="271"/>
      <c r="G29" s="271"/>
      <c r="H29" s="271"/>
      <c r="I29" s="271"/>
      <c r="J29" s="271"/>
      <c r="K29" s="271"/>
      <c r="L29" s="271"/>
      <c r="M29" s="271"/>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sheetPr>
  <dimension ref="A1:T167"/>
  <sheetViews>
    <sheetView zoomScale="90" zoomScaleNormal="90" workbookViewId="0">
      <pane xSplit="3" ySplit="4" topLeftCell="D36" activePane="bottomRight" state="frozen"/>
      <selection pane="topRight" activeCell="C1" sqref="C1"/>
      <selection pane="bottomLeft" activeCell="A5" sqref="A5"/>
      <selection pane="bottomRight" activeCell="C43" sqref="C43:H44"/>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82" t="s">
        <v>70</v>
      </c>
      <c r="B1" s="282"/>
      <c r="C1" s="282"/>
      <c r="D1" s="282"/>
      <c r="E1" s="282"/>
      <c r="F1" s="282"/>
      <c r="G1" s="282"/>
      <c r="H1" s="282"/>
      <c r="I1" s="282"/>
      <c r="J1" s="282"/>
      <c r="K1" s="282"/>
      <c r="L1" s="282"/>
      <c r="M1" s="282"/>
      <c r="N1" s="282"/>
      <c r="O1" s="282"/>
      <c r="P1" s="282"/>
      <c r="Q1" s="282"/>
      <c r="R1" s="282"/>
      <c r="S1" s="282"/>
    </row>
    <row r="2" spans="1:20" ht="16.5" customHeight="1">
      <c r="A2" s="285" t="s">
        <v>59</v>
      </c>
      <c r="B2" s="286"/>
      <c r="C2" s="286"/>
      <c r="D2" s="25">
        <v>43556</v>
      </c>
      <c r="E2" s="22"/>
      <c r="F2" s="22"/>
      <c r="G2" s="22"/>
      <c r="H2" s="22"/>
      <c r="I2" s="22"/>
      <c r="J2" s="22"/>
      <c r="K2" s="22"/>
      <c r="L2" s="22"/>
      <c r="M2" s="22"/>
      <c r="N2" s="22"/>
      <c r="O2" s="22"/>
      <c r="P2" s="22"/>
      <c r="Q2" s="22"/>
      <c r="R2" s="22"/>
      <c r="S2" s="22"/>
    </row>
    <row r="3" spans="1:20" ht="24" customHeight="1">
      <c r="A3" s="281" t="s">
        <v>14</v>
      </c>
      <c r="B3" s="283" t="s">
        <v>61</v>
      </c>
      <c r="C3" s="280" t="s">
        <v>7</v>
      </c>
      <c r="D3" s="280" t="s">
        <v>55</v>
      </c>
      <c r="E3" s="280" t="s">
        <v>16</v>
      </c>
      <c r="F3" s="287" t="s">
        <v>17</v>
      </c>
      <c r="G3" s="280" t="s">
        <v>8</v>
      </c>
      <c r="H3" s="280"/>
      <c r="I3" s="280"/>
      <c r="J3" s="280" t="s">
        <v>31</v>
      </c>
      <c r="K3" s="283" t="s">
        <v>33</v>
      </c>
      <c r="L3" s="283" t="s">
        <v>50</v>
      </c>
      <c r="M3" s="283" t="s">
        <v>51</v>
      </c>
      <c r="N3" s="283" t="s">
        <v>34</v>
      </c>
      <c r="O3" s="283" t="s">
        <v>35</v>
      </c>
      <c r="P3" s="281" t="s">
        <v>54</v>
      </c>
      <c r="Q3" s="280" t="s">
        <v>52</v>
      </c>
      <c r="R3" s="280" t="s">
        <v>32</v>
      </c>
      <c r="S3" s="280" t="s">
        <v>53</v>
      </c>
      <c r="T3" s="280" t="s">
        <v>13</v>
      </c>
    </row>
    <row r="4" spans="1:20" ht="25.5" customHeight="1">
      <c r="A4" s="281"/>
      <c r="B4" s="288"/>
      <c r="C4" s="280"/>
      <c r="D4" s="280"/>
      <c r="E4" s="280"/>
      <c r="F4" s="287"/>
      <c r="G4" s="15" t="s">
        <v>9</v>
      </c>
      <c r="H4" s="15" t="s">
        <v>10</v>
      </c>
      <c r="I4" s="11" t="s">
        <v>11</v>
      </c>
      <c r="J4" s="280"/>
      <c r="K4" s="284"/>
      <c r="L4" s="284"/>
      <c r="M4" s="284"/>
      <c r="N4" s="284"/>
      <c r="O4" s="284"/>
      <c r="P4" s="281"/>
      <c r="Q4" s="281"/>
      <c r="R4" s="280"/>
      <c r="S4" s="280"/>
      <c r="T4" s="280"/>
    </row>
    <row r="5" spans="1:20" ht="24">
      <c r="A5" s="4">
        <v>1</v>
      </c>
      <c r="B5" s="17" t="s">
        <v>62</v>
      </c>
      <c r="C5" s="62" t="s">
        <v>99</v>
      </c>
      <c r="D5" s="70" t="s">
        <v>23</v>
      </c>
      <c r="E5" s="71"/>
      <c r="F5" s="62"/>
      <c r="G5" s="71">
        <v>45</v>
      </c>
      <c r="H5" s="71">
        <v>34</v>
      </c>
      <c r="I5" s="72"/>
      <c r="J5" s="73">
        <v>9508201126</v>
      </c>
      <c r="K5" s="74" t="s">
        <v>103</v>
      </c>
      <c r="L5" s="80" t="s">
        <v>104</v>
      </c>
      <c r="M5" s="74">
        <v>9707419017</v>
      </c>
      <c r="N5" s="73" t="s">
        <v>105</v>
      </c>
      <c r="O5" s="74">
        <v>9577010896</v>
      </c>
      <c r="P5" s="76">
        <v>43556</v>
      </c>
      <c r="Q5" s="77" t="s">
        <v>100</v>
      </c>
      <c r="R5" s="77" t="s">
        <v>101</v>
      </c>
      <c r="S5" s="77" t="s">
        <v>102</v>
      </c>
      <c r="T5" s="18"/>
    </row>
    <row r="6" spans="1:20" ht="24">
      <c r="A6" s="4">
        <v>2</v>
      </c>
      <c r="B6" s="17" t="s">
        <v>63</v>
      </c>
      <c r="C6" s="62" t="s">
        <v>99</v>
      </c>
      <c r="D6" s="77" t="s">
        <v>23</v>
      </c>
      <c r="E6" s="78"/>
      <c r="F6" s="77"/>
      <c r="G6" s="78">
        <v>35</v>
      </c>
      <c r="H6" s="78">
        <v>37</v>
      </c>
      <c r="I6" s="79">
        <f t="shared" ref="I6" si="0">+G6+H6</f>
        <v>72</v>
      </c>
      <c r="J6" s="73">
        <v>9508201126</v>
      </c>
      <c r="K6" s="74" t="s">
        <v>103</v>
      </c>
      <c r="L6" s="80" t="s">
        <v>104</v>
      </c>
      <c r="M6" s="74">
        <v>9707419017</v>
      </c>
      <c r="N6" s="73" t="s">
        <v>105</v>
      </c>
      <c r="O6" s="74">
        <v>9577010896</v>
      </c>
      <c r="P6" s="66"/>
      <c r="Q6" s="81"/>
      <c r="R6" s="81"/>
      <c r="S6" s="81"/>
      <c r="T6" s="18"/>
    </row>
    <row r="7" spans="1:20">
      <c r="A7" s="4">
        <v>3</v>
      </c>
      <c r="B7" s="17" t="s">
        <v>62</v>
      </c>
      <c r="C7" s="62" t="s">
        <v>73</v>
      </c>
      <c r="D7" s="65" t="s">
        <v>25</v>
      </c>
      <c r="E7" s="82"/>
      <c r="F7" s="65"/>
      <c r="G7" s="82"/>
      <c r="H7" s="82"/>
      <c r="I7" s="65"/>
      <c r="J7" s="65"/>
      <c r="K7" s="65"/>
      <c r="L7" s="65"/>
      <c r="M7" s="65"/>
      <c r="N7" s="65"/>
      <c r="O7" s="65"/>
      <c r="P7" s="83"/>
      <c r="Q7" s="81"/>
      <c r="R7" s="81"/>
      <c r="S7" s="81" t="s">
        <v>102</v>
      </c>
      <c r="T7" s="18"/>
    </row>
    <row r="8" spans="1:20">
      <c r="A8" s="4">
        <v>4</v>
      </c>
      <c r="B8" s="17" t="s">
        <v>63</v>
      </c>
      <c r="C8" s="62" t="s">
        <v>74</v>
      </c>
      <c r="D8" s="70" t="s">
        <v>25</v>
      </c>
      <c r="E8" s="71"/>
      <c r="F8" s="62"/>
      <c r="G8" s="71">
        <v>34</v>
      </c>
      <c r="H8" s="71">
        <v>36</v>
      </c>
      <c r="I8" s="72">
        <f>+G8+H8</f>
        <v>70</v>
      </c>
      <c r="J8" s="84" t="s">
        <v>106</v>
      </c>
      <c r="K8" s="74" t="s">
        <v>107</v>
      </c>
      <c r="L8" s="75" t="s">
        <v>108</v>
      </c>
      <c r="M8" s="85">
        <v>9864222301</v>
      </c>
      <c r="N8" s="86" t="s">
        <v>109</v>
      </c>
      <c r="O8" s="74">
        <v>8486353980</v>
      </c>
      <c r="P8" s="76">
        <v>43557</v>
      </c>
      <c r="Q8" s="65" t="s">
        <v>110</v>
      </c>
      <c r="R8" s="77" t="s">
        <v>111</v>
      </c>
      <c r="S8" s="77" t="s">
        <v>102</v>
      </c>
      <c r="T8" s="18"/>
    </row>
    <row r="9" spans="1:20">
      <c r="A9" s="4">
        <v>5</v>
      </c>
      <c r="B9" s="17"/>
      <c r="C9" s="62"/>
      <c r="D9" s="70"/>
      <c r="E9" s="71"/>
      <c r="F9" s="62"/>
      <c r="G9" s="71"/>
      <c r="H9" s="71"/>
      <c r="I9" s="72"/>
      <c r="J9" s="87"/>
      <c r="K9" s="74"/>
      <c r="L9" s="80"/>
      <c r="M9" s="74"/>
      <c r="N9" s="73"/>
      <c r="O9" s="74"/>
      <c r="P9" s="66"/>
      <c r="Q9" s="81"/>
      <c r="R9" s="81"/>
      <c r="S9" s="81"/>
      <c r="T9" s="18"/>
    </row>
    <row r="10" spans="1:20">
      <c r="A10" s="4">
        <v>6</v>
      </c>
      <c r="B10" s="17" t="s">
        <v>62</v>
      </c>
      <c r="C10" s="62" t="s">
        <v>172</v>
      </c>
      <c r="D10" s="70" t="s">
        <v>25</v>
      </c>
      <c r="E10" s="71"/>
      <c r="F10" s="62"/>
      <c r="G10" s="71">
        <v>38</v>
      </c>
      <c r="H10" s="71">
        <v>32</v>
      </c>
      <c r="I10" s="89">
        <f>+G10+H10</f>
        <v>70</v>
      </c>
      <c r="J10" s="103">
        <v>9957661647</v>
      </c>
      <c r="K10" s="92" t="s">
        <v>115</v>
      </c>
      <c r="L10" s="92" t="s">
        <v>116</v>
      </c>
      <c r="M10" s="88">
        <v>9954077517</v>
      </c>
      <c r="N10" s="93" t="s">
        <v>117</v>
      </c>
      <c r="O10" s="92">
        <v>9707811933</v>
      </c>
      <c r="P10" s="76"/>
      <c r="Q10" s="77"/>
      <c r="R10" s="77"/>
      <c r="S10" s="77"/>
      <c r="T10" s="18"/>
    </row>
    <row r="11" spans="1:20">
      <c r="A11" s="4">
        <v>7</v>
      </c>
      <c r="B11" s="17" t="s">
        <v>63</v>
      </c>
      <c r="C11" s="62" t="s">
        <v>77</v>
      </c>
      <c r="D11" s="70" t="s">
        <v>25</v>
      </c>
      <c r="E11" s="71"/>
      <c r="F11" s="62"/>
      <c r="G11" s="71">
        <v>34</v>
      </c>
      <c r="H11" s="71">
        <v>28</v>
      </c>
      <c r="I11" s="89">
        <f t="shared" ref="I11:I70" si="1">+G11+H11</f>
        <v>62</v>
      </c>
      <c r="J11" s="91">
        <v>9707286915</v>
      </c>
      <c r="K11" s="74" t="s">
        <v>107</v>
      </c>
      <c r="L11" s="75" t="s">
        <v>108</v>
      </c>
      <c r="M11" s="73">
        <v>9864222301</v>
      </c>
      <c r="N11" s="73" t="s">
        <v>112</v>
      </c>
      <c r="O11" s="73">
        <v>9508201126</v>
      </c>
      <c r="P11" s="76">
        <v>43558</v>
      </c>
      <c r="Q11" s="77" t="s">
        <v>113</v>
      </c>
      <c r="R11" s="77" t="s">
        <v>114</v>
      </c>
      <c r="S11" s="77" t="s">
        <v>102</v>
      </c>
      <c r="T11" s="18"/>
    </row>
    <row r="12" spans="1:20" s="51" customFormat="1">
      <c r="A12" s="49">
        <v>8</v>
      </c>
      <c r="B12" s="20"/>
      <c r="C12" s="62"/>
      <c r="D12" s="70"/>
      <c r="E12" s="71"/>
      <c r="F12" s="90"/>
      <c r="G12" s="132"/>
      <c r="H12" s="132"/>
      <c r="I12" s="132"/>
      <c r="J12" s="132"/>
      <c r="K12" s="132"/>
      <c r="L12" s="132"/>
      <c r="M12" s="132"/>
      <c r="N12" s="132"/>
      <c r="O12" s="132"/>
      <c r="P12" s="66"/>
      <c r="Q12" s="81"/>
      <c r="R12" s="81" t="s">
        <v>114</v>
      </c>
      <c r="S12" s="81" t="s">
        <v>102</v>
      </c>
      <c r="T12" s="50"/>
    </row>
    <row r="13" spans="1:20" ht="33">
      <c r="A13" s="4">
        <v>9</v>
      </c>
      <c r="B13" s="17" t="s">
        <v>62</v>
      </c>
      <c r="C13" s="62" t="s">
        <v>75</v>
      </c>
      <c r="D13" s="70" t="s">
        <v>25</v>
      </c>
      <c r="E13" s="71"/>
      <c r="F13" s="62"/>
      <c r="G13" s="71">
        <v>23</v>
      </c>
      <c r="H13" s="71">
        <v>34</v>
      </c>
      <c r="I13" s="89">
        <f t="shared" ref="I13" si="2">+G13+H13</f>
        <v>57</v>
      </c>
      <c r="J13" s="73">
        <v>9957661647</v>
      </c>
      <c r="K13" s="92" t="s">
        <v>115</v>
      </c>
      <c r="L13" s="92" t="s">
        <v>116</v>
      </c>
      <c r="M13" s="88">
        <v>9954077517</v>
      </c>
      <c r="N13" s="93" t="s">
        <v>117</v>
      </c>
      <c r="O13" s="92">
        <v>9707811933</v>
      </c>
      <c r="P13" s="76">
        <v>43559</v>
      </c>
      <c r="Q13" s="77"/>
      <c r="R13" s="77"/>
      <c r="S13" s="77"/>
      <c r="T13" s="18"/>
    </row>
    <row r="14" spans="1:20" ht="25.5">
      <c r="A14" s="4">
        <v>10</v>
      </c>
      <c r="B14" s="17" t="s">
        <v>63</v>
      </c>
      <c r="C14" s="63" t="s">
        <v>76</v>
      </c>
      <c r="D14" s="70" t="s">
        <v>25</v>
      </c>
      <c r="E14" s="71"/>
      <c r="F14" s="62"/>
      <c r="G14" s="71">
        <v>23</v>
      </c>
      <c r="H14" s="71">
        <v>34</v>
      </c>
      <c r="I14" s="89">
        <f t="shared" si="1"/>
        <v>57</v>
      </c>
      <c r="J14" s="73">
        <v>9957661647</v>
      </c>
      <c r="K14" s="92" t="s">
        <v>115</v>
      </c>
      <c r="L14" s="92" t="s">
        <v>116</v>
      </c>
      <c r="M14" s="88">
        <v>9954077517</v>
      </c>
      <c r="N14" s="93" t="s">
        <v>117</v>
      </c>
      <c r="O14" s="92">
        <v>9707811933</v>
      </c>
      <c r="P14" s="76">
        <v>43559</v>
      </c>
      <c r="Q14" s="77" t="s">
        <v>118</v>
      </c>
      <c r="R14" s="77" t="s">
        <v>119</v>
      </c>
      <c r="S14" s="77" t="s">
        <v>102</v>
      </c>
      <c r="T14" s="18"/>
    </row>
    <row r="15" spans="1:20">
      <c r="A15" s="4">
        <v>11</v>
      </c>
      <c r="B15" s="17"/>
      <c r="C15" s="62"/>
      <c r="D15" s="94"/>
      <c r="E15" s="95"/>
      <c r="F15" s="62"/>
      <c r="G15" s="71"/>
      <c r="H15" s="71"/>
      <c r="I15" s="89"/>
      <c r="J15" s="96"/>
      <c r="K15" s="74"/>
      <c r="L15" s="75"/>
      <c r="M15" s="73"/>
      <c r="N15" s="73"/>
      <c r="O15" s="73"/>
      <c r="P15" s="66"/>
      <c r="Q15" s="81"/>
      <c r="R15" s="81"/>
      <c r="S15" s="81"/>
      <c r="T15" s="18"/>
    </row>
    <row r="16" spans="1:20" ht="33">
      <c r="A16" s="4">
        <v>12</v>
      </c>
      <c r="B16" s="17" t="s">
        <v>62</v>
      </c>
      <c r="C16" s="62" t="s">
        <v>78</v>
      </c>
      <c r="D16" s="70" t="s">
        <v>25</v>
      </c>
      <c r="E16" s="71"/>
      <c r="F16" s="62"/>
      <c r="G16" s="71">
        <v>45</v>
      </c>
      <c r="H16" s="71">
        <v>32</v>
      </c>
      <c r="I16" s="89">
        <f>+G16+H16</f>
        <v>77</v>
      </c>
      <c r="J16" s="133">
        <v>8254820836</v>
      </c>
      <c r="K16" s="74" t="s">
        <v>107</v>
      </c>
      <c r="L16" s="75" t="s">
        <v>108</v>
      </c>
      <c r="M16" s="73">
        <v>9864222301</v>
      </c>
      <c r="N16" s="73" t="s">
        <v>112</v>
      </c>
      <c r="O16" s="73">
        <v>9508201126</v>
      </c>
      <c r="P16" s="66"/>
      <c r="Q16" s="77"/>
      <c r="R16" s="77"/>
      <c r="S16" s="77" t="s">
        <v>102</v>
      </c>
      <c r="T16" s="18"/>
    </row>
    <row r="17" spans="1:20">
      <c r="A17" s="4">
        <v>13</v>
      </c>
      <c r="B17" s="17" t="s">
        <v>63</v>
      </c>
      <c r="C17" s="62" t="s">
        <v>79</v>
      </c>
      <c r="D17" s="70" t="s">
        <v>25</v>
      </c>
      <c r="E17" s="71"/>
      <c r="F17" s="62"/>
      <c r="G17" s="71">
        <v>34</v>
      </c>
      <c r="H17" s="71">
        <v>25</v>
      </c>
      <c r="I17" s="89">
        <f t="shared" si="1"/>
        <v>59</v>
      </c>
      <c r="J17" s="73">
        <v>9508201126</v>
      </c>
      <c r="K17" s="74" t="s">
        <v>107</v>
      </c>
      <c r="L17" s="75" t="s">
        <v>108</v>
      </c>
      <c r="M17" s="73">
        <v>9864222301</v>
      </c>
      <c r="N17" s="73" t="s">
        <v>112</v>
      </c>
      <c r="O17" s="73">
        <v>9508201126</v>
      </c>
      <c r="P17" s="76">
        <v>43560</v>
      </c>
      <c r="Q17" s="77" t="s">
        <v>120</v>
      </c>
      <c r="R17" s="77" t="s">
        <v>121</v>
      </c>
      <c r="S17" s="77" t="s">
        <v>102</v>
      </c>
      <c r="T17" s="18"/>
    </row>
    <row r="18" spans="1:20">
      <c r="A18" s="4">
        <v>14</v>
      </c>
      <c r="B18" s="17"/>
      <c r="C18" s="62"/>
      <c r="D18" s="70"/>
      <c r="E18" s="71"/>
      <c r="F18" s="62"/>
      <c r="G18" s="71"/>
      <c r="H18" s="71"/>
      <c r="I18" s="89"/>
      <c r="J18" s="96"/>
      <c r="K18" s="74"/>
      <c r="L18" s="75"/>
      <c r="M18" s="73"/>
      <c r="N18" s="73"/>
      <c r="O18" s="73"/>
      <c r="P18" s="66"/>
      <c r="Q18" s="81"/>
      <c r="R18" s="81"/>
      <c r="S18" s="81"/>
      <c r="T18" s="18"/>
    </row>
    <row r="19" spans="1:20" ht="25.5">
      <c r="A19" s="4">
        <v>15</v>
      </c>
      <c r="B19" s="17" t="s">
        <v>62</v>
      </c>
      <c r="C19" s="64" t="s">
        <v>80</v>
      </c>
      <c r="D19" s="65" t="s">
        <v>25</v>
      </c>
      <c r="E19" s="82"/>
      <c r="F19" s="65"/>
      <c r="G19" s="71">
        <v>23</v>
      </c>
      <c r="H19" s="71">
        <v>21</v>
      </c>
      <c r="I19" s="89">
        <v>44</v>
      </c>
      <c r="J19" s="103">
        <v>8638798011</v>
      </c>
      <c r="K19" s="74" t="s">
        <v>132</v>
      </c>
      <c r="L19" s="106" t="s">
        <v>133</v>
      </c>
      <c r="M19" s="106">
        <v>9707170999</v>
      </c>
      <c r="N19" s="107" t="s">
        <v>134</v>
      </c>
      <c r="O19" s="73">
        <v>8255034595</v>
      </c>
      <c r="P19" s="83"/>
      <c r="Q19" s="81"/>
      <c r="R19" s="65"/>
      <c r="S19" s="65"/>
      <c r="T19" s="18"/>
    </row>
    <row r="20" spans="1:20" ht="33">
      <c r="A20" s="4">
        <v>16</v>
      </c>
      <c r="B20" s="17" t="s">
        <v>63</v>
      </c>
      <c r="C20" s="62" t="s">
        <v>81</v>
      </c>
      <c r="D20" s="70" t="s">
        <v>25</v>
      </c>
      <c r="E20" s="71"/>
      <c r="F20" s="62"/>
      <c r="G20" s="71">
        <v>32</v>
      </c>
      <c r="H20" s="71">
        <v>32</v>
      </c>
      <c r="I20" s="89">
        <v>64</v>
      </c>
      <c r="J20" s="103">
        <v>8876969458</v>
      </c>
      <c r="K20" s="74" t="s">
        <v>132</v>
      </c>
      <c r="L20" s="106" t="s">
        <v>133</v>
      </c>
      <c r="M20" s="106">
        <v>9707170999</v>
      </c>
      <c r="N20" s="107" t="s">
        <v>134</v>
      </c>
      <c r="O20" s="73">
        <v>8255034595</v>
      </c>
      <c r="P20" s="76">
        <v>43561</v>
      </c>
      <c r="Q20" s="77" t="s">
        <v>122</v>
      </c>
      <c r="R20" s="77" t="s">
        <v>114</v>
      </c>
      <c r="S20" s="77" t="s">
        <v>102</v>
      </c>
      <c r="T20" s="18"/>
    </row>
    <row r="21" spans="1:20">
      <c r="A21" s="4">
        <v>17</v>
      </c>
      <c r="B21" s="17"/>
      <c r="C21" s="65"/>
      <c r="D21" s="70"/>
      <c r="E21" s="71"/>
      <c r="F21" s="62"/>
      <c r="G21" s="71"/>
      <c r="H21" s="71"/>
      <c r="I21" s="89"/>
      <c r="J21" s="96"/>
      <c r="K21" s="74"/>
      <c r="L21" s="75"/>
      <c r="M21" s="73"/>
      <c r="N21" s="73"/>
      <c r="O21" s="73"/>
      <c r="P21" s="97">
        <v>43562</v>
      </c>
      <c r="Q21" s="98" t="s">
        <v>123</v>
      </c>
      <c r="R21" s="81"/>
      <c r="S21" s="81"/>
      <c r="T21" s="18"/>
    </row>
    <row r="22" spans="1:20">
      <c r="A22" s="4">
        <v>18</v>
      </c>
      <c r="B22" s="17" t="s">
        <v>62</v>
      </c>
      <c r="C22" s="129" t="s">
        <v>164</v>
      </c>
      <c r="D22" s="70" t="s">
        <v>25</v>
      </c>
      <c r="E22" s="71"/>
      <c r="F22" s="62"/>
      <c r="G22" s="71"/>
      <c r="H22" s="71"/>
      <c r="I22" s="89"/>
      <c r="J22" s="96">
        <v>8761018729</v>
      </c>
      <c r="K22" s="92" t="s">
        <v>115</v>
      </c>
      <c r="L22" s="92" t="s">
        <v>116</v>
      </c>
      <c r="M22" s="88">
        <v>9954077517</v>
      </c>
      <c r="N22" s="93" t="s">
        <v>117</v>
      </c>
      <c r="O22" s="92">
        <v>9707811933</v>
      </c>
      <c r="P22" s="99">
        <v>43563</v>
      </c>
      <c r="Q22" s="77" t="s">
        <v>100</v>
      </c>
      <c r="R22" s="77" t="s">
        <v>119</v>
      </c>
      <c r="S22" s="77" t="s">
        <v>102</v>
      </c>
      <c r="T22" s="18"/>
    </row>
    <row r="23" spans="1:20">
      <c r="A23" s="4">
        <v>19</v>
      </c>
      <c r="B23" s="17" t="s">
        <v>63</v>
      </c>
      <c r="C23" s="129" t="s">
        <v>163</v>
      </c>
      <c r="D23" s="70" t="s">
        <v>25</v>
      </c>
      <c r="E23" s="71"/>
      <c r="F23" s="62"/>
      <c r="G23" s="71">
        <v>21</v>
      </c>
      <c r="H23" s="71">
        <v>34</v>
      </c>
      <c r="I23" s="89">
        <v>55</v>
      </c>
      <c r="J23" s="96">
        <v>9577801728</v>
      </c>
      <c r="K23" s="92" t="s">
        <v>115</v>
      </c>
      <c r="L23" s="92" t="s">
        <v>116</v>
      </c>
      <c r="M23" s="88">
        <v>9954077517</v>
      </c>
      <c r="N23" s="93" t="s">
        <v>117</v>
      </c>
      <c r="O23" s="92">
        <v>9707811933</v>
      </c>
      <c r="P23" s="99">
        <v>43563</v>
      </c>
      <c r="Q23" s="77" t="s">
        <v>100</v>
      </c>
      <c r="R23" s="77" t="s">
        <v>119</v>
      </c>
      <c r="S23" s="77" t="s">
        <v>102</v>
      </c>
      <c r="T23" s="18"/>
    </row>
    <row r="24" spans="1:20">
      <c r="A24" s="4">
        <v>20</v>
      </c>
      <c r="B24" s="17"/>
      <c r="C24" s="62"/>
      <c r="D24" s="70"/>
      <c r="E24" s="71"/>
      <c r="F24" s="62"/>
      <c r="G24" s="71"/>
      <c r="H24" s="71"/>
      <c r="I24" s="89"/>
      <c r="J24" s="62"/>
      <c r="K24" s="92"/>
      <c r="L24" s="100"/>
      <c r="M24" s="101"/>
      <c r="N24" s="102"/>
      <c r="O24" s="73"/>
      <c r="P24" s="66"/>
      <c r="Q24" s="81"/>
      <c r="R24" s="81"/>
      <c r="S24" s="81"/>
      <c r="T24" s="18"/>
    </row>
    <row r="25" spans="1:20">
      <c r="A25" s="4">
        <v>21</v>
      </c>
      <c r="B25" s="17" t="s">
        <v>62</v>
      </c>
      <c r="C25" s="66" t="s">
        <v>82</v>
      </c>
      <c r="D25" s="70" t="s">
        <v>25</v>
      </c>
      <c r="E25" s="71"/>
      <c r="F25" s="62"/>
      <c r="G25" s="71">
        <v>23</v>
      </c>
      <c r="H25" s="71">
        <v>21</v>
      </c>
      <c r="I25" s="89">
        <v>44</v>
      </c>
      <c r="J25" s="103">
        <v>9435962509</v>
      </c>
      <c r="K25" s="92" t="s">
        <v>125</v>
      </c>
      <c r="L25" s="100" t="s">
        <v>126</v>
      </c>
      <c r="M25" s="101">
        <v>9957430641</v>
      </c>
      <c r="N25" s="102" t="s">
        <v>127</v>
      </c>
      <c r="O25" s="73">
        <v>8486287850</v>
      </c>
      <c r="P25" s="99">
        <v>43564</v>
      </c>
      <c r="Q25" s="77" t="s">
        <v>110</v>
      </c>
      <c r="R25" s="77"/>
      <c r="S25" s="77" t="s">
        <v>102</v>
      </c>
      <c r="T25" s="18"/>
    </row>
    <row r="26" spans="1:20">
      <c r="A26" s="4">
        <v>22</v>
      </c>
      <c r="B26" s="17" t="s">
        <v>63</v>
      </c>
      <c r="C26" s="94" t="s">
        <v>173</v>
      </c>
      <c r="D26" s="70" t="s">
        <v>25</v>
      </c>
      <c r="E26" s="71"/>
      <c r="F26" s="62"/>
      <c r="G26" s="71">
        <v>167</v>
      </c>
      <c r="H26" s="71">
        <v>156</v>
      </c>
      <c r="I26" s="89">
        <v>323</v>
      </c>
      <c r="J26" s="103">
        <v>9577828829</v>
      </c>
      <c r="K26" s="92" t="s">
        <v>125</v>
      </c>
      <c r="L26" s="100" t="s">
        <v>126</v>
      </c>
      <c r="M26" s="101">
        <v>9957430641</v>
      </c>
      <c r="N26" s="102" t="s">
        <v>127</v>
      </c>
      <c r="O26" s="73">
        <v>8486287850</v>
      </c>
      <c r="P26" s="76"/>
      <c r="Q26" s="66"/>
      <c r="R26" s="77" t="s">
        <v>114</v>
      </c>
      <c r="S26" s="77" t="s">
        <v>102</v>
      </c>
      <c r="T26" s="18"/>
    </row>
    <row r="27" spans="1:20">
      <c r="A27" s="4">
        <v>23</v>
      </c>
      <c r="B27" s="17"/>
      <c r="C27" s="66"/>
      <c r="D27" s="77"/>
      <c r="E27" s="78"/>
      <c r="F27" s="77"/>
      <c r="G27" s="78"/>
      <c r="H27" s="78"/>
      <c r="I27" s="79"/>
      <c r="J27" s="103"/>
      <c r="K27" s="92"/>
      <c r="L27" s="100"/>
      <c r="M27" s="101"/>
      <c r="N27" s="102"/>
      <c r="O27" s="73"/>
      <c r="P27" s="76"/>
      <c r="Q27" s="81"/>
      <c r="R27" s="81"/>
      <c r="S27" s="81"/>
      <c r="T27" s="18"/>
    </row>
    <row r="28" spans="1:20">
      <c r="A28" s="4">
        <v>24</v>
      </c>
      <c r="B28" s="17" t="s">
        <v>62</v>
      </c>
      <c r="C28" s="62" t="s">
        <v>83</v>
      </c>
      <c r="D28" s="70" t="s">
        <v>25</v>
      </c>
      <c r="E28" s="71"/>
      <c r="F28" s="62"/>
      <c r="G28" s="71"/>
      <c r="H28" s="71"/>
      <c r="I28" s="89"/>
      <c r="J28" s="103">
        <v>9085260036</v>
      </c>
      <c r="K28" s="92" t="s">
        <v>125</v>
      </c>
      <c r="L28" s="100" t="s">
        <v>126</v>
      </c>
      <c r="M28" s="101">
        <v>9957430641</v>
      </c>
      <c r="N28" s="102" t="s">
        <v>127</v>
      </c>
      <c r="O28" s="73">
        <v>8486287850</v>
      </c>
      <c r="P28" s="99">
        <v>43565</v>
      </c>
      <c r="Q28" s="77"/>
      <c r="R28" s="77"/>
      <c r="S28" s="77"/>
      <c r="T28" s="18"/>
    </row>
    <row r="29" spans="1:20" ht="33">
      <c r="A29" s="4">
        <v>25</v>
      </c>
      <c r="B29" s="17" t="s">
        <v>63</v>
      </c>
      <c r="C29" s="62" t="s">
        <v>165</v>
      </c>
      <c r="D29" s="70" t="s">
        <v>25</v>
      </c>
      <c r="E29" s="71"/>
      <c r="F29" s="62"/>
      <c r="G29" s="71"/>
      <c r="H29" s="71"/>
      <c r="I29" s="89"/>
      <c r="J29" s="73">
        <v>9365508054</v>
      </c>
      <c r="K29" s="92" t="s">
        <v>125</v>
      </c>
      <c r="L29" s="100" t="s">
        <v>126</v>
      </c>
      <c r="M29" s="101">
        <v>9957430641</v>
      </c>
      <c r="N29" s="102" t="s">
        <v>127</v>
      </c>
      <c r="O29" s="73">
        <v>8486287850</v>
      </c>
      <c r="P29" s="99">
        <v>43565</v>
      </c>
      <c r="Q29" s="77" t="s">
        <v>131</v>
      </c>
      <c r="R29" s="77" t="s">
        <v>128</v>
      </c>
      <c r="S29" s="77"/>
      <c r="T29" s="18"/>
    </row>
    <row r="30" spans="1:20">
      <c r="A30" s="4">
        <v>26</v>
      </c>
      <c r="B30" s="17"/>
      <c r="C30" s="62"/>
      <c r="D30" s="70"/>
      <c r="E30" s="71"/>
      <c r="F30" s="62"/>
      <c r="G30" s="71"/>
      <c r="H30" s="71"/>
      <c r="I30" s="89"/>
      <c r="J30" s="73"/>
      <c r="K30" s="92"/>
      <c r="L30" s="100"/>
      <c r="M30" s="101"/>
      <c r="N30" s="102"/>
      <c r="O30" s="73"/>
      <c r="P30" s="76"/>
      <c r="Q30" s="77"/>
      <c r="R30" s="77"/>
      <c r="S30" s="77"/>
      <c r="T30" s="18"/>
    </row>
    <row r="31" spans="1:20">
      <c r="A31" s="4">
        <v>27</v>
      </c>
      <c r="B31" s="17" t="s">
        <v>62</v>
      </c>
      <c r="C31" s="62" t="s">
        <v>170</v>
      </c>
      <c r="D31" s="70" t="s">
        <v>23</v>
      </c>
      <c r="E31" s="71"/>
      <c r="F31" s="62" t="s">
        <v>169</v>
      </c>
      <c r="G31" s="71">
        <v>57</v>
      </c>
      <c r="H31" s="71">
        <v>63</v>
      </c>
      <c r="I31" s="89">
        <v>130</v>
      </c>
      <c r="J31" s="73">
        <v>9854001083</v>
      </c>
      <c r="K31" s="74" t="s">
        <v>132</v>
      </c>
      <c r="L31" s="106" t="s">
        <v>133</v>
      </c>
      <c r="M31" s="106">
        <v>9707170999</v>
      </c>
      <c r="N31" s="107" t="s">
        <v>134</v>
      </c>
      <c r="O31" s="73">
        <v>8255034595</v>
      </c>
      <c r="P31" s="99">
        <v>43566</v>
      </c>
      <c r="Q31" s="77" t="s">
        <v>135</v>
      </c>
      <c r="R31" s="77" t="s">
        <v>119</v>
      </c>
      <c r="S31" s="77"/>
      <c r="T31" s="18"/>
    </row>
    <row r="32" spans="1:20">
      <c r="A32" s="4">
        <v>28</v>
      </c>
      <c r="B32" s="17" t="s">
        <v>63</v>
      </c>
      <c r="C32" s="62" t="s">
        <v>84</v>
      </c>
      <c r="D32" s="81" t="s">
        <v>23</v>
      </c>
      <c r="E32" s="104"/>
      <c r="F32" s="81" t="s">
        <v>168</v>
      </c>
      <c r="G32" s="104">
        <v>112</v>
      </c>
      <c r="H32" s="104">
        <v>102</v>
      </c>
      <c r="I32" s="105">
        <f t="shared" si="1"/>
        <v>214</v>
      </c>
      <c r="J32" s="81">
        <v>9864069456</v>
      </c>
      <c r="K32" s="74" t="s">
        <v>132</v>
      </c>
      <c r="L32" s="106" t="s">
        <v>133</v>
      </c>
      <c r="M32" s="106">
        <v>9707170999</v>
      </c>
      <c r="N32" s="107" t="s">
        <v>134</v>
      </c>
      <c r="O32" s="73">
        <v>8255034595</v>
      </c>
      <c r="P32" s="99">
        <v>43566</v>
      </c>
      <c r="Q32" s="77" t="s">
        <v>135</v>
      </c>
      <c r="R32" s="77" t="s">
        <v>119</v>
      </c>
      <c r="S32" s="77"/>
      <c r="T32" s="18"/>
    </row>
    <row r="33" spans="1:20">
      <c r="A33" s="4">
        <v>29</v>
      </c>
      <c r="B33" s="17"/>
      <c r="C33" s="62"/>
      <c r="D33" s="70"/>
      <c r="E33" s="71"/>
      <c r="F33" s="62"/>
      <c r="G33" s="71"/>
      <c r="H33" s="71"/>
      <c r="I33" s="72"/>
      <c r="J33" s="108"/>
      <c r="K33" s="74"/>
      <c r="L33" s="75"/>
      <c r="M33" s="73"/>
      <c r="N33" s="73"/>
      <c r="O33" s="73"/>
      <c r="P33" s="66"/>
      <c r="Q33" s="77"/>
      <c r="R33" s="77"/>
      <c r="S33" s="77"/>
      <c r="T33" s="18"/>
    </row>
    <row r="34" spans="1:20">
      <c r="A34" s="4">
        <v>30</v>
      </c>
      <c r="B34" s="17" t="s">
        <v>62</v>
      </c>
      <c r="C34" s="62" t="s">
        <v>85</v>
      </c>
      <c r="D34" s="70" t="s">
        <v>25</v>
      </c>
      <c r="E34" s="71"/>
      <c r="F34" s="62"/>
      <c r="G34" s="71"/>
      <c r="H34" s="71"/>
      <c r="I34" s="72"/>
      <c r="J34" s="109"/>
      <c r="K34" s="92"/>
      <c r="L34" s="100"/>
      <c r="M34" s="101"/>
      <c r="N34" s="102"/>
      <c r="O34" s="73"/>
      <c r="P34" s="99">
        <v>43567</v>
      </c>
      <c r="Q34" s="77"/>
      <c r="R34" s="77"/>
      <c r="S34" s="77"/>
      <c r="T34" s="18"/>
    </row>
    <row r="35" spans="1:20" ht="24">
      <c r="A35" s="4">
        <v>31</v>
      </c>
      <c r="B35" s="17" t="s">
        <v>63</v>
      </c>
      <c r="C35" s="62" t="s">
        <v>171</v>
      </c>
      <c r="D35" s="70" t="s">
        <v>25</v>
      </c>
      <c r="E35" s="71"/>
      <c r="F35" s="62"/>
      <c r="G35" s="71">
        <v>34</v>
      </c>
      <c r="H35" s="71">
        <v>23</v>
      </c>
      <c r="I35" s="72">
        <v>57</v>
      </c>
      <c r="J35" s="62">
        <v>8011835050</v>
      </c>
      <c r="K35" s="74" t="s">
        <v>103</v>
      </c>
      <c r="L35" s="80" t="s">
        <v>104</v>
      </c>
      <c r="M35" s="74">
        <v>9707419017</v>
      </c>
      <c r="N35" s="73" t="s">
        <v>105</v>
      </c>
      <c r="O35" s="74">
        <v>9577010896</v>
      </c>
      <c r="P35" s="99">
        <v>43567</v>
      </c>
      <c r="Q35" s="77" t="s">
        <v>136</v>
      </c>
      <c r="R35" s="77" t="s">
        <v>137</v>
      </c>
      <c r="S35" s="77"/>
      <c r="T35" s="18"/>
    </row>
    <row r="36" spans="1:20">
      <c r="A36" s="4">
        <v>32</v>
      </c>
      <c r="B36" s="17"/>
      <c r="C36" s="62"/>
      <c r="D36" s="70"/>
      <c r="E36" s="71"/>
      <c r="F36" s="62"/>
      <c r="G36" s="71"/>
      <c r="H36" s="71"/>
      <c r="I36" s="72"/>
      <c r="J36" s="72"/>
      <c r="K36" s="92"/>
      <c r="L36" s="100"/>
      <c r="M36" s="101"/>
      <c r="N36" s="102"/>
      <c r="O36" s="73"/>
      <c r="P36" s="66"/>
      <c r="Q36" s="77"/>
      <c r="R36" s="77"/>
      <c r="S36" s="77"/>
      <c r="T36" s="18"/>
    </row>
    <row r="37" spans="1:20">
      <c r="A37" s="4">
        <v>33</v>
      </c>
      <c r="B37" s="17" t="s">
        <v>62</v>
      </c>
      <c r="C37" s="65" t="s">
        <v>86</v>
      </c>
      <c r="D37" s="70" t="s">
        <v>25</v>
      </c>
      <c r="E37" s="71"/>
      <c r="F37" s="62"/>
      <c r="G37" s="71">
        <v>31</v>
      </c>
      <c r="H37" s="71">
        <v>34</v>
      </c>
      <c r="I37" s="72">
        <v>65</v>
      </c>
      <c r="J37" s="87">
        <v>9678919759</v>
      </c>
      <c r="K37" s="74" t="s">
        <v>138</v>
      </c>
      <c r="L37" s="74" t="s">
        <v>139</v>
      </c>
      <c r="M37" s="74">
        <v>9207099669</v>
      </c>
      <c r="N37" s="88" t="s">
        <v>140</v>
      </c>
      <c r="O37" s="88">
        <v>8721003379</v>
      </c>
      <c r="P37" s="99">
        <v>43568</v>
      </c>
      <c r="Q37" s="77"/>
      <c r="R37" s="77"/>
      <c r="S37" s="77"/>
      <c r="T37" s="18"/>
    </row>
    <row r="38" spans="1:20">
      <c r="A38" s="4">
        <v>34</v>
      </c>
      <c r="B38" s="17" t="s">
        <v>63</v>
      </c>
      <c r="C38" s="62" t="s">
        <v>87</v>
      </c>
      <c r="D38" s="70" t="s">
        <v>25</v>
      </c>
      <c r="E38" s="71"/>
      <c r="F38" s="62"/>
      <c r="G38" s="71">
        <v>34</v>
      </c>
      <c r="H38" s="71">
        <v>31</v>
      </c>
      <c r="I38" s="72">
        <f>+G38+H38</f>
        <v>65</v>
      </c>
      <c r="J38" s="87">
        <v>9678919759</v>
      </c>
      <c r="K38" s="74" t="s">
        <v>138</v>
      </c>
      <c r="L38" s="74" t="s">
        <v>139</v>
      </c>
      <c r="M38" s="74">
        <v>9207099669</v>
      </c>
      <c r="N38" s="88" t="s">
        <v>140</v>
      </c>
      <c r="O38" s="88">
        <v>8721003379</v>
      </c>
      <c r="P38" s="99">
        <v>43568</v>
      </c>
      <c r="Q38" s="110" t="s">
        <v>122</v>
      </c>
      <c r="R38" s="77" t="s">
        <v>141</v>
      </c>
      <c r="S38" s="77" t="s">
        <v>102</v>
      </c>
      <c r="T38" s="18"/>
    </row>
    <row r="39" spans="1:20">
      <c r="A39" s="4">
        <v>35</v>
      </c>
      <c r="B39" s="17"/>
      <c r="C39" s="62"/>
      <c r="D39" s="70"/>
      <c r="E39" s="71"/>
      <c r="F39" s="62"/>
      <c r="G39" s="71"/>
      <c r="H39" s="71"/>
      <c r="I39" s="72"/>
      <c r="J39" s="84"/>
      <c r="K39" s="74"/>
      <c r="L39" s="74"/>
      <c r="M39" s="74"/>
      <c r="N39" s="88"/>
      <c r="O39" s="88"/>
      <c r="P39" s="66"/>
      <c r="Q39" s="66"/>
      <c r="R39" s="77"/>
      <c r="S39" s="77"/>
      <c r="T39" s="18"/>
    </row>
    <row r="40" spans="1:20">
      <c r="A40" s="4">
        <v>36</v>
      </c>
      <c r="B40" s="17"/>
      <c r="C40" s="62"/>
      <c r="D40" s="70"/>
      <c r="E40" s="71"/>
      <c r="F40" s="62"/>
      <c r="G40" s="71"/>
      <c r="H40" s="71"/>
      <c r="I40" s="72">
        <f t="shared" si="1"/>
        <v>0</v>
      </c>
      <c r="J40" s="68"/>
      <c r="K40" s="68"/>
      <c r="L40" s="68"/>
      <c r="M40" s="68"/>
      <c r="N40" s="68"/>
      <c r="O40" s="68"/>
      <c r="P40" s="97">
        <v>43569</v>
      </c>
      <c r="Q40" s="98" t="s">
        <v>123</v>
      </c>
      <c r="R40" s="77"/>
      <c r="S40" s="77"/>
      <c r="T40" s="18"/>
    </row>
    <row r="41" spans="1:20">
      <c r="A41" s="4">
        <v>37</v>
      </c>
      <c r="B41" s="17"/>
      <c r="C41" s="62"/>
      <c r="D41" s="70"/>
      <c r="E41" s="71"/>
      <c r="F41" s="62"/>
      <c r="G41" s="71"/>
      <c r="H41" s="71"/>
      <c r="I41" s="72"/>
      <c r="J41" s="87"/>
      <c r="K41" s="74"/>
      <c r="L41" s="74"/>
      <c r="M41" s="74"/>
      <c r="N41" s="88"/>
      <c r="O41" s="88"/>
      <c r="P41" s="97">
        <v>43570</v>
      </c>
      <c r="Q41" s="98" t="s">
        <v>143</v>
      </c>
      <c r="R41" s="77" t="s">
        <v>130</v>
      </c>
      <c r="S41" s="77" t="s">
        <v>102</v>
      </c>
      <c r="T41" s="18"/>
    </row>
    <row r="42" spans="1:20">
      <c r="A42" s="4">
        <v>38</v>
      </c>
      <c r="B42" s="17"/>
      <c r="C42" s="62"/>
      <c r="D42" s="70"/>
      <c r="E42" s="71"/>
      <c r="F42" s="62"/>
      <c r="G42" s="71"/>
      <c r="H42" s="71"/>
      <c r="I42" s="72"/>
      <c r="J42" s="87"/>
      <c r="K42" s="74"/>
      <c r="L42" s="74"/>
      <c r="M42" s="74"/>
      <c r="N42" s="88"/>
      <c r="O42" s="88"/>
      <c r="P42" s="97">
        <v>43571</v>
      </c>
      <c r="Q42" s="98" t="s">
        <v>110</v>
      </c>
      <c r="R42" s="77" t="s">
        <v>128</v>
      </c>
      <c r="S42" s="77" t="s">
        <v>102</v>
      </c>
      <c r="T42" s="18"/>
    </row>
    <row r="43" spans="1:20">
      <c r="A43" s="4">
        <v>39</v>
      </c>
      <c r="B43" s="17" t="s">
        <v>62</v>
      </c>
      <c r="C43" s="67" t="s">
        <v>88</v>
      </c>
      <c r="D43" s="70" t="s">
        <v>25</v>
      </c>
      <c r="E43" s="71"/>
      <c r="F43" s="62"/>
      <c r="G43" s="71">
        <v>34</v>
      </c>
      <c r="H43" s="71">
        <v>36</v>
      </c>
      <c r="I43" s="72">
        <v>70</v>
      </c>
      <c r="J43" s="74">
        <v>9707419017</v>
      </c>
      <c r="K43" s="74" t="s">
        <v>107</v>
      </c>
      <c r="L43" s="75" t="s">
        <v>108</v>
      </c>
      <c r="M43" s="73">
        <v>9864222301</v>
      </c>
      <c r="N43" s="73" t="s">
        <v>112</v>
      </c>
      <c r="O43" s="73">
        <v>9508201126</v>
      </c>
      <c r="P43" s="99">
        <v>43572</v>
      </c>
      <c r="Q43" s="77"/>
      <c r="R43" s="77"/>
      <c r="S43" s="77" t="s">
        <v>102</v>
      </c>
      <c r="T43" s="18"/>
    </row>
    <row r="44" spans="1:20" ht="33">
      <c r="A44" s="4">
        <v>40</v>
      </c>
      <c r="B44" s="17" t="s">
        <v>63</v>
      </c>
      <c r="C44" s="67" t="s">
        <v>89</v>
      </c>
      <c r="D44" s="77" t="s">
        <v>25</v>
      </c>
      <c r="E44" s="78"/>
      <c r="F44" s="77"/>
      <c r="G44" s="78">
        <v>98</v>
      </c>
      <c r="H44" s="78">
        <v>78</v>
      </c>
      <c r="I44" s="79">
        <f t="shared" si="1"/>
        <v>176</v>
      </c>
      <c r="J44" s="74">
        <v>9707419017</v>
      </c>
      <c r="K44" s="74" t="s">
        <v>107</v>
      </c>
      <c r="L44" s="75" t="s">
        <v>108</v>
      </c>
      <c r="M44" s="73">
        <v>9864222301</v>
      </c>
      <c r="N44" s="73" t="s">
        <v>112</v>
      </c>
      <c r="O44" s="73">
        <v>9508201126</v>
      </c>
      <c r="P44" s="99">
        <v>43572</v>
      </c>
      <c r="Q44" s="77" t="s">
        <v>131</v>
      </c>
      <c r="R44" s="77" t="s">
        <v>128</v>
      </c>
      <c r="S44" s="77"/>
      <c r="T44" s="18"/>
    </row>
    <row r="45" spans="1:20">
      <c r="A45" s="4">
        <v>41</v>
      </c>
      <c r="B45" s="17"/>
      <c r="C45" s="62"/>
      <c r="D45" s="77"/>
      <c r="E45" s="78"/>
      <c r="F45" s="77"/>
      <c r="G45" s="78"/>
      <c r="H45" s="78"/>
      <c r="I45" s="79"/>
      <c r="J45" s="74"/>
      <c r="K45" s="74"/>
      <c r="L45" s="75"/>
      <c r="M45" s="73"/>
      <c r="N45" s="73"/>
      <c r="O45" s="73"/>
      <c r="P45" s="66"/>
      <c r="Q45" s="77"/>
      <c r="R45" s="77"/>
      <c r="S45" s="77"/>
      <c r="T45" s="18"/>
    </row>
    <row r="46" spans="1:20">
      <c r="A46" s="4">
        <v>42</v>
      </c>
      <c r="B46" s="17" t="s">
        <v>62</v>
      </c>
      <c r="C46" s="130" t="s">
        <v>166</v>
      </c>
      <c r="D46" s="130" t="s">
        <v>25</v>
      </c>
      <c r="E46" s="95"/>
      <c r="F46" s="62"/>
      <c r="G46" s="71"/>
      <c r="H46" s="71"/>
      <c r="I46" s="72">
        <f t="shared" si="1"/>
        <v>0</v>
      </c>
      <c r="J46" s="96">
        <v>7896891023</v>
      </c>
      <c r="K46" s="92" t="s">
        <v>125</v>
      </c>
      <c r="L46" s="100" t="s">
        <v>126</v>
      </c>
      <c r="M46" s="101">
        <v>9957430641</v>
      </c>
      <c r="N46" s="102" t="s">
        <v>127</v>
      </c>
      <c r="O46" s="73">
        <v>8486287850</v>
      </c>
      <c r="P46" s="99">
        <v>43573</v>
      </c>
      <c r="Q46" s="77" t="s">
        <v>135</v>
      </c>
      <c r="R46" s="77"/>
      <c r="S46" s="77" t="s">
        <v>102</v>
      </c>
      <c r="T46" s="18"/>
    </row>
    <row r="47" spans="1:20">
      <c r="A47" s="4">
        <v>43</v>
      </c>
      <c r="B47" s="17" t="s">
        <v>63</v>
      </c>
      <c r="C47" s="64" t="s">
        <v>90</v>
      </c>
      <c r="D47" s="70" t="s">
        <v>25</v>
      </c>
      <c r="E47" s="71"/>
      <c r="F47" s="62"/>
      <c r="G47" s="71">
        <v>34</v>
      </c>
      <c r="H47" s="71">
        <v>25</v>
      </c>
      <c r="I47" s="72">
        <f t="shared" si="1"/>
        <v>59</v>
      </c>
      <c r="J47" s="131">
        <v>7086289680</v>
      </c>
      <c r="K47" s="92" t="s">
        <v>125</v>
      </c>
      <c r="L47" s="100" t="s">
        <v>126</v>
      </c>
      <c r="M47" s="101">
        <v>9957430641</v>
      </c>
      <c r="N47" s="102" t="s">
        <v>127</v>
      </c>
      <c r="O47" s="73">
        <v>8486287850</v>
      </c>
      <c r="P47" s="66"/>
      <c r="Q47" s="66"/>
      <c r="R47" s="77" t="s">
        <v>144</v>
      </c>
      <c r="S47" s="77" t="s">
        <v>102</v>
      </c>
      <c r="T47" s="18"/>
    </row>
    <row r="48" spans="1:20">
      <c r="A48" s="4">
        <v>44</v>
      </c>
      <c r="B48" s="17"/>
      <c r="C48" s="62"/>
      <c r="D48" s="70"/>
      <c r="E48" s="71"/>
      <c r="F48" s="62"/>
      <c r="G48" s="71"/>
      <c r="H48" s="71"/>
      <c r="I48" s="72">
        <f t="shared" si="1"/>
        <v>0</v>
      </c>
      <c r="J48" s="111"/>
      <c r="K48" s="74"/>
      <c r="L48" s="75"/>
      <c r="M48" s="73"/>
      <c r="N48" s="73"/>
      <c r="O48" s="73"/>
      <c r="P48" s="97">
        <v>43574</v>
      </c>
      <c r="Q48" s="98" t="s">
        <v>136</v>
      </c>
      <c r="R48" s="81"/>
      <c r="S48" s="81" t="s">
        <v>102</v>
      </c>
      <c r="T48" s="18"/>
    </row>
    <row r="49" spans="1:20">
      <c r="A49" s="4">
        <v>45</v>
      </c>
      <c r="B49" s="17" t="s">
        <v>62</v>
      </c>
      <c r="C49" s="62" t="s">
        <v>91</v>
      </c>
      <c r="D49" s="70" t="s">
        <v>23</v>
      </c>
      <c r="E49" s="71"/>
      <c r="F49" s="62"/>
      <c r="G49" s="71"/>
      <c r="H49" s="71"/>
      <c r="I49" s="72">
        <f t="shared" si="1"/>
        <v>0</v>
      </c>
      <c r="J49" s="84" t="s">
        <v>106</v>
      </c>
      <c r="K49" s="92" t="s">
        <v>115</v>
      </c>
      <c r="L49" s="92" t="s">
        <v>116</v>
      </c>
      <c r="M49" s="88">
        <v>9954077517</v>
      </c>
      <c r="N49" s="93" t="s">
        <v>117</v>
      </c>
      <c r="O49" s="92">
        <v>9707811933</v>
      </c>
      <c r="P49" s="99">
        <v>43575</v>
      </c>
      <c r="Q49" s="77" t="s">
        <v>122</v>
      </c>
      <c r="R49" s="77"/>
      <c r="S49" s="77"/>
      <c r="T49" s="18"/>
    </row>
    <row r="50" spans="1:20">
      <c r="A50" s="4">
        <v>46</v>
      </c>
      <c r="B50" s="17" t="s">
        <v>63</v>
      </c>
      <c r="C50" s="62" t="s">
        <v>91</v>
      </c>
      <c r="D50" s="70" t="s">
        <v>23</v>
      </c>
      <c r="E50" s="71"/>
      <c r="F50" s="62" t="s">
        <v>129</v>
      </c>
      <c r="G50" s="71">
        <v>187</v>
      </c>
      <c r="H50" s="71">
        <v>167</v>
      </c>
      <c r="I50" s="72">
        <f t="shared" si="1"/>
        <v>354</v>
      </c>
      <c r="J50" s="84" t="s">
        <v>106</v>
      </c>
      <c r="K50" s="92" t="s">
        <v>115</v>
      </c>
      <c r="L50" s="92" t="s">
        <v>116</v>
      </c>
      <c r="M50" s="88">
        <v>9954077517</v>
      </c>
      <c r="N50" s="93" t="s">
        <v>117</v>
      </c>
      <c r="O50" s="92">
        <v>9707811933</v>
      </c>
      <c r="P50" s="99">
        <v>43575</v>
      </c>
      <c r="Q50" s="77" t="s">
        <v>122</v>
      </c>
      <c r="R50" s="77" t="s">
        <v>128</v>
      </c>
      <c r="S50" s="77" t="s">
        <v>102</v>
      </c>
      <c r="T50" s="18"/>
    </row>
    <row r="51" spans="1:20">
      <c r="A51" s="4">
        <v>47</v>
      </c>
      <c r="B51" s="17"/>
      <c r="C51" s="62"/>
      <c r="D51" s="70"/>
      <c r="E51" s="71"/>
      <c r="F51" s="62"/>
      <c r="G51" s="71"/>
      <c r="H51" s="71"/>
      <c r="I51" s="72">
        <f t="shared" si="1"/>
        <v>0</v>
      </c>
      <c r="J51" s="87"/>
      <c r="K51" s="74"/>
      <c r="L51" s="75"/>
      <c r="M51" s="73"/>
      <c r="N51" s="73"/>
      <c r="O51" s="73"/>
      <c r="P51" s="76"/>
      <c r="Q51" s="77"/>
      <c r="R51" s="77" t="s">
        <v>128</v>
      </c>
      <c r="S51" s="77" t="s">
        <v>102</v>
      </c>
      <c r="T51" s="18"/>
    </row>
    <row r="52" spans="1:20">
      <c r="A52" s="4">
        <v>48</v>
      </c>
      <c r="B52" s="17"/>
      <c r="C52" s="62"/>
      <c r="D52" s="70"/>
      <c r="E52" s="71"/>
      <c r="F52" s="62"/>
      <c r="G52" s="71"/>
      <c r="H52" s="71"/>
      <c r="I52" s="72">
        <f t="shared" si="1"/>
        <v>0</v>
      </c>
      <c r="J52" s="84"/>
      <c r="K52" s="74"/>
      <c r="L52" s="112"/>
      <c r="M52" s="74"/>
      <c r="N52" s="73"/>
      <c r="O52" s="74"/>
      <c r="P52" s="113">
        <v>43576</v>
      </c>
      <c r="Q52" s="114" t="s">
        <v>123</v>
      </c>
      <c r="R52" s="77"/>
      <c r="S52" s="77" t="s">
        <v>102</v>
      </c>
      <c r="T52" s="18"/>
    </row>
    <row r="53" spans="1:20" ht="30">
      <c r="A53" s="4">
        <v>49</v>
      </c>
      <c r="B53" s="17" t="s">
        <v>62</v>
      </c>
      <c r="C53" s="62" t="s">
        <v>92</v>
      </c>
      <c r="D53" s="70" t="s">
        <v>23</v>
      </c>
      <c r="E53" s="71"/>
      <c r="F53" s="62" t="s">
        <v>124</v>
      </c>
      <c r="G53" s="71"/>
      <c r="H53" s="71"/>
      <c r="I53" s="72">
        <f t="shared" si="1"/>
        <v>0</v>
      </c>
      <c r="J53" s="87">
        <v>9435047670</v>
      </c>
      <c r="K53" s="74" t="s">
        <v>103</v>
      </c>
      <c r="L53" s="112" t="s">
        <v>104</v>
      </c>
      <c r="M53" s="74">
        <v>9707419017</v>
      </c>
      <c r="N53" s="73" t="s">
        <v>105</v>
      </c>
      <c r="O53" s="74">
        <v>9577010896</v>
      </c>
      <c r="P53" s="99">
        <v>43577</v>
      </c>
      <c r="Q53" s="77" t="s">
        <v>143</v>
      </c>
      <c r="R53" s="77" t="s">
        <v>144</v>
      </c>
      <c r="S53" s="77" t="s">
        <v>102</v>
      </c>
      <c r="T53" s="18"/>
    </row>
    <row r="54" spans="1:20">
      <c r="A54" s="4">
        <v>50</v>
      </c>
      <c r="B54" s="17" t="s">
        <v>63</v>
      </c>
      <c r="C54" s="62" t="s">
        <v>92</v>
      </c>
      <c r="D54" s="70" t="s">
        <v>23</v>
      </c>
      <c r="E54" s="71"/>
      <c r="F54" s="62" t="s">
        <v>168</v>
      </c>
      <c r="G54" s="71">
        <v>89</v>
      </c>
      <c r="H54" s="71">
        <v>78</v>
      </c>
      <c r="I54" s="72">
        <f t="shared" si="1"/>
        <v>167</v>
      </c>
      <c r="J54" s="109">
        <v>9864038340</v>
      </c>
      <c r="K54" s="115" t="s">
        <v>145</v>
      </c>
      <c r="L54" s="116" t="s">
        <v>146</v>
      </c>
      <c r="M54" s="116">
        <v>9954618874</v>
      </c>
      <c r="N54" s="86" t="s">
        <v>147</v>
      </c>
      <c r="O54" s="73">
        <v>7896495370</v>
      </c>
      <c r="P54" s="76"/>
      <c r="Q54" s="77"/>
      <c r="R54" s="77" t="s">
        <v>128</v>
      </c>
      <c r="S54" s="77" t="s">
        <v>102</v>
      </c>
      <c r="T54" s="18"/>
    </row>
    <row r="55" spans="1:20">
      <c r="A55" s="4">
        <v>51</v>
      </c>
      <c r="B55" s="17"/>
      <c r="C55" s="62"/>
      <c r="D55" s="70"/>
      <c r="E55" s="71"/>
      <c r="F55" s="62"/>
      <c r="G55" s="71"/>
      <c r="H55" s="71"/>
      <c r="I55" s="72">
        <f t="shared" si="1"/>
        <v>0</v>
      </c>
      <c r="J55" s="62"/>
      <c r="K55" s="62"/>
      <c r="L55" s="62"/>
      <c r="M55" s="62"/>
      <c r="N55" s="62"/>
      <c r="O55" s="62"/>
      <c r="P55" s="76"/>
      <c r="Q55" s="77"/>
      <c r="R55" s="77"/>
      <c r="S55" s="77"/>
      <c r="T55" s="18"/>
    </row>
    <row r="56" spans="1:20">
      <c r="A56" s="4">
        <v>52</v>
      </c>
      <c r="B56" s="17"/>
      <c r="C56" s="62"/>
      <c r="D56" s="70"/>
      <c r="E56" s="71"/>
      <c r="F56" s="62"/>
      <c r="G56" s="71"/>
      <c r="H56" s="71"/>
      <c r="I56" s="72">
        <f t="shared" si="1"/>
        <v>0</v>
      </c>
      <c r="J56" s="62"/>
      <c r="K56" s="62"/>
      <c r="L56" s="62"/>
      <c r="M56" s="62"/>
      <c r="N56" s="62"/>
      <c r="O56" s="62"/>
      <c r="P56" s="76"/>
      <c r="Q56" s="77"/>
      <c r="R56" s="77"/>
      <c r="S56" s="77"/>
      <c r="T56" s="18"/>
    </row>
    <row r="57" spans="1:20">
      <c r="A57" s="4">
        <v>53</v>
      </c>
      <c r="B57" s="17" t="s">
        <v>62</v>
      </c>
      <c r="C57" s="62" t="s">
        <v>92</v>
      </c>
      <c r="D57" s="70" t="s">
        <v>23</v>
      </c>
      <c r="E57" s="71"/>
      <c r="F57" s="62" t="s">
        <v>124</v>
      </c>
      <c r="G57" s="71"/>
      <c r="H57" s="71"/>
      <c r="I57" s="72">
        <f>+G57+H57</f>
        <v>0</v>
      </c>
      <c r="J57" s="117">
        <v>9365427663</v>
      </c>
      <c r="K57" s="74" t="s">
        <v>151</v>
      </c>
      <c r="L57" s="118" t="s">
        <v>152</v>
      </c>
      <c r="M57" s="62"/>
      <c r="N57" s="86" t="s">
        <v>153</v>
      </c>
      <c r="O57" s="73">
        <v>9613284629</v>
      </c>
      <c r="P57" s="99">
        <v>43578</v>
      </c>
      <c r="Q57" s="77" t="s">
        <v>110</v>
      </c>
      <c r="R57" s="77" t="s">
        <v>154</v>
      </c>
      <c r="S57" s="77" t="s">
        <v>102</v>
      </c>
      <c r="T57" s="18"/>
    </row>
    <row r="58" spans="1:20">
      <c r="A58" s="4">
        <v>54</v>
      </c>
      <c r="B58" s="17" t="s">
        <v>63</v>
      </c>
      <c r="C58" s="62" t="s">
        <v>92</v>
      </c>
      <c r="D58" s="70" t="s">
        <v>23</v>
      </c>
      <c r="E58" s="71"/>
      <c r="F58" s="62" t="s">
        <v>124</v>
      </c>
      <c r="G58" s="71">
        <v>213</v>
      </c>
      <c r="H58" s="71">
        <v>224</v>
      </c>
      <c r="I58" s="72">
        <f t="shared" si="1"/>
        <v>437</v>
      </c>
      <c r="J58" s="108" t="s">
        <v>148</v>
      </c>
      <c r="K58" s="74" t="s">
        <v>132</v>
      </c>
      <c r="L58" s="74" t="s">
        <v>133</v>
      </c>
      <c r="M58" s="74">
        <v>9707170999</v>
      </c>
      <c r="N58" s="93" t="s">
        <v>149</v>
      </c>
      <c r="O58" s="92">
        <v>8876384427</v>
      </c>
      <c r="P58" s="66"/>
      <c r="Q58" s="66"/>
      <c r="R58" s="77" t="s">
        <v>150</v>
      </c>
      <c r="S58" s="77" t="s">
        <v>102</v>
      </c>
      <c r="T58" s="18"/>
    </row>
    <row r="59" spans="1:20">
      <c r="A59" s="4">
        <v>55</v>
      </c>
      <c r="B59" s="17"/>
      <c r="C59" s="62"/>
      <c r="D59" s="70"/>
      <c r="E59" s="71"/>
      <c r="F59" s="62"/>
      <c r="G59" s="71"/>
      <c r="H59" s="71"/>
      <c r="I59" s="72">
        <f t="shared" ref="I59" si="3">+G59+H59</f>
        <v>0</v>
      </c>
      <c r="J59" s="117"/>
      <c r="K59" s="74"/>
      <c r="L59" s="118"/>
      <c r="M59" s="62"/>
      <c r="N59" s="86"/>
      <c r="O59" s="73"/>
      <c r="P59" s="76"/>
      <c r="Q59" s="77"/>
      <c r="R59" s="77"/>
      <c r="S59" s="77"/>
      <c r="T59" s="18"/>
    </row>
    <row r="60" spans="1:20" ht="33">
      <c r="A60" s="4">
        <v>56</v>
      </c>
      <c r="B60" s="17" t="s">
        <v>62</v>
      </c>
      <c r="C60" s="62" t="s">
        <v>93</v>
      </c>
      <c r="D60" s="70" t="s">
        <v>23</v>
      </c>
      <c r="E60" s="71"/>
      <c r="F60" s="62" t="s">
        <v>124</v>
      </c>
      <c r="G60" s="71"/>
      <c r="H60" s="71"/>
      <c r="I60" s="72">
        <f>+G60+H60</f>
        <v>0</v>
      </c>
      <c r="J60" s="84">
        <v>9957218456</v>
      </c>
      <c r="K60" s="74" t="s">
        <v>107</v>
      </c>
      <c r="L60" s="75" t="s">
        <v>155</v>
      </c>
      <c r="M60" s="73">
        <v>9854161639</v>
      </c>
      <c r="N60" s="86" t="s">
        <v>156</v>
      </c>
      <c r="O60" s="62"/>
      <c r="P60" s="99">
        <v>43579</v>
      </c>
      <c r="Q60" s="77" t="s">
        <v>131</v>
      </c>
      <c r="R60" s="77" t="s">
        <v>150</v>
      </c>
      <c r="S60" s="77" t="s">
        <v>102</v>
      </c>
      <c r="T60" s="18"/>
    </row>
    <row r="61" spans="1:20">
      <c r="A61" s="4">
        <v>57</v>
      </c>
      <c r="B61" s="17" t="s">
        <v>63</v>
      </c>
      <c r="C61" s="62" t="s">
        <v>94</v>
      </c>
      <c r="D61" s="70" t="s">
        <v>23</v>
      </c>
      <c r="E61" s="71"/>
      <c r="F61" s="62" t="s">
        <v>124</v>
      </c>
      <c r="G61" s="71">
        <v>78</v>
      </c>
      <c r="H61" s="71">
        <v>67</v>
      </c>
      <c r="I61" s="72">
        <f>+G61+H61</f>
        <v>145</v>
      </c>
      <c r="J61" s="84" t="s">
        <v>157</v>
      </c>
      <c r="K61" s="74" t="s">
        <v>107</v>
      </c>
      <c r="L61" s="75" t="s">
        <v>155</v>
      </c>
      <c r="M61" s="73">
        <v>9854161639</v>
      </c>
      <c r="N61" s="86" t="s">
        <v>156</v>
      </c>
      <c r="O61" s="62"/>
      <c r="P61" s="66"/>
      <c r="Q61" s="77"/>
      <c r="R61" s="77" t="s">
        <v>158</v>
      </c>
      <c r="S61" s="77"/>
      <c r="T61" s="18"/>
    </row>
    <row r="62" spans="1:20">
      <c r="A62" s="4">
        <v>58</v>
      </c>
      <c r="B62" s="17"/>
      <c r="C62" s="62"/>
      <c r="D62" s="70"/>
      <c r="E62" s="71"/>
      <c r="F62" s="62"/>
      <c r="G62" s="71"/>
      <c r="H62" s="71"/>
      <c r="I62" s="72">
        <f t="shared" ref="I62:I63" si="4">+G62+H62</f>
        <v>0</v>
      </c>
      <c r="J62" s="62"/>
      <c r="K62" s="74"/>
      <c r="L62" s="74"/>
      <c r="M62" s="74"/>
      <c r="N62" s="119"/>
      <c r="O62" s="73"/>
      <c r="P62" s="76"/>
      <c r="Q62" s="77"/>
      <c r="R62" s="77"/>
      <c r="S62" s="77"/>
      <c r="T62" s="18"/>
    </row>
    <row r="63" spans="1:20">
      <c r="A63" s="4">
        <v>59</v>
      </c>
      <c r="B63" s="66"/>
      <c r="C63" s="62"/>
      <c r="D63" s="70"/>
      <c r="E63" s="71"/>
      <c r="F63" s="62"/>
      <c r="G63" s="71"/>
      <c r="H63" s="71"/>
      <c r="I63" s="72">
        <f t="shared" si="4"/>
        <v>0</v>
      </c>
      <c r="J63" s="62"/>
      <c r="K63" s="74"/>
      <c r="L63" s="74"/>
      <c r="M63" s="74"/>
      <c r="N63" s="119"/>
      <c r="O63" s="73"/>
      <c r="P63" s="76"/>
      <c r="Q63" s="77"/>
      <c r="R63" s="77"/>
      <c r="S63" s="77"/>
      <c r="T63" s="18"/>
    </row>
    <row r="64" spans="1:20">
      <c r="A64" s="4">
        <v>60</v>
      </c>
      <c r="B64" s="17" t="s">
        <v>62</v>
      </c>
      <c r="C64" s="65" t="s">
        <v>95</v>
      </c>
      <c r="D64" s="70"/>
      <c r="E64" s="71"/>
      <c r="F64" s="62"/>
      <c r="G64" s="71"/>
      <c r="H64" s="71"/>
      <c r="I64" s="72">
        <f t="shared" si="1"/>
        <v>0</v>
      </c>
      <c r="J64" s="62">
        <v>8404002390</v>
      </c>
      <c r="K64" s="74" t="s">
        <v>107</v>
      </c>
      <c r="L64" s="75" t="s">
        <v>155</v>
      </c>
      <c r="M64" s="73">
        <v>9854161639</v>
      </c>
      <c r="N64" s="86" t="s">
        <v>156</v>
      </c>
      <c r="O64" s="73"/>
      <c r="P64" s="99">
        <v>43580</v>
      </c>
      <c r="Q64" s="77" t="s">
        <v>135</v>
      </c>
      <c r="R64" s="77"/>
      <c r="S64" s="77"/>
      <c r="T64" s="18"/>
    </row>
    <row r="65" spans="1:20" ht="33">
      <c r="A65" s="4">
        <v>61</v>
      </c>
      <c r="B65" s="17" t="s">
        <v>63</v>
      </c>
      <c r="C65" s="62" t="s">
        <v>167</v>
      </c>
      <c r="D65" s="70" t="s">
        <v>23</v>
      </c>
      <c r="E65" s="71"/>
      <c r="F65" s="62" t="s">
        <v>124</v>
      </c>
      <c r="G65" s="71">
        <v>189</v>
      </c>
      <c r="H65" s="71">
        <v>167</v>
      </c>
      <c r="I65" s="72">
        <f t="shared" si="1"/>
        <v>356</v>
      </c>
      <c r="J65" s="62">
        <v>9706805498</v>
      </c>
      <c r="K65" s="74" t="s">
        <v>107</v>
      </c>
      <c r="L65" s="75" t="s">
        <v>155</v>
      </c>
      <c r="M65" s="73">
        <v>9854161639</v>
      </c>
      <c r="N65" s="86" t="s">
        <v>156</v>
      </c>
      <c r="O65" s="92"/>
      <c r="P65" s="76"/>
      <c r="Q65" s="77"/>
      <c r="R65" s="77" t="s">
        <v>150</v>
      </c>
      <c r="S65" s="77" t="s">
        <v>102</v>
      </c>
      <c r="T65" s="18"/>
    </row>
    <row r="66" spans="1:20">
      <c r="A66" s="4">
        <v>62</v>
      </c>
      <c r="B66" s="17"/>
      <c r="C66" s="69"/>
      <c r="D66" s="70" t="s">
        <v>23</v>
      </c>
      <c r="E66" s="71"/>
      <c r="F66" s="62"/>
      <c r="G66" s="71"/>
      <c r="H66" s="71"/>
      <c r="I66" s="72"/>
      <c r="J66" s="68"/>
      <c r="K66" s="74"/>
      <c r="L66" s="112"/>
      <c r="M66" s="74"/>
      <c r="N66" s="73"/>
      <c r="O66" s="74"/>
      <c r="P66" s="66"/>
      <c r="Q66" s="77"/>
      <c r="R66" s="77" t="s">
        <v>159</v>
      </c>
      <c r="S66" s="77"/>
      <c r="T66" s="18"/>
    </row>
    <row r="67" spans="1:20">
      <c r="A67" s="4">
        <v>63</v>
      </c>
      <c r="B67" s="17" t="s">
        <v>62</v>
      </c>
      <c r="C67" s="62" t="s">
        <v>96</v>
      </c>
      <c r="D67" s="70"/>
      <c r="E67" s="71"/>
      <c r="F67" s="62"/>
      <c r="G67" s="71"/>
      <c r="H67" s="71"/>
      <c r="I67" s="72">
        <f t="shared" si="1"/>
        <v>0</v>
      </c>
      <c r="J67" s="84" t="s">
        <v>161</v>
      </c>
      <c r="K67" s="92" t="s">
        <v>125</v>
      </c>
      <c r="L67" s="100" t="s">
        <v>126</v>
      </c>
      <c r="M67" s="101">
        <v>9957430641</v>
      </c>
      <c r="N67" s="102" t="s">
        <v>127</v>
      </c>
      <c r="O67" s="73">
        <v>8486287850</v>
      </c>
      <c r="P67" s="99">
        <v>43581</v>
      </c>
      <c r="Q67" s="77" t="s">
        <v>136</v>
      </c>
      <c r="R67" s="77"/>
      <c r="S67" s="77"/>
      <c r="T67" s="18"/>
    </row>
    <row r="68" spans="1:20">
      <c r="A68" s="4">
        <v>64</v>
      </c>
      <c r="B68" s="17" t="s">
        <v>63</v>
      </c>
      <c r="C68" s="62" t="s">
        <v>96</v>
      </c>
      <c r="D68" s="70" t="s">
        <v>23</v>
      </c>
      <c r="E68" s="71"/>
      <c r="F68" s="62" t="s">
        <v>160</v>
      </c>
      <c r="G68" s="74">
        <v>24</v>
      </c>
      <c r="H68" s="71">
        <v>67</v>
      </c>
      <c r="I68" s="72">
        <f t="shared" si="1"/>
        <v>91</v>
      </c>
      <c r="J68" s="84" t="s">
        <v>161</v>
      </c>
      <c r="K68" s="92" t="s">
        <v>125</v>
      </c>
      <c r="L68" s="100" t="s">
        <v>126</v>
      </c>
      <c r="M68" s="101">
        <v>9957430641</v>
      </c>
      <c r="N68" s="102" t="s">
        <v>127</v>
      </c>
      <c r="O68" s="73">
        <v>8486287850</v>
      </c>
      <c r="P68" s="76"/>
      <c r="Q68" s="77"/>
      <c r="R68" s="77" t="s">
        <v>130</v>
      </c>
      <c r="S68" s="77"/>
      <c r="T68" s="18"/>
    </row>
    <row r="69" spans="1:20">
      <c r="A69" s="4">
        <v>65</v>
      </c>
      <c r="B69" s="17"/>
      <c r="C69" s="62"/>
      <c r="D69" s="70"/>
      <c r="E69" s="71"/>
      <c r="F69" s="62"/>
      <c r="G69" s="71"/>
      <c r="H69" s="71"/>
      <c r="I69" s="72"/>
      <c r="J69" s="108"/>
      <c r="K69" s="74"/>
      <c r="L69" s="74"/>
      <c r="M69" s="74"/>
      <c r="N69" s="119"/>
      <c r="O69" s="73"/>
      <c r="P69" s="76"/>
      <c r="Q69" s="77"/>
      <c r="R69" s="77"/>
      <c r="S69" s="77"/>
      <c r="T69" s="18"/>
    </row>
    <row r="70" spans="1:20">
      <c r="A70" s="4">
        <v>66</v>
      </c>
      <c r="B70" s="17"/>
      <c r="C70" s="62"/>
      <c r="D70" s="70"/>
      <c r="E70" s="71"/>
      <c r="F70" s="62"/>
      <c r="G70" s="71"/>
      <c r="H70" s="71"/>
      <c r="I70" s="72">
        <f t="shared" si="1"/>
        <v>0</v>
      </c>
      <c r="J70" s="68"/>
      <c r="K70" s="68"/>
      <c r="L70" s="68"/>
      <c r="M70" s="68"/>
      <c r="N70" s="68"/>
      <c r="O70" s="68"/>
      <c r="P70" s="76"/>
      <c r="Q70" s="77"/>
      <c r="R70" s="77" t="s">
        <v>159</v>
      </c>
      <c r="S70" s="77"/>
      <c r="T70" s="18"/>
    </row>
    <row r="71" spans="1:20">
      <c r="A71" s="4">
        <v>67</v>
      </c>
      <c r="B71" s="17" t="s">
        <v>62</v>
      </c>
      <c r="C71" s="64" t="s">
        <v>97</v>
      </c>
      <c r="D71" s="70" t="s">
        <v>25</v>
      </c>
      <c r="E71" s="71"/>
      <c r="F71" s="62" t="s">
        <v>129</v>
      </c>
      <c r="G71" s="71"/>
      <c r="H71" s="71"/>
      <c r="I71" s="72"/>
      <c r="J71" s="96">
        <v>9859007381</v>
      </c>
      <c r="K71" s="92" t="s">
        <v>125</v>
      </c>
      <c r="L71" s="100" t="s">
        <v>126</v>
      </c>
      <c r="M71" s="101">
        <v>9957430641</v>
      </c>
      <c r="N71" s="102" t="s">
        <v>127</v>
      </c>
      <c r="O71" s="73">
        <v>8486287850</v>
      </c>
      <c r="P71" s="99">
        <v>43582</v>
      </c>
      <c r="Q71" s="77" t="s">
        <v>122</v>
      </c>
      <c r="R71" s="77"/>
      <c r="S71" s="77"/>
      <c r="T71" s="18"/>
    </row>
    <row r="72" spans="1:20">
      <c r="A72" s="4">
        <v>68</v>
      </c>
      <c r="B72" s="17" t="s">
        <v>63</v>
      </c>
      <c r="C72" s="64" t="s">
        <v>98</v>
      </c>
      <c r="D72" s="120" t="s">
        <v>25</v>
      </c>
      <c r="E72" s="121"/>
      <c r="F72" s="62" t="s">
        <v>129</v>
      </c>
      <c r="G72" s="71"/>
      <c r="H72" s="71"/>
      <c r="I72" s="72">
        <f t="shared" ref="I72:I77" si="5">+G72+H72</f>
        <v>0</v>
      </c>
      <c r="J72" s="122">
        <v>9954376715</v>
      </c>
      <c r="K72" s="92" t="s">
        <v>125</v>
      </c>
      <c r="L72" s="100" t="s">
        <v>126</v>
      </c>
      <c r="M72" s="101">
        <v>9957430641</v>
      </c>
      <c r="N72" s="102" t="s">
        <v>127</v>
      </c>
      <c r="O72" s="73">
        <v>8486287850</v>
      </c>
      <c r="P72" s="66"/>
      <c r="Q72" s="66"/>
      <c r="R72" s="77" t="s">
        <v>101</v>
      </c>
      <c r="S72" s="77" t="s">
        <v>102</v>
      </c>
      <c r="T72" s="18"/>
    </row>
    <row r="73" spans="1:20">
      <c r="A73" s="4">
        <v>69</v>
      </c>
      <c r="B73" s="17"/>
      <c r="C73" s="62"/>
      <c r="D73" s="120"/>
      <c r="E73" s="121"/>
      <c r="F73" s="62"/>
      <c r="G73" s="71"/>
      <c r="H73" s="71"/>
      <c r="I73" s="72">
        <f t="shared" si="5"/>
        <v>0</v>
      </c>
      <c r="J73" s="66"/>
      <c r="K73" s="74"/>
      <c r="L73" s="74"/>
      <c r="M73" s="74"/>
      <c r="N73" s="93"/>
      <c r="O73" s="92"/>
      <c r="P73" s="97">
        <v>43583</v>
      </c>
      <c r="Q73" s="98" t="s">
        <v>123</v>
      </c>
      <c r="R73" s="77" t="s">
        <v>159</v>
      </c>
      <c r="S73" s="77"/>
      <c r="T73" s="18"/>
    </row>
    <row r="74" spans="1:20">
      <c r="A74" s="4">
        <v>70</v>
      </c>
      <c r="B74" s="17" t="s">
        <v>62</v>
      </c>
      <c r="C74" s="62" t="s">
        <v>91</v>
      </c>
      <c r="D74" s="70" t="s">
        <v>23</v>
      </c>
      <c r="E74" s="71"/>
      <c r="F74" s="62" t="s">
        <v>129</v>
      </c>
      <c r="G74" s="71"/>
      <c r="H74" s="71"/>
      <c r="I74" s="72">
        <f t="shared" si="5"/>
        <v>0</v>
      </c>
      <c r="J74" s="108" t="s">
        <v>142</v>
      </c>
      <c r="K74" s="92" t="s">
        <v>115</v>
      </c>
      <c r="L74" s="92" t="s">
        <v>116</v>
      </c>
      <c r="M74" s="88">
        <v>9954077517</v>
      </c>
      <c r="N74" s="93" t="s">
        <v>117</v>
      </c>
      <c r="O74" s="92">
        <v>9707811933</v>
      </c>
      <c r="P74" s="99">
        <v>43584</v>
      </c>
      <c r="Q74" s="110" t="s">
        <v>143</v>
      </c>
      <c r="R74" s="77"/>
      <c r="S74" s="77"/>
      <c r="T74" s="18"/>
    </row>
    <row r="75" spans="1:20">
      <c r="A75" s="4">
        <v>71</v>
      </c>
      <c r="B75" s="17" t="s">
        <v>63</v>
      </c>
      <c r="C75" s="62" t="s">
        <v>91</v>
      </c>
      <c r="D75" s="70" t="s">
        <v>23</v>
      </c>
      <c r="E75" s="71"/>
      <c r="F75" s="62" t="s">
        <v>129</v>
      </c>
      <c r="G75" s="71"/>
      <c r="H75" s="71"/>
      <c r="I75" s="72">
        <f t="shared" si="5"/>
        <v>0</v>
      </c>
      <c r="J75" s="108" t="s">
        <v>142</v>
      </c>
      <c r="K75" s="92" t="s">
        <v>115</v>
      </c>
      <c r="L75" s="92" t="s">
        <v>116</v>
      </c>
      <c r="M75" s="88">
        <v>9954077517</v>
      </c>
      <c r="N75" s="93" t="s">
        <v>117</v>
      </c>
      <c r="O75" s="92">
        <v>9707811933</v>
      </c>
      <c r="P75" s="97"/>
      <c r="Q75" s="77"/>
      <c r="R75" s="77" t="s">
        <v>154</v>
      </c>
      <c r="S75" s="77" t="s">
        <v>102</v>
      </c>
      <c r="T75" s="18"/>
    </row>
    <row r="76" spans="1:20">
      <c r="A76" s="4">
        <v>72</v>
      </c>
      <c r="B76" s="17"/>
      <c r="C76" s="62"/>
      <c r="D76" s="70"/>
      <c r="E76" s="71"/>
      <c r="F76" s="62"/>
      <c r="G76" s="71"/>
      <c r="H76" s="71"/>
      <c r="I76" s="72">
        <f t="shared" si="5"/>
        <v>0</v>
      </c>
      <c r="J76" s="66"/>
      <c r="K76" s="92"/>
      <c r="L76" s="100"/>
      <c r="M76" s="101"/>
      <c r="N76" s="102"/>
      <c r="O76" s="73"/>
      <c r="P76" s="97"/>
      <c r="Q76" s="77"/>
      <c r="R76" s="77"/>
      <c r="S76" s="77"/>
      <c r="T76" s="18"/>
    </row>
    <row r="77" spans="1:20">
      <c r="A77" s="4">
        <v>73</v>
      </c>
      <c r="B77" s="17" t="s">
        <v>62</v>
      </c>
      <c r="C77" s="62" t="s">
        <v>91</v>
      </c>
      <c r="D77" s="70" t="s">
        <v>23</v>
      </c>
      <c r="E77" s="71"/>
      <c r="F77" s="62" t="s">
        <v>129</v>
      </c>
      <c r="G77" s="71"/>
      <c r="H77" s="71"/>
      <c r="I77" s="72">
        <f t="shared" si="5"/>
        <v>0</v>
      </c>
      <c r="J77" s="84" t="s">
        <v>162</v>
      </c>
      <c r="K77" s="92" t="s">
        <v>115</v>
      </c>
      <c r="L77" s="92" t="s">
        <v>116</v>
      </c>
      <c r="M77" s="88">
        <v>9954077517</v>
      </c>
      <c r="N77" s="93" t="s">
        <v>117</v>
      </c>
      <c r="O77" s="92">
        <v>9707811933</v>
      </c>
      <c r="P77" s="99">
        <v>43585</v>
      </c>
      <c r="Q77" s="110" t="s">
        <v>110</v>
      </c>
      <c r="R77" s="77"/>
      <c r="S77" s="77"/>
      <c r="T77" s="18"/>
    </row>
    <row r="78" spans="1:20">
      <c r="A78" s="4">
        <v>74</v>
      </c>
      <c r="B78" s="17" t="s">
        <v>63</v>
      </c>
      <c r="C78" s="62" t="s">
        <v>91</v>
      </c>
      <c r="D78" s="70" t="s">
        <v>23</v>
      </c>
      <c r="E78" s="71"/>
      <c r="F78" s="62" t="s">
        <v>129</v>
      </c>
      <c r="G78" s="71"/>
      <c r="H78" s="71"/>
      <c r="I78" s="72"/>
      <c r="J78" s="108" t="s">
        <v>142</v>
      </c>
      <c r="K78" s="92" t="s">
        <v>115</v>
      </c>
      <c r="L78" s="92" t="s">
        <v>116</v>
      </c>
      <c r="M78" s="88">
        <v>9954077517</v>
      </c>
      <c r="N78" s="93" t="s">
        <v>117</v>
      </c>
      <c r="O78" s="92">
        <v>9707811933</v>
      </c>
      <c r="P78" s="99">
        <v>43585</v>
      </c>
      <c r="Q78" s="110" t="s">
        <v>110</v>
      </c>
      <c r="R78" s="77"/>
      <c r="S78" s="77"/>
      <c r="T78" s="18"/>
    </row>
    <row r="79" spans="1:20">
      <c r="A79" s="4">
        <v>75</v>
      </c>
      <c r="B79" s="17"/>
      <c r="C79" s="18"/>
      <c r="D79" s="123"/>
      <c r="E79" s="124"/>
      <c r="F79" s="125"/>
      <c r="G79" s="124"/>
      <c r="H79" s="124"/>
      <c r="I79" s="126"/>
      <c r="J79" s="66"/>
      <c r="K79" s="127"/>
      <c r="L79" s="127"/>
      <c r="M79" s="127"/>
      <c r="N79" s="128"/>
      <c r="O79" s="127"/>
      <c r="P79" s="24"/>
      <c r="Q79" s="66"/>
      <c r="R79" s="18"/>
      <c r="S79" s="18"/>
      <c r="T79" s="18"/>
    </row>
    <row r="80" spans="1:20">
      <c r="A80" s="4">
        <v>76</v>
      </c>
      <c r="B80" s="17"/>
      <c r="C80" s="18"/>
      <c r="D80" s="18"/>
      <c r="E80" s="19"/>
      <c r="F80" s="18"/>
      <c r="G80" s="19"/>
      <c r="H80" s="19"/>
      <c r="I80" s="54">
        <f t="shared" ref="I80:I133" si="6">SUM(G80:H80)</f>
        <v>0</v>
      </c>
      <c r="J80" s="18"/>
      <c r="K80" s="18"/>
      <c r="L80" s="18"/>
      <c r="M80" s="18"/>
      <c r="N80" s="18"/>
      <c r="O80" s="18"/>
      <c r="P80" s="24"/>
      <c r="Q80" s="18"/>
      <c r="R80" s="18"/>
      <c r="S80" s="18"/>
      <c r="T80" s="18"/>
    </row>
    <row r="81" spans="1:20">
      <c r="A81" s="4">
        <v>77</v>
      </c>
      <c r="B81" s="17"/>
      <c r="C81" s="18"/>
      <c r="D81" s="18"/>
      <c r="E81" s="19"/>
      <c r="F81" s="18"/>
      <c r="G81" s="19"/>
      <c r="H81" s="19"/>
      <c r="I81" s="54">
        <f t="shared" si="6"/>
        <v>0</v>
      </c>
      <c r="J81" s="18"/>
      <c r="K81" s="18"/>
      <c r="L81" s="18"/>
      <c r="M81" s="18"/>
      <c r="N81" s="18"/>
      <c r="O81" s="18"/>
      <c r="P81" s="24"/>
      <c r="Q81" s="18"/>
      <c r="R81" s="18"/>
      <c r="S81" s="18"/>
      <c r="T81" s="18"/>
    </row>
    <row r="82" spans="1:20">
      <c r="A82" s="4">
        <v>78</v>
      </c>
      <c r="B82" s="17"/>
      <c r="C82" s="18"/>
      <c r="D82" s="18"/>
      <c r="E82" s="19"/>
      <c r="F82" s="18"/>
      <c r="G82" s="19"/>
      <c r="H82" s="19"/>
      <c r="I82" s="54">
        <f t="shared" si="6"/>
        <v>0</v>
      </c>
      <c r="J82" s="18"/>
      <c r="K82" s="18"/>
      <c r="L82" s="18"/>
      <c r="M82" s="18"/>
      <c r="N82" s="18"/>
      <c r="O82" s="18"/>
      <c r="P82" s="24"/>
      <c r="Q82" s="18"/>
      <c r="R82" s="18"/>
      <c r="S82" s="18"/>
      <c r="T82" s="18"/>
    </row>
    <row r="83" spans="1:20">
      <c r="A83" s="4">
        <v>79</v>
      </c>
      <c r="B83" s="17"/>
      <c r="C83" s="18"/>
      <c r="D83" s="18"/>
      <c r="E83" s="19"/>
      <c r="F83" s="18"/>
      <c r="G83" s="19"/>
      <c r="H83" s="19"/>
      <c r="I83" s="54">
        <f t="shared" si="6"/>
        <v>0</v>
      </c>
      <c r="J83" s="18"/>
      <c r="K83" s="18"/>
      <c r="L83" s="18"/>
      <c r="M83" s="18"/>
      <c r="N83" s="18"/>
      <c r="O83" s="18"/>
      <c r="P83" s="24"/>
      <c r="Q83" s="18"/>
      <c r="R83" s="18"/>
      <c r="S83" s="18"/>
      <c r="T83" s="18"/>
    </row>
    <row r="84" spans="1:20">
      <c r="A84" s="4">
        <v>80</v>
      </c>
      <c r="B84" s="17"/>
      <c r="C84" s="18"/>
      <c r="D84" s="18"/>
      <c r="E84" s="19"/>
      <c r="F84" s="18"/>
      <c r="G84" s="19"/>
      <c r="H84" s="19"/>
      <c r="I84" s="54">
        <f t="shared" si="6"/>
        <v>0</v>
      </c>
      <c r="J84" s="18"/>
      <c r="K84" s="18"/>
      <c r="L84" s="18"/>
      <c r="M84" s="18"/>
      <c r="N84" s="18"/>
      <c r="O84" s="18"/>
      <c r="P84" s="24"/>
      <c r="Q84" s="18"/>
      <c r="R84" s="18"/>
      <c r="S84" s="18"/>
      <c r="T84" s="18"/>
    </row>
    <row r="85" spans="1:20">
      <c r="A85" s="4">
        <v>81</v>
      </c>
      <c r="B85" s="17"/>
      <c r="C85" s="18"/>
      <c r="D85" s="18"/>
      <c r="E85" s="19"/>
      <c r="F85" s="18"/>
      <c r="G85" s="19"/>
      <c r="H85" s="19"/>
      <c r="I85" s="54">
        <f t="shared" si="6"/>
        <v>0</v>
      </c>
      <c r="J85" s="18"/>
      <c r="K85" s="18"/>
      <c r="L85" s="18"/>
      <c r="M85" s="18"/>
      <c r="N85" s="18"/>
      <c r="O85" s="18"/>
      <c r="P85" s="24"/>
      <c r="Q85" s="18"/>
      <c r="R85" s="18"/>
      <c r="S85" s="18"/>
      <c r="T85" s="18"/>
    </row>
    <row r="86" spans="1:20">
      <c r="A86" s="4">
        <v>82</v>
      </c>
      <c r="B86" s="17"/>
      <c r="C86" s="18"/>
      <c r="D86" s="18"/>
      <c r="E86" s="19"/>
      <c r="F86" s="18"/>
      <c r="G86" s="19"/>
      <c r="H86" s="19"/>
      <c r="I86" s="54">
        <f t="shared" si="6"/>
        <v>0</v>
      </c>
      <c r="J86" s="18"/>
      <c r="K86" s="18"/>
      <c r="L86" s="18"/>
      <c r="M86" s="18"/>
      <c r="N86" s="18"/>
      <c r="O86" s="18"/>
      <c r="P86" s="24"/>
      <c r="Q86" s="18"/>
      <c r="R86" s="18"/>
      <c r="S86" s="18"/>
      <c r="T86" s="18"/>
    </row>
    <row r="87" spans="1:20">
      <c r="A87" s="4">
        <v>83</v>
      </c>
      <c r="B87" s="17"/>
      <c r="C87" s="18"/>
      <c r="D87" s="18"/>
      <c r="E87" s="19"/>
      <c r="F87" s="18"/>
      <c r="G87" s="19"/>
      <c r="H87" s="19"/>
      <c r="I87" s="54">
        <f t="shared" si="6"/>
        <v>0</v>
      </c>
      <c r="J87" s="18"/>
      <c r="K87" s="18"/>
      <c r="L87" s="18"/>
      <c r="M87" s="18"/>
      <c r="N87" s="18"/>
      <c r="O87" s="18"/>
      <c r="P87" s="24"/>
      <c r="Q87" s="18"/>
      <c r="R87" s="18"/>
      <c r="S87" s="18"/>
      <c r="T87" s="18"/>
    </row>
    <row r="88" spans="1:20">
      <c r="A88" s="4">
        <v>84</v>
      </c>
      <c r="B88" s="17"/>
      <c r="C88" s="18"/>
      <c r="D88" s="18"/>
      <c r="E88" s="19"/>
      <c r="F88" s="18"/>
      <c r="G88" s="19"/>
      <c r="H88" s="19"/>
      <c r="I88" s="54">
        <f t="shared" si="6"/>
        <v>0</v>
      </c>
      <c r="J88" s="18"/>
      <c r="K88" s="18"/>
      <c r="L88" s="18"/>
      <c r="M88" s="18"/>
      <c r="N88" s="18"/>
      <c r="O88" s="18"/>
      <c r="P88" s="24"/>
      <c r="Q88" s="18"/>
      <c r="R88" s="18"/>
      <c r="S88" s="18"/>
      <c r="T88" s="18"/>
    </row>
    <row r="89" spans="1:20">
      <c r="A89" s="4">
        <v>85</v>
      </c>
      <c r="B89" s="17"/>
      <c r="C89" s="18"/>
      <c r="D89" s="18"/>
      <c r="E89" s="19"/>
      <c r="F89" s="18"/>
      <c r="G89" s="19"/>
      <c r="H89" s="19"/>
      <c r="I89" s="54">
        <f t="shared" si="6"/>
        <v>0</v>
      </c>
      <c r="J89" s="18"/>
      <c r="K89" s="18"/>
      <c r="L89" s="18"/>
      <c r="M89" s="18"/>
      <c r="N89" s="18"/>
      <c r="O89" s="18"/>
      <c r="P89" s="24"/>
      <c r="Q89" s="18"/>
      <c r="R89" s="18"/>
      <c r="S89" s="18"/>
      <c r="T89" s="18"/>
    </row>
    <row r="90" spans="1:20">
      <c r="A90" s="4">
        <v>86</v>
      </c>
      <c r="B90" s="17"/>
      <c r="C90" s="18"/>
      <c r="D90" s="18"/>
      <c r="E90" s="19"/>
      <c r="F90" s="18"/>
      <c r="G90" s="19"/>
      <c r="H90" s="19"/>
      <c r="I90" s="54">
        <f t="shared" si="6"/>
        <v>0</v>
      </c>
      <c r="J90" s="18"/>
      <c r="K90" s="18"/>
      <c r="L90" s="18"/>
      <c r="M90" s="18"/>
      <c r="N90" s="18"/>
      <c r="O90" s="18"/>
      <c r="P90" s="24"/>
      <c r="Q90" s="18"/>
      <c r="R90" s="18"/>
      <c r="S90" s="18"/>
      <c r="T90" s="18"/>
    </row>
    <row r="91" spans="1:20">
      <c r="A91" s="4">
        <v>87</v>
      </c>
      <c r="B91" s="17"/>
      <c r="C91" s="18"/>
      <c r="D91" s="18"/>
      <c r="E91" s="19"/>
      <c r="F91" s="18"/>
      <c r="G91" s="19"/>
      <c r="H91" s="19"/>
      <c r="I91" s="54">
        <f t="shared" si="6"/>
        <v>0</v>
      </c>
      <c r="J91" s="18"/>
      <c r="K91" s="18"/>
      <c r="L91" s="18"/>
      <c r="M91" s="18"/>
      <c r="N91" s="18"/>
      <c r="O91" s="18"/>
      <c r="P91" s="24"/>
      <c r="Q91" s="18"/>
      <c r="R91" s="18"/>
      <c r="S91" s="18"/>
      <c r="T91" s="18"/>
    </row>
    <row r="92" spans="1:20">
      <c r="A92" s="4">
        <v>88</v>
      </c>
      <c r="B92" s="17"/>
      <c r="C92" s="18"/>
      <c r="D92" s="18"/>
      <c r="E92" s="19"/>
      <c r="F92" s="18"/>
      <c r="G92" s="19"/>
      <c r="H92" s="19"/>
      <c r="I92" s="54">
        <f t="shared" si="6"/>
        <v>0</v>
      </c>
      <c r="J92" s="18"/>
      <c r="K92" s="18"/>
      <c r="L92" s="18"/>
      <c r="M92" s="18"/>
      <c r="N92" s="18"/>
      <c r="O92" s="18"/>
      <c r="P92" s="24"/>
      <c r="Q92" s="18"/>
      <c r="R92" s="18"/>
      <c r="S92" s="18"/>
      <c r="T92" s="18"/>
    </row>
    <row r="93" spans="1:20">
      <c r="A93" s="4">
        <v>89</v>
      </c>
      <c r="B93" s="17"/>
      <c r="C93" s="18"/>
      <c r="D93" s="18"/>
      <c r="E93" s="19"/>
      <c r="F93" s="18"/>
      <c r="G93" s="19"/>
      <c r="H93" s="19"/>
      <c r="I93" s="54">
        <f t="shared" si="6"/>
        <v>0</v>
      </c>
      <c r="J93" s="18"/>
      <c r="K93" s="18"/>
      <c r="L93" s="18"/>
      <c r="M93" s="18"/>
      <c r="N93" s="18"/>
      <c r="O93" s="18"/>
      <c r="P93" s="24"/>
      <c r="Q93" s="18"/>
      <c r="R93" s="18"/>
      <c r="S93" s="18"/>
      <c r="T93" s="18"/>
    </row>
    <row r="94" spans="1:20">
      <c r="A94" s="4">
        <v>90</v>
      </c>
      <c r="B94" s="17"/>
      <c r="C94" s="18"/>
      <c r="D94" s="18"/>
      <c r="E94" s="19"/>
      <c r="F94" s="18"/>
      <c r="G94" s="19"/>
      <c r="H94" s="19"/>
      <c r="I94" s="54">
        <f t="shared" si="6"/>
        <v>0</v>
      </c>
      <c r="J94" s="18"/>
      <c r="K94" s="18"/>
      <c r="L94" s="18"/>
      <c r="M94" s="18"/>
      <c r="N94" s="18"/>
      <c r="O94" s="18"/>
      <c r="P94" s="24"/>
      <c r="Q94" s="18"/>
      <c r="R94" s="18"/>
      <c r="S94" s="18"/>
      <c r="T94" s="18"/>
    </row>
    <row r="95" spans="1:20">
      <c r="A95" s="4">
        <v>91</v>
      </c>
      <c r="B95" s="17"/>
      <c r="C95" s="18"/>
      <c r="D95" s="18"/>
      <c r="E95" s="19"/>
      <c r="F95" s="18"/>
      <c r="G95" s="19"/>
      <c r="H95" s="19"/>
      <c r="I95" s="54">
        <f t="shared" si="6"/>
        <v>0</v>
      </c>
      <c r="J95" s="18"/>
      <c r="K95" s="18"/>
      <c r="L95" s="18"/>
      <c r="M95" s="18"/>
      <c r="N95" s="18"/>
      <c r="O95" s="18"/>
      <c r="P95" s="24"/>
      <c r="Q95" s="18"/>
      <c r="R95" s="18"/>
      <c r="S95" s="18"/>
      <c r="T95" s="18"/>
    </row>
    <row r="96" spans="1:20">
      <c r="A96" s="4">
        <v>92</v>
      </c>
      <c r="B96" s="17"/>
      <c r="C96" s="18"/>
      <c r="D96" s="18"/>
      <c r="E96" s="19"/>
      <c r="F96" s="18"/>
      <c r="G96" s="19"/>
      <c r="H96" s="19"/>
      <c r="I96" s="54">
        <f t="shared" si="6"/>
        <v>0</v>
      </c>
      <c r="J96" s="18"/>
      <c r="K96" s="18"/>
      <c r="L96" s="18"/>
      <c r="M96" s="18"/>
      <c r="N96" s="18"/>
      <c r="O96" s="18"/>
      <c r="P96" s="24"/>
      <c r="Q96" s="18"/>
      <c r="R96" s="18"/>
      <c r="S96" s="18"/>
      <c r="T96" s="18"/>
    </row>
    <row r="97" spans="1:20">
      <c r="A97" s="4">
        <v>93</v>
      </c>
      <c r="B97" s="17"/>
      <c r="C97" s="18"/>
      <c r="D97" s="18"/>
      <c r="E97" s="19"/>
      <c r="F97" s="18"/>
      <c r="G97" s="19"/>
      <c r="H97" s="19"/>
      <c r="I97" s="54">
        <f t="shared" si="6"/>
        <v>0</v>
      </c>
      <c r="J97" s="18"/>
      <c r="K97" s="18"/>
      <c r="L97" s="18"/>
      <c r="M97" s="18"/>
      <c r="N97" s="18"/>
      <c r="O97" s="18"/>
      <c r="P97" s="24"/>
      <c r="Q97" s="18"/>
      <c r="R97" s="18"/>
      <c r="S97" s="18"/>
      <c r="T97" s="18"/>
    </row>
    <row r="98" spans="1:20">
      <c r="A98" s="4">
        <v>94</v>
      </c>
      <c r="B98" s="17"/>
      <c r="C98" s="18"/>
      <c r="D98" s="18"/>
      <c r="E98" s="19"/>
      <c r="F98" s="18"/>
      <c r="G98" s="19"/>
      <c r="H98" s="19"/>
      <c r="I98" s="54">
        <f t="shared" si="6"/>
        <v>0</v>
      </c>
      <c r="J98" s="18"/>
      <c r="K98" s="18"/>
      <c r="L98" s="18"/>
      <c r="M98" s="18"/>
      <c r="N98" s="18"/>
      <c r="O98" s="18"/>
      <c r="P98" s="24"/>
      <c r="Q98" s="18"/>
      <c r="R98" s="18"/>
      <c r="S98" s="18"/>
      <c r="T98" s="18"/>
    </row>
    <row r="99" spans="1:20">
      <c r="A99" s="4">
        <v>95</v>
      </c>
      <c r="B99" s="17"/>
      <c r="C99" s="18"/>
      <c r="D99" s="18"/>
      <c r="E99" s="19"/>
      <c r="F99" s="18"/>
      <c r="G99" s="19"/>
      <c r="H99" s="19"/>
      <c r="I99" s="54">
        <f t="shared" si="6"/>
        <v>0</v>
      </c>
      <c r="J99" s="18"/>
      <c r="K99" s="18"/>
      <c r="L99" s="18"/>
      <c r="M99" s="18"/>
      <c r="N99" s="18"/>
      <c r="O99" s="18"/>
      <c r="P99" s="24"/>
      <c r="Q99" s="18"/>
      <c r="R99" s="18"/>
      <c r="S99" s="18"/>
      <c r="T99" s="18"/>
    </row>
    <row r="100" spans="1:20">
      <c r="A100" s="4">
        <v>96</v>
      </c>
      <c r="B100" s="17"/>
      <c r="C100" s="18"/>
      <c r="D100" s="18"/>
      <c r="E100" s="19"/>
      <c r="F100" s="18"/>
      <c r="G100" s="19"/>
      <c r="H100" s="19"/>
      <c r="I100" s="54">
        <f t="shared" si="6"/>
        <v>0</v>
      </c>
      <c r="J100" s="18"/>
      <c r="K100" s="18"/>
      <c r="L100" s="18"/>
      <c r="M100" s="18"/>
      <c r="N100" s="18"/>
      <c r="O100" s="18"/>
      <c r="P100" s="24"/>
      <c r="Q100" s="18"/>
      <c r="R100" s="18"/>
      <c r="S100" s="18"/>
      <c r="T100" s="18"/>
    </row>
    <row r="101" spans="1:20">
      <c r="A101" s="4">
        <v>97</v>
      </c>
      <c r="B101" s="17"/>
      <c r="C101" s="18"/>
      <c r="D101" s="18"/>
      <c r="E101" s="19"/>
      <c r="F101" s="18"/>
      <c r="G101" s="19"/>
      <c r="H101" s="19"/>
      <c r="I101" s="54">
        <f t="shared" si="6"/>
        <v>0</v>
      </c>
      <c r="J101" s="18"/>
      <c r="K101" s="18"/>
      <c r="L101" s="18"/>
      <c r="M101" s="18"/>
      <c r="N101" s="18"/>
      <c r="O101" s="18"/>
      <c r="P101" s="24"/>
      <c r="Q101" s="18"/>
      <c r="R101" s="18"/>
      <c r="S101" s="18"/>
      <c r="T101" s="18"/>
    </row>
    <row r="102" spans="1:20">
      <c r="A102" s="4">
        <v>98</v>
      </c>
      <c r="B102" s="17"/>
      <c r="C102" s="18"/>
      <c r="D102" s="18"/>
      <c r="E102" s="19"/>
      <c r="F102" s="18"/>
      <c r="G102" s="19"/>
      <c r="H102" s="19"/>
      <c r="I102" s="54">
        <f t="shared" si="6"/>
        <v>0</v>
      </c>
      <c r="J102" s="18"/>
      <c r="K102" s="18"/>
      <c r="L102" s="18"/>
      <c r="M102" s="18"/>
      <c r="N102" s="18"/>
      <c r="O102" s="18"/>
      <c r="P102" s="24"/>
      <c r="Q102" s="18"/>
      <c r="R102" s="18"/>
      <c r="S102" s="18"/>
      <c r="T102" s="18"/>
    </row>
    <row r="103" spans="1:20">
      <c r="A103" s="4">
        <v>99</v>
      </c>
      <c r="B103" s="17"/>
      <c r="C103" s="18"/>
      <c r="D103" s="18"/>
      <c r="E103" s="19"/>
      <c r="F103" s="18"/>
      <c r="G103" s="19"/>
      <c r="H103" s="19"/>
      <c r="I103" s="54">
        <f t="shared" si="6"/>
        <v>0</v>
      </c>
      <c r="J103" s="18"/>
      <c r="K103" s="18"/>
      <c r="L103" s="18"/>
      <c r="M103" s="18"/>
      <c r="N103" s="18"/>
      <c r="O103" s="18"/>
      <c r="P103" s="24"/>
      <c r="Q103" s="18"/>
      <c r="R103" s="18"/>
      <c r="S103" s="18"/>
      <c r="T103" s="18"/>
    </row>
    <row r="104" spans="1:20">
      <c r="A104" s="4">
        <v>100</v>
      </c>
      <c r="B104" s="17"/>
      <c r="C104" s="18"/>
      <c r="D104" s="18"/>
      <c r="E104" s="19"/>
      <c r="F104" s="18"/>
      <c r="G104" s="19"/>
      <c r="H104" s="19"/>
      <c r="I104" s="54">
        <f t="shared" si="6"/>
        <v>0</v>
      </c>
      <c r="J104" s="18"/>
      <c r="K104" s="18"/>
      <c r="L104" s="18"/>
      <c r="M104" s="18"/>
      <c r="N104" s="18"/>
      <c r="O104" s="18"/>
      <c r="P104" s="24"/>
      <c r="Q104" s="18"/>
      <c r="R104" s="18"/>
      <c r="S104" s="18"/>
      <c r="T104" s="18"/>
    </row>
    <row r="105" spans="1:20">
      <c r="A105" s="4">
        <v>101</v>
      </c>
      <c r="B105" s="17"/>
      <c r="C105" s="18"/>
      <c r="D105" s="18"/>
      <c r="E105" s="19"/>
      <c r="F105" s="18"/>
      <c r="G105" s="19"/>
      <c r="H105" s="19"/>
      <c r="I105" s="54">
        <f t="shared" si="6"/>
        <v>0</v>
      </c>
      <c r="J105" s="18"/>
      <c r="K105" s="18"/>
      <c r="L105" s="18"/>
      <c r="M105" s="18"/>
      <c r="N105" s="18"/>
      <c r="O105" s="18"/>
      <c r="P105" s="24"/>
      <c r="Q105" s="18"/>
      <c r="R105" s="18"/>
      <c r="S105" s="18"/>
      <c r="T105" s="18"/>
    </row>
    <row r="106" spans="1:20">
      <c r="A106" s="4">
        <v>102</v>
      </c>
      <c r="B106" s="17"/>
      <c r="C106" s="18"/>
      <c r="D106" s="18"/>
      <c r="E106" s="19"/>
      <c r="F106" s="18"/>
      <c r="G106" s="19"/>
      <c r="H106" s="19"/>
      <c r="I106" s="54">
        <f t="shared" si="6"/>
        <v>0</v>
      </c>
      <c r="J106" s="18"/>
      <c r="K106" s="18"/>
      <c r="L106" s="18"/>
      <c r="M106" s="18"/>
      <c r="N106" s="18"/>
      <c r="O106" s="18"/>
      <c r="P106" s="24"/>
      <c r="Q106" s="18"/>
      <c r="R106" s="18"/>
      <c r="S106" s="18"/>
      <c r="T106" s="18"/>
    </row>
    <row r="107" spans="1:20">
      <c r="A107" s="4">
        <v>103</v>
      </c>
      <c r="B107" s="17"/>
      <c r="C107" s="18"/>
      <c r="D107" s="18"/>
      <c r="E107" s="19"/>
      <c r="F107" s="18"/>
      <c r="G107" s="19"/>
      <c r="H107" s="19"/>
      <c r="I107" s="54">
        <f t="shared" si="6"/>
        <v>0</v>
      </c>
      <c r="J107" s="18"/>
      <c r="K107" s="18"/>
      <c r="L107" s="18"/>
      <c r="M107" s="18"/>
      <c r="N107" s="18"/>
      <c r="O107" s="18"/>
      <c r="P107" s="24"/>
      <c r="Q107" s="18"/>
      <c r="R107" s="18"/>
      <c r="S107" s="18"/>
      <c r="T107" s="18"/>
    </row>
    <row r="108" spans="1:20">
      <c r="A108" s="4">
        <v>104</v>
      </c>
      <c r="B108" s="17"/>
      <c r="C108" s="18"/>
      <c r="D108" s="18"/>
      <c r="E108" s="19"/>
      <c r="F108" s="18"/>
      <c r="G108" s="19"/>
      <c r="H108" s="19"/>
      <c r="I108" s="54">
        <f t="shared" si="6"/>
        <v>0</v>
      </c>
      <c r="J108" s="18"/>
      <c r="K108" s="18"/>
      <c r="L108" s="18"/>
      <c r="M108" s="18"/>
      <c r="N108" s="18"/>
      <c r="O108" s="18"/>
      <c r="P108" s="24"/>
      <c r="Q108" s="18"/>
      <c r="R108" s="18"/>
      <c r="S108" s="18"/>
      <c r="T108" s="18"/>
    </row>
    <row r="109" spans="1:20">
      <c r="A109" s="4">
        <v>105</v>
      </c>
      <c r="B109" s="17"/>
      <c r="C109" s="18"/>
      <c r="D109" s="18"/>
      <c r="E109" s="19"/>
      <c r="F109" s="18"/>
      <c r="G109" s="19"/>
      <c r="H109" s="19"/>
      <c r="I109" s="54">
        <f t="shared" si="6"/>
        <v>0</v>
      </c>
      <c r="J109" s="18"/>
      <c r="K109" s="18"/>
      <c r="L109" s="18"/>
      <c r="M109" s="18"/>
      <c r="N109" s="18"/>
      <c r="O109" s="18"/>
      <c r="P109" s="24"/>
      <c r="Q109" s="18"/>
      <c r="R109" s="18"/>
      <c r="S109" s="18"/>
      <c r="T109" s="18"/>
    </row>
    <row r="110" spans="1:20">
      <c r="A110" s="4">
        <v>106</v>
      </c>
      <c r="B110" s="17"/>
      <c r="C110" s="18"/>
      <c r="D110" s="18"/>
      <c r="E110" s="19"/>
      <c r="F110" s="18"/>
      <c r="G110" s="19"/>
      <c r="H110" s="19"/>
      <c r="I110" s="54">
        <f t="shared" si="6"/>
        <v>0</v>
      </c>
      <c r="J110" s="18"/>
      <c r="K110" s="18"/>
      <c r="L110" s="18"/>
      <c r="M110" s="18"/>
      <c r="N110" s="18"/>
      <c r="O110" s="18"/>
      <c r="P110" s="24"/>
      <c r="Q110" s="18"/>
      <c r="R110" s="18"/>
      <c r="S110" s="18"/>
      <c r="T110" s="18"/>
    </row>
    <row r="111" spans="1:20">
      <c r="A111" s="4">
        <v>107</v>
      </c>
      <c r="B111" s="17"/>
      <c r="C111" s="18"/>
      <c r="D111" s="18"/>
      <c r="E111" s="19"/>
      <c r="F111" s="18"/>
      <c r="G111" s="19"/>
      <c r="H111" s="19"/>
      <c r="I111" s="54">
        <f t="shared" si="6"/>
        <v>0</v>
      </c>
      <c r="J111" s="18"/>
      <c r="K111" s="18"/>
      <c r="L111" s="18"/>
      <c r="M111" s="18"/>
      <c r="N111" s="18"/>
      <c r="O111" s="18"/>
      <c r="P111" s="24"/>
      <c r="Q111" s="18"/>
      <c r="R111" s="18"/>
      <c r="S111" s="18"/>
      <c r="T111" s="18"/>
    </row>
    <row r="112" spans="1:20">
      <c r="A112" s="4">
        <v>108</v>
      </c>
      <c r="B112" s="17"/>
      <c r="C112" s="18"/>
      <c r="D112" s="18"/>
      <c r="E112" s="19"/>
      <c r="F112" s="18"/>
      <c r="G112" s="19"/>
      <c r="H112" s="19"/>
      <c r="I112" s="54">
        <f t="shared" si="6"/>
        <v>0</v>
      </c>
      <c r="J112" s="18"/>
      <c r="K112" s="18"/>
      <c r="L112" s="18"/>
      <c r="M112" s="18"/>
      <c r="N112" s="18"/>
      <c r="O112" s="18"/>
      <c r="P112" s="24"/>
      <c r="Q112" s="18"/>
      <c r="R112" s="18"/>
      <c r="S112" s="18"/>
      <c r="T112" s="18"/>
    </row>
    <row r="113" spans="1:20">
      <c r="A113" s="4">
        <v>109</v>
      </c>
      <c r="B113" s="17"/>
      <c r="C113" s="18"/>
      <c r="D113" s="18"/>
      <c r="E113" s="19"/>
      <c r="F113" s="18"/>
      <c r="G113" s="19"/>
      <c r="H113" s="19"/>
      <c r="I113" s="54">
        <f t="shared" si="6"/>
        <v>0</v>
      </c>
      <c r="J113" s="18"/>
      <c r="K113" s="18"/>
      <c r="L113" s="18"/>
      <c r="M113" s="18"/>
      <c r="N113" s="18"/>
      <c r="O113" s="18"/>
      <c r="P113" s="24"/>
      <c r="Q113" s="18"/>
      <c r="R113" s="18"/>
      <c r="S113" s="18"/>
      <c r="T113" s="18"/>
    </row>
    <row r="114" spans="1:20">
      <c r="A114" s="4">
        <v>110</v>
      </c>
      <c r="B114" s="17"/>
      <c r="C114" s="18"/>
      <c r="D114" s="18"/>
      <c r="E114" s="19"/>
      <c r="F114" s="18"/>
      <c r="G114" s="19"/>
      <c r="H114" s="19"/>
      <c r="I114" s="54">
        <f t="shared" si="6"/>
        <v>0</v>
      </c>
      <c r="J114" s="18"/>
      <c r="K114" s="18"/>
      <c r="L114" s="18"/>
      <c r="M114" s="18"/>
      <c r="N114" s="18"/>
      <c r="O114" s="18"/>
      <c r="P114" s="24"/>
      <c r="Q114" s="18"/>
      <c r="R114" s="18"/>
      <c r="S114" s="18"/>
      <c r="T114" s="18"/>
    </row>
    <row r="115" spans="1:20">
      <c r="A115" s="4">
        <v>111</v>
      </c>
      <c r="B115" s="17"/>
      <c r="C115" s="18"/>
      <c r="D115" s="18"/>
      <c r="E115" s="19"/>
      <c r="F115" s="18"/>
      <c r="G115" s="19"/>
      <c r="H115" s="19"/>
      <c r="I115" s="54">
        <f t="shared" si="6"/>
        <v>0</v>
      </c>
      <c r="J115" s="18"/>
      <c r="K115" s="18"/>
      <c r="L115" s="18"/>
      <c r="M115" s="18"/>
      <c r="N115" s="18"/>
      <c r="O115" s="18"/>
      <c r="P115" s="24"/>
      <c r="Q115" s="18"/>
      <c r="R115" s="18"/>
      <c r="S115" s="18"/>
      <c r="T115" s="18"/>
    </row>
    <row r="116" spans="1:20">
      <c r="A116" s="4">
        <v>112</v>
      </c>
      <c r="B116" s="17"/>
      <c r="C116" s="18"/>
      <c r="D116" s="18"/>
      <c r="E116" s="19"/>
      <c r="F116" s="18"/>
      <c r="G116" s="19"/>
      <c r="H116" s="19"/>
      <c r="I116" s="54">
        <f t="shared" si="6"/>
        <v>0</v>
      </c>
      <c r="J116" s="18"/>
      <c r="K116" s="18"/>
      <c r="L116" s="18"/>
      <c r="M116" s="18"/>
      <c r="N116" s="18"/>
      <c r="O116" s="18"/>
      <c r="P116" s="24"/>
      <c r="Q116" s="18"/>
      <c r="R116" s="18"/>
      <c r="S116" s="18"/>
      <c r="T116" s="18"/>
    </row>
    <row r="117" spans="1:20">
      <c r="A117" s="4">
        <v>113</v>
      </c>
      <c r="B117" s="17"/>
      <c r="C117" s="18"/>
      <c r="D117" s="18"/>
      <c r="E117" s="19"/>
      <c r="F117" s="18"/>
      <c r="G117" s="19"/>
      <c r="H117" s="19"/>
      <c r="I117" s="54">
        <f t="shared" si="6"/>
        <v>0</v>
      </c>
      <c r="J117" s="18"/>
      <c r="K117" s="18"/>
      <c r="L117" s="18"/>
      <c r="M117" s="18"/>
      <c r="N117" s="18"/>
      <c r="O117" s="18"/>
      <c r="P117" s="24"/>
      <c r="Q117" s="18"/>
      <c r="R117" s="18"/>
      <c r="S117" s="18"/>
      <c r="T117" s="18"/>
    </row>
    <row r="118" spans="1:20">
      <c r="A118" s="4">
        <v>114</v>
      </c>
      <c r="B118" s="17"/>
      <c r="C118" s="18"/>
      <c r="D118" s="18"/>
      <c r="E118" s="19"/>
      <c r="F118" s="18"/>
      <c r="G118" s="19"/>
      <c r="H118" s="19"/>
      <c r="I118" s="54">
        <f t="shared" si="6"/>
        <v>0</v>
      </c>
      <c r="J118" s="18"/>
      <c r="K118" s="18"/>
      <c r="L118" s="18"/>
      <c r="M118" s="18"/>
      <c r="N118" s="18"/>
      <c r="O118" s="18"/>
      <c r="P118" s="24"/>
      <c r="Q118" s="18"/>
      <c r="R118" s="18"/>
      <c r="S118" s="18"/>
      <c r="T118" s="18"/>
    </row>
    <row r="119" spans="1:20">
      <c r="A119" s="4">
        <v>115</v>
      </c>
      <c r="B119" s="17"/>
      <c r="C119" s="18"/>
      <c r="D119" s="18"/>
      <c r="E119" s="19"/>
      <c r="F119" s="18"/>
      <c r="G119" s="19"/>
      <c r="H119" s="19"/>
      <c r="I119" s="54">
        <f t="shared" si="6"/>
        <v>0</v>
      </c>
      <c r="J119" s="18"/>
      <c r="K119" s="18"/>
      <c r="L119" s="18"/>
      <c r="M119" s="18"/>
      <c r="N119" s="18"/>
      <c r="O119" s="18"/>
      <c r="P119" s="24"/>
      <c r="Q119" s="18"/>
      <c r="R119" s="18"/>
      <c r="S119" s="18"/>
      <c r="T119" s="18"/>
    </row>
    <row r="120" spans="1:20">
      <c r="A120" s="4">
        <v>116</v>
      </c>
      <c r="B120" s="17"/>
      <c r="C120" s="18"/>
      <c r="D120" s="18"/>
      <c r="E120" s="19"/>
      <c r="F120" s="18"/>
      <c r="G120" s="19"/>
      <c r="H120" s="19"/>
      <c r="I120" s="54">
        <f t="shared" si="6"/>
        <v>0</v>
      </c>
      <c r="J120" s="18"/>
      <c r="K120" s="18"/>
      <c r="L120" s="18"/>
      <c r="M120" s="18"/>
      <c r="N120" s="18"/>
      <c r="O120" s="18"/>
      <c r="P120" s="24"/>
      <c r="Q120" s="18"/>
      <c r="R120" s="18"/>
      <c r="S120" s="18"/>
      <c r="T120" s="18"/>
    </row>
    <row r="121" spans="1:20">
      <c r="A121" s="4">
        <v>117</v>
      </c>
      <c r="B121" s="17"/>
      <c r="C121" s="18"/>
      <c r="D121" s="18"/>
      <c r="E121" s="19"/>
      <c r="F121" s="18"/>
      <c r="G121" s="19"/>
      <c r="H121" s="19"/>
      <c r="I121" s="54">
        <f t="shared" si="6"/>
        <v>0</v>
      </c>
      <c r="J121" s="18"/>
      <c r="K121" s="18"/>
      <c r="L121" s="18"/>
      <c r="M121" s="18"/>
      <c r="N121" s="18"/>
      <c r="O121" s="18"/>
      <c r="P121" s="24"/>
      <c r="Q121" s="18"/>
      <c r="R121" s="18"/>
      <c r="S121" s="18"/>
      <c r="T121" s="18"/>
    </row>
    <row r="122" spans="1:20">
      <c r="A122" s="4">
        <v>118</v>
      </c>
      <c r="B122" s="17"/>
      <c r="C122" s="18"/>
      <c r="D122" s="18"/>
      <c r="E122" s="19"/>
      <c r="F122" s="18"/>
      <c r="G122" s="19"/>
      <c r="H122" s="19"/>
      <c r="I122" s="54">
        <f t="shared" si="6"/>
        <v>0</v>
      </c>
      <c r="J122" s="18"/>
      <c r="K122" s="18"/>
      <c r="L122" s="18"/>
      <c r="M122" s="18"/>
      <c r="N122" s="18"/>
      <c r="O122" s="18"/>
      <c r="P122" s="24"/>
      <c r="Q122" s="18"/>
      <c r="R122" s="18"/>
      <c r="S122" s="18"/>
      <c r="T122" s="18"/>
    </row>
    <row r="123" spans="1:20">
      <c r="A123" s="4">
        <v>119</v>
      </c>
      <c r="B123" s="17"/>
      <c r="C123" s="18"/>
      <c r="D123" s="18"/>
      <c r="E123" s="19"/>
      <c r="F123" s="18"/>
      <c r="G123" s="19"/>
      <c r="H123" s="19"/>
      <c r="I123" s="54">
        <f t="shared" si="6"/>
        <v>0</v>
      </c>
      <c r="J123" s="18"/>
      <c r="K123" s="18"/>
      <c r="L123" s="18"/>
      <c r="M123" s="18"/>
      <c r="N123" s="18"/>
      <c r="O123" s="18"/>
      <c r="P123" s="24"/>
      <c r="Q123" s="18"/>
      <c r="R123" s="18"/>
      <c r="S123" s="18"/>
      <c r="T123" s="18"/>
    </row>
    <row r="124" spans="1:20">
      <c r="A124" s="4">
        <v>120</v>
      </c>
      <c r="B124" s="17"/>
      <c r="C124" s="18"/>
      <c r="D124" s="18"/>
      <c r="E124" s="19"/>
      <c r="F124" s="18"/>
      <c r="G124" s="19"/>
      <c r="H124" s="19"/>
      <c r="I124" s="54">
        <f t="shared" si="6"/>
        <v>0</v>
      </c>
      <c r="J124" s="18"/>
      <c r="K124" s="18"/>
      <c r="L124" s="18"/>
      <c r="M124" s="18"/>
      <c r="N124" s="18"/>
      <c r="O124" s="18"/>
      <c r="P124" s="24"/>
      <c r="Q124" s="18"/>
      <c r="R124" s="18"/>
      <c r="S124" s="18"/>
      <c r="T124" s="18"/>
    </row>
    <row r="125" spans="1:20">
      <c r="A125" s="4">
        <v>121</v>
      </c>
      <c r="B125" s="17"/>
      <c r="C125" s="18"/>
      <c r="D125" s="18"/>
      <c r="E125" s="19"/>
      <c r="F125" s="18"/>
      <c r="G125" s="19"/>
      <c r="H125" s="19"/>
      <c r="I125" s="54">
        <f t="shared" si="6"/>
        <v>0</v>
      </c>
      <c r="J125" s="18"/>
      <c r="K125" s="18"/>
      <c r="L125" s="18"/>
      <c r="M125" s="18"/>
      <c r="N125" s="18"/>
      <c r="O125" s="18"/>
      <c r="P125" s="24"/>
      <c r="Q125" s="18"/>
      <c r="R125" s="18"/>
      <c r="S125" s="18"/>
      <c r="T125" s="18"/>
    </row>
    <row r="126" spans="1:20">
      <c r="A126" s="4">
        <v>122</v>
      </c>
      <c r="B126" s="17"/>
      <c r="C126" s="18"/>
      <c r="D126" s="18"/>
      <c r="E126" s="19"/>
      <c r="F126" s="18"/>
      <c r="G126" s="19"/>
      <c r="H126" s="19"/>
      <c r="I126" s="54">
        <f t="shared" si="6"/>
        <v>0</v>
      </c>
      <c r="J126" s="18"/>
      <c r="K126" s="18"/>
      <c r="L126" s="18"/>
      <c r="M126" s="18"/>
      <c r="N126" s="18"/>
      <c r="O126" s="18"/>
      <c r="P126" s="24"/>
      <c r="Q126" s="18"/>
      <c r="R126" s="18"/>
      <c r="S126" s="18"/>
      <c r="T126" s="18"/>
    </row>
    <row r="127" spans="1:20">
      <c r="A127" s="4">
        <v>123</v>
      </c>
      <c r="B127" s="17"/>
      <c r="C127" s="18"/>
      <c r="D127" s="18"/>
      <c r="E127" s="19"/>
      <c r="F127" s="18"/>
      <c r="G127" s="19"/>
      <c r="H127" s="19"/>
      <c r="I127" s="54">
        <f t="shared" si="6"/>
        <v>0</v>
      </c>
      <c r="J127" s="18"/>
      <c r="K127" s="18"/>
      <c r="L127" s="18"/>
      <c r="M127" s="18"/>
      <c r="N127" s="18"/>
      <c r="O127" s="18"/>
      <c r="P127" s="24"/>
      <c r="Q127" s="18"/>
      <c r="R127" s="18"/>
      <c r="S127" s="18"/>
      <c r="T127" s="18"/>
    </row>
    <row r="128" spans="1:20">
      <c r="A128" s="4">
        <v>124</v>
      </c>
      <c r="B128" s="17"/>
      <c r="C128" s="18"/>
      <c r="D128" s="18"/>
      <c r="E128" s="19"/>
      <c r="F128" s="18"/>
      <c r="G128" s="19"/>
      <c r="H128" s="19"/>
      <c r="I128" s="54">
        <f t="shared" si="6"/>
        <v>0</v>
      </c>
      <c r="J128" s="18"/>
      <c r="K128" s="18"/>
      <c r="L128" s="18"/>
      <c r="M128" s="18"/>
      <c r="N128" s="18"/>
      <c r="O128" s="18"/>
      <c r="P128" s="24"/>
      <c r="Q128" s="18"/>
      <c r="R128" s="18"/>
      <c r="S128" s="18"/>
      <c r="T128" s="18"/>
    </row>
    <row r="129" spans="1:20">
      <c r="A129" s="4">
        <v>125</v>
      </c>
      <c r="B129" s="17"/>
      <c r="C129" s="18"/>
      <c r="D129" s="18"/>
      <c r="E129" s="19"/>
      <c r="F129" s="18"/>
      <c r="G129" s="19"/>
      <c r="H129" s="19"/>
      <c r="I129" s="54">
        <f t="shared" si="6"/>
        <v>0</v>
      </c>
      <c r="J129" s="18"/>
      <c r="K129" s="18"/>
      <c r="L129" s="18"/>
      <c r="M129" s="18"/>
      <c r="N129" s="18"/>
      <c r="O129" s="18"/>
      <c r="P129" s="24"/>
      <c r="Q129" s="18"/>
      <c r="R129" s="18"/>
      <c r="S129" s="18"/>
      <c r="T129" s="18"/>
    </row>
    <row r="130" spans="1:20">
      <c r="A130" s="4">
        <v>126</v>
      </c>
      <c r="B130" s="17"/>
      <c r="C130" s="18"/>
      <c r="D130" s="18"/>
      <c r="E130" s="19"/>
      <c r="F130" s="18"/>
      <c r="G130" s="19"/>
      <c r="H130" s="19"/>
      <c r="I130" s="54">
        <f t="shared" si="6"/>
        <v>0</v>
      </c>
      <c r="J130" s="18"/>
      <c r="K130" s="18"/>
      <c r="L130" s="18"/>
      <c r="M130" s="18"/>
      <c r="N130" s="18"/>
      <c r="O130" s="18"/>
      <c r="P130" s="24"/>
      <c r="Q130" s="18"/>
      <c r="R130" s="18"/>
      <c r="S130" s="18"/>
      <c r="T130" s="18"/>
    </row>
    <row r="131" spans="1:20">
      <c r="A131" s="4">
        <v>127</v>
      </c>
      <c r="B131" s="17"/>
      <c r="C131" s="18"/>
      <c r="D131" s="18"/>
      <c r="E131" s="19"/>
      <c r="F131" s="18"/>
      <c r="G131" s="19"/>
      <c r="H131" s="19"/>
      <c r="I131" s="54">
        <f t="shared" si="6"/>
        <v>0</v>
      </c>
      <c r="J131" s="18"/>
      <c r="K131" s="18"/>
      <c r="L131" s="18"/>
      <c r="M131" s="18"/>
      <c r="N131" s="18"/>
      <c r="O131" s="18"/>
      <c r="P131" s="24"/>
      <c r="Q131" s="18"/>
      <c r="R131" s="18"/>
      <c r="S131" s="18"/>
      <c r="T131" s="18"/>
    </row>
    <row r="132" spans="1:20">
      <c r="A132" s="4">
        <v>128</v>
      </c>
      <c r="B132" s="17"/>
      <c r="C132" s="18"/>
      <c r="D132" s="18"/>
      <c r="E132" s="19"/>
      <c r="F132" s="18"/>
      <c r="G132" s="19"/>
      <c r="H132" s="19"/>
      <c r="I132" s="54">
        <f t="shared" si="6"/>
        <v>0</v>
      </c>
      <c r="J132" s="18"/>
      <c r="K132" s="18"/>
      <c r="L132" s="18"/>
      <c r="M132" s="18"/>
      <c r="N132" s="18"/>
      <c r="O132" s="18"/>
      <c r="P132" s="24"/>
      <c r="Q132" s="18"/>
      <c r="R132" s="18"/>
      <c r="S132" s="18"/>
      <c r="T132" s="18"/>
    </row>
    <row r="133" spans="1:20">
      <c r="A133" s="4">
        <v>129</v>
      </c>
      <c r="B133" s="17"/>
      <c r="C133" s="18"/>
      <c r="D133" s="18"/>
      <c r="E133" s="19"/>
      <c r="F133" s="18"/>
      <c r="G133" s="19"/>
      <c r="H133" s="19"/>
      <c r="I133" s="54">
        <f t="shared" si="6"/>
        <v>0</v>
      </c>
      <c r="J133" s="18"/>
      <c r="K133" s="18"/>
      <c r="L133" s="18"/>
      <c r="M133" s="18"/>
      <c r="N133" s="18"/>
      <c r="O133" s="18"/>
      <c r="P133" s="24"/>
      <c r="Q133" s="18"/>
      <c r="R133" s="18"/>
      <c r="S133" s="18"/>
      <c r="T133" s="18"/>
    </row>
    <row r="134" spans="1:20">
      <c r="A134" s="4">
        <v>130</v>
      </c>
      <c r="B134" s="17"/>
      <c r="C134" s="18"/>
      <c r="D134" s="18"/>
      <c r="E134" s="19"/>
      <c r="F134" s="18"/>
      <c r="G134" s="19"/>
      <c r="H134" s="19"/>
      <c r="I134" s="54">
        <f t="shared" ref="I134:I164" si="7">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4">
        <f t="shared" si="7"/>
        <v>0</v>
      </c>
      <c r="J135" s="18"/>
      <c r="K135" s="18"/>
      <c r="L135" s="18"/>
      <c r="M135" s="18"/>
      <c r="N135" s="18"/>
      <c r="O135" s="18"/>
      <c r="P135" s="24"/>
      <c r="Q135" s="18"/>
      <c r="R135" s="18"/>
      <c r="S135" s="18"/>
      <c r="T135" s="18"/>
    </row>
    <row r="136" spans="1:20">
      <c r="A136" s="4">
        <v>132</v>
      </c>
      <c r="B136" s="17"/>
      <c r="C136" s="18"/>
      <c r="D136" s="18"/>
      <c r="E136" s="19"/>
      <c r="F136" s="18"/>
      <c r="G136" s="19"/>
      <c r="H136" s="19"/>
      <c r="I136" s="54">
        <f t="shared" si="7"/>
        <v>0</v>
      </c>
      <c r="J136" s="18"/>
      <c r="K136" s="18"/>
      <c r="L136" s="18"/>
      <c r="M136" s="18"/>
      <c r="N136" s="18"/>
      <c r="O136" s="18"/>
      <c r="P136" s="24"/>
      <c r="Q136" s="18"/>
      <c r="R136" s="18"/>
      <c r="S136" s="18"/>
      <c r="T136" s="18"/>
    </row>
    <row r="137" spans="1:20">
      <c r="A137" s="4">
        <v>133</v>
      </c>
      <c r="B137" s="17"/>
      <c r="C137" s="18"/>
      <c r="D137" s="18"/>
      <c r="E137" s="19"/>
      <c r="F137" s="18"/>
      <c r="G137" s="19"/>
      <c r="H137" s="19"/>
      <c r="I137" s="54">
        <f t="shared" si="7"/>
        <v>0</v>
      </c>
      <c r="J137" s="18"/>
      <c r="K137" s="18"/>
      <c r="L137" s="18"/>
      <c r="M137" s="18"/>
      <c r="N137" s="18"/>
      <c r="O137" s="18"/>
      <c r="P137" s="24"/>
      <c r="Q137" s="18"/>
      <c r="R137" s="18"/>
      <c r="S137" s="18"/>
      <c r="T137" s="18"/>
    </row>
    <row r="138" spans="1:20">
      <c r="A138" s="4">
        <v>134</v>
      </c>
      <c r="B138" s="17"/>
      <c r="C138" s="18"/>
      <c r="D138" s="18"/>
      <c r="E138" s="19"/>
      <c r="F138" s="18"/>
      <c r="G138" s="19"/>
      <c r="H138" s="19"/>
      <c r="I138" s="54">
        <f t="shared" si="7"/>
        <v>0</v>
      </c>
      <c r="J138" s="18"/>
      <c r="K138" s="18"/>
      <c r="L138" s="18"/>
      <c r="M138" s="18"/>
      <c r="N138" s="18"/>
      <c r="O138" s="18"/>
      <c r="P138" s="24"/>
      <c r="Q138" s="18"/>
      <c r="R138" s="18"/>
      <c r="S138" s="18"/>
      <c r="T138" s="18"/>
    </row>
    <row r="139" spans="1:20">
      <c r="A139" s="4">
        <v>135</v>
      </c>
      <c r="B139" s="17"/>
      <c r="C139" s="18"/>
      <c r="D139" s="18"/>
      <c r="E139" s="19"/>
      <c r="F139" s="18"/>
      <c r="G139" s="19"/>
      <c r="H139" s="19"/>
      <c r="I139" s="54">
        <f t="shared" si="7"/>
        <v>0</v>
      </c>
      <c r="J139" s="18"/>
      <c r="K139" s="18"/>
      <c r="L139" s="18"/>
      <c r="M139" s="18"/>
      <c r="N139" s="18"/>
      <c r="O139" s="18"/>
      <c r="P139" s="24"/>
      <c r="Q139" s="18"/>
      <c r="R139" s="18"/>
      <c r="S139" s="18"/>
      <c r="T139" s="18"/>
    </row>
    <row r="140" spans="1:20">
      <c r="A140" s="4">
        <v>136</v>
      </c>
      <c r="B140" s="17"/>
      <c r="C140" s="18"/>
      <c r="D140" s="18"/>
      <c r="E140" s="19"/>
      <c r="F140" s="18"/>
      <c r="G140" s="19"/>
      <c r="H140" s="19"/>
      <c r="I140" s="54">
        <f t="shared" si="7"/>
        <v>0</v>
      </c>
      <c r="J140" s="18"/>
      <c r="K140" s="18"/>
      <c r="L140" s="18"/>
      <c r="M140" s="18"/>
      <c r="N140" s="18"/>
      <c r="O140" s="18"/>
      <c r="P140" s="24"/>
      <c r="Q140" s="18"/>
      <c r="R140" s="18"/>
      <c r="S140" s="18"/>
      <c r="T140" s="18"/>
    </row>
    <row r="141" spans="1:20">
      <c r="A141" s="4">
        <v>137</v>
      </c>
      <c r="B141" s="17"/>
      <c r="C141" s="18"/>
      <c r="D141" s="18"/>
      <c r="E141" s="19"/>
      <c r="F141" s="18"/>
      <c r="G141" s="19"/>
      <c r="H141" s="19"/>
      <c r="I141" s="54">
        <f t="shared" si="7"/>
        <v>0</v>
      </c>
      <c r="J141" s="18"/>
      <c r="K141" s="18"/>
      <c r="L141" s="18"/>
      <c r="M141" s="18"/>
      <c r="N141" s="18"/>
      <c r="O141" s="18"/>
      <c r="P141" s="24"/>
      <c r="Q141" s="18"/>
      <c r="R141" s="18"/>
      <c r="S141" s="18"/>
      <c r="T141" s="18"/>
    </row>
    <row r="142" spans="1:20">
      <c r="A142" s="4">
        <v>138</v>
      </c>
      <c r="B142" s="17"/>
      <c r="C142" s="18"/>
      <c r="D142" s="18"/>
      <c r="E142" s="19"/>
      <c r="F142" s="18"/>
      <c r="G142" s="19"/>
      <c r="H142" s="19"/>
      <c r="I142" s="54">
        <f t="shared" si="7"/>
        <v>0</v>
      </c>
      <c r="J142" s="18"/>
      <c r="K142" s="18"/>
      <c r="L142" s="18"/>
      <c r="M142" s="18"/>
      <c r="N142" s="18"/>
      <c r="O142" s="18"/>
      <c r="P142" s="24"/>
      <c r="Q142" s="18"/>
      <c r="R142" s="18"/>
      <c r="S142" s="18"/>
      <c r="T142" s="18"/>
    </row>
    <row r="143" spans="1:20">
      <c r="A143" s="4">
        <v>139</v>
      </c>
      <c r="B143" s="17"/>
      <c r="C143" s="18"/>
      <c r="D143" s="18"/>
      <c r="E143" s="19"/>
      <c r="F143" s="18"/>
      <c r="G143" s="19"/>
      <c r="H143" s="19"/>
      <c r="I143" s="54">
        <f t="shared" si="7"/>
        <v>0</v>
      </c>
      <c r="J143" s="18"/>
      <c r="K143" s="18"/>
      <c r="L143" s="18"/>
      <c r="M143" s="18"/>
      <c r="N143" s="18"/>
      <c r="O143" s="18"/>
      <c r="P143" s="24"/>
      <c r="Q143" s="18"/>
      <c r="R143" s="18"/>
      <c r="S143" s="18"/>
      <c r="T143" s="18"/>
    </row>
    <row r="144" spans="1:20">
      <c r="A144" s="4">
        <v>140</v>
      </c>
      <c r="B144" s="17"/>
      <c r="C144" s="18"/>
      <c r="D144" s="18"/>
      <c r="E144" s="19"/>
      <c r="F144" s="18"/>
      <c r="G144" s="19"/>
      <c r="H144" s="19"/>
      <c r="I144" s="54">
        <f t="shared" si="7"/>
        <v>0</v>
      </c>
      <c r="J144" s="18"/>
      <c r="K144" s="18"/>
      <c r="L144" s="18"/>
      <c r="M144" s="18"/>
      <c r="N144" s="18"/>
      <c r="O144" s="18"/>
      <c r="P144" s="24"/>
      <c r="Q144" s="18"/>
      <c r="R144" s="18"/>
      <c r="S144" s="18"/>
      <c r="T144" s="18"/>
    </row>
    <row r="145" spans="1:20">
      <c r="A145" s="4">
        <v>141</v>
      </c>
      <c r="B145" s="17"/>
      <c r="C145" s="18"/>
      <c r="D145" s="18"/>
      <c r="E145" s="19"/>
      <c r="F145" s="18"/>
      <c r="G145" s="19"/>
      <c r="H145" s="19"/>
      <c r="I145" s="54">
        <f t="shared" si="7"/>
        <v>0</v>
      </c>
      <c r="J145" s="18"/>
      <c r="K145" s="18"/>
      <c r="L145" s="18"/>
      <c r="M145" s="18"/>
      <c r="N145" s="18"/>
      <c r="O145" s="18"/>
      <c r="P145" s="24"/>
      <c r="Q145" s="18"/>
      <c r="R145" s="18"/>
      <c r="S145" s="18"/>
      <c r="T145" s="18"/>
    </row>
    <row r="146" spans="1:20">
      <c r="A146" s="4">
        <v>142</v>
      </c>
      <c r="B146" s="17"/>
      <c r="C146" s="18"/>
      <c r="D146" s="18"/>
      <c r="E146" s="19"/>
      <c r="F146" s="18"/>
      <c r="G146" s="19"/>
      <c r="H146" s="19"/>
      <c r="I146" s="54">
        <f t="shared" si="7"/>
        <v>0</v>
      </c>
      <c r="J146" s="18"/>
      <c r="K146" s="18"/>
      <c r="L146" s="18"/>
      <c r="M146" s="18"/>
      <c r="N146" s="18"/>
      <c r="O146" s="18"/>
      <c r="P146" s="24"/>
      <c r="Q146" s="18"/>
      <c r="R146" s="18"/>
      <c r="S146" s="18"/>
      <c r="T146" s="18"/>
    </row>
    <row r="147" spans="1:20">
      <c r="A147" s="4">
        <v>143</v>
      </c>
      <c r="B147" s="17"/>
      <c r="C147" s="18"/>
      <c r="D147" s="18"/>
      <c r="E147" s="19"/>
      <c r="F147" s="18"/>
      <c r="G147" s="19"/>
      <c r="H147" s="19"/>
      <c r="I147" s="54">
        <f t="shared" si="7"/>
        <v>0</v>
      </c>
      <c r="J147" s="18"/>
      <c r="K147" s="18"/>
      <c r="L147" s="18"/>
      <c r="M147" s="18"/>
      <c r="N147" s="18"/>
      <c r="O147" s="18"/>
      <c r="P147" s="24"/>
      <c r="Q147" s="18"/>
      <c r="R147" s="18"/>
      <c r="S147" s="18"/>
      <c r="T147" s="18"/>
    </row>
    <row r="148" spans="1:20">
      <c r="A148" s="4">
        <v>144</v>
      </c>
      <c r="B148" s="17"/>
      <c r="C148" s="18"/>
      <c r="D148" s="18"/>
      <c r="E148" s="19"/>
      <c r="F148" s="18"/>
      <c r="G148" s="19"/>
      <c r="H148" s="19"/>
      <c r="I148" s="54">
        <f t="shared" si="7"/>
        <v>0</v>
      </c>
      <c r="J148" s="18"/>
      <c r="K148" s="18"/>
      <c r="L148" s="18"/>
      <c r="M148" s="18"/>
      <c r="N148" s="18"/>
      <c r="O148" s="18"/>
      <c r="P148" s="24"/>
      <c r="Q148" s="18"/>
      <c r="R148" s="18"/>
      <c r="S148" s="18"/>
      <c r="T148" s="18"/>
    </row>
    <row r="149" spans="1:20">
      <c r="A149" s="4">
        <v>145</v>
      </c>
      <c r="B149" s="17"/>
      <c r="C149" s="18"/>
      <c r="D149" s="18"/>
      <c r="E149" s="19"/>
      <c r="F149" s="18"/>
      <c r="G149" s="19"/>
      <c r="H149" s="19"/>
      <c r="I149" s="54">
        <f t="shared" si="7"/>
        <v>0</v>
      </c>
      <c r="J149" s="18"/>
      <c r="K149" s="18"/>
      <c r="L149" s="18"/>
      <c r="M149" s="18"/>
      <c r="N149" s="18"/>
      <c r="O149" s="18"/>
      <c r="P149" s="24"/>
      <c r="Q149" s="18"/>
      <c r="R149" s="18"/>
      <c r="S149" s="18"/>
      <c r="T149" s="18"/>
    </row>
    <row r="150" spans="1:20">
      <c r="A150" s="4">
        <v>146</v>
      </c>
      <c r="B150" s="17"/>
      <c r="C150" s="18"/>
      <c r="D150" s="18"/>
      <c r="E150" s="19"/>
      <c r="F150" s="18"/>
      <c r="G150" s="19"/>
      <c r="H150" s="19"/>
      <c r="I150" s="54">
        <f t="shared" si="7"/>
        <v>0</v>
      </c>
      <c r="J150" s="18"/>
      <c r="K150" s="18"/>
      <c r="L150" s="18"/>
      <c r="M150" s="18"/>
      <c r="N150" s="18"/>
      <c r="O150" s="18"/>
      <c r="P150" s="24"/>
      <c r="Q150" s="18"/>
      <c r="R150" s="18"/>
      <c r="S150" s="18"/>
      <c r="T150" s="18"/>
    </row>
    <row r="151" spans="1:20">
      <c r="A151" s="4">
        <v>147</v>
      </c>
      <c r="B151" s="17"/>
      <c r="C151" s="18"/>
      <c r="D151" s="18"/>
      <c r="E151" s="19"/>
      <c r="F151" s="18"/>
      <c r="G151" s="19"/>
      <c r="H151" s="19"/>
      <c r="I151" s="54">
        <f t="shared" si="7"/>
        <v>0</v>
      </c>
      <c r="J151" s="18"/>
      <c r="K151" s="18"/>
      <c r="L151" s="18"/>
      <c r="M151" s="18"/>
      <c r="N151" s="18"/>
      <c r="O151" s="18"/>
      <c r="P151" s="24"/>
      <c r="Q151" s="18"/>
      <c r="R151" s="18"/>
      <c r="S151" s="18"/>
      <c r="T151" s="18"/>
    </row>
    <row r="152" spans="1:20">
      <c r="A152" s="4">
        <v>148</v>
      </c>
      <c r="B152" s="17"/>
      <c r="C152" s="18"/>
      <c r="D152" s="18"/>
      <c r="E152" s="19"/>
      <c r="F152" s="18"/>
      <c r="G152" s="19"/>
      <c r="H152" s="19"/>
      <c r="I152" s="54">
        <f t="shared" si="7"/>
        <v>0</v>
      </c>
      <c r="J152" s="18"/>
      <c r="K152" s="18"/>
      <c r="L152" s="18"/>
      <c r="M152" s="18"/>
      <c r="N152" s="18"/>
      <c r="O152" s="18"/>
      <c r="P152" s="24"/>
      <c r="Q152" s="18"/>
      <c r="R152" s="18"/>
      <c r="S152" s="18"/>
      <c r="T152" s="18"/>
    </row>
    <row r="153" spans="1:20">
      <c r="A153" s="4">
        <v>149</v>
      </c>
      <c r="B153" s="17"/>
      <c r="C153" s="18"/>
      <c r="D153" s="18"/>
      <c r="E153" s="19"/>
      <c r="F153" s="18"/>
      <c r="G153" s="19"/>
      <c r="H153" s="19"/>
      <c r="I153" s="54">
        <f t="shared" si="7"/>
        <v>0</v>
      </c>
      <c r="J153" s="18"/>
      <c r="K153" s="18"/>
      <c r="L153" s="18"/>
      <c r="M153" s="18"/>
      <c r="N153" s="18"/>
      <c r="O153" s="18"/>
      <c r="P153" s="24"/>
      <c r="Q153" s="18"/>
      <c r="R153" s="18"/>
      <c r="S153" s="18"/>
      <c r="T153" s="18"/>
    </row>
    <row r="154" spans="1:20">
      <c r="A154" s="4">
        <v>150</v>
      </c>
      <c r="B154" s="17"/>
      <c r="C154" s="18"/>
      <c r="D154" s="18"/>
      <c r="E154" s="19"/>
      <c r="F154" s="18"/>
      <c r="G154" s="19"/>
      <c r="H154" s="19"/>
      <c r="I154" s="54">
        <f t="shared" si="7"/>
        <v>0</v>
      </c>
      <c r="J154" s="18"/>
      <c r="K154" s="18"/>
      <c r="L154" s="18"/>
      <c r="M154" s="18"/>
      <c r="N154" s="18"/>
      <c r="O154" s="18"/>
      <c r="P154" s="24"/>
      <c r="Q154" s="18"/>
      <c r="R154" s="18"/>
      <c r="S154" s="18"/>
      <c r="T154" s="18"/>
    </row>
    <row r="155" spans="1:20">
      <c r="A155" s="4">
        <v>151</v>
      </c>
      <c r="B155" s="17"/>
      <c r="C155" s="18"/>
      <c r="D155" s="18"/>
      <c r="E155" s="19"/>
      <c r="F155" s="18"/>
      <c r="G155" s="19"/>
      <c r="H155" s="19"/>
      <c r="I155" s="54">
        <f t="shared" si="7"/>
        <v>0</v>
      </c>
      <c r="J155" s="18"/>
      <c r="K155" s="18"/>
      <c r="L155" s="18"/>
      <c r="M155" s="18"/>
      <c r="N155" s="18"/>
      <c r="O155" s="18"/>
      <c r="P155" s="24"/>
      <c r="Q155" s="18"/>
      <c r="R155" s="18"/>
      <c r="S155" s="18"/>
      <c r="T155" s="18"/>
    </row>
    <row r="156" spans="1:20">
      <c r="A156" s="4">
        <v>152</v>
      </c>
      <c r="B156" s="17"/>
      <c r="C156" s="18"/>
      <c r="D156" s="18"/>
      <c r="E156" s="19"/>
      <c r="F156" s="18"/>
      <c r="G156" s="19"/>
      <c r="H156" s="19"/>
      <c r="I156" s="54">
        <f t="shared" si="7"/>
        <v>0</v>
      </c>
      <c r="J156" s="18"/>
      <c r="K156" s="18"/>
      <c r="L156" s="18"/>
      <c r="M156" s="18"/>
      <c r="N156" s="18"/>
      <c r="O156" s="18"/>
      <c r="P156" s="24"/>
      <c r="Q156" s="18"/>
      <c r="R156" s="18"/>
      <c r="S156" s="18"/>
      <c r="T156" s="18"/>
    </row>
    <row r="157" spans="1:20">
      <c r="A157" s="4">
        <v>153</v>
      </c>
      <c r="B157" s="17"/>
      <c r="C157" s="18"/>
      <c r="D157" s="18"/>
      <c r="E157" s="19"/>
      <c r="F157" s="18"/>
      <c r="G157" s="19"/>
      <c r="H157" s="19"/>
      <c r="I157" s="54">
        <f t="shared" si="7"/>
        <v>0</v>
      </c>
      <c r="J157" s="18"/>
      <c r="K157" s="18"/>
      <c r="L157" s="18"/>
      <c r="M157" s="18"/>
      <c r="N157" s="18"/>
      <c r="O157" s="18"/>
      <c r="P157" s="24"/>
      <c r="Q157" s="18"/>
      <c r="R157" s="18"/>
      <c r="S157" s="18"/>
      <c r="T157" s="18"/>
    </row>
    <row r="158" spans="1:20">
      <c r="A158" s="4">
        <v>154</v>
      </c>
      <c r="B158" s="17"/>
      <c r="C158" s="18"/>
      <c r="D158" s="18"/>
      <c r="E158" s="19"/>
      <c r="F158" s="18"/>
      <c r="G158" s="19"/>
      <c r="H158" s="19"/>
      <c r="I158" s="54">
        <f t="shared" si="7"/>
        <v>0</v>
      </c>
      <c r="J158" s="18"/>
      <c r="K158" s="18"/>
      <c r="L158" s="18"/>
      <c r="M158" s="18"/>
      <c r="N158" s="18"/>
      <c r="O158" s="18"/>
      <c r="P158" s="24"/>
      <c r="Q158" s="18"/>
      <c r="R158" s="18"/>
      <c r="S158" s="18"/>
      <c r="T158" s="18"/>
    </row>
    <row r="159" spans="1:20">
      <c r="A159" s="4">
        <v>155</v>
      </c>
      <c r="B159" s="17"/>
      <c r="C159" s="18"/>
      <c r="D159" s="18"/>
      <c r="E159" s="19"/>
      <c r="F159" s="18"/>
      <c r="G159" s="19"/>
      <c r="H159" s="19"/>
      <c r="I159" s="54">
        <f t="shared" si="7"/>
        <v>0</v>
      </c>
      <c r="J159" s="18"/>
      <c r="K159" s="18"/>
      <c r="L159" s="18"/>
      <c r="M159" s="18"/>
      <c r="N159" s="18"/>
      <c r="O159" s="18"/>
      <c r="P159" s="24"/>
      <c r="Q159" s="18"/>
      <c r="R159" s="18"/>
      <c r="S159" s="18"/>
      <c r="T159" s="18"/>
    </row>
    <row r="160" spans="1:20">
      <c r="A160" s="4">
        <v>156</v>
      </c>
      <c r="B160" s="17"/>
      <c r="C160" s="18"/>
      <c r="D160" s="18"/>
      <c r="E160" s="19"/>
      <c r="F160" s="18"/>
      <c r="G160" s="19"/>
      <c r="H160" s="19"/>
      <c r="I160" s="54">
        <f t="shared" si="7"/>
        <v>0</v>
      </c>
      <c r="J160" s="18"/>
      <c r="K160" s="18"/>
      <c r="L160" s="18"/>
      <c r="M160" s="18"/>
      <c r="N160" s="18"/>
      <c r="O160" s="18"/>
      <c r="P160" s="24"/>
      <c r="Q160" s="18"/>
      <c r="R160" s="18"/>
      <c r="S160" s="18"/>
      <c r="T160" s="18"/>
    </row>
    <row r="161" spans="1:20">
      <c r="A161" s="4">
        <v>157</v>
      </c>
      <c r="B161" s="17"/>
      <c r="C161" s="18"/>
      <c r="D161" s="18"/>
      <c r="E161" s="19"/>
      <c r="F161" s="18"/>
      <c r="G161" s="19"/>
      <c r="H161" s="19"/>
      <c r="I161" s="54">
        <f t="shared" si="7"/>
        <v>0</v>
      </c>
      <c r="J161" s="18"/>
      <c r="K161" s="18"/>
      <c r="L161" s="18"/>
      <c r="M161" s="18"/>
      <c r="N161" s="18"/>
      <c r="O161" s="18"/>
      <c r="P161" s="24"/>
      <c r="Q161" s="18"/>
      <c r="R161" s="18"/>
      <c r="S161" s="18"/>
      <c r="T161" s="18"/>
    </row>
    <row r="162" spans="1:20">
      <c r="A162" s="4">
        <v>158</v>
      </c>
      <c r="B162" s="17"/>
      <c r="C162" s="18"/>
      <c r="D162" s="18"/>
      <c r="E162" s="19"/>
      <c r="F162" s="18"/>
      <c r="G162" s="19"/>
      <c r="H162" s="19"/>
      <c r="I162" s="54">
        <f t="shared" si="7"/>
        <v>0</v>
      </c>
      <c r="J162" s="18"/>
      <c r="K162" s="18"/>
      <c r="L162" s="18"/>
      <c r="M162" s="18"/>
      <c r="N162" s="18"/>
      <c r="O162" s="18"/>
      <c r="P162" s="24"/>
      <c r="Q162" s="18"/>
      <c r="R162" s="18"/>
      <c r="S162" s="18"/>
      <c r="T162" s="18"/>
    </row>
    <row r="163" spans="1:20">
      <c r="A163" s="4">
        <v>159</v>
      </c>
      <c r="B163" s="17"/>
      <c r="C163" s="18"/>
      <c r="D163" s="18"/>
      <c r="E163" s="19"/>
      <c r="F163" s="18"/>
      <c r="G163" s="19"/>
      <c r="H163" s="19"/>
      <c r="I163" s="54">
        <f t="shared" si="7"/>
        <v>0</v>
      </c>
      <c r="J163" s="18"/>
      <c r="K163" s="18"/>
      <c r="L163" s="18"/>
      <c r="M163" s="18"/>
      <c r="N163" s="18"/>
      <c r="O163" s="18"/>
      <c r="P163" s="24"/>
      <c r="Q163" s="18"/>
      <c r="R163" s="18"/>
      <c r="S163" s="18"/>
      <c r="T163" s="18"/>
    </row>
    <row r="164" spans="1:20">
      <c r="A164" s="4">
        <v>160</v>
      </c>
      <c r="B164" s="17"/>
      <c r="C164" s="18"/>
      <c r="D164" s="18"/>
      <c r="E164" s="19"/>
      <c r="F164" s="18"/>
      <c r="G164" s="19"/>
      <c r="H164" s="19"/>
      <c r="I164" s="54">
        <f t="shared" si="7"/>
        <v>0</v>
      </c>
      <c r="J164" s="18"/>
      <c r="K164" s="18"/>
      <c r="L164" s="18"/>
      <c r="M164" s="18"/>
      <c r="N164" s="18"/>
      <c r="O164" s="18"/>
      <c r="P164" s="24"/>
      <c r="Q164" s="18"/>
      <c r="R164" s="18"/>
      <c r="S164" s="18"/>
      <c r="T164" s="18"/>
    </row>
    <row r="165" spans="1:20">
      <c r="A165" s="3" t="s">
        <v>11</v>
      </c>
      <c r="B165" s="39"/>
      <c r="C165" s="3">
        <f>COUNTIFS(C5:C164,"*")</f>
        <v>46</v>
      </c>
      <c r="D165" s="3"/>
      <c r="E165" s="13"/>
      <c r="F165" s="3"/>
      <c r="G165" s="56">
        <f>SUM(G5:G164)</f>
        <v>1791</v>
      </c>
      <c r="H165" s="56">
        <f>SUM(H5:H164)</f>
        <v>1718</v>
      </c>
      <c r="I165" s="56">
        <f>SUM(I5:I164)</f>
        <v>3440</v>
      </c>
      <c r="J165" s="3"/>
      <c r="K165" s="7"/>
      <c r="L165" s="21"/>
      <c r="M165" s="21"/>
      <c r="N165" s="7"/>
      <c r="O165" s="7"/>
      <c r="P165" s="14"/>
      <c r="Q165" s="3"/>
      <c r="R165" s="3"/>
      <c r="S165" s="3"/>
      <c r="T165" s="12"/>
    </row>
    <row r="166" spans="1:20">
      <c r="A166" s="44" t="s">
        <v>62</v>
      </c>
      <c r="B166" s="10">
        <f>COUNTIF(B$5:B$164,"Team 1")</f>
        <v>23</v>
      </c>
      <c r="C166" s="44" t="s">
        <v>25</v>
      </c>
      <c r="D166" s="10">
        <f>COUNTIF(D5:D164,"Anganwadi")</f>
        <v>26</v>
      </c>
    </row>
    <row r="167" spans="1:20">
      <c r="A167" s="44" t="s">
        <v>63</v>
      </c>
      <c r="B167" s="10">
        <f>COUNTIF(B$6:B$164,"Team 2")</f>
        <v>23</v>
      </c>
      <c r="C167" s="44" t="s">
        <v>23</v>
      </c>
      <c r="D167" s="10">
        <f>COUNTIF(D5:D164,"School")</f>
        <v>19</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error="Please select type of institution from drop down list." sqref="D23:D58 D60:D61 D5:D21 D75:D164 D64:D73">
      <formula1>"Anganwadi,School"</formula1>
    </dataValidation>
    <dataValidation type="list" allowBlank="1" showInputMessage="1" showErrorMessage="1" sqref="D165">
      <formula1>"School,Anganwadi Centre"</formula1>
    </dataValidation>
    <dataValidation type="list" allowBlank="1" showInputMessage="1" showErrorMessage="1" sqref="B5:B62 B64:B164">
      <formula1>"Team 1, Team 2"</formula1>
    </dataValidation>
  </dataValidations>
  <printOptions horizontalCentered="1"/>
  <pageMargins left="0.37" right="0.23" top="0.43" bottom="0.17" header="0.3" footer="0.19"/>
  <pageSetup paperSize="5" scale="70"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P108" sqref="P108:P109"/>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289" t="s">
        <v>70</v>
      </c>
      <c r="B1" s="289"/>
      <c r="C1" s="289"/>
      <c r="D1" s="53"/>
      <c r="E1" s="53"/>
      <c r="F1" s="53"/>
      <c r="G1" s="53"/>
      <c r="H1" s="53"/>
      <c r="I1" s="53"/>
      <c r="J1" s="53"/>
      <c r="K1" s="53"/>
      <c r="L1" s="53"/>
      <c r="M1" s="290"/>
      <c r="N1" s="290"/>
      <c r="O1" s="290"/>
      <c r="P1" s="290"/>
      <c r="Q1" s="290"/>
      <c r="R1" s="290"/>
      <c r="S1" s="290"/>
      <c r="T1" s="290"/>
    </row>
    <row r="2" spans="1:20">
      <c r="A2" s="285" t="s">
        <v>59</v>
      </c>
      <c r="B2" s="286"/>
      <c r="C2" s="286"/>
      <c r="D2" s="25">
        <v>43586</v>
      </c>
      <c r="E2" s="22"/>
      <c r="F2" s="22"/>
      <c r="G2" s="22"/>
      <c r="H2" s="22"/>
      <c r="I2" s="22"/>
      <c r="J2" s="22"/>
      <c r="K2" s="22"/>
      <c r="L2" s="22"/>
      <c r="M2" s="22"/>
      <c r="N2" s="22"/>
      <c r="O2" s="22"/>
      <c r="P2" s="22"/>
      <c r="Q2" s="22"/>
      <c r="R2" s="22"/>
      <c r="S2" s="22"/>
    </row>
    <row r="3" spans="1:20" ht="24" customHeight="1">
      <c r="A3" s="281" t="s">
        <v>14</v>
      </c>
      <c r="B3" s="283" t="s">
        <v>61</v>
      </c>
      <c r="C3" s="280" t="s">
        <v>7</v>
      </c>
      <c r="D3" s="280" t="s">
        <v>55</v>
      </c>
      <c r="E3" s="280" t="s">
        <v>16</v>
      </c>
      <c r="F3" s="287" t="s">
        <v>17</v>
      </c>
      <c r="G3" s="280" t="s">
        <v>8</v>
      </c>
      <c r="H3" s="280"/>
      <c r="I3" s="280"/>
      <c r="J3" s="280" t="s">
        <v>31</v>
      </c>
      <c r="K3" s="283" t="s">
        <v>33</v>
      </c>
      <c r="L3" s="283" t="s">
        <v>50</v>
      </c>
      <c r="M3" s="283" t="s">
        <v>51</v>
      </c>
      <c r="N3" s="283" t="s">
        <v>34</v>
      </c>
      <c r="O3" s="283" t="s">
        <v>35</v>
      </c>
      <c r="P3" s="281" t="s">
        <v>54</v>
      </c>
      <c r="Q3" s="280" t="s">
        <v>52</v>
      </c>
      <c r="R3" s="280" t="s">
        <v>32</v>
      </c>
      <c r="S3" s="280" t="s">
        <v>53</v>
      </c>
      <c r="T3" s="280" t="s">
        <v>13</v>
      </c>
    </row>
    <row r="4" spans="1:20" ht="25.5" customHeight="1">
      <c r="A4" s="281"/>
      <c r="B4" s="288"/>
      <c r="C4" s="280"/>
      <c r="D4" s="280"/>
      <c r="E4" s="280"/>
      <c r="F4" s="287"/>
      <c r="G4" s="23" t="s">
        <v>9</v>
      </c>
      <c r="H4" s="23" t="s">
        <v>10</v>
      </c>
      <c r="I4" s="23" t="s">
        <v>11</v>
      </c>
      <c r="J4" s="280"/>
      <c r="K4" s="284"/>
      <c r="L4" s="284"/>
      <c r="M4" s="284"/>
      <c r="N4" s="284"/>
      <c r="O4" s="284"/>
      <c r="P4" s="281"/>
      <c r="Q4" s="281"/>
      <c r="R4" s="280"/>
      <c r="S4" s="280"/>
      <c r="T4" s="280"/>
    </row>
    <row r="5" spans="1:20">
      <c r="A5" s="4">
        <v>1</v>
      </c>
      <c r="B5" s="17"/>
      <c r="C5" s="48"/>
      <c r="D5" s="48"/>
      <c r="E5" s="19"/>
      <c r="F5" s="48"/>
      <c r="G5" s="19"/>
      <c r="H5" s="19"/>
      <c r="I5" s="57">
        <f>SUM(G5:H5)</f>
        <v>0</v>
      </c>
      <c r="J5" s="48"/>
      <c r="K5" s="48"/>
      <c r="L5" s="48"/>
      <c r="M5" s="48"/>
      <c r="N5" s="48"/>
      <c r="O5" s="48"/>
      <c r="P5" s="97">
        <v>43586</v>
      </c>
      <c r="Q5" s="48" t="s">
        <v>113</v>
      </c>
      <c r="R5" s="48"/>
      <c r="S5" s="18"/>
      <c r="T5" s="48"/>
    </row>
    <row r="6" spans="1:20">
      <c r="A6" s="4">
        <v>2</v>
      </c>
      <c r="B6" s="17" t="s">
        <v>63</v>
      </c>
      <c r="C6" s="134" t="s">
        <v>174</v>
      </c>
      <c r="D6" s="123" t="s">
        <v>23</v>
      </c>
      <c r="E6" s="19"/>
      <c r="F6" s="48"/>
      <c r="G6" s="19">
        <v>23</v>
      </c>
      <c r="H6" s="19">
        <v>31</v>
      </c>
      <c r="I6" s="57">
        <f t="shared" ref="I6:I69" si="0">SUM(G6:H6)</f>
        <v>54</v>
      </c>
      <c r="J6" s="143">
        <v>8254820836</v>
      </c>
      <c r="K6" s="144" t="s">
        <v>138</v>
      </c>
      <c r="L6" s="144" t="s">
        <v>218</v>
      </c>
      <c r="M6" s="145">
        <v>9854927240</v>
      </c>
      <c r="N6" s="146" t="s">
        <v>219</v>
      </c>
      <c r="O6" s="147">
        <v>9706524225</v>
      </c>
      <c r="P6" s="148">
        <v>43222</v>
      </c>
      <c r="Q6" s="48" t="s">
        <v>222</v>
      </c>
      <c r="R6" s="125" t="s">
        <v>114</v>
      </c>
      <c r="S6" s="18" t="s">
        <v>102</v>
      </c>
      <c r="T6" s="48"/>
    </row>
    <row r="7" spans="1:20">
      <c r="A7" s="4">
        <v>3</v>
      </c>
      <c r="B7" s="17" t="s">
        <v>63</v>
      </c>
      <c r="C7" s="125" t="s">
        <v>175</v>
      </c>
      <c r="D7" s="123" t="s">
        <v>23</v>
      </c>
      <c r="E7" s="19"/>
      <c r="F7" s="48"/>
      <c r="G7" s="19">
        <v>23</v>
      </c>
      <c r="H7" s="19">
        <v>24</v>
      </c>
      <c r="I7" s="57">
        <f t="shared" si="0"/>
        <v>47</v>
      </c>
      <c r="J7" s="143">
        <v>9864184110</v>
      </c>
      <c r="K7" s="144" t="s">
        <v>138</v>
      </c>
      <c r="L7" s="144" t="s">
        <v>218</v>
      </c>
      <c r="M7" s="145">
        <v>9854927240</v>
      </c>
      <c r="N7" s="146" t="s">
        <v>219</v>
      </c>
      <c r="O7" s="147">
        <v>9706524225</v>
      </c>
      <c r="P7" s="148"/>
      <c r="Q7" s="66"/>
      <c r="R7" s="125" t="s">
        <v>220</v>
      </c>
      <c r="S7" s="18" t="s">
        <v>102</v>
      </c>
      <c r="T7" s="48"/>
    </row>
    <row r="8" spans="1:20">
      <c r="A8" s="4">
        <v>4</v>
      </c>
      <c r="B8" s="17"/>
      <c r="C8" s="125"/>
      <c r="D8" s="123"/>
      <c r="E8" s="19"/>
      <c r="F8" s="48"/>
      <c r="G8" s="19"/>
      <c r="H8" s="19"/>
      <c r="I8" s="57">
        <f t="shared" si="0"/>
        <v>0</v>
      </c>
      <c r="J8" s="143">
        <v>9706674509</v>
      </c>
      <c r="K8" s="127"/>
      <c r="L8" s="150"/>
      <c r="M8" s="147"/>
      <c r="N8" s="147"/>
      <c r="O8" s="147"/>
      <c r="P8" s="135"/>
      <c r="Q8" s="125"/>
      <c r="R8" s="125"/>
      <c r="S8" s="18"/>
      <c r="T8" s="48"/>
    </row>
    <row r="9" spans="1:20">
      <c r="A9" s="4">
        <v>5</v>
      </c>
      <c r="B9" s="17"/>
      <c r="C9" s="135"/>
      <c r="D9" s="135"/>
      <c r="E9" s="19"/>
      <c r="F9" s="48"/>
      <c r="G9" s="19"/>
      <c r="H9" s="19"/>
      <c r="I9" s="57">
        <f t="shared" si="0"/>
        <v>0</v>
      </c>
      <c r="J9" s="135"/>
      <c r="K9" s="135"/>
      <c r="L9" s="135"/>
      <c r="M9" s="135"/>
      <c r="N9" s="135"/>
      <c r="O9" s="135"/>
      <c r="P9" s="151"/>
      <c r="Q9" s="149"/>
      <c r="R9" s="125"/>
      <c r="S9" s="18"/>
      <c r="T9" s="48"/>
    </row>
    <row r="10" spans="1:20">
      <c r="A10" s="4">
        <v>6</v>
      </c>
      <c r="B10" s="17" t="s">
        <v>62</v>
      </c>
      <c r="C10" s="134" t="s">
        <v>176</v>
      </c>
      <c r="D10" s="123" t="s">
        <v>23</v>
      </c>
      <c r="E10" s="19"/>
      <c r="F10" s="48"/>
      <c r="G10" s="19">
        <v>23</v>
      </c>
      <c r="H10" s="19">
        <v>26</v>
      </c>
      <c r="I10" s="57">
        <f t="shared" si="0"/>
        <v>49</v>
      </c>
      <c r="J10" s="143">
        <v>9508544556</v>
      </c>
      <c r="K10" s="127" t="s">
        <v>132</v>
      </c>
      <c r="L10" s="127" t="s">
        <v>133</v>
      </c>
      <c r="M10" s="127">
        <v>9707170999</v>
      </c>
      <c r="N10" s="145" t="s">
        <v>221</v>
      </c>
      <c r="O10" s="145">
        <v>9707799591</v>
      </c>
      <c r="P10" s="148">
        <v>43223</v>
      </c>
      <c r="Q10" s="48" t="s">
        <v>120</v>
      </c>
      <c r="R10" s="125" t="s">
        <v>223</v>
      </c>
      <c r="S10" s="18" t="s">
        <v>102</v>
      </c>
      <c r="T10" s="48"/>
    </row>
    <row r="11" spans="1:20">
      <c r="A11" s="4">
        <v>7</v>
      </c>
      <c r="B11" s="17" t="s">
        <v>62</v>
      </c>
      <c r="C11" s="125" t="s">
        <v>177</v>
      </c>
      <c r="D11" s="123" t="s">
        <v>23</v>
      </c>
      <c r="E11" s="19"/>
      <c r="F11" s="48"/>
      <c r="G11" s="19">
        <v>21</v>
      </c>
      <c r="H11" s="19">
        <v>22</v>
      </c>
      <c r="I11" s="57">
        <f t="shared" si="0"/>
        <v>43</v>
      </c>
      <c r="J11" s="143">
        <v>9707826948</v>
      </c>
      <c r="K11" s="127"/>
      <c r="L11" s="127"/>
      <c r="M11" s="127"/>
      <c r="N11" s="145"/>
      <c r="O11" s="145"/>
      <c r="P11" s="135"/>
      <c r="Q11" s="66"/>
      <c r="R11" s="125" t="s">
        <v>223</v>
      </c>
      <c r="S11" s="18" t="s">
        <v>102</v>
      </c>
      <c r="T11" s="48"/>
    </row>
    <row r="12" spans="1:20">
      <c r="A12" s="4">
        <v>8</v>
      </c>
      <c r="B12" s="17" t="s">
        <v>63</v>
      </c>
      <c r="C12" s="125" t="s">
        <v>175</v>
      </c>
      <c r="D12" s="123" t="s">
        <v>23</v>
      </c>
      <c r="E12" s="19"/>
      <c r="F12" s="48"/>
      <c r="G12" s="19">
        <v>25</v>
      </c>
      <c r="H12" s="19">
        <v>20</v>
      </c>
      <c r="I12" s="57">
        <f t="shared" si="0"/>
        <v>45</v>
      </c>
      <c r="J12" s="143">
        <v>9706137197</v>
      </c>
      <c r="K12" s="144" t="s">
        <v>103</v>
      </c>
      <c r="L12" s="153" t="s">
        <v>224</v>
      </c>
      <c r="M12" s="144">
        <v>9613749091</v>
      </c>
      <c r="N12" s="154" t="s">
        <v>225</v>
      </c>
      <c r="O12" s="127">
        <v>9854341750</v>
      </c>
      <c r="P12" s="155"/>
      <c r="Q12" s="152"/>
      <c r="R12" s="125" t="s">
        <v>226</v>
      </c>
      <c r="S12" s="18" t="s">
        <v>102</v>
      </c>
      <c r="T12" s="48"/>
    </row>
    <row r="13" spans="1:20">
      <c r="A13" s="4">
        <v>9</v>
      </c>
      <c r="B13" s="17"/>
      <c r="C13" s="135"/>
      <c r="D13" s="135"/>
      <c r="E13" s="19"/>
      <c r="F13" s="48"/>
      <c r="G13" s="19"/>
      <c r="H13" s="19"/>
      <c r="I13" s="57">
        <f t="shared" si="0"/>
        <v>0</v>
      </c>
      <c r="J13" s="135"/>
      <c r="K13" s="135"/>
      <c r="L13" s="135"/>
      <c r="M13" s="135"/>
      <c r="N13" s="135"/>
      <c r="O13" s="135"/>
      <c r="P13" s="148"/>
      <c r="Q13" s="135"/>
      <c r="R13" s="125"/>
      <c r="S13" s="18"/>
      <c r="T13" s="48"/>
    </row>
    <row r="14" spans="1:20">
      <c r="A14" s="4">
        <v>10</v>
      </c>
      <c r="B14" s="17" t="s">
        <v>62</v>
      </c>
      <c r="C14" s="125" t="s">
        <v>178</v>
      </c>
      <c r="D14" s="123" t="s">
        <v>23</v>
      </c>
      <c r="E14" s="19"/>
      <c r="F14" s="48"/>
      <c r="G14" s="19">
        <v>22</v>
      </c>
      <c r="H14" s="19">
        <v>26</v>
      </c>
      <c r="I14" s="57">
        <f t="shared" si="0"/>
        <v>48</v>
      </c>
      <c r="J14" s="143">
        <v>9854329960</v>
      </c>
      <c r="K14" s="127" t="s">
        <v>132</v>
      </c>
      <c r="L14" s="127" t="s">
        <v>133</v>
      </c>
      <c r="M14" s="127">
        <v>9707170999</v>
      </c>
      <c r="N14" s="156" t="s">
        <v>227</v>
      </c>
      <c r="O14" s="147">
        <v>8011985883</v>
      </c>
      <c r="P14" s="148">
        <v>43224</v>
      </c>
      <c r="Q14" s="48" t="s">
        <v>230</v>
      </c>
      <c r="R14" s="125" t="s">
        <v>228</v>
      </c>
      <c r="S14" s="18" t="s">
        <v>102</v>
      </c>
      <c r="T14" s="48"/>
    </row>
    <row r="15" spans="1:20">
      <c r="A15" s="4">
        <v>11</v>
      </c>
      <c r="B15" s="17" t="s">
        <v>63</v>
      </c>
      <c r="C15" s="125" t="s">
        <v>175</v>
      </c>
      <c r="D15" s="123" t="s">
        <v>23</v>
      </c>
      <c r="E15" s="19"/>
      <c r="F15" s="48"/>
      <c r="G15" s="19">
        <v>31</v>
      </c>
      <c r="H15" s="19">
        <v>28</v>
      </c>
      <c r="I15" s="57">
        <f t="shared" si="0"/>
        <v>59</v>
      </c>
      <c r="J15" s="143">
        <v>9085880193</v>
      </c>
      <c r="K15" s="127" t="s">
        <v>151</v>
      </c>
      <c r="L15" s="157" t="s">
        <v>152</v>
      </c>
      <c r="M15" s="127">
        <v>9864427959</v>
      </c>
      <c r="N15" s="145" t="s">
        <v>229</v>
      </c>
      <c r="O15" s="145">
        <v>9508845184</v>
      </c>
      <c r="P15" s="135"/>
      <c r="Q15" s="125"/>
      <c r="R15" s="125" t="s">
        <v>223</v>
      </c>
      <c r="S15" s="18" t="s">
        <v>102</v>
      </c>
      <c r="T15" s="48"/>
    </row>
    <row r="16" spans="1:20">
      <c r="A16" s="4">
        <v>12</v>
      </c>
      <c r="B16" s="17"/>
      <c r="C16" s="125"/>
      <c r="D16" s="123"/>
      <c r="E16" s="17"/>
      <c r="F16" s="55"/>
      <c r="G16" s="17"/>
      <c r="H16" s="17"/>
      <c r="I16" s="57">
        <f t="shared" si="0"/>
        <v>0</v>
      </c>
      <c r="J16" s="143"/>
      <c r="K16" s="127"/>
      <c r="L16" s="157"/>
      <c r="M16" s="127"/>
      <c r="N16" s="145"/>
      <c r="O16" s="145"/>
      <c r="P16" s="155"/>
      <c r="Q16" s="152"/>
      <c r="R16" s="125"/>
      <c r="S16" s="18"/>
      <c r="T16" s="48"/>
    </row>
    <row r="17" spans="1:20">
      <c r="A17" s="4">
        <v>13</v>
      </c>
      <c r="B17" s="17"/>
      <c r="C17" s="125"/>
      <c r="D17" s="123"/>
      <c r="E17" s="19"/>
      <c r="F17" s="48"/>
      <c r="G17" s="19"/>
      <c r="H17" s="19"/>
      <c r="I17" s="57">
        <f t="shared" si="0"/>
        <v>0</v>
      </c>
      <c r="J17" s="125"/>
      <c r="K17" s="135"/>
      <c r="L17" s="125"/>
      <c r="M17" s="125"/>
      <c r="N17" s="125"/>
      <c r="O17" s="125"/>
      <c r="P17" s="97">
        <v>43590</v>
      </c>
      <c r="Q17" s="160" t="s">
        <v>232</v>
      </c>
      <c r="R17" s="125"/>
      <c r="S17" s="18"/>
      <c r="T17" s="48"/>
    </row>
    <row r="18" spans="1:20">
      <c r="A18" s="4">
        <v>14</v>
      </c>
      <c r="B18" s="17" t="s">
        <v>62</v>
      </c>
      <c r="C18" s="125" t="s">
        <v>179</v>
      </c>
      <c r="D18" s="123" t="s">
        <v>25</v>
      </c>
      <c r="E18" s="19"/>
      <c r="F18" s="48"/>
      <c r="G18" s="19">
        <v>31</v>
      </c>
      <c r="H18" s="19">
        <v>33</v>
      </c>
      <c r="I18" s="57">
        <f t="shared" si="0"/>
        <v>64</v>
      </c>
      <c r="J18" s="143">
        <v>9508429698</v>
      </c>
      <c r="K18" s="127" t="s">
        <v>151</v>
      </c>
      <c r="L18" s="157" t="s">
        <v>152</v>
      </c>
      <c r="M18" s="125"/>
      <c r="N18" s="146" t="s">
        <v>153</v>
      </c>
      <c r="O18" s="147">
        <v>9613284629</v>
      </c>
      <c r="P18" s="66"/>
      <c r="Q18" s="66"/>
      <c r="R18" s="125" t="s">
        <v>231</v>
      </c>
      <c r="S18" s="18" t="s">
        <v>102</v>
      </c>
      <c r="T18" s="48"/>
    </row>
    <row r="19" spans="1:20">
      <c r="A19" s="4">
        <v>15</v>
      </c>
      <c r="B19" s="17" t="s">
        <v>63</v>
      </c>
      <c r="C19" s="125" t="s">
        <v>175</v>
      </c>
      <c r="D19" s="123" t="s">
        <v>23</v>
      </c>
      <c r="E19" s="19"/>
      <c r="F19" s="48"/>
      <c r="G19" s="19">
        <v>34</v>
      </c>
      <c r="H19" s="19">
        <v>41</v>
      </c>
      <c r="I19" s="57">
        <f t="shared" si="0"/>
        <v>75</v>
      </c>
      <c r="J19" s="143"/>
      <c r="K19" s="127" t="s">
        <v>151</v>
      </c>
      <c r="L19" s="157" t="s">
        <v>152</v>
      </c>
      <c r="M19" s="125"/>
      <c r="N19" s="146" t="s">
        <v>153</v>
      </c>
      <c r="O19" s="147">
        <v>9613284629</v>
      </c>
      <c r="P19" s="135"/>
      <c r="Q19" s="125"/>
      <c r="R19" s="125" t="s">
        <v>231</v>
      </c>
      <c r="S19" s="18" t="s">
        <v>102</v>
      </c>
      <c r="T19" s="48"/>
    </row>
    <row r="20" spans="1:20">
      <c r="A20" s="4">
        <v>16</v>
      </c>
      <c r="B20" s="17"/>
      <c r="C20" s="136"/>
      <c r="D20" s="123"/>
      <c r="E20" s="19"/>
      <c r="F20" s="48"/>
      <c r="G20" s="19"/>
      <c r="H20" s="19"/>
      <c r="I20" s="57">
        <f t="shared" si="0"/>
        <v>0</v>
      </c>
      <c r="J20" s="143"/>
      <c r="K20" s="144"/>
      <c r="L20" s="144"/>
      <c r="M20" s="145"/>
      <c r="N20" s="158"/>
      <c r="O20" s="145"/>
      <c r="P20" s="155"/>
      <c r="Q20" s="152"/>
      <c r="R20" s="125"/>
      <c r="S20" s="18"/>
      <c r="T20" s="48"/>
    </row>
    <row r="21" spans="1:20">
      <c r="A21" s="4">
        <v>17</v>
      </c>
      <c r="B21" s="17"/>
      <c r="C21" s="125"/>
      <c r="D21" s="123"/>
      <c r="E21" s="19"/>
      <c r="F21" s="48"/>
      <c r="G21" s="19"/>
      <c r="H21" s="19"/>
      <c r="I21" s="57">
        <f t="shared" si="0"/>
        <v>0</v>
      </c>
      <c r="J21" s="143"/>
      <c r="K21" s="127"/>
      <c r="L21" s="127"/>
      <c r="M21" s="127"/>
      <c r="N21" s="159"/>
      <c r="O21" s="147"/>
      <c r="P21" s="155"/>
      <c r="Q21" s="125"/>
      <c r="R21" s="125"/>
      <c r="S21" s="18"/>
      <c r="T21" s="48"/>
    </row>
    <row r="22" spans="1:20">
      <c r="A22" s="4">
        <v>18</v>
      </c>
      <c r="B22" s="17"/>
      <c r="C22" s="125"/>
      <c r="D22" s="123"/>
      <c r="E22" s="19"/>
      <c r="F22" s="48"/>
      <c r="G22" s="19"/>
      <c r="H22" s="19"/>
      <c r="I22" s="57">
        <f t="shared" si="0"/>
        <v>0</v>
      </c>
      <c r="J22" s="143"/>
      <c r="K22" s="127"/>
      <c r="L22" s="127"/>
      <c r="M22" s="127"/>
      <c r="N22" s="159"/>
      <c r="O22" s="147"/>
      <c r="P22" s="155"/>
      <c r="Q22" s="160"/>
      <c r="R22" s="125"/>
      <c r="S22" s="18"/>
      <c r="T22" s="48"/>
    </row>
    <row r="23" spans="1:20">
      <c r="A23" s="4">
        <v>19</v>
      </c>
      <c r="B23" s="17" t="s">
        <v>62</v>
      </c>
      <c r="C23" s="125" t="s">
        <v>180</v>
      </c>
      <c r="D23" s="123" t="s">
        <v>23</v>
      </c>
      <c r="E23" s="17"/>
      <c r="F23" s="55"/>
      <c r="G23" s="17">
        <v>34</v>
      </c>
      <c r="H23" s="17">
        <v>31</v>
      </c>
      <c r="I23" s="57">
        <f t="shared" si="0"/>
        <v>65</v>
      </c>
      <c r="J23" s="125"/>
      <c r="K23" s="127" t="s">
        <v>107</v>
      </c>
      <c r="L23" s="150" t="s">
        <v>108</v>
      </c>
      <c r="M23" s="147">
        <v>9864222301</v>
      </c>
      <c r="N23" s="147" t="s">
        <v>112</v>
      </c>
      <c r="O23" s="147">
        <v>9508201126</v>
      </c>
      <c r="P23" s="148">
        <v>43226</v>
      </c>
      <c r="Q23" s="125" t="s">
        <v>100</v>
      </c>
      <c r="R23" s="125" t="s">
        <v>220</v>
      </c>
      <c r="S23" s="18" t="s">
        <v>102</v>
      </c>
      <c r="T23" s="48"/>
    </row>
    <row r="24" spans="1:20">
      <c r="A24" s="4">
        <v>20</v>
      </c>
      <c r="B24" s="17" t="s">
        <v>62</v>
      </c>
      <c r="C24" s="125" t="s">
        <v>181</v>
      </c>
      <c r="D24" s="123" t="s">
        <v>23</v>
      </c>
      <c r="E24" s="19"/>
      <c r="F24" s="48"/>
      <c r="G24" s="19">
        <v>41</v>
      </c>
      <c r="H24" s="19">
        <v>42</v>
      </c>
      <c r="I24" s="57">
        <f t="shared" si="0"/>
        <v>83</v>
      </c>
      <c r="J24" s="125"/>
      <c r="K24" s="127" t="s">
        <v>107</v>
      </c>
      <c r="L24" s="150" t="s">
        <v>108</v>
      </c>
      <c r="M24" s="147">
        <v>9864222301</v>
      </c>
      <c r="N24" s="147" t="s">
        <v>112</v>
      </c>
      <c r="O24" s="147">
        <v>9508201126</v>
      </c>
      <c r="P24" s="66"/>
      <c r="Q24" s="66"/>
      <c r="R24" s="125" t="s">
        <v>220</v>
      </c>
      <c r="S24" s="18" t="s">
        <v>102</v>
      </c>
      <c r="T24" s="48"/>
    </row>
    <row r="25" spans="1:20">
      <c r="A25" s="4">
        <v>21</v>
      </c>
      <c r="B25" s="17" t="s">
        <v>63</v>
      </c>
      <c r="C25" s="125" t="s">
        <v>182</v>
      </c>
      <c r="D25" s="123" t="s">
        <v>23</v>
      </c>
      <c r="E25" s="19"/>
      <c r="F25" s="48"/>
      <c r="G25" s="19">
        <v>49</v>
      </c>
      <c r="H25" s="19">
        <v>45</v>
      </c>
      <c r="I25" s="57">
        <f t="shared" si="0"/>
        <v>94</v>
      </c>
      <c r="J25" s="143">
        <v>9954231863</v>
      </c>
      <c r="K25" s="127" t="s">
        <v>107</v>
      </c>
      <c r="L25" s="150" t="s">
        <v>108</v>
      </c>
      <c r="M25" s="147">
        <v>9864222301</v>
      </c>
      <c r="N25" s="147" t="s">
        <v>233</v>
      </c>
      <c r="O25" s="147">
        <v>9705876216</v>
      </c>
      <c r="P25" s="155"/>
      <c r="Q25" s="125"/>
      <c r="R25" s="125" t="s">
        <v>101</v>
      </c>
      <c r="S25" s="18" t="s">
        <v>102</v>
      </c>
      <c r="T25" s="48"/>
    </row>
    <row r="26" spans="1:20">
      <c r="A26" s="4">
        <v>22</v>
      </c>
      <c r="B26" s="17"/>
      <c r="C26" s="125"/>
      <c r="D26" s="123"/>
      <c r="E26" s="19"/>
      <c r="F26" s="48"/>
      <c r="G26" s="19"/>
      <c r="H26" s="19"/>
      <c r="I26" s="57">
        <f t="shared" si="0"/>
        <v>0</v>
      </c>
      <c r="J26" s="143"/>
      <c r="K26" s="127"/>
      <c r="L26" s="127"/>
      <c r="M26" s="127"/>
      <c r="N26" s="159"/>
      <c r="O26" s="147"/>
      <c r="P26" s="148"/>
      <c r="Q26" s="66"/>
      <c r="R26" s="125"/>
      <c r="S26" s="18"/>
      <c r="T26" s="48"/>
    </row>
    <row r="27" spans="1:20">
      <c r="A27" s="4">
        <v>23</v>
      </c>
      <c r="B27" s="17" t="s">
        <v>62</v>
      </c>
      <c r="C27" s="66" t="s">
        <v>183</v>
      </c>
      <c r="D27" s="123" t="s">
        <v>23</v>
      </c>
      <c r="E27" s="19"/>
      <c r="F27" s="48"/>
      <c r="G27" s="19">
        <v>41</v>
      </c>
      <c r="H27" s="19">
        <v>43</v>
      </c>
      <c r="I27" s="57">
        <f t="shared" si="0"/>
        <v>84</v>
      </c>
      <c r="J27" s="143">
        <v>9864036718</v>
      </c>
      <c r="K27" s="144" t="s">
        <v>138</v>
      </c>
      <c r="L27" s="144" t="s">
        <v>218</v>
      </c>
      <c r="M27" s="145">
        <v>9854927240</v>
      </c>
      <c r="N27" s="158" t="s">
        <v>234</v>
      </c>
      <c r="O27" s="145">
        <v>9435855525</v>
      </c>
      <c r="P27" s="148">
        <v>43227</v>
      </c>
      <c r="Q27" s="125" t="s">
        <v>235</v>
      </c>
      <c r="R27" s="125" t="s">
        <v>226</v>
      </c>
      <c r="S27" s="18" t="s">
        <v>102</v>
      </c>
      <c r="T27" s="48"/>
    </row>
    <row r="28" spans="1:20">
      <c r="A28" s="4">
        <v>24</v>
      </c>
      <c r="B28" s="17" t="s">
        <v>63</v>
      </c>
      <c r="C28" s="125" t="s">
        <v>184</v>
      </c>
      <c r="D28" s="123" t="s">
        <v>23</v>
      </c>
      <c r="E28" s="19"/>
      <c r="F28" s="48"/>
      <c r="G28" s="19">
        <v>47</v>
      </c>
      <c r="H28" s="19">
        <v>42</v>
      </c>
      <c r="I28" s="57">
        <f t="shared" si="0"/>
        <v>89</v>
      </c>
      <c r="J28" s="143">
        <v>9859168019</v>
      </c>
      <c r="K28" s="144" t="s">
        <v>138</v>
      </c>
      <c r="L28" s="144" t="s">
        <v>218</v>
      </c>
      <c r="M28" s="145">
        <v>9854927240</v>
      </c>
      <c r="N28" s="158" t="s">
        <v>234</v>
      </c>
      <c r="O28" s="145">
        <v>9435855525</v>
      </c>
      <c r="P28" s="155"/>
      <c r="Q28" s="125"/>
      <c r="R28" s="125" t="s">
        <v>226</v>
      </c>
      <c r="S28" s="18" t="s">
        <v>102</v>
      </c>
      <c r="T28" s="48"/>
    </row>
    <row r="29" spans="1:20">
      <c r="A29" s="4">
        <v>25</v>
      </c>
      <c r="B29" s="17"/>
      <c r="C29" s="125"/>
      <c r="D29" s="123"/>
      <c r="E29" s="19"/>
      <c r="F29" s="48"/>
      <c r="G29" s="19"/>
      <c r="H29" s="19"/>
      <c r="I29" s="57">
        <f t="shared" si="0"/>
        <v>0</v>
      </c>
      <c r="J29" s="125"/>
      <c r="K29" s="127"/>
      <c r="L29" s="150"/>
      <c r="M29" s="147"/>
      <c r="N29" s="147"/>
      <c r="O29" s="147"/>
      <c r="P29" s="155"/>
      <c r="Q29" s="125"/>
      <c r="R29" s="125" t="s">
        <v>220</v>
      </c>
      <c r="S29" s="18" t="s">
        <v>102</v>
      </c>
      <c r="T29" s="48"/>
    </row>
    <row r="30" spans="1:20">
      <c r="A30" s="4">
        <v>26</v>
      </c>
      <c r="B30" s="17"/>
      <c r="C30" s="125"/>
      <c r="D30" s="123"/>
      <c r="E30" s="17"/>
      <c r="F30" s="55"/>
      <c r="G30" s="17"/>
      <c r="H30" s="17"/>
      <c r="I30" s="57">
        <f t="shared" si="0"/>
        <v>0</v>
      </c>
      <c r="J30" s="125"/>
      <c r="K30" s="135"/>
      <c r="L30" s="125"/>
      <c r="M30" s="125"/>
      <c r="N30" s="125"/>
      <c r="O30" s="125"/>
      <c r="P30" s="66"/>
      <c r="Q30" s="125"/>
      <c r="R30" s="125"/>
      <c r="S30" s="18"/>
      <c r="T30" s="48"/>
    </row>
    <row r="31" spans="1:20">
      <c r="A31" s="4">
        <v>27</v>
      </c>
      <c r="B31" s="17" t="s">
        <v>62</v>
      </c>
      <c r="C31" s="66" t="s">
        <v>185</v>
      </c>
      <c r="D31" s="123" t="s">
        <v>25</v>
      </c>
      <c r="E31" s="19"/>
      <c r="F31" s="48"/>
      <c r="G31" s="19">
        <v>22</v>
      </c>
      <c r="H31" s="19">
        <v>27</v>
      </c>
      <c r="I31" s="57">
        <f t="shared" si="0"/>
        <v>49</v>
      </c>
      <c r="J31" s="125"/>
      <c r="K31" s="144" t="s">
        <v>103</v>
      </c>
      <c r="L31" s="161" t="s">
        <v>236</v>
      </c>
      <c r="M31" s="162">
        <v>9859639171</v>
      </c>
      <c r="N31" s="159" t="s">
        <v>237</v>
      </c>
      <c r="O31" s="147">
        <v>9577572601</v>
      </c>
      <c r="P31" s="148">
        <v>43228</v>
      </c>
      <c r="Q31" s="66" t="s">
        <v>113</v>
      </c>
      <c r="R31" s="125" t="s">
        <v>220</v>
      </c>
      <c r="S31" s="18" t="s">
        <v>102</v>
      </c>
      <c r="T31" s="48"/>
    </row>
    <row r="32" spans="1:20">
      <c r="A32" s="4">
        <v>28</v>
      </c>
      <c r="B32" s="17" t="s">
        <v>63</v>
      </c>
      <c r="C32" s="125" t="s">
        <v>186</v>
      </c>
      <c r="D32" s="123" t="s">
        <v>23</v>
      </c>
      <c r="E32" s="19"/>
      <c r="F32" s="48"/>
      <c r="G32" s="19">
        <v>47</v>
      </c>
      <c r="H32" s="19">
        <v>42</v>
      </c>
      <c r="I32" s="57">
        <f t="shared" si="0"/>
        <v>89</v>
      </c>
      <c r="J32" s="84" t="s">
        <v>238</v>
      </c>
      <c r="K32" s="144" t="s">
        <v>103</v>
      </c>
      <c r="L32" s="161" t="s">
        <v>236</v>
      </c>
      <c r="M32" s="162">
        <v>9859639171</v>
      </c>
      <c r="N32" s="159" t="s">
        <v>237</v>
      </c>
      <c r="O32" s="147">
        <v>9577572601</v>
      </c>
      <c r="P32" s="155"/>
      <c r="Q32" s="125"/>
      <c r="R32" s="125" t="s">
        <v>220</v>
      </c>
      <c r="S32" s="18" t="s">
        <v>102</v>
      </c>
      <c r="T32" s="48"/>
    </row>
    <row r="33" spans="1:20">
      <c r="A33" s="4">
        <v>29</v>
      </c>
      <c r="B33" s="17"/>
      <c r="C33" s="137"/>
      <c r="D33" s="138"/>
      <c r="E33" s="19"/>
      <c r="F33" s="48"/>
      <c r="G33" s="19"/>
      <c r="H33" s="19"/>
      <c r="I33" s="57">
        <f t="shared" si="0"/>
        <v>0</v>
      </c>
      <c r="J33" s="163"/>
      <c r="K33" s="164"/>
      <c r="L33" s="164"/>
      <c r="M33" s="165"/>
      <c r="N33" s="166"/>
      <c r="O33" s="167"/>
      <c r="P33" s="155"/>
      <c r="Q33" s="125"/>
      <c r="R33" s="125" t="s">
        <v>220</v>
      </c>
      <c r="S33" s="18" t="s">
        <v>102</v>
      </c>
      <c r="T33" s="48"/>
    </row>
    <row r="34" spans="1:20">
      <c r="A34" s="4">
        <v>30</v>
      </c>
      <c r="B34" s="17"/>
      <c r="C34" s="125"/>
      <c r="D34" s="123"/>
      <c r="E34" s="19"/>
      <c r="F34" s="48"/>
      <c r="G34" s="19"/>
      <c r="H34" s="19"/>
      <c r="I34" s="57">
        <f t="shared" si="0"/>
        <v>0</v>
      </c>
      <c r="J34" s="84"/>
      <c r="K34" s="144"/>
      <c r="L34" s="144"/>
      <c r="M34" s="145"/>
      <c r="N34" s="128"/>
      <c r="O34" s="144"/>
      <c r="P34" s="66"/>
      <c r="Q34" s="149"/>
      <c r="R34" s="125"/>
      <c r="S34" s="18"/>
      <c r="T34" s="48"/>
    </row>
    <row r="35" spans="1:20">
      <c r="A35" s="4">
        <v>31</v>
      </c>
      <c r="B35" s="17" t="s">
        <v>62</v>
      </c>
      <c r="C35" s="135" t="s">
        <v>187</v>
      </c>
      <c r="D35" s="123" t="s">
        <v>23</v>
      </c>
      <c r="E35" s="19"/>
      <c r="F35" s="48"/>
      <c r="G35" s="19">
        <v>56</v>
      </c>
      <c r="H35" s="19">
        <v>67</v>
      </c>
      <c r="I35" s="57">
        <f t="shared" si="0"/>
        <v>123</v>
      </c>
      <c r="J35" s="108" t="s">
        <v>240</v>
      </c>
      <c r="K35" s="144" t="s">
        <v>138</v>
      </c>
      <c r="L35" s="125" t="s">
        <v>241</v>
      </c>
      <c r="M35" s="134">
        <v>9207099669</v>
      </c>
      <c r="N35" s="145" t="s">
        <v>140</v>
      </c>
      <c r="O35" s="145">
        <v>8721003379</v>
      </c>
      <c r="P35" s="148">
        <v>43229</v>
      </c>
      <c r="Q35" s="125" t="s">
        <v>222</v>
      </c>
      <c r="R35" s="125" t="s">
        <v>220</v>
      </c>
      <c r="S35" s="18" t="s">
        <v>102</v>
      </c>
      <c r="T35" s="48"/>
    </row>
    <row r="36" spans="1:20">
      <c r="A36" s="4">
        <v>32</v>
      </c>
      <c r="B36" s="17" t="s">
        <v>63</v>
      </c>
      <c r="C36" s="139" t="s">
        <v>188</v>
      </c>
      <c r="D36" s="123" t="s">
        <v>23</v>
      </c>
      <c r="E36" s="19"/>
      <c r="F36" s="18"/>
      <c r="G36" s="19">
        <v>56</v>
      </c>
      <c r="H36" s="19">
        <v>67</v>
      </c>
      <c r="I36" s="57">
        <f t="shared" si="0"/>
        <v>123</v>
      </c>
      <c r="J36" s="108" t="s">
        <v>242</v>
      </c>
      <c r="K36" s="144" t="s">
        <v>138</v>
      </c>
      <c r="L36" s="125" t="s">
        <v>241</v>
      </c>
      <c r="M36" s="134">
        <v>9207099669</v>
      </c>
      <c r="N36" s="145" t="s">
        <v>140</v>
      </c>
      <c r="O36" s="145">
        <v>8721003379</v>
      </c>
      <c r="P36" s="66"/>
      <c r="Q36" s="125"/>
      <c r="R36" s="125" t="s">
        <v>243</v>
      </c>
      <c r="S36" s="18" t="s">
        <v>102</v>
      </c>
      <c r="T36" s="18"/>
    </row>
    <row r="37" spans="1:20">
      <c r="A37" s="4">
        <v>33</v>
      </c>
      <c r="B37" s="17" t="s">
        <v>63</v>
      </c>
      <c r="C37" s="137" t="s">
        <v>189</v>
      </c>
      <c r="D37" s="138" t="s">
        <v>25</v>
      </c>
      <c r="E37" s="19"/>
      <c r="F37" s="18"/>
      <c r="G37" s="19">
        <v>32</v>
      </c>
      <c r="H37" s="19">
        <v>31</v>
      </c>
      <c r="I37" s="57">
        <f t="shared" si="0"/>
        <v>63</v>
      </c>
      <c r="J37" s="168">
        <v>7399384807</v>
      </c>
      <c r="K37" s="137"/>
      <c r="L37" s="137"/>
      <c r="M37" s="137"/>
      <c r="N37" s="165"/>
      <c r="O37" s="165"/>
      <c r="P37" s="155"/>
      <c r="Q37" s="125"/>
      <c r="R37" s="125" t="s">
        <v>220</v>
      </c>
      <c r="S37" s="18" t="s">
        <v>102</v>
      </c>
      <c r="T37" s="18"/>
    </row>
    <row r="38" spans="1:20">
      <c r="A38" s="4">
        <v>34</v>
      </c>
      <c r="B38" s="17"/>
      <c r="C38" s="125"/>
      <c r="D38" s="123"/>
      <c r="E38" s="19"/>
      <c r="F38" s="18"/>
      <c r="G38" s="19"/>
      <c r="H38" s="19"/>
      <c r="I38" s="57">
        <f t="shared" si="0"/>
        <v>0</v>
      </c>
      <c r="J38" s="84"/>
      <c r="K38" s="144"/>
      <c r="L38" s="144"/>
      <c r="M38" s="145"/>
      <c r="N38" s="128"/>
      <c r="O38" s="144"/>
      <c r="P38" s="66"/>
      <c r="Q38" s="125"/>
      <c r="R38" s="125"/>
      <c r="S38" s="18"/>
      <c r="T38" s="18"/>
    </row>
    <row r="39" spans="1:20">
      <c r="A39" s="4">
        <v>35</v>
      </c>
      <c r="B39" s="17" t="s">
        <v>62</v>
      </c>
      <c r="C39" s="125" t="s">
        <v>190</v>
      </c>
      <c r="D39" s="138" t="s">
        <v>23</v>
      </c>
      <c r="E39" s="19"/>
      <c r="F39" s="18"/>
      <c r="G39" s="19">
        <v>67</v>
      </c>
      <c r="H39" s="19">
        <v>56</v>
      </c>
      <c r="I39" s="57">
        <f t="shared" si="0"/>
        <v>123</v>
      </c>
      <c r="J39" s="169" t="s">
        <v>244</v>
      </c>
      <c r="K39" s="137" t="s">
        <v>138</v>
      </c>
      <c r="L39" s="137" t="s">
        <v>139</v>
      </c>
      <c r="M39" s="137">
        <v>9207099669</v>
      </c>
      <c r="N39" s="165" t="s">
        <v>140</v>
      </c>
      <c r="O39" s="165">
        <v>8721003379</v>
      </c>
      <c r="P39" s="155">
        <v>43230</v>
      </c>
      <c r="Q39" s="125" t="s">
        <v>120</v>
      </c>
      <c r="R39" s="125" t="s">
        <v>220</v>
      </c>
      <c r="S39" s="18" t="s">
        <v>102</v>
      </c>
      <c r="T39" s="18"/>
    </row>
    <row r="40" spans="1:20">
      <c r="A40" s="4">
        <v>36</v>
      </c>
      <c r="B40" s="17" t="s">
        <v>63</v>
      </c>
      <c r="C40" s="137" t="s">
        <v>191</v>
      </c>
      <c r="D40" s="138" t="s">
        <v>23</v>
      </c>
      <c r="E40" s="19"/>
      <c r="F40" s="18"/>
      <c r="G40" s="19">
        <v>60</v>
      </c>
      <c r="H40" s="19">
        <v>58</v>
      </c>
      <c r="I40" s="57">
        <f t="shared" si="0"/>
        <v>118</v>
      </c>
      <c r="J40" s="169" t="s">
        <v>245</v>
      </c>
      <c r="K40" s="137" t="s">
        <v>138</v>
      </c>
      <c r="L40" s="137" t="s">
        <v>139</v>
      </c>
      <c r="M40" s="137">
        <v>9207099669</v>
      </c>
      <c r="N40" s="165" t="s">
        <v>140</v>
      </c>
      <c r="O40" s="165">
        <v>8721003379</v>
      </c>
      <c r="P40" s="66"/>
      <c r="Q40" s="125"/>
      <c r="R40" s="125" t="s">
        <v>220</v>
      </c>
      <c r="S40" s="18" t="s">
        <v>102</v>
      </c>
      <c r="T40" s="18"/>
    </row>
    <row r="41" spans="1:20">
      <c r="A41" s="4">
        <v>37</v>
      </c>
      <c r="B41" s="17" t="s">
        <v>63</v>
      </c>
      <c r="C41" s="137" t="s">
        <v>192</v>
      </c>
      <c r="D41" s="138" t="s">
        <v>25</v>
      </c>
      <c r="E41" s="19"/>
      <c r="F41" s="18"/>
      <c r="G41" s="19">
        <v>32</v>
      </c>
      <c r="H41" s="19">
        <v>37</v>
      </c>
      <c r="I41" s="57">
        <f t="shared" si="0"/>
        <v>69</v>
      </c>
      <c r="J41" s="163">
        <v>8486354175</v>
      </c>
      <c r="K41" s="137" t="s">
        <v>138</v>
      </c>
      <c r="L41" s="137" t="s">
        <v>139</v>
      </c>
      <c r="M41" s="137">
        <v>9207099669</v>
      </c>
      <c r="N41" s="165" t="s">
        <v>140</v>
      </c>
      <c r="O41" s="165">
        <v>8721003379</v>
      </c>
      <c r="P41" s="155"/>
      <c r="Q41" s="125"/>
      <c r="R41" s="125" t="s">
        <v>226</v>
      </c>
      <c r="S41" s="18" t="s">
        <v>102</v>
      </c>
      <c r="T41" s="18"/>
    </row>
    <row r="42" spans="1:20">
      <c r="A42" s="4">
        <v>38</v>
      </c>
      <c r="B42" s="17"/>
      <c r="C42" s="125"/>
      <c r="D42" s="123"/>
      <c r="E42" s="19"/>
      <c r="F42" s="18"/>
      <c r="G42" s="19"/>
      <c r="H42" s="19"/>
      <c r="I42" s="57">
        <f t="shared" si="0"/>
        <v>0</v>
      </c>
      <c r="J42" s="84"/>
      <c r="K42" s="144"/>
      <c r="L42" s="144"/>
      <c r="M42" s="145"/>
      <c r="N42" s="128"/>
      <c r="O42" s="144"/>
      <c r="P42" s="155"/>
      <c r="Q42" s="125"/>
      <c r="R42" s="125"/>
      <c r="S42" s="18"/>
      <c r="T42" s="18"/>
    </row>
    <row r="43" spans="1:20">
      <c r="A43" s="4">
        <v>39</v>
      </c>
      <c r="B43" s="17" t="s">
        <v>62</v>
      </c>
      <c r="C43" s="140" t="s">
        <v>193</v>
      </c>
      <c r="D43" s="123" t="s">
        <v>25</v>
      </c>
      <c r="E43" s="19"/>
      <c r="F43" s="18"/>
      <c r="G43" s="19">
        <v>31</v>
      </c>
      <c r="H43" s="19">
        <v>30</v>
      </c>
      <c r="I43" s="57">
        <f t="shared" si="0"/>
        <v>61</v>
      </c>
      <c r="J43" s="170" t="s">
        <v>246</v>
      </c>
      <c r="K43" s="144" t="s">
        <v>115</v>
      </c>
      <c r="L43" s="144" t="s">
        <v>116</v>
      </c>
      <c r="M43" s="145">
        <v>9954077517</v>
      </c>
      <c r="N43" s="146" t="s">
        <v>247</v>
      </c>
      <c r="O43" s="147">
        <v>9707833814</v>
      </c>
      <c r="P43" s="155">
        <v>43231</v>
      </c>
      <c r="Q43" s="125" t="s">
        <v>230</v>
      </c>
      <c r="R43" s="125" t="s">
        <v>114</v>
      </c>
      <c r="S43" s="18" t="s">
        <v>102</v>
      </c>
      <c r="T43" s="18"/>
    </row>
    <row r="44" spans="1:20" ht="24">
      <c r="A44" s="4">
        <v>40</v>
      </c>
      <c r="B44" s="17" t="s">
        <v>63</v>
      </c>
      <c r="C44" s="140" t="s">
        <v>194</v>
      </c>
      <c r="D44" s="138" t="s">
        <v>25</v>
      </c>
      <c r="E44" s="19"/>
      <c r="F44" s="18"/>
      <c r="G44" s="19">
        <v>32</v>
      </c>
      <c r="H44" s="19">
        <v>35</v>
      </c>
      <c r="I44" s="57">
        <f t="shared" si="0"/>
        <v>67</v>
      </c>
      <c r="J44" s="163" t="s">
        <v>248</v>
      </c>
      <c r="K44" s="137" t="s">
        <v>249</v>
      </c>
      <c r="L44" s="137" t="s">
        <v>250</v>
      </c>
      <c r="M44" s="137">
        <v>9401453412</v>
      </c>
      <c r="N44" s="171" t="s">
        <v>153</v>
      </c>
      <c r="O44" s="167">
        <v>9613284629</v>
      </c>
      <c r="P44" s="155">
        <v>43232</v>
      </c>
      <c r="Q44" s="125"/>
      <c r="R44" s="125" t="s">
        <v>114</v>
      </c>
      <c r="S44" s="18" t="s">
        <v>102</v>
      </c>
      <c r="T44" s="18"/>
    </row>
    <row r="45" spans="1:20">
      <c r="A45" s="4">
        <v>41</v>
      </c>
      <c r="B45" s="17"/>
      <c r="C45" s="140"/>
      <c r="D45" s="138"/>
      <c r="E45" s="19"/>
      <c r="F45" s="18"/>
      <c r="G45" s="19"/>
      <c r="H45" s="19"/>
      <c r="I45" s="57">
        <f t="shared" si="0"/>
        <v>0</v>
      </c>
      <c r="J45" s="163"/>
      <c r="K45" s="137"/>
      <c r="L45" s="137"/>
      <c r="M45" s="137"/>
      <c r="N45" s="171"/>
      <c r="O45" s="167"/>
      <c r="P45" s="155"/>
      <c r="Q45" s="125"/>
      <c r="R45" s="125"/>
      <c r="S45" s="18"/>
      <c r="T45" s="18"/>
    </row>
    <row r="46" spans="1:20">
      <c r="A46" s="4">
        <v>42</v>
      </c>
      <c r="B46" s="17"/>
      <c r="C46" s="140"/>
      <c r="D46" s="123"/>
      <c r="E46" s="19"/>
      <c r="F46" s="18"/>
      <c r="G46" s="19"/>
      <c r="H46" s="19"/>
      <c r="I46" s="57">
        <f t="shared" si="0"/>
        <v>0</v>
      </c>
      <c r="J46" s="84"/>
      <c r="K46" s="144"/>
      <c r="L46" s="144"/>
      <c r="M46" s="145"/>
      <c r="N46" s="128"/>
      <c r="O46" s="144"/>
      <c r="P46" s="172">
        <v>43232</v>
      </c>
      <c r="Q46" s="160" t="s">
        <v>232</v>
      </c>
      <c r="R46" s="125"/>
      <c r="S46" s="18"/>
      <c r="T46" s="18"/>
    </row>
    <row r="47" spans="1:20">
      <c r="A47" s="4">
        <v>43</v>
      </c>
      <c r="B47" s="17" t="s">
        <v>62</v>
      </c>
      <c r="C47" s="140" t="s">
        <v>195</v>
      </c>
      <c r="D47" s="123" t="s">
        <v>23</v>
      </c>
      <c r="E47" s="19"/>
      <c r="F47" s="18"/>
      <c r="G47" s="19">
        <v>123</v>
      </c>
      <c r="H47" s="19">
        <v>216</v>
      </c>
      <c r="I47" s="57">
        <f t="shared" si="0"/>
        <v>339</v>
      </c>
      <c r="J47" s="84" t="s">
        <v>251</v>
      </c>
      <c r="K47" s="127" t="s">
        <v>107</v>
      </c>
      <c r="L47" s="150" t="s">
        <v>108</v>
      </c>
      <c r="M47" s="147">
        <v>9864222301</v>
      </c>
      <c r="N47" s="146" t="s">
        <v>109</v>
      </c>
      <c r="O47" s="127">
        <v>8486353980</v>
      </c>
      <c r="P47" s="173">
        <v>43233</v>
      </c>
      <c r="Q47" s="125" t="s">
        <v>100</v>
      </c>
      <c r="R47" s="125" t="s">
        <v>252</v>
      </c>
      <c r="S47" s="18" t="s">
        <v>102</v>
      </c>
      <c r="T47" s="18"/>
    </row>
    <row r="48" spans="1:20">
      <c r="A48" s="4">
        <v>44</v>
      </c>
      <c r="B48" s="17" t="s">
        <v>63</v>
      </c>
      <c r="C48" s="140" t="s">
        <v>196</v>
      </c>
      <c r="D48" s="123" t="s">
        <v>23</v>
      </c>
      <c r="E48" s="19"/>
      <c r="F48" s="18"/>
      <c r="G48" s="19">
        <v>89</v>
      </c>
      <c r="H48" s="19">
        <v>78</v>
      </c>
      <c r="I48" s="57">
        <f t="shared" si="0"/>
        <v>167</v>
      </c>
      <c r="J48" s="84" t="s">
        <v>253</v>
      </c>
      <c r="K48" s="127" t="s">
        <v>107</v>
      </c>
      <c r="L48" s="150" t="s">
        <v>108</v>
      </c>
      <c r="M48" s="147">
        <v>9864222301</v>
      </c>
      <c r="N48" s="146" t="s">
        <v>109</v>
      </c>
      <c r="O48" s="127">
        <v>8486353980</v>
      </c>
      <c r="P48" s="66"/>
      <c r="Q48" s="125"/>
      <c r="R48" s="125" t="s">
        <v>252</v>
      </c>
      <c r="S48" s="18" t="s">
        <v>102</v>
      </c>
      <c r="T48" s="18"/>
    </row>
    <row r="49" spans="1:20">
      <c r="A49" s="4">
        <v>45</v>
      </c>
      <c r="B49" s="17"/>
      <c r="C49" s="140"/>
      <c r="D49" s="138"/>
      <c r="E49" s="19"/>
      <c r="F49" s="18"/>
      <c r="G49" s="19"/>
      <c r="H49" s="19"/>
      <c r="I49" s="57">
        <f t="shared" si="0"/>
        <v>0</v>
      </c>
      <c r="J49" s="135"/>
      <c r="K49" s="127"/>
      <c r="L49" s="150"/>
      <c r="M49" s="147"/>
      <c r="N49" s="146"/>
      <c r="O49" s="127"/>
      <c r="P49" s="155"/>
      <c r="Q49" s="125"/>
      <c r="R49" s="125" t="s">
        <v>226</v>
      </c>
      <c r="S49" s="18" t="s">
        <v>102</v>
      </c>
      <c r="T49" s="18"/>
    </row>
    <row r="50" spans="1:20">
      <c r="A50" s="4">
        <v>46</v>
      </c>
      <c r="B50" s="17"/>
      <c r="C50" s="125"/>
      <c r="D50" s="123"/>
      <c r="E50" s="19"/>
      <c r="F50" s="18"/>
      <c r="G50" s="19"/>
      <c r="H50" s="19"/>
      <c r="I50" s="57">
        <f t="shared" si="0"/>
        <v>0</v>
      </c>
      <c r="J50" s="84"/>
      <c r="K50" s="144"/>
      <c r="L50" s="144"/>
      <c r="M50" s="145"/>
      <c r="N50" s="128"/>
      <c r="O50" s="144"/>
      <c r="P50" s="66"/>
      <c r="Q50" s="125"/>
      <c r="R50" s="125"/>
      <c r="S50" s="18"/>
      <c r="T50" s="18"/>
    </row>
    <row r="51" spans="1:20">
      <c r="A51" s="4">
        <v>47</v>
      </c>
      <c r="B51" s="17" t="s">
        <v>62</v>
      </c>
      <c r="C51" s="140" t="s">
        <v>195</v>
      </c>
      <c r="D51" s="123" t="s">
        <v>23</v>
      </c>
      <c r="E51" s="19"/>
      <c r="F51" s="18"/>
      <c r="G51" s="19">
        <v>123</v>
      </c>
      <c r="H51" s="19">
        <v>216</v>
      </c>
      <c r="I51" s="57">
        <f t="shared" si="0"/>
        <v>339</v>
      </c>
      <c r="J51" s="84" t="s">
        <v>254</v>
      </c>
      <c r="K51" s="127" t="s">
        <v>255</v>
      </c>
      <c r="L51" s="162" t="s">
        <v>256</v>
      </c>
      <c r="M51" s="162">
        <v>9864133102</v>
      </c>
      <c r="N51" s="145" t="s">
        <v>257</v>
      </c>
      <c r="O51" s="145">
        <v>8822457410</v>
      </c>
      <c r="P51" s="173">
        <v>43234</v>
      </c>
      <c r="Q51" s="125" t="s">
        <v>235</v>
      </c>
      <c r="R51" s="125" t="s">
        <v>228</v>
      </c>
      <c r="S51" s="18" t="s">
        <v>102</v>
      </c>
      <c r="T51" s="18"/>
    </row>
    <row r="52" spans="1:20">
      <c r="A52" s="4">
        <v>48</v>
      </c>
      <c r="B52" s="17" t="s">
        <v>63</v>
      </c>
      <c r="C52" s="125" t="s">
        <v>197</v>
      </c>
      <c r="D52" s="138" t="s">
        <v>23</v>
      </c>
      <c r="E52" s="19"/>
      <c r="F52" s="18"/>
      <c r="G52" s="19">
        <v>72</v>
      </c>
      <c r="H52" s="19">
        <v>68</v>
      </c>
      <c r="I52" s="57">
        <f t="shared" si="0"/>
        <v>140</v>
      </c>
      <c r="J52" s="108" t="s">
        <v>258</v>
      </c>
      <c r="K52" s="127" t="s">
        <v>255</v>
      </c>
      <c r="L52" s="162" t="s">
        <v>256</v>
      </c>
      <c r="M52" s="162">
        <v>9864133102</v>
      </c>
      <c r="N52" s="145" t="s">
        <v>257</v>
      </c>
      <c r="O52" s="145">
        <v>8822457410</v>
      </c>
      <c r="P52" s="151"/>
      <c r="Q52" s="66"/>
      <c r="R52" s="125" t="s">
        <v>228</v>
      </c>
      <c r="S52" s="18" t="s">
        <v>102</v>
      </c>
      <c r="T52" s="18"/>
    </row>
    <row r="53" spans="1:20">
      <c r="A53" s="4">
        <v>49</v>
      </c>
      <c r="B53" s="17" t="s">
        <v>63</v>
      </c>
      <c r="C53" s="125"/>
      <c r="D53" s="123"/>
      <c r="E53" s="19"/>
      <c r="F53" s="18"/>
      <c r="G53" s="19"/>
      <c r="H53" s="19"/>
      <c r="I53" s="57">
        <f t="shared" si="0"/>
        <v>0</v>
      </c>
      <c r="J53" s="143">
        <v>9707096454</v>
      </c>
      <c r="K53" s="127" t="s">
        <v>151</v>
      </c>
      <c r="L53" s="157" t="s">
        <v>152</v>
      </c>
      <c r="M53" s="127">
        <v>9864427959</v>
      </c>
      <c r="N53" s="145" t="s">
        <v>229</v>
      </c>
      <c r="O53" s="145">
        <v>9508845184</v>
      </c>
      <c r="P53" s="151"/>
      <c r="Q53" s="125"/>
      <c r="R53" s="125" t="s">
        <v>223</v>
      </c>
      <c r="S53" s="18" t="s">
        <v>102</v>
      </c>
      <c r="T53" s="18"/>
    </row>
    <row r="54" spans="1:20">
      <c r="A54" s="4">
        <v>50</v>
      </c>
      <c r="B54" s="17"/>
      <c r="C54" s="135"/>
      <c r="D54" s="135"/>
      <c r="E54" s="17"/>
      <c r="F54" s="55"/>
      <c r="G54" s="17"/>
      <c r="H54" s="17"/>
      <c r="I54" s="57">
        <f t="shared" si="0"/>
        <v>0</v>
      </c>
      <c r="J54" s="135"/>
      <c r="K54" s="135"/>
      <c r="L54" s="135"/>
      <c r="M54" s="135"/>
      <c r="N54" s="135"/>
      <c r="O54" s="135"/>
      <c r="P54" s="151"/>
      <c r="Q54" s="149"/>
      <c r="R54" s="125"/>
      <c r="S54" s="18"/>
      <c r="T54" s="18"/>
    </row>
    <row r="55" spans="1:20">
      <c r="A55" s="4">
        <v>51</v>
      </c>
      <c r="B55" s="17" t="s">
        <v>62</v>
      </c>
      <c r="C55" s="140" t="s">
        <v>195</v>
      </c>
      <c r="D55" s="123" t="s">
        <v>23</v>
      </c>
      <c r="E55" s="19"/>
      <c r="F55" s="18"/>
      <c r="G55" s="19">
        <v>123</v>
      </c>
      <c r="H55" s="19">
        <v>216</v>
      </c>
      <c r="I55" s="57">
        <f t="shared" si="0"/>
        <v>339</v>
      </c>
      <c r="J55" s="84" t="s">
        <v>259</v>
      </c>
      <c r="K55" s="144" t="s">
        <v>103</v>
      </c>
      <c r="L55" s="174" t="s">
        <v>260</v>
      </c>
      <c r="M55" s="153">
        <v>9085238109</v>
      </c>
      <c r="N55" s="154" t="s">
        <v>261</v>
      </c>
      <c r="O55" s="147">
        <v>9707581548</v>
      </c>
      <c r="P55" s="155">
        <v>43235</v>
      </c>
      <c r="Q55" s="125" t="s">
        <v>113</v>
      </c>
      <c r="R55" s="125" t="s">
        <v>231</v>
      </c>
      <c r="S55" s="18" t="s">
        <v>102</v>
      </c>
      <c r="T55" s="18"/>
    </row>
    <row r="56" spans="1:20">
      <c r="A56" s="4">
        <v>52</v>
      </c>
      <c r="B56" s="17" t="s">
        <v>63</v>
      </c>
      <c r="C56" s="127" t="s">
        <v>198</v>
      </c>
      <c r="D56" s="123" t="s">
        <v>23</v>
      </c>
      <c r="E56" s="19"/>
      <c r="F56" s="18"/>
      <c r="G56" s="19">
        <v>78</v>
      </c>
      <c r="H56" s="19">
        <v>67</v>
      </c>
      <c r="I56" s="57">
        <f t="shared" si="0"/>
        <v>145</v>
      </c>
      <c r="J56" s="125"/>
      <c r="K56" s="127" t="s">
        <v>132</v>
      </c>
      <c r="L56" s="127" t="s">
        <v>133</v>
      </c>
      <c r="M56" s="127">
        <v>9707170999</v>
      </c>
      <c r="N56" s="159" t="s">
        <v>262</v>
      </c>
      <c r="O56" s="147">
        <v>8011586746</v>
      </c>
      <c r="P56" s="155"/>
      <c r="Q56" s="125"/>
      <c r="R56" s="125" t="s">
        <v>231</v>
      </c>
      <c r="S56" s="18" t="s">
        <v>102</v>
      </c>
      <c r="T56" s="18"/>
    </row>
    <row r="57" spans="1:20">
      <c r="A57" s="4">
        <v>53</v>
      </c>
      <c r="B57" s="17"/>
      <c r="C57" s="140"/>
      <c r="D57" s="125"/>
      <c r="E57" s="19"/>
      <c r="F57" s="18"/>
      <c r="G57" s="19"/>
      <c r="H57" s="19"/>
      <c r="I57" s="57">
        <f t="shared" si="0"/>
        <v>0</v>
      </c>
      <c r="J57" s="84" t="s">
        <v>161</v>
      </c>
      <c r="K57" s="127"/>
      <c r="L57" s="127"/>
      <c r="M57" s="127"/>
      <c r="N57" s="159"/>
      <c r="O57" s="147"/>
      <c r="P57" s="155"/>
      <c r="Q57" s="125"/>
      <c r="R57" s="125"/>
      <c r="S57" s="18"/>
      <c r="T57" s="18"/>
    </row>
    <row r="58" spans="1:20">
      <c r="A58" s="4">
        <v>54</v>
      </c>
      <c r="B58" s="17"/>
      <c r="C58" s="66"/>
      <c r="D58" s="138"/>
      <c r="E58" s="19"/>
      <c r="F58" s="18"/>
      <c r="G58" s="19"/>
      <c r="H58" s="19"/>
      <c r="I58" s="57">
        <f t="shared" si="0"/>
        <v>0</v>
      </c>
      <c r="J58" s="168"/>
      <c r="K58" s="168"/>
      <c r="L58" s="168"/>
      <c r="M58" s="168"/>
      <c r="N58" s="168"/>
      <c r="O58" s="168"/>
      <c r="P58" s="155"/>
      <c r="Q58" s="125"/>
      <c r="R58" s="125"/>
      <c r="S58" s="18"/>
      <c r="T58" s="18"/>
    </row>
    <row r="59" spans="1:20">
      <c r="A59" s="4">
        <v>55</v>
      </c>
      <c r="B59" s="17" t="s">
        <v>62</v>
      </c>
      <c r="C59" s="140" t="s">
        <v>195</v>
      </c>
      <c r="D59" s="125" t="s">
        <v>23</v>
      </c>
      <c r="E59" s="19"/>
      <c r="F59" s="18"/>
      <c r="G59" s="19">
        <v>123</v>
      </c>
      <c r="H59" s="19">
        <v>216</v>
      </c>
      <c r="I59" s="57">
        <f t="shared" si="0"/>
        <v>339</v>
      </c>
      <c r="J59" s="84" t="s">
        <v>162</v>
      </c>
      <c r="K59" s="127" t="s">
        <v>132</v>
      </c>
      <c r="L59" s="127" t="s">
        <v>133</v>
      </c>
      <c r="M59" s="127">
        <v>9707170999</v>
      </c>
      <c r="N59" s="128" t="s">
        <v>149</v>
      </c>
      <c r="O59" s="144">
        <v>8876384427</v>
      </c>
      <c r="P59" s="155">
        <v>43601</v>
      </c>
      <c r="Q59" s="125" t="s">
        <v>222</v>
      </c>
      <c r="R59" s="125" t="s">
        <v>220</v>
      </c>
      <c r="S59" s="18" t="s">
        <v>102</v>
      </c>
      <c r="T59" s="18"/>
    </row>
    <row r="60" spans="1:20">
      <c r="A60" s="4">
        <v>56</v>
      </c>
      <c r="B60" s="17" t="s">
        <v>63</v>
      </c>
      <c r="C60" s="127" t="s">
        <v>198</v>
      </c>
      <c r="D60" s="125" t="s">
        <v>23</v>
      </c>
      <c r="E60" s="19"/>
      <c r="F60" s="18"/>
      <c r="G60" s="19">
        <v>78</v>
      </c>
      <c r="H60" s="19">
        <v>67</v>
      </c>
      <c r="I60" s="57">
        <f t="shared" si="0"/>
        <v>145</v>
      </c>
      <c r="J60" s="84" t="s">
        <v>263</v>
      </c>
      <c r="K60" s="127" t="s">
        <v>132</v>
      </c>
      <c r="L60" s="127" t="s">
        <v>133</v>
      </c>
      <c r="M60" s="127">
        <v>9707170999</v>
      </c>
      <c r="N60" s="128" t="s">
        <v>149</v>
      </c>
      <c r="O60" s="144">
        <v>8876384427</v>
      </c>
      <c r="P60" s="155"/>
      <c r="Q60" s="125"/>
      <c r="R60" s="125" t="s">
        <v>231</v>
      </c>
      <c r="S60" s="18" t="s">
        <v>102</v>
      </c>
      <c r="T60" s="18"/>
    </row>
    <row r="61" spans="1:20">
      <c r="A61" s="4">
        <v>57</v>
      </c>
      <c r="B61" s="17" t="s">
        <v>63</v>
      </c>
      <c r="C61" s="141"/>
      <c r="D61" s="123"/>
      <c r="E61" s="17"/>
      <c r="F61" s="55"/>
      <c r="G61" s="17"/>
      <c r="H61" s="17"/>
      <c r="I61" s="57">
        <f t="shared" si="0"/>
        <v>0</v>
      </c>
      <c r="J61" s="143">
        <v>9577048426</v>
      </c>
      <c r="K61" s="127"/>
      <c r="L61" s="175"/>
      <c r="M61" s="175"/>
      <c r="N61" s="176"/>
      <c r="O61" s="147"/>
      <c r="P61" s="155"/>
      <c r="Q61" s="125"/>
      <c r="R61" s="125"/>
      <c r="S61" s="18"/>
      <c r="T61" s="18"/>
    </row>
    <row r="62" spans="1:20">
      <c r="A62" s="4">
        <v>58</v>
      </c>
      <c r="B62" s="17"/>
      <c r="C62" s="137"/>
      <c r="D62" s="138"/>
      <c r="E62" s="19"/>
      <c r="F62" s="18"/>
      <c r="G62" s="19"/>
      <c r="H62" s="19"/>
      <c r="I62" s="57">
        <f t="shared" si="0"/>
        <v>0</v>
      </c>
      <c r="J62" s="168"/>
      <c r="K62" s="168"/>
      <c r="L62" s="168"/>
      <c r="M62" s="168"/>
      <c r="N62" s="168"/>
      <c r="O62" s="168"/>
      <c r="P62" s="155"/>
      <c r="Q62" s="125"/>
      <c r="R62" s="125"/>
      <c r="S62" s="18"/>
      <c r="T62" s="18"/>
    </row>
    <row r="63" spans="1:20">
      <c r="A63" s="4">
        <v>59</v>
      </c>
      <c r="B63" s="17" t="s">
        <v>62</v>
      </c>
      <c r="C63" s="140" t="s">
        <v>195</v>
      </c>
      <c r="D63" s="123" t="s">
        <v>23</v>
      </c>
      <c r="E63" s="19"/>
      <c r="F63" s="18"/>
      <c r="G63" s="19">
        <v>123</v>
      </c>
      <c r="H63" s="19">
        <v>216</v>
      </c>
      <c r="I63" s="57">
        <f t="shared" si="0"/>
        <v>339</v>
      </c>
      <c r="J63" s="108" t="s">
        <v>264</v>
      </c>
      <c r="K63" s="127" t="s">
        <v>103</v>
      </c>
      <c r="L63" s="177" t="s">
        <v>265</v>
      </c>
      <c r="M63" s="127">
        <v>9435510481</v>
      </c>
      <c r="N63" s="159" t="s">
        <v>266</v>
      </c>
      <c r="O63" s="147">
        <v>9706724405</v>
      </c>
      <c r="P63" s="155">
        <v>43602</v>
      </c>
      <c r="Q63" s="125" t="s">
        <v>120</v>
      </c>
      <c r="R63" s="125" t="s">
        <v>228</v>
      </c>
      <c r="S63" s="18" t="s">
        <v>102</v>
      </c>
      <c r="T63" s="18"/>
    </row>
    <row r="64" spans="1:20">
      <c r="A64" s="4">
        <v>60</v>
      </c>
      <c r="B64" s="17" t="s">
        <v>63</v>
      </c>
      <c r="C64" s="125" t="s">
        <v>199</v>
      </c>
      <c r="D64" s="123" t="s">
        <v>23</v>
      </c>
      <c r="E64" s="19"/>
      <c r="F64" s="18"/>
      <c r="G64" s="19">
        <v>34</v>
      </c>
      <c r="H64" s="19">
        <v>30</v>
      </c>
      <c r="I64" s="57">
        <f t="shared" si="0"/>
        <v>64</v>
      </c>
      <c r="J64" s="84" t="s">
        <v>267</v>
      </c>
      <c r="K64" s="127" t="s">
        <v>132</v>
      </c>
      <c r="L64" s="127" t="s">
        <v>133</v>
      </c>
      <c r="M64" s="127">
        <v>9707170999</v>
      </c>
      <c r="N64" s="159" t="s">
        <v>266</v>
      </c>
      <c r="O64" s="147">
        <v>9706724405</v>
      </c>
      <c r="P64" s="178"/>
      <c r="Q64" s="66"/>
      <c r="R64" s="125" t="s">
        <v>228</v>
      </c>
      <c r="S64" s="18" t="s">
        <v>102</v>
      </c>
      <c r="T64" s="18"/>
    </row>
    <row r="65" spans="1:20">
      <c r="A65" s="4">
        <v>61</v>
      </c>
      <c r="B65" s="17" t="s">
        <v>63</v>
      </c>
      <c r="C65" s="125" t="s">
        <v>200</v>
      </c>
      <c r="D65" s="123" t="s">
        <v>25</v>
      </c>
      <c r="E65" s="19"/>
      <c r="F65" s="18"/>
      <c r="G65" s="19">
        <v>25</v>
      </c>
      <c r="H65" s="19">
        <v>27</v>
      </c>
      <c r="I65" s="57">
        <f t="shared" si="0"/>
        <v>52</v>
      </c>
      <c r="J65" s="143">
        <v>9859612082</v>
      </c>
      <c r="K65" s="127" t="s">
        <v>132</v>
      </c>
      <c r="L65" s="175" t="s">
        <v>133</v>
      </c>
      <c r="M65" s="175">
        <v>9707170999</v>
      </c>
      <c r="N65" s="176" t="s">
        <v>134</v>
      </c>
      <c r="O65" s="147">
        <v>8255034595</v>
      </c>
      <c r="P65" s="178"/>
      <c r="Q65" s="125"/>
      <c r="R65" s="125" t="s">
        <v>223</v>
      </c>
      <c r="S65" s="18" t="s">
        <v>102</v>
      </c>
      <c r="T65" s="18"/>
    </row>
    <row r="66" spans="1:20">
      <c r="A66" s="4">
        <v>62</v>
      </c>
      <c r="B66" s="17"/>
      <c r="C66" s="125"/>
      <c r="D66" s="123"/>
      <c r="E66" s="19"/>
      <c r="F66" s="18"/>
      <c r="G66" s="19"/>
      <c r="H66" s="19"/>
      <c r="I66" s="57">
        <f t="shared" si="0"/>
        <v>0</v>
      </c>
      <c r="J66" s="84"/>
      <c r="K66" s="127"/>
      <c r="L66" s="127"/>
      <c r="M66" s="127"/>
      <c r="N66" s="159"/>
      <c r="O66" s="147"/>
      <c r="P66" s="172">
        <v>43603</v>
      </c>
      <c r="Q66" s="125" t="s">
        <v>230</v>
      </c>
      <c r="R66" s="125"/>
      <c r="S66" s="18"/>
      <c r="T66" s="18"/>
    </row>
    <row r="67" spans="1:20">
      <c r="A67" s="4">
        <v>63</v>
      </c>
      <c r="B67" s="66"/>
      <c r="C67" s="66"/>
      <c r="D67" s="66"/>
      <c r="E67" s="95"/>
      <c r="F67" s="66"/>
      <c r="G67" s="19"/>
      <c r="H67" s="19"/>
      <c r="I67" s="57">
        <f t="shared" si="0"/>
        <v>0</v>
      </c>
      <c r="J67" s="125"/>
      <c r="K67" s="66"/>
      <c r="L67" s="66"/>
      <c r="M67" s="66"/>
      <c r="N67" s="66"/>
      <c r="O67" s="66"/>
      <c r="P67" s="172">
        <v>43604</v>
      </c>
      <c r="Q67" s="160" t="s">
        <v>232</v>
      </c>
      <c r="R67" s="66"/>
      <c r="S67" s="66"/>
      <c r="T67" s="18"/>
    </row>
    <row r="68" spans="1:20">
      <c r="A68" s="4">
        <v>64</v>
      </c>
      <c r="B68" s="17" t="s">
        <v>62</v>
      </c>
      <c r="C68" s="127" t="s">
        <v>201</v>
      </c>
      <c r="D68" s="123" t="s">
        <v>25</v>
      </c>
      <c r="E68" s="19"/>
      <c r="F68" s="18"/>
      <c r="G68" s="19">
        <v>23</v>
      </c>
      <c r="H68" s="19">
        <v>25</v>
      </c>
      <c r="I68" s="57">
        <f t="shared" si="0"/>
        <v>48</v>
      </c>
      <c r="J68" s="125"/>
      <c r="K68" s="144" t="s">
        <v>103</v>
      </c>
      <c r="L68" s="128" t="s">
        <v>268</v>
      </c>
      <c r="M68" s="144">
        <v>9859639171</v>
      </c>
      <c r="N68" s="159" t="s">
        <v>239</v>
      </c>
      <c r="O68" s="147">
        <v>7399563596</v>
      </c>
      <c r="P68" s="173">
        <v>43605</v>
      </c>
      <c r="Q68" s="125" t="s">
        <v>100</v>
      </c>
      <c r="R68" s="125" t="s">
        <v>269</v>
      </c>
      <c r="S68" s="18" t="s">
        <v>102</v>
      </c>
      <c r="T68" s="18"/>
    </row>
    <row r="69" spans="1:20">
      <c r="A69" s="4">
        <v>65</v>
      </c>
      <c r="B69" s="17" t="s">
        <v>62</v>
      </c>
      <c r="C69" s="125" t="s">
        <v>202</v>
      </c>
      <c r="D69" s="123" t="s">
        <v>25</v>
      </c>
      <c r="E69" s="19"/>
      <c r="F69" s="18"/>
      <c r="G69" s="19">
        <v>26</v>
      </c>
      <c r="H69" s="19">
        <v>28</v>
      </c>
      <c r="I69" s="57">
        <f t="shared" si="0"/>
        <v>54</v>
      </c>
      <c r="J69" s="84" t="s">
        <v>271</v>
      </c>
      <c r="K69" s="144" t="s">
        <v>103</v>
      </c>
      <c r="L69" s="128" t="s">
        <v>268</v>
      </c>
      <c r="M69" s="144">
        <v>9859639171</v>
      </c>
      <c r="N69" s="159" t="s">
        <v>239</v>
      </c>
      <c r="O69" s="147">
        <v>7399563596</v>
      </c>
      <c r="P69" s="155"/>
      <c r="Q69" s="125"/>
      <c r="R69" s="125" t="s">
        <v>270</v>
      </c>
      <c r="S69" s="18" t="s">
        <v>102</v>
      </c>
      <c r="T69" s="18"/>
    </row>
    <row r="70" spans="1:20">
      <c r="A70" s="4">
        <v>66</v>
      </c>
      <c r="B70" s="17"/>
      <c r="C70" s="125"/>
      <c r="D70" s="123"/>
      <c r="E70" s="19"/>
      <c r="F70" s="18"/>
      <c r="G70" s="19"/>
      <c r="H70" s="19"/>
      <c r="I70" s="57">
        <f t="shared" ref="I70:I133" si="1">SUM(G70:H70)</f>
        <v>0</v>
      </c>
      <c r="J70" s="84"/>
      <c r="K70" s="144"/>
      <c r="L70" s="144"/>
      <c r="M70" s="145"/>
      <c r="N70" s="128"/>
      <c r="O70" s="144"/>
      <c r="P70" s="155"/>
      <c r="Q70" s="125"/>
      <c r="R70" s="125"/>
      <c r="S70" s="18"/>
      <c r="T70" s="18"/>
    </row>
    <row r="71" spans="1:20" ht="24">
      <c r="A71" s="4">
        <v>67</v>
      </c>
      <c r="B71" s="17" t="s">
        <v>62</v>
      </c>
      <c r="C71" s="125" t="s">
        <v>203</v>
      </c>
      <c r="D71" s="123" t="s">
        <v>23</v>
      </c>
      <c r="E71" s="19"/>
      <c r="F71" s="18"/>
      <c r="G71" s="19">
        <v>56</v>
      </c>
      <c r="H71" s="19">
        <v>52</v>
      </c>
      <c r="I71" s="57">
        <f t="shared" si="1"/>
        <v>108</v>
      </c>
      <c r="J71" s="84" t="s">
        <v>272</v>
      </c>
      <c r="K71" s="127" t="s">
        <v>103</v>
      </c>
      <c r="L71" s="179" t="s">
        <v>104</v>
      </c>
      <c r="M71" s="127">
        <v>9707419017</v>
      </c>
      <c r="N71" s="147" t="s">
        <v>105</v>
      </c>
      <c r="O71" s="127">
        <v>9577010896</v>
      </c>
      <c r="P71" s="155"/>
      <c r="Q71" s="125"/>
      <c r="R71" s="125" t="s">
        <v>141</v>
      </c>
      <c r="S71" s="18" t="s">
        <v>102</v>
      </c>
      <c r="T71" s="18"/>
    </row>
    <row r="72" spans="1:20" ht="24">
      <c r="A72" s="4">
        <v>68</v>
      </c>
      <c r="B72" s="17" t="s">
        <v>63</v>
      </c>
      <c r="C72" s="127" t="s">
        <v>204</v>
      </c>
      <c r="D72" s="123" t="s">
        <v>23</v>
      </c>
      <c r="E72" s="19"/>
      <c r="F72" s="18"/>
      <c r="G72" s="19">
        <v>26</v>
      </c>
      <c r="H72" s="19">
        <v>28</v>
      </c>
      <c r="I72" s="57">
        <f t="shared" si="1"/>
        <v>54</v>
      </c>
      <c r="J72" s="84" t="s">
        <v>273</v>
      </c>
      <c r="K72" s="127" t="s">
        <v>103</v>
      </c>
      <c r="L72" s="179" t="s">
        <v>104</v>
      </c>
      <c r="M72" s="127">
        <v>9707419017</v>
      </c>
      <c r="N72" s="147" t="s">
        <v>105</v>
      </c>
      <c r="O72" s="127">
        <v>9577010896</v>
      </c>
      <c r="P72" s="155">
        <v>43606</v>
      </c>
      <c r="Q72" s="125" t="s">
        <v>235</v>
      </c>
      <c r="R72" s="125" t="s">
        <v>269</v>
      </c>
      <c r="S72" s="18" t="s">
        <v>102</v>
      </c>
      <c r="T72" s="18"/>
    </row>
    <row r="73" spans="1:20">
      <c r="A73" s="4">
        <v>69</v>
      </c>
      <c r="B73" s="17"/>
      <c r="C73" s="125"/>
      <c r="D73" s="123"/>
      <c r="E73" s="19"/>
      <c r="F73" s="18"/>
      <c r="G73" s="19"/>
      <c r="H73" s="19"/>
      <c r="I73" s="57">
        <f t="shared" si="1"/>
        <v>0</v>
      </c>
      <c r="J73" s="143"/>
      <c r="K73" s="127"/>
      <c r="L73" s="179"/>
      <c r="M73" s="127"/>
      <c r="N73" s="154"/>
      <c r="O73" s="147"/>
      <c r="P73" s="155"/>
      <c r="Q73" s="125"/>
      <c r="R73" s="125"/>
      <c r="S73" s="18"/>
      <c r="T73" s="18"/>
    </row>
    <row r="74" spans="1:20">
      <c r="A74" s="4">
        <v>70</v>
      </c>
      <c r="B74" s="17"/>
      <c r="C74" s="136"/>
      <c r="D74" s="136"/>
      <c r="E74" s="19"/>
      <c r="F74" s="18"/>
      <c r="G74" s="19"/>
      <c r="H74" s="19"/>
      <c r="I74" s="57">
        <f t="shared" si="1"/>
        <v>0</v>
      </c>
      <c r="J74" s="136"/>
      <c r="K74" s="136"/>
      <c r="L74" s="136"/>
      <c r="M74" s="136"/>
      <c r="N74" s="136"/>
      <c r="O74" s="136"/>
      <c r="P74" s="155"/>
      <c r="Q74" s="125"/>
      <c r="R74" s="125"/>
      <c r="S74" s="18"/>
      <c r="T74" s="18"/>
    </row>
    <row r="75" spans="1:20">
      <c r="A75" s="4">
        <v>71</v>
      </c>
      <c r="B75" s="17" t="s">
        <v>62</v>
      </c>
      <c r="C75" s="127" t="s">
        <v>205</v>
      </c>
      <c r="D75" s="138" t="s">
        <v>23</v>
      </c>
      <c r="E75" s="19"/>
      <c r="F75" s="18"/>
      <c r="G75" s="19">
        <v>89</v>
      </c>
      <c r="H75" s="19">
        <v>78</v>
      </c>
      <c r="I75" s="57">
        <f t="shared" si="1"/>
        <v>167</v>
      </c>
      <c r="J75" s="136"/>
      <c r="K75" s="144" t="s">
        <v>138</v>
      </c>
      <c r="L75" s="144" t="s">
        <v>274</v>
      </c>
      <c r="M75" s="145">
        <v>9707346446</v>
      </c>
      <c r="N75" s="154" t="s">
        <v>275</v>
      </c>
      <c r="O75" s="127">
        <v>9854038580</v>
      </c>
      <c r="P75" s="155"/>
      <c r="Q75" s="125"/>
      <c r="R75" s="125" t="s">
        <v>276</v>
      </c>
      <c r="S75" s="18" t="s">
        <v>102</v>
      </c>
      <c r="T75" s="18"/>
    </row>
    <row r="76" spans="1:20">
      <c r="A76" s="4">
        <v>72</v>
      </c>
      <c r="B76" s="17" t="s">
        <v>63</v>
      </c>
      <c r="C76" s="66" t="s">
        <v>206</v>
      </c>
      <c r="D76" s="123" t="s">
        <v>23</v>
      </c>
      <c r="E76" s="19"/>
      <c r="F76" s="18"/>
      <c r="G76" s="19">
        <v>67</v>
      </c>
      <c r="H76" s="19">
        <v>62</v>
      </c>
      <c r="I76" s="57">
        <f t="shared" si="1"/>
        <v>129</v>
      </c>
      <c r="J76" s="84" t="s">
        <v>277</v>
      </c>
      <c r="K76" s="144" t="s">
        <v>138</v>
      </c>
      <c r="L76" s="144" t="s">
        <v>274</v>
      </c>
      <c r="M76" s="145">
        <v>9707346446</v>
      </c>
      <c r="N76" s="154" t="s">
        <v>275</v>
      </c>
      <c r="O76" s="127">
        <v>9854038580</v>
      </c>
      <c r="P76" s="155">
        <v>43607</v>
      </c>
      <c r="Q76" s="125" t="s">
        <v>113</v>
      </c>
      <c r="R76" s="125" t="s">
        <v>276</v>
      </c>
      <c r="S76" s="18" t="s">
        <v>102</v>
      </c>
      <c r="T76" s="18"/>
    </row>
    <row r="77" spans="1:20">
      <c r="A77" s="4">
        <v>73</v>
      </c>
      <c r="B77" s="17"/>
      <c r="C77" s="125"/>
      <c r="D77" s="123"/>
      <c r="E77" s="19"/>
      <c r="F77" s="18"/>
      <c r="G77" s="19"/>
      <c r="H77" s="19"/>
      <c r="I77" s="57">
        <f t="shared" si="1"/>
        <v>0</v>
      </c>
      <c r="J77" s="125"/>
      <c r="K77" s="144"/>
      <c r="L77" s="144"/>
      <c r="M77" s="145"/>
      <c r="N77" s="154"/>
      <c r="O77" s="127"/>
      <c r="P77" s="155"/>
      <c r="Q77" s="125"/>
      <c r="R77" s="125"/>
      <c r="S77" s="18"/>
      <c r="T77" s="18"/>
    </row>
    <row r="78" spans="1:20">
      <c r="A78" s="4">
        <v>74</v>
      </c>
      <c r="B78" s="17"/>
      <c r="C78" s="135"/>
      <c r="D78" s="135"/>
      <c r="E78" s="19"/>
      <c r="F78" s="18"/>
      <c r="G78" s="19"/>
      <c r="H78" s="19"/>
      <c r="I78" s="57">
        <f t="shared" si="1"/>
        <v>0</v>
      </c>
      <c r="J78" s="135"/>
      <c r="K78" s="135"/>
      <c r="L78" s="135"/>
      <c r="M78" s="135"/>
      <c r="N78" s="135"/>
      <c r="O78" s="135"/>
      <c r="P78" s="155"/>
      <c r="Q78" s="125"/>
      <c r="R78" s="125"/>
      <c r="S78" s="18"/>
      <c r="T78" s="18"/>
    </row>
    <row r="79" spans="1:20">
      <c r="A79" s="4">
        <v>75</v>
      </c>
      <c r="B79" s="17" t="s">
        <v>62</v>
      </c>
      <c r="C79" s="127" t="s">
        <v>205</v>
      </c>
      <c r="D79" s="123" t="s">
        <v>23</v>
      </c>
      <c r="E79" s="19"/>
      <c r="F79" s="18"/>
      <c r="G79" s="19">
        <v>89</v>
      </c>
      <c r="H79" s="19">
        <v>78</v>
      </c>
      <c r="I79" s="57">
        <f t="shared" si="1"/>
        <v>167</v>
      </c>
      <c r="J79" s="84" t="s">
        <v>278</v>
      </c>
      <c r="K79" s="144" t="s">
        <v>138</v>
      </c>
      <c r="L79" s="144" t="s">
        <v>218</v>
      </c>
      <c r="M79" s="145">
        <v>9854927240</v>
      </c>
      <c r="N79" s="145" t="s">
        <v>279</v>
      </c>
      <c r="O79" s="145">
        <v>9085733026</v>
      </c>
      <c r="P79" s="155"/>
      <c r="Q79" s="125"/>
      <c r="R79" s="125" t="s">
        <v>101</v>
      </c>
      <c r="S79" s="18" t="s">
        <v>102</v>
      </c>
      <c r="T79" s="18"/>
    </row>
    <row r="80" spans="1:20">
      <c r="A80" s="4">
        <v>76</v>
      </c>
      <c r="B80" s="17" t="s">
        <v>62</v>
      </c>
      <c r="C80" s="141" t="s">
        <v>207</v>
      </c>
      <c r="D80" s="123" t="s">
        <v>23</v>
      </c>
      <c r="E80" s="19"/>
      <c r="F80" s="18"/>
      <c r="G80" s="19">
        <v>72</v>
      </c>
      <c r="H80" s="19">
        <v>74</v>
      </c>
      <c r="I80" s="57">
        <f t="shared" si="1"/>
        <v>146</v>
      </c>
      <c r="J80" s="143">
        <v>9678919759</v>
      </c>
      <c r="K80" s="144" t="s">
        <v>138</v>
      </c>
      <c r="L80" s="144" t="s">
        <v>138</v>
      </c>
      <c r="M80" s="144" t="s">
        <v>138</v>
      </c>
      <c r="N80" s="144" t="s">
        <v>138</v>
      </c>
      <c r="O80" s="144" t="s">
        <v>138</v>
      </c>
      <c r="P80" s="155">
        <v>43608</v>
      </c>
      <c r="Q80" s="125" t="s">
        <v>222</v>
      </c>
      <c r="R80" s="125" t="s">
        <v>101</v>
      </c>
      <c r="S80" s="18" t="s">
        <v>102</v>
      </c>
      <c r="T80" s="18"/>
    </row>
    <row r="81" spans="1:20">
      <c r="A81" s="4">
        <v>77</v>
      </c>
      <c r="B81" s="17"/>
      <c r="C81" s="142"/>
      <c r="D81" s="123" t="s">
        <v>23</v>
      </c>
      <c r="E81" s="19"/>
      <c r="F81" s="18"/>
      <c r="G81" s="19"/>
      <c r="H81" s="19"/>
      <c r="I81" s="57">
        <f t="shared" si="1"/>
        <v>0</v>
      </c>
      <c r="J81" s="108"/>
      <c r="K81" s="144"/>
      <c r="L81" s="144"/>
      <c r="M81" s="144"/>
      <c r="N81" s="144"/>
      <c r="O81" s="144"/>
      <c r="P81" s="155"/>
      <c r="Q81" s="125"/>
      <c r="R81" s="125"/>
      <c r="S81" s="18"/>
      <c r="T81" s="18"/>
    </row>
    <row r="82" spans="1:20">
      <c r="A82" s="4">
        <v>78</v>
      </c>
      <c r="B82" s="17"/>
      <c r="C82" s="142"/>
      <c r="D82" s="123"/>
      <c r="E82" s="19"/>
      <c r="F82" s="18"/>
      <c r="G82" s="19"/>
      <c r="H82" s="19"/>
      <c r="I82" s="57">
        <f t="shared" si="1"/>
        <v>0</v>
      </c>
      <c r="J82" s="125"/>
      <c r="K82" s="127"/>
      <c r="L82" s="127"/>
      <c r="M82" s="127"/>
      <c r="N82" s="145"/>
      <c r="O82" s="145"/>
      <c r="P82" s="155"/>
      <c r="Q82" s="125"/>
      <c r="R82" s="125"/>
      <c r="S82" s="18"/>
      <c r="T82" s="18"/>
    </row>
    <row r="83" spans="1:20">
      <c r="A83" s="4">
        <v>79</v>
      </c>
      <c r="B83" s="17" t="s">
        <v>62</v>
      </c>
      <c r="C83" s="137" t="s">
        <v>208</v>
      </c>
      <c r="D83" s="123" t="s">
        <v>23</v>
      </c>
      <c r="E83" s="19"/>
      <c r="F83" s="18"/>
      <c r="G83" s="19">
        <v>78</v>
      </c>
      <c r="H83" s="19">
        <v>67</v>
      </c>
      <c r="I83" s="57">
        <f t="shared" si="1"/>
        <v>145</v>
      </c>
      <c r="J83" s="84" t="s">
        <v>280</v>
      </c>
      <c r="K83" s="127" t="s">
        <v>138</v>
      </c>
      <c r="L83" s="127" t="s">
        <v>139</v>
      </c>
      <c r="M83" s="127">
        <v>9207099669</v>
      </c>
      <c r="N83" s="145" t="s">
        <v>140</v>
      </c>
      <c r="O83" s="145">
        <v>8721003379</v>
      </c>
      <c r="P83" s="155"/>
      <c r="Q83" s="125"/>
      <c r="R83" s="125" t="s">
        <v>220</v>
      </c>
      <c r="S83" s="18" t="s">
        <v>102</v>
      </c>
      <c r="T83" s="18"/>
    </row>
    <row r="84" spans="1:20">
      <c r="A84" s="4">
        <v>80</v>
      </c>
      <c r="B84" s="17" t="s">
        <v>63</v>
      </c>
      <c r="C84" s="141" t="s">
        <v>207</v>
      </c>
      <c r="D84" s="123" t="s">
        <v>23</v>
      </c>
      <c r="E84" s="19"/>
      <c r="F84" s="18"/>
      <c r="G84" s="19">
        <v>89</v>
      </c>
      <c r="H84" s="19">
        <v>82</v>
      </c>
      <c r="I84" s="57">
        <f t="shared" si="1"/>
        <v>171</v>
      </c>
      <c r="J84" s="143">
        <v>9706294022</v>
      </c>
      <c r="K84" s="127" t="s">
        <v>138</v>
      </c>
      <c r="L84" s="127" t="s">
        <v>139</v>
      </c>
      <c r="M84" s="127">
        <v>9207099669</v>
      </c>
      <c r="N84" s="145" t="s">
        <v>140</v>
      </c>
      <c r="O84" s="145">
        <v>8721003379</v>
      </c>
      <c r="P84" s="155">
        <v>43609</v>
      </c>
      <c r="Q84" s="125" t="s">
        <v>120</v>
      </c>
      <c r="R84" s="125" t="s">
        <v>220</v>
      </c>
      <c r="S84" s="18" t="s">
        <v>102</v>
      </c>
      <c r="T84" s="18"/>
    </row>
    <row r="85" spans="1:20">
      <c r="A85" s="4">
        <v>81</v>
      </c>
      <c r="B85" s="17"/>
      <c r="C85" s="134"/>
      <c r="D85" s="123"/>
      <c r="E85" s="19"/>
      <c r="F85" s="18"/>
      <c r="G85" s="19"/>
      <c r="H85" s="19"/>
      <c r="I85" s="57">
        <f t="shared" si="1"/>
        <v>0</v>
      </c>
      <c r="J85" s="108"/>
      <c r="K85" s="127"/>
      <c r="L85" s="127"/>
      <c r="M85" s="127"/>
      <c r="N85" s="158"/>
      <c r="O85" s="145"/>
      <c r="P85" s="66"/>
      <c r="Q85" s="125"/>
      <c r="R85" s="125"/>
      <c r="S85" s="18"/>
      <c r="T85" s="18"/>
    </row>
    <row r="86" spans="1:20">
      <c r="A86" s="4">
        <v>82</v>
      </c>
      <c r="B86" s="17"/>
      <c r="C86" s="135"/>
      <c r="D86" s="135"/>
      <c r="E86" s="19"/>
      <c r="F86" s="18"/>
      <c r="G86" s="19"/>
      <c r="H86" s="19"/>
      <c r="I86" s="57">
        <f t="shared" si="1"/>
        <v>0</v>
      </c>
      <c r="J86" s="135"/>
      <c r="K86" s="135"/>
      <c r="L86" s="135"/>
      <c r="M86" s="135"/>
      <c r="N86" s="135"/>
      <c r="O86" s="135"/>
      <c r="P86" s="155"/>
      <c r="Q86" s="125"/>
      <c r="R86" s="125"/>
      <c r="S86" s="18"/>
      <c r="T86" s="18"/>
    </row>
    <row r="87" spans="1:20">
      <c r="A87" s="4">
        <v>83</v>
      </c>
      <c r="B87" s="17" t="s">
        <v>62</v>
      </c>
      <c r="C87" s="137" t="s">
        <v>208</v>
      </c>
      <c r="D87" s="125" t="s">
        <v>23</v>
      </c>
      <c r="E87" s="19"/>
      <c r="F87" s="18"/>
      <c r="G87" s="19">
        <v>78</v>
      </c>
      <c r="H87" s="19">
        <v>67</v>
      </c>
      <c r="I87" s="57">
        <f t="shared" si="1"/>
        <v>145</v>
      </c>
      <c r="J87" s="180">
        <v>9864038340</v>
      </c>
      <c r="K87" s="181" t="s">
        <v>145</v>
      </c>
      <c r="L87" s="162" t="s">
        <v>146</v>
      </c>
      <c r="M87" s="162">
        <v>9954618874</v>
      </c>
      <c r="N87" s="146" t="s">
        <v>147</v>
      </c>
      <c r="O87" s="147">
        <v>7896495370</v>
      </c>
      <c r="P87" s="178"/>
      <c r="Q87" s="125"/>
      <c r="R87" s="125" t="s">
        <v>220</v>
      </c>
      <c r="S87" s="18" t="s">
        <v>102</v>
      </c>
      <c r="T87" s="18"/>
    </row>
    <row r="88" spans="1:20">
      <c r="A88" s="4">
        <v>84</v>
      </c>
      <c r="B88" s="17" t="s">
        <v>63</v>
      </c>
      <c r="C88" s="127" t="s">
        <v>209</v>
      </c>
      <c r="D88" s="125" t="s">
        <v>23</v>
      </c>
      <c r="E88" s="19"/>
      <c r="F88" s="18"/>
      <c r="G88" s="19">
        <v>67</v>
      </c>
      <c r="H88" s="19">
        <v>62</v>
      </c>
      <c r="I88" s="57">
        <f t="shared" si="1"/>
        <v>129</v>
      </c>
      <c r="J88" s="108" t="s">
        <v>281</v>
      </c>
      <c r="K88" s="181" t="s">
        <v>145</v>
      </c>
      <c r="L88" s="162" t="s">
        <v>146</v>
      </c>
      <c r="M88" s="162">
        <v>9954618874</v>
      </c>
      <c r="N88" s="146" t="s">
        <v>147</v>
      </c>
      <c r="O88" s="147">
        <v>7896495370</v>
      </c>
      <c r="P88" s="155">
        <v>43610</v>
      </c>
      <c r="Q88" s="125" t="s">
        <v>230</v>
      </c>
      <c r="R88" s="125" t="s">
        <v>220</v>
      </c>
      <c r="S88" s="18" t="s">
        <v>102</v>
      </c>
      <c r="T88" s="18"/>
    </row>
    <row r="89" spans="1:20">
      <c r="A89" s="4">
        <v>85</v>
      </c>
      <c r="B89" s="17"/>
      <c r="C89" s="125"/>
      <c r="D89" s="123" t="s">
        <v>23</v>
      </c>
      <c r="E89" s="19"/>
      <c r="F89" s="18"/>
      <c r="G89" s="19"/>
      <c r="H89" s="19"/>
      <c r="I89" s="57">
        <f t="shared" si="1"/>
        <v>0</v>
      </c>
      <c r="J89" s="125"/>
      <c r="K89" s="127"/>
      <c r="L89" s="127"/>
      <c r="M89" s="127"/>
      <c r="N89" s="146"/>
      <c r="O89" s="147"/>
      <c r="P89" s="66"/>
      <c r="Q89" s="125"/>
      <c r="R89" s="125"/>
      <c r="S89" s="18"/>
      <c r="T89" s="18"/>
    </row>
    <row r="90" spans="1:20">
      <c r="A90" s="4">
        <v>86</v>
      </c>
      <c r="B90" s="17"/>
      <c r="C90" s="125"/>
      <c r="D90" s="123"/>
      <c r="E90" s="19"/>
      <c r="F90" s="18"/>
      <c r="G90" s="19"/>
      <c r="H90" s="19"/>
      <c r="I90" s="57">
        <f t="shared" si="1"/>
        <v>0</v>
      </c>
      <c r="J90" s="125"/>
      <c r="K90" s="127"/>
      <c r="L90" s="127"/>
      <c r="M90" s="127"/>
      <c r="N90" s="146"/>
      <c r="O90" s="147"/>
      <c r="P90" s="172">
        <v>43611</v>
      </c>
      <c r="Q90" s="160" t="s">
        <v>232</v>
      </c>
      <c r="R90" s="125"/>
      <c r="S90" s="18"/>
      <c r="T90" s="18"/>
    </row>
    <row r="91" spans="1:20">
      <c r="A91" s="4">
        <v>87</v>
      </c>
      <c r="B91" s="17" t="s">
        <v>62</v>
      </c>
      <c r="C91" s="125" t="s">
        <v>210</v>
      </c>
      <c r="D91" s="125" t="s">
        <v>23</v>
      </c>
      <c r="E91" s="19"/>
      <c r="F91" s="18"/>
      <c r="G91" s="19">
        <v>65</v>
      </c>
      <c r="H91" s="19">
        <v>61</v>
      </c>
      <c r="I91" s="57">
        <f t="shared" si="1"/>
        <v>126</v>
      </c>
      <c r="J91" s="108" t="s">
        <v>282</v>
      </c>
      <c r="K91" s="127" t="s">
        <v>132</v>
      </c>
      <c r="L91" s="127" t="s">
        <v>133</v>
      </c>
      <c r="M91" s="127">
        <v>9707170999</v>
      </c>
      <c r="N91" s="128" t="s">
        <v>149</v>
      </c>
      <c r="O91" s="144">
        <v>8876384427</v>
      </c>
      <c r="P91" s="173">
        <v>43612</v>
      </c>
      <c r="Q91" s="125" t="s">
        <v>100</v>
      </c>
      <c r="R91" s="125" t="s">
        <v>101</v>
      </c>
      <c r="S91" s="18" t="s">
        <v>102</v>
      </c>
      <c r="T91" s="18"/>
    </row>
    <row r="92" spans="1:20">
      <c r="A92" s="4">
        <v>88</v>
      </c>
      <c r="B92" s="17" t="s">
        <v>63</v>
      </c>
      <c r="C92" s="135" t="s">
        <v>211</v>
      </c>
      <c r="D92" s="125" t="s">
        <v>23</v>
      </c>
      <c r="E92" s="19"/>
      <c r="F92" s="18"/>
      <c r="G92" s="19">
        <v>23</v>
      </c>
      <c r="H92" s="19">
        <v>21</v>
      </c>
      <c r="I92" s="57">
        <f t="shared" si="1"/>
        <v>44</v>
      </c>
      <c r="J92" s="108" t="s">
        <v>148</v>
      </c>
      <c r="K92" s="127" t="s">
        <v>132</v>
      </c>
      <c r="L92" s="127" t="s">
        <v>133</v>
      </c>
      <c r="M92" s="127">
        <v>9707170999</v>
      </c>
      <c r="N92" s="128" t="s">
        <v>149</v>
      </c>
      <c r="O92" s="144">
        <v>8876384427</v>
      </c>
      <c r="P92" s="155"/>
      <c r="Q92" s="125"/>
      <c r="R92" s="125" t="s">
        <v>223</v>
      </c>
      <c r="S92" s="18" t="s">
        <v>102</v>
      </c>
      <c r="T92" s="18"/>
    </row>
    <row r="93" spans="1:20">
      <c r="A93" s="4">
        <v>89</v>
      </c>
      <c r="B93" s="17"/>
      <c r="C93" s="125"/>
      <c r="D93" s="123"/>
      <c r="E93" s="19"/>
      <c r="F93" s="18"/>
      <c r="G93" s="19"/>
      <c r="H93" s="19"/>
      <c r="I93" s="57">
        <f t="shared" si="1"/>
        <v>0</v>
      </c>
      <c r="J93" s="125"/>
      <c r="K93" s="127"/>
      <c r="L93" s="127"/>
      <c r="M93" s="127"/>
      <c r="N93" s="128"/>
      <c r="O93" s="144"/>
      <c r="P93" s="155"/>
      <c r="Q93" s="125"/>
      <c r="R93" s="125"/>
      <c r="S93" s="18"/>
      <c r="T93" s="18"/>
    </row>
    <row r="94" spans="1:20">
      <c r="A94" s="4">
        <v>90</v>
      </c>
      <c r="B94" s="17"/>
      <c r="C94" s="125"/>
      <c r="D94" s="123"/>
      <c r="E94" s="19"/>
      <c r="F94" s="18"/>
      <c r="G94" s="19"/>
      <c r="H94" s="19"/>
      <c r="I94" s="57">
        <f t="shared" si="1"/>
        <v>0</v>
      </c>
      <c r="J94" s="125"/>
      <c r="K94" s="182"/>
      <c r="L94" s="125"/>
      <c r="M94" s="125"/>
      <c r="N94" s="125"/>
      <c r="O94" s="125"/>
      <c r="P94" s="155"/>
      <c r="Q94" s="125"/>
      <c r="R94" s="125"/>
      <c r="S94" s="18"/>
      <c r="T94" s="18"/>
    </row>
    <row r="95" spans="1:20">
      <c r="A95" s="4">
        <v>91</v>
      </c>
      <c r="B95" s="17" t="s">
        <v>62</v>
      </c>
      <c r="C95" s="66" t="s">
        <v>212</v>
      </c>
      <c r="D95" s="123" t="s">
        <v>23</v>
      </c>
      <c r="E95" s="19"/>
      <c r="F95" s="18"/>
      <c r="G95" s="19">
        <v>89</v>
      </c>
      <c r="H95" s="19">
        <v>72</v>
      </c>
      <c r="I95" s="57">
        <f t="shared" si="1"/>
        <v>161</v>
      </c>
      <c r="J95" s="108" t="s">
        <v>238</v>
      </c>
      <c r="K95" s="144" t="s">
        <v>103</v>
      </c>
      <c r="L95" s="144" t="s">
        <v>283</v>
      </c>
      <c r="M95" s="144">
        <v>9435011328</v>
      </c>
      <c r="N95" s="159" t="s">
        <v>239</v>
      </c>
      <c r="O95" s="147">
        <v>7399563596</v>
      </c>
      <c r="P95" s="155">
        <v>43613</v>
      </c>
      <c r="Q95" s="125" t="s">
        <v>235</v>
      </c>
      <c r="R95" s="125" t="s">
        <v>228</v>
      </c>
      <c r="S95" s="18" t="s">
        <v>102</v>
      </c>
      <c r="T95" s="18"/>
    </row>
    <row r="96" spans="1:20">
      <c r="A96" s="4">
        <v>92</v>
      </c>
      <c r="B96" s="17" t="s">
        <v>63</v>
      </c>
      <c r="C96" s="140" t="s">
        <v>213</v>
      </c>
      <c r="D96" s="123" t="s">
        <v>23</v>
      </c>
      <c r="E96" s="19"/>
      <c r="F96" s="18"/>
      <c r="G96" s="19">
        <v>72</v>
      </c>
      <c r="H96" s="19">
        <v>65</v>
      </c>
      <c r="I96" s="57">
        <f t="shared" si="1"/>
        <v>137</v>
      </c>
      <c r="J96" s="84" t="s">
        <v>284</v>
      </c>
      <c r="K96" s="144" t="s">
        <v>103</v>
      </c>
      <c r="L96" s="144" t="s">
        <v>283</v>
      </c>
      <c r="M96" s="144">
        <v>9435011328</v>
      </c>
      <c r="N96" s="159" t="s">
        <v>239</v>
      </c>
      <c r="O96" s="147">
        <v>7399563596</v>
      </c>
      <c r="P96" s="66"/>
      <c r="Q96" s="66"/>
      <c r="R96" s="125" t="s">
        <v>228</v>
      </c>
      <c r="S96" s="18" t="s">
        <v>102</v>
      </c>
      <c r="T96" s="18"/>
    </row>
    <row r="97" spans="1:20">
      <c r="A97" s="4">
        <v>93</v>
      </c>
      <c r="B97" s="17"/>
      <c r="C97" s="66"/>
      <c r="D97" s="123"/>
      <c r="E97" s="19"/>
      <c r="F97" s="18"/>
      <c r="G97" s="19"/>
      <c r="H97" s="19"/>
      <c r="I97" s="57">
        <f t="shared" si="1"/>
        <v>0</v>
      </c>
      <c r="J97" s="143"/>
      <c r="K97" s="144"/>
      <c r="L97" s="144"/>
      <c r="M97" s="144"/>
      <c r="N97" s="159"/>
      <c r="O97" s="147"/>
      <c r="P97" s="155"/>
      <c r="Q97" s="125"/>
      <c r="R97" s="125"/>
      <c r="S97" s="18"/>
      <c r="T97" s="18"/>
    </row>
    <row r="98" spans="1:20">
      <c r="A98" s="4">
        <v>94</v>
      </c>
      <c r="B98" s="17"/>
      <c r="C98" s="125"/>
      <c r="D98" s="123"/>
      <c r="E98" s="19"/>
      <c r="F98" s="18"/>
      <c r="G98" s="19"/>
      <c r="H98" s="19"/>
      <c r="I98" s="57">
        <f t="shared" si="1"/>
        <v>0</v>
      </c>
      <c r="J98" s="143"/>
      <c r="K98" s="127"/>
      <c r="L98" s="127"/>
      <c r="M98" s="127"/>
      <c r="N98" s="146"/>
      <c r="O98" s="147"/>
      <c r="P98" s="155"/>
      <c r="Q98" s="125"/>
      <c r="R98" s="125"/>
      <c r="S98" s="18"/>
      <c r="T98" s="18"/>
    </row>
    <row r="99" spans="1:20">
      <c r="A99" s="4">
        <v>95</v>
      </c>
      <c r="B99" s="17" t="s">
        <v>62</v>
      </c>
      <c r="C99" s="125" t="s">
        <v>214</v>
      </c>
      <c r="D99" s="123" t="s">
        <v>23</v>
      </c>
      <c r="E99" s="19"/>
      <c r="F99" s="18"/>
      <c r="G99" s="19">
        <v>89</v>
      </c>
      <c r="H99" s="19">
        <v>82</v>
      </c>
      <c r="I99" s="57">
        <f t="shared" si="1"/>
        <v>171</v>
      </c>
      <c r="J99" s="84" t="s">
        <v>285</v>
      </c>
      <c r="K99" s="127" t="s">
        <v>138</v>
      </c>
      <c r="L99" s="127" t="s">
        <v>139</v>
      </c>
      <c r="M99" s="127">
        <v>9207099669</v>
      </c>
      <c r="N99" s="158" t="s">
        <v>234</v>
      </c>
      <c r="O99" s="145">
        <v>9435855525</v>
      </c>
      <c r="P99" s="155">
        <v>43614</v>
      </c>
      <c r="Q99" s="125" t="s">
        <v>113</v>
      </c>
      <c r="R99" s="125" t="s">
        <v>101</v>
      </c>
      <c r="S99" s="18" t="s">
        <v>102</v>
      </c>
      <c r="T99" s="18"/>
    </row>
    <row r="100" spans="1:20">
      <c r="A100" s="4">
        <v>96</v>
      </c>
      <c r="B100" s="17" t="s">
        <v>63</v>
      </c>
      <c r="C100" s="125" t="s">
        <v>215</v>
      </c>
      <c r="D100" s="123" t="s">
        <v>23</v>
      </c>
      <c r="E100" s="19"/>
      <c r="F100" s="18"/>
      <c r="G100" s="19">
        <v>82</v>
      </c>
      <c r="H100" s="19">
        <v>80</v>
      </c>
      <c r="I100" s="57">
        <f t="shared" si="1"/>
        <v>162</v>
      </c>
      <c r="J100" s="84" t="s">
        <v>286</v>
      </c>
      <c r="K100" s="127" t="s">
        <v>107</v>
      </c>
      <c r="L100" s="150" t="s">
        <v>287</v>
      </c>
      <c r="M100" s="147">
        <v>9707419541</v>
      </c>
      <c r="N100" s="146" t="s">
        <v>288</v>
      </c>
      <c r="O100" s="147">
        <v>9859737566</v>
      </c>
      <c r="P100" s="155"/>
      <c r="Q100" s="125"/>
      <c r="R100" s="125" t="s">
        <v>114</v>
      </c>
      <c r="S100" s="18" t="s">
        <v>102</v>
      </c>
      <c r="T100" s="18"/>
    </row>
    <row r="101" spans="1:20">
      <c r="A101" s="4">
        <v>97</v>
      </c>
      <c r="B101" s="17"/>
      <c r="C101" s="125"/>
      <c r="D101" s="123"/>
      <c r="E101" s="19"/>
      <c r="F101" s="18"/>
      <c r="G101" s="19"/>
      <c r="H101" s="19"/>
      <c r="I101" s="57">
        <f t="shared" si="1"/>
        <v>0</v>
      </c>
      <c r="J101" s="143"/>
      <c r="K101" s="127"/>
      <c r="L101" s="150"/>
      <c r="M101" s="147"/>
      <c r="N101" s="147"/>
      <c r="O101" s="147"/>
      <c r="P101" s="155"/>
      <c r="Q101" s="125"/>
      <c r="R101" s="125"/>
      <c r="S101" s="18"/>
      <c r="T101" s="18"/>
    </row>
    <row r="102" spans="1:20">
      <c r="A102" s="4">
        <v>98</v>
      </c>
      <c r="B102" s="17"/>
      <c r="C102" s="125"/>
      <c r="D102" s="123"/>
      <c r="E102" s="19"/>
      <c r="F102" s="18"/>
      <c r="G102" s="19"/>
      <c r="H102" s="19"/>
      <c r="I102" s="57">
        <f t="shared" si="1"/>
        <v>0</v>
      </c>
      <c r="J102" s="125"/>
      <c r="K102" s="125"/>
      <c r="L102" s="125"/>
      <c r="M102" s="125"/>
      <c r="N102" s="125"/>
      <c r="O102" s="125"/>
      <c r="P102" s="155"/>
      <c r="Q102" s="125"/>
      <c r="R102" s="125"/>
      <c r="S102" s="18"/>
      <c r="T102" s="18"/>
    </row>
    <row r="103" spans="1:20">
      <c r="A103" s="4">
        <v>99</v>
      </c>
      <c r="B103" s="17" t="s">
        <v>62</v>
      </c>
      <c r="C103" s="127" t="s">
        <v>216</v>
      </c>
      <c r="D103" s="123" t="s">
        <v>23</v>
      </c>
      <c r="E103" s="19"/>
      <c r="F103" s="18"/>
      <c r="G103" s="19">
        <v>72</v>
      </c>
      <c r="H103" s="19">
        <v>67</v>
      </c>
      <c r="I103" s="57">
        <f t="shared" si="1"/>
        <v>139</v>
      </c>
      <c r="J103" s="108" t="s">
        <v>289</v>
      </c>
      <c r="K103" s="144" t="s">
        <v>125</v>
      </c>
      <c r="L103" s="183" t="s">
        <v>126</v>
      </c>
      <c r="M103" s="153">
        <v>9957430641</v>
      </c>
      <c r="N103" s="154" t="s">
        <v>127</v>
      </c>
      <c r="O103" s="147">
        <v>8486287850</v>
      </c>
      <c r="P103" s="155">
        <v>43616</v>
      </c>
      <c r="Q103" s="66" t="s">
        <v>222</v>
      </c>
      <c r="R103" s="125" t="s">
        <v>114</v>
      </c>
      <c r="S103" s="18" t="s">
        <v>102</v>
      </c>
      <c r="T103" s="18"/>
    </row>
    <row r="104" spans="1:20">
      <c r="A104" s="4">
        <v>100</v>
      </c>
      <c r="B104" s="17" t="s">
        <v>63</v>
      </c>
      <c r="C104" s="127" t="s">
        <v>217</v>
      </c>
      <c r="D104" s="123" t="s">
        <v>23</v>
      </c>
      <c r="E104" s="19"/>
      <c r="F104" s="18"/>
      <c r="G104" s="19">
        <v>75</v>
      </c>
      <c r="H104" s="19">
        <v>65</v>
      </c>
      <c r="I104" s="57">
        <f t="shared" si="1"/>
        <v>140</v>
      </c>
      <c r="J104" s="180">
        <v>9864760688</v>
      </c>
      <c r="K104" s="144" t="s">
        <v>125</v>
      </c>
      <c r="L104" s="183" t="s">
        <v>126</v>
      </c>
      <c r="M104" s="153">
        <v>9957430641</v>
      </c>
      <c r="N104" s="154" t="s">
        <v>127</v>
      </c>
      <c r="O104" s="147">
        <v>8486287850</v>
      </c>
      <c r="P104" s="66"/>
      <c r="Q104" s="125"/>
      <c r="R104" s="125" t="s">
        <v>114</v>
      </c>
      <c r="S104" s="18" t="s">
        <v>102</v>
      </c>
      <c r="T104" s="18"/>
    </row>
    <row r="105" spans="1:20">
      <c r="A105" s="4">
        <v>101</v>
      </c>
      <c r="B105" s="17"/>
      <c r="C105" s="18"/>
      <c r="D105" s="18"/>
      <c r="E105" s="19"/>
      <c r="F105" s="18"/>
      <c r="G105" s="19"/>
      <c r="H105" s="19"/>
      <c r="I105" s="5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55</v>
      </c>
      <c r="D165" s="21"/>
      <c r="E165" s="13"/>
      <c r="F165" s="21"/>
      <c r="G165" s="58">
        <f>SUM(G5:G164)</f>
        <v>3198</v>
      </c>
      <c r="H165" s="58">
        <f>SUM(H5:H164)</f>
        <v>3537</v>
      </c>
      <c r="I165" s="58">
        <f>SUM(I5:I164)</f>
        <v>6735</v>
      </c>
      <c r="J165" s="21"/>
      <c r="K165" s="21"/>
      <c r="L165" s="21"/>
      <c r="M165" s="21"/>
      <c r="N165" s="21"/>
      <c r="O165" s="21"/>
      <c r="P165" s="14"/>
      <c r="Q165" s="21"/>
      <c r="R165" s="21"/>
      <c r="S165" s="21"/>
      <c r="T165" s="12"/>
    </row>
    <row r="166" spans="1:20">
      <c r="A166" s="44" t="s">
        <v>62</v>
      </c>
      <c r="B166" s="10">
        <f>COUNTIF(B$5:B$164,"Team 1")</f>
        <v>28</v>
      </c>
      <c r="C166" s="44" t="s">
        <v>25</v>
      </c>
      <c r="D166" s="10">
        <f>COUNTIF(D5:D164,"Anganwadi")</f>
        <v>9</v>
      </c>
    </row>
    <row r="167" spans="1:20">
      <c r="A167" s="44" t="s">
        <v>63</v>
      </c>
      <c r="B167" s="10">
        <f>COUNTIF(B$6:B$164,"Team 2")</f>
        <v>29</v>
      </c>
      <c r="C167" s="44" t="s">
        <v>23</v>
      </c>
      <c r="D167" s="10">
        <f>COUNTIF(D5:D164,"School")</f>
        <v>48</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31:D53 D24:D29 D17:D22 D55:D60 D62:D66 D68:D164">
      <formula1>"Anganwadi,School"</formula1>
    </dataValidation>
    <dataValidation type="list" allowBlank="1" showInputMessage="1" showErrorMessage="1" sqref="B5:B66 B68: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H5" activePane="bottomRight" state="frozen"/>
      <selection pane="topRight" activeCell="C1" sqref="C1"/>
      <selection pane="bottomLeft" activeCell="A5" sqref="A5"/>
      <selection pane="bottomRight" activeCell="P83" sqref="P83"/>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289" t="s">
        <v>70</v>
      </c>
      <c r="B1" s="289"/>
      <c r="C1" s="289"/>
      <c r="D1" s="53"/>
      <c r="E1" s="53"/>
      <c r="F1" s="53"/>
      <c r="G1" s="53"/>
      <c r="H1" s="53"/>
      <c r="I1" s="53"/>
      <c r="J1" s="53"/>
      <c r="K1" s="53"/>
      <c r="L1" s="53"/>
      <c r="M1" s="290"/>
      <c r="N1" s="290"/>
      <c r="O1" s="290"/>
      <c r="P1" s="290"/>
      <c r="Q1" s="290"/>
      <c r="R1" s="290"/>
      <c r="S1" s="290"/>
      <c r="T1" s="290"/>
    </row>
    <row r="2" spans="1:20">
      <c r="A2" s="285" t="s">
        <v>59</v>
      </c>
      <c r="B2" s="286"/>
      <c r="C2" s="286"/>
      <c r="D2" s="25">
        <v>43617</v>
      </c>
      <c r="E2" s="22"/>
      <c r="F2" s="22"/>
      <c r="G2" s="22"/>
      <c r="H2" s="22"/>
      <c r="I2" s="22"/>
      <c r="J2" s="22"/>
      <c r="K2" s="22"/>
      <c r="L2" s="22"/>
      <c r="M2" s="22"/>
      <c r="N2" s="22"/>
      <c r="O2" s="22"/>
      <c r="P2" s="22"/>
      <c r="Q2" s="22"/>
      <c r="R2" s="22"/>
      <c r="S2" s="22"/>
    </row>
    <row r="3" spans="1:20" ht="24" customHeight="1">
      <c r="A3" s="281" t="s">
        <v>14</v>
      </c>
      <c r="B3" s="283" t="s">
        <v>61</v>
      </c>
      <c r="C3" s="280" t="s">
        <v>7</v>
      </c>
      <c r="D3" s="280" t="s">
        <v>55</v>
      </c>
      <c r="E3" s="280" t="s">
        <v>16</v>
      </c>
      <c r="F3" s="287" t="s">
        <v>17</v>
      </c>
      <c r="G3" s="280" t="s">
        <v>8</v>
      </c>
      <c r="H3" s="280"/>
      <c r="I3" s="280"/>
      <c r="J3" s="280" t="s">
        <v>31</v>
      </c>
      <c r="K3" s="283" t="s">
        <v>33</v>
      </c>
      <c r="L3" s="283" t="s">
        <v>50</v>
      </c>
      <c r="M3" s="283" t="s">
        <v>51</v>
      </c>
      <c r="N3" s="283" t="s">
        <v>34</v>
      </c>
      <c r="O3" s="283" t="s">
        <v>35</v>
      </c>
      <c r="P3" s="281" t="s">
        <v>54</v>
      </c>
      <c r="Q3" s="280" t="s">
        <v>52</v>
      </c>
      <c r="R3" s="280" t="s">
        <v>32</v>
      </c>
      <c r="S3" s="280" t="s">
        <v>53</v>
      </c>
      <c r="T3" s="280" t="s">
        <v>13</v>
      </c>
    </row>
    <row r="4" spans="1:20" ht="25.5" customHeight="1">
      <c r="A4" s="281"/>
      <c r="B4" s="288"/>
      <c r="C4" s="280"/>
      <c r="D4" s="280"/>
      <c r="E4" s="280"/>
      <c r="F4" s="287"/>
      <c r="G4" s="23" t="s">
        <v>9</v>
      </c>
      <c r="H4" s="23" t="s">
        <v>10</v>
      </c>
      <c r="I4" s="23" t="s">
        <v>11</v>
      </c>
      <c r="J4" s="280"/>
      <c r="K4" s="284"/>
      <c r="L4" s="284"/>
      <c r="M4" s="284"/>
      <c r="N4" s="284"/>
      <c r="O4" s="284"/>
      <c r="P4" s="281"/>
      <c r="Q4" s="281"/>
      <c r="R4" s="280"/>
      <c r="S4" s="280"/>
      <c r="T4" s="280"/>
    </row>
    <row r="5" spans="1:20">
      <c r="A5" s="4">
        <v>1</v>
      </c>
      <c r="B5" s="17" t="s">
        <v>62</v>
      </c>
      <c r="C5" s="184" t="s">
        <v>290</v>
      </c>
      <c r="D5" s="123" t="s">
        <v>23</v>
      </c>
      <c r="E5" s="124"/>
      <c r="F5" s="125" t="s">
        <v>129</v>
      </c>
      <c r="G5" s="19"/>
      <c r="H5" s="19"/>
      <c r="I5" s="57">
        <f>SUM(G5:H5)</f>
        <v>0</v>
      </c>
      <c r="J5" s="143">
        <v>8254820836</v>
      </c>
      <c r="K5" s="144" t="s">
        <v>138</v>
      </c>
      <c r="L5" s="144" t="s">
        <v>218</v>
      </c>
      <c r="M5" s="145">
        <v>9854927240</v>
      </c>
      <c r="N5" s="146" t="s">
        <v>219</v>
      </c>
      <c r="O5" s="147">
        <v>9706524225</v>
      </c>
      <c r="P5" s="155">
        <v>43617</v>
      </c>
      <c r="Q5" s="135" t="s">
        <v>230</v>
      </c>
      <c r="R5" s="18" t="s">
        <v>154</v>
      </c>
      <c r="S5" s="18" t="s">
        <v>336</v>
      </c>
      <c r="T5" s="18"/>
    </row>
    <row r="6" spans="1:20">
      <c r="A6" s="4">
        <v>2</v>
      </c>
      <c r="B6" s="17" t="s">
        <v>63</v>
      </c>
      <c r="C6" s="184" t="s">
        <v>291</v>
      </c>
      <c r="D6" s="123" t="s">
        <v>25</v>
      </c>
      <c r="E6" s="124">
        <v>33</v>
      </c>
      <c r="F6" s="125"/>
      <c r="G6" s="17"/>
      <c r="H6" s="17"/>
      <c r="I6" s="57">
        <f t="shared" ref="I6:I69" si="0">SUM(G6:H6)</f>
        <v>0</v>
      </c>
      <c r="J6" s="143">
        <v>9706137197</v>
      </c>
      <c r="K6" s="144" t="s">
        <v>103</v>
      </c>
      <c r="L6" s="153" t="s">
        <v>224</v>
      </c>
      <c r="M6" s="144">
        <v>9613749091</v>
      </c>
      <c r="N6" s="154" t="s">
        <v>225</v>
      </c>
      <c r="O6" s="127">
        <v>9854341750</v>
      </c>
      <c r="P6" s="66"/>
      <c r="Q6" s="66"/>
      <c r="R6" s="18" t="s">
        <v>226</v>
      </c>
      <c r="S6" s="18" t="s">
        <v>336</v>
      </c>
      <c r="T6" s="18"/>
    </row>
    <row r="7" spans="1:20">
      <c r="A7" s="4">
        <v>3</v>
      </c>
      <c r="B7" s="66"/>
      <c r="C7" s="62"/>
      <c r="D7" s="70"/>
      <c r="E7" s="71"/>
      <c r="F7" s="62"/>
      <c r="G7" s="95"/>
      <c r="H7" s="19"/>
      <c r="I7" s="57">
        <f t="shared" si="0"/>
        <v>0</v>
      </c>
      <c r="J7" s="66"/>
      <c r="K7" s="66"/>
      <c r="L7" s="66"/>
      <c r="M7" s="66"/>
      <c r="N7" s="66"/>
      <c r="O7" s="66"/>
      <c r="P7" s="172">
        <v>43618</v>
      </c>
      <c r="Q7" s="160" t="s">
        <v>232</v>
      </c>
      <c r="R7" s="18" t="s">
        <v>228</v>
      </c>
      <c r="S7" s="18" t="s">
        <v>336</v>
      </c>
      <c r="T7" s="18"/>
    </row>
    <row r="8" spans="1:20">
      <c r="A8" s="4">
        <v>4</v>
      </c>
      <c r="B8" s="17" t="s">
        <v>62</v>
      </c>
      <c r="C8" s="184" t="s">
        <v>290</v>
      </c>
      <c r="D8" s="123" t="s">
        <v>25</v>
      </c>
      <c r="E8" s="124">
        <v>132</v>
      </c>
      <c r="F8" s="125" t="s">
        <v>292</v>
      </c>
      <c r="G8" s="19"/>
      <c r="H8" s="19"/>
      <c r="I8" s="57">
        <f t="shared" si="0"/>
        <v>0</v>
      </c>
      <c r="J8" s="143">
        <v>9508544556</v>
      </c>
      <c r="K8" s="127" t="s">
        <v>132</v>
      </c>
      <c r="L8" s="127" t="s">
        <v>133</v>
      </c>
      <c r="M8" s="127">
        <v>9707170999</v>
      </c>
      <c r="N8" s="145" t="s">
        <v>221</v>
      </c>
      <c r="O8" s="145">
        <v>9707799591</v>
      </c>
      <c r="P8" s="173">
        <v>43619</v>
      </c>
      <c r="Q8" s="125" t="s">
        <v>100</v>
      </c>
      <c r="R8" s="18"/>
      <c r="S8" s="18"/>
      <c r="T8" s="18"/>
    </row>
    <row r="9" spans="1:20">
      <c r="A9" s="4">
        <v>5</v>
      </c>
      <c r="B9" s="17" t="s">
        <v>63</v>
      </c>
      <c r="C9" s="125" t="s">
        <v>293</v>
      </c>
      <c r="D9" s="125" t="s">
        <v>25</v>
      </c>
      <c r="E9" s="125"/>
      <c r="F9" s="125" t="s">
        <v>292</v>
      </c>
      <c r="G9" s="19"/>
      <c r="H9" s="19"/>
      <c r="I9" s="57">
        <f>SUM(H9:H9)</f>
        <v>0</v>
      </c>
      <c r="J9" s="143">
        <v>9508544556</v>
      </c>
      <c r="K9" s="127" t="s">
        <v>132</v>
      </c>
      <c r="L9" s="127" t="s">
        <v>133</v>
      </c>
      <c r="M9" s="127">
        <v>9707170999</v>
      </c>
      <c r="N9" s="145" t="s">
        <v>221</v>
      </c>
      <c r="O9" s="145">
        <v>9707799591</v>
      </c>
      <c r="P9" s="187"/>
      <c r="Q9" s="62"/>
      <c r="R9" s="18"/>
      <c r="S9" s="18"/>
      <c r="T9" s="18"/>
    </row>
    <row r="10" spans="1:20">
      <c r="A10" s="4">
        <v>6</v>
      </c>
      <c r="B10" s="66"/>
      <c r="C10" s="66"/>
      <c r="D10" s="66"/>
      <c r="E10" s="95"/>
      <c r="F10" s="66"/>
      <c r="G10" s="19"/>
      <c r="H10" s="19"/>
      <c r="I10" s="57">
        <f t="shared" si="0"/>
        <v>0</v>
      </c>
      <c r="J10" s="66"/>
      <c r="K10" s="66"/>
      <c r="L10" s="66"/>
      <c r="M10" s="66"/>
      <c r="N10" s="66"/>
      <c r="O10" s="66"/>
      <c r="P10" s="187"/>
      <c r="Q10" s="62"/>
      <c r="R10" s="66"/>
      <c r="S10" s="66"/>
      <c r="T10" s="18"/>
    </row>
    <row r="11" spans="1:20">
      <c r="A11" s="4">
        <v>7</v>
      </c>
      <c r="B11" s="17" t="s">
        <v>62</v>
      </c>
      <c r="C11" s="125" t="s">
        <v>294</v>
      </c>
      <c r="D11" s="123" t="s">
        <v>25</v>
      </c>
      <c r="E11" s="124">
        <v>47</v>
      </c>
      <c r="F11" s="125" t="s">
        <v>129</v>
      </c>
      <c r="G11" s="19"/>
      <c r="H11" s="19"/>
      <c r="I11" s="57">
        <f t="shared" si="0"/>
        <v>0</v>
      </c>
      <c r="J11" s="143">
        <v>9854329960</v>
      </c>
      <c r="K11" s="127" t="s">
        <v>132</v>
      </c>
      <c r="L11" s="127" t="s">
        <v>133</v>
      </c>
      <c r="M11" s="127">
        <v>9707170999</v>
      </c>
      <c r="N11" s="156" t="s">
        <v>227</v>
      </c>
      <c r="O11" s="147">
        <v>8011985883</v>
      </c>
      <c r="P11" s="173">
        <v>43620</v>
      </c>
      <c r="Q11" s="65" t="s">
        <v>235</v>
      </c>
      <c r="R11" s="18" t="s">
        <v>228</v>
      </c>
      <c r="S11" s="18" t="s">
        <v>336</v>
      </c>
      <c r="T11" s="18"/>
    </row>
    <row r="12" spans="1:20">
      <c r="A12" s="4">
        <v>8</v>
      </c>
      <c r="B12" s="79" t="s">
        <v>63</v>
      </c>
      <c r="C12" s="185" t="s">
        <v>295</v>
      </c>
      <c r="D12" s="70" t="s">
        <v>23</v>
      </c>
      <c r="E12" s="71">
        <v>134</v>
      </c>
      <c r="F12" s="62" t="s">
        <v>129</v>
      </c>
      <c r="G12" s="19"/>
      <c r="H12" s="19"/>
      <c r="I12" s="57">
        <f t="shared" si="0"/>
        <v>0</v>
      </c>
      <c r="J12" s="87">
        <v>9085880193</v>
      </c>
      <c r="K12" s="74" t="s">
        <v>151</v>
      </c>
      <c r="L12" s="118" t="s">
        <v>152</v>
      </c>
      <c r="M12" s="74">
        <v>9864427959</v>
      </c>
      <c r="N12" s="88" t="s">
        <v>229</v>
      </c>
      <c r="O12" s="88">
        <v>9508845184</v>
      </c>
      <c r="P12" s="65"/>
      <c r="Q12" s="62"/>
      <c r="R12" s="77"/>
      <c r="S12" s="77"/>
      <c r="T12" s="77"/>
    </row>
    <row r="13" spans="1:20">
      <c r="A13" s="4">
        <v>9</v>
      </c>
      <c r="B13" s="79"/>
      <c r="C13" s="62"/>
      <c r="D13" s="70"/>
      <c r="E13" s="71"/>
      <c r="F13" s="62"/>
      <c r="G13" s="17"/>
      <c r="H13" s="17"/>
      <c r="I13" s="57">
        <f t="shared" si="0"/>
        <v>0</v>
      </c>
      <c r="J13" s="66"/>
      <c r="K13" s="66"/>
      <c r="L13" s="62"/>
      <c r="M13" s="69"/>
      <c r="N13" s="69"/>
      <c r="O13" s="69"/>
      <c r="P13" s="172">
        <v>43621</v>
      </c>
      <c r="Q13" s="160" t="s">
        <v>113</v>
      </c>
      <c r="R13" s="187"/>
      <c r="S13" s="62"/>
      <c r="T13" s="77"/>
    </row>
    <row r="14" spans="1:20">
      <c r="A14" s="4">
        <v>10</v>
      </c>
      <c r="B14" s="79" t="s">
        <v>62</v>
      </c>
      <c r="C14" s="185" t="s">
        <v>296</v>
      </c>
      <c r="D14" s="70" t="s">
        <v>23</v>
      </c>
      <c r="E14" s="71"/>
      <c r="F14" s="62" t="s">
        <v>297</v>
      </c>
      <c r="G14" s="19"/>
      <c r="H14" s="19"/>
      <c r="I14" s="57">
        <f t="shared" si="0"/>
        <v>0</v>
      </c>
      <c r="J14" s="62">
        <v>825433792</v>
      </c>
      <c r="K14" s="74" t="s">
        <v>151</v>
      </c>
      <c r="L14" s="118" t="s">
        <v>152</v>
      </c>
      <c r="M14" s="62"/>
      <c r="N14" s="86" t="s">
        <v>153</v>
      </c>
      <c r="O14" s="73">
        <v>9613284629</v>
      </c>
      <c r="P14" s="187">
        <v>43622</v>
      </c>
      <c r="Q14" s="62" t="s">
        <v>135</v>
      </c>
      <c r="R14" s="77" t="s">
        <v>337</v>
      </c>
      <c r="S14" s="77"/>
      <c r="T14" s="18"/>
    </row>
    <row r="15" spans="1:20">
      <c r="A15" s="4">
        <v>11</v>
      </c>
      <c r="B15" s="79" t="s">
        <v>63</v>
      </c>
      <c r="C15" s="62" t="s">
        <v>298</v>
      </c>
      <c r="D15" s="70" t="s">
        <v>23</v>
      </c>
      <c r="E15" s="71">
        <v>123</v>
      </c>
      <c r="F15" s="62" t="s">
        <v>129</v>
      </c>
      <c r="G15" s="19"/>
      <c r="H15" s="19"/>
      <c r="I15" s="57">
        <f t="shared" si="0"/>
        <v>0</v>
      </c>
      <c r="J15" s="87">
        <v>99576616147</v>
      </c>
      <c r="K15" s="74" t="s">
        <v>151</v>
      </c>
      <c r="L15" s="118" t="s">
        <v>152</v>
      </c>
      <c r="M15" s="62"/>
      <c r="N15" s="86" t="s">
        <v>153</v>
      </c>
      <c r="O15" s="73">
        <v>9613284629</v>
      </c>
      <c r="P15" s="187"/>
      <c r="Q15" s="62"/>
      <c r="R15" s="77" t="s">
        <v>154</v>
      </c>
      <c r="S15" s="77" t="s">
        <v>336</v>
      </c>
      <c r="T15" s="18"/>
    </row>
    <row r="16" spans="1:20">
      <c r="A16" s="4">
        <v>12</v>
      </c>
      <c r="B16" s="79"/>
      <c r="C16" s="62"/>
      <c r="D16" s="70"/>
      <c r="E16" s="71"/>
      <c r="F16" s="62"/>
      <c r="G16" s="19"/>
      <c r="H16" s="19"/>
      <c r="I16" s="57">
        <f t="shared" si="0"/>
        <v>0</v>
      </c>
      <c r="J16" s="87"/>
      <c r="K16" s="74"/>
      <c r="L16" s="118"/>
      <c r="M16" s="62"/>
      <c r="N16" s="86"/>
      <c r="O16" s="73"/>
      <c r="P16" s="187"/>
      <c r="Q16" s="62"/>
      <c r="R16" s="77"/>
      <c r="S16" s="77" t="s">
        <v>336</v>
      </c>
      <c r="T16" s="18"/>
    </row>
    <row r="17" spans="1:20">
      <c r="A17" s="4">
        <v>13</v>
      </c>
      <c r="B17" s="79" t="s">
        <v>62</v>
      </c>
      <c r="C17" s="185" t="s">
        <v>299</v>
      </c>
      <c r="D17" s="70" t="s">
        <v>23</v>
      </c>
      <c r="E17" s="69">
        <v>18</v>
      </c>
      <c r="F17" s="62" t="s">
        <v>124</v>
      </c>
      <c r="G17" s="19"/>
      <c r="H17" s="19"/>
      <c r="I17" s="57">
        <f t="shared" si="0"/>
        <v>0</v>
      </c>
      <c r="J17" s="87">
        <v>9864059785</v>
      </c>
      <c r="K17" s="92" t="s">
        <v>125</v>
      </c>
      <c r="L17" s="100" t="s">
        <v>126</v>
      </c>
      <c r="M17" s="101">
        <v>9957430641</v>
      </c>
      <c r="N17" s="102" t="s">
        <v>127</v>
      </c>
      <c r="O17" s="73">
        <v>8486287850</v>
      </c>
      <c r="P17" s="187">
        <v>43623</v>
      </c>
      <c r="Q17" s="62" t="s">
        <v>136</v>
      </c>
      <c r="R17" s="77" t="s">
        <v>223</v>
      </c>
      <c r="S17" s="77" t="s">
        <v>336</v>
      </c>
      <c r="T17" s="18"/>
    </row>
    <row r="18" spans="1:20">
      <c r="A18" s="4">
        <v>14</v>
      </c>
      <c r="B18" s="79" t="s">
        <v>62</v>
      </c>
      <c r="C18" s="62" t="s">
        <v>300</v>
      </c>
      <c r="D18" s="70" t="s">
        <v>23</v>
      </c>
      <c r="E18" s="71"/>
      <c r="F18" s="62" t="s">
        <v>292</v>
      </c>
      <c r="G18" s="19"/>
      <c r="H18" s="19"/>
      <c r="I18" s="57">
        <f t="shared" si="0"/>
        <v>0</v>
      </c>
      <c r="J18" s="87">
        <v>9706674509</v>
      </c>
      <c r="K18" s="92" t="s">
        <v>125</v>
      </c>
      <c r="L18" s="100" t="s">
        <v>126</v>
      </c>
      <c r="M18" s="101">
        <v>9957430641</v>
      </c>
      <c r="N18" s="102" t="s">
        <v>127</v>
      </c>
      <c r="O18" s="73">
        <v>8486287850</v>
      </c>
      <c r="P18" s="65"/>
      <c r="Q18" s="62"/>
      <c r="R18" s="77" t="s">
        <v>223</v>
      </c>
      <c r="S18" s="77" t="s">
        <v>336</v>
      </c>
      <c r="T18" s="18"/>
    </row>
    <row r="19" spans="1:20">
      <c r="A19" s="4">
        <v>15</v>
      </c>
      <c r="B19" s="79" t="s">
        <v>63</v>
      </c>
      <c r="C19" s="62" t="s">
        <v>301</v>
      </c>
      <c r="D19" s="62"/>
      <c r="E19" s="62"/>
      <c r="F19" s="62" t="s">
        <v>124</v>
      </c>
      <c r="G19" s="19"/>
      <c r="H19" s="19"/>
      <c r="I19" s="57">
        <f t="shared" si="0"/>
        <v>0</v>
      </c>
      <c r="J19" s="68"/>
      <c r="K19" s="66"/>
      <c r="L19" s="66"/>
      <c r="M19" s="66"/>
      <c r="N19" s="66"/>
      <c r="O19" s="66"/>
      <c r="P19" s="187"/>
      <c r="Q19" s="62"/>
      <c r="R19" s="77" t="s">
        <v>128</v>
      </c>
      <c r="S19" s="77" t="s">
        <v>336</v>
      </c>
      <c r="T19" s="18"/>
    </row>
    <row r="20" spans="1:20">
      <c r="A20" s="4">
        <v>16</v>
      </c>
      <c r="B20" s="79" t="s">
        <v>62</v>
      </c>
      <c r="C20" s="185" t="s">
        <v>302</v>
      </c>
      <c r="D20" s="70" t="s">
        <v>23</v>
      </c>
      <c r="E20" s="71"/>
      <c r="F20" s="62" t="s">
        <v>129</v>
      </c>
      <c r="G20" s="19"/>
      <c r="H20" s="19"/>
      <c r="I20" s="57">
        <f t="shared" si="0"/>
        <v>0</v>
      </c>
      <c r="J20" s="62"/>
      <c r="K20" s="74" t="s">
        <v>107</v>
      </c>
      <c r="L20" s="75" t="s">
        <v>108</v>
      </c>
      <c r="M20" s="73">
        <v>9864222301</v>
      </c>
      <c r="N20" s="73" t="s">
        <v>112</v>
      </c>
      <c r="O20" s="73">
        <v>9508201126</v>
      </c>
      <c r="P20" s="187">
        <v>43624</v>
      </c>
      <c r="Q20" s="62" t="s">
        <v>230</v>
      </c>
      <c r="R20" s="77" t="s">
        <v>154</v>
      </c>
      <c r="S20" s="77"/>
      <c r="T20" s="18"/>
    </row>
    <row r="21" spans="1:20">
      <c r="A21" s="4">
        <v>17</v>
      </c>
      <c r="B21" s="79" t="s">
        <v>63</v>
      </c>
      <c r="C21" s="62" t="s">
        <v>209</v>
      </c>
      <c r="D21" s="70" t="s">
        <v>23</v>
      </c>
      <c r="E21" s="71"/>
      <c r="F21" s="62" t="s">
        <v>129</v>
      </c>
      <c r="G21" s="19"/>
      <c r="H21" s="19"/>
      <c r="I21" s="57">
        <f t="shared" si="0"/>
        <v>0</v>
      </c>
      <c r="J21" s="62"/>
      <c r="K21" s="74" t="s">
        <v>107</v>
      </c>
      <c r="L21" s="75" t="s">
        <v>108</v>
      </c>
      <c r="M21" s="73">
        <v>9864222301</v>
      </c>
      <c r="N21" s="73" t="s">
        <v>112</v>
      </c>
      <c r="O21" s="73">
        <v>9508201126</v>
      </c>
      <c r="P21" s="65"/>
      <c r="Q21" s="62"/>
      <c r="R21" s="77" t="s">
        <v>338</v>
      </c>
      <c r="S21" s="77" t="s">
        <v>336</v>
      </c>
      <c r="T21" s="18"/>
    </row>
    <row r="22" spans="1:20">
      <c r="A22" s="4">
        <v>18</v>
      </c>
      <c r="B22" s="79"/>
      <c r="C22" s="65"/>
      <c r="D22" s="68"/>
      <c r="E22" s="68"/>
      <c r="F22" s="68"/>
      <c r="G22" s="19"/>
      <c r="H22" s="19"/>
      <c r="I22" s="57">
        <f t="shared" si="0"/>
        <v>0</v>
      </c>
      <c r="J22" s="68"/>
      <c r="K22" s="68"/>
      <c r="L22" s="68"/>
      <c r="M22" s="68"/>
      <c r="N22" s="68"/>
      <c r="O22" s="68"/>
      <c r="P22" s="191">
        <v>43625</v>
      </c>
      <c r="Q22" s="192" t="s">
        <v>232</v>
      </c>
      <c r="R22" s="77"/>
      <c r="S22" s="77" t="s">
        <v>336</v>
      </c>
      <c r="T22" s="18"/>
    </row>
    <row r="23" spans="1:20">
      <c r="A23" s="4">
        <v>19</v>
      </c>
      <c r="B23" s="79" t="s">
        <v>62</v>
      </c>
      <c r="C23" s="62" t="s">
        <v>303</v>
      </c>
      <c r="D23" s="70" t="s">
        <v>23</v>
      </c>
      <c r="E23" s="71"/>
      <c r="F23" s="62" t="s">
        <v>129</v>
      </c>
      <c r="G23" s="19"/>
      <c r="H23" s="19"/>
      <c r="I23" s="57">
        <f t="shared" si="0"/>
        <v>0</v>
      </c>
      <c r="J23" s="87">
        <v>9864036718</v>
      </c>
      <c r="K23" s="92" t="s">
        <v>138</v>
      </c>
      <c r="L23" s="92" t="s">
        <v>218</v>
      </c>
      <c r="M23" s="88">
        <v>9854927240</v>
      </c>
      <c r="N23" s="188" t="s">
        <v>234</v>
      </c>
      <c r="O23" s="189">
        <v>9435855525</v>
      </c>
      <c r="P23" s="187">
        <v>43626</v>
      </c>
      <c r="Q23" s="194" t="s">
        <v>143</v>
      </c>
      <c r="R23" s="77" t="s">
        <v>228</v>
      </c>
      <c r="S23" s="77"/>
      <c r="T23" s="18"/>
    </row>
    <row r="24" spans="1:20">
      <c r="A24" s="4">
        <v>20</v>
      </c>
      <c r="B24" s="79" t="s">
        <v>63</v>
      </c>
      <c r="C24" s="62" t="s">
        <v>217</v>
      </c>
      <c r="D24" s="70" t="s">
        <v>23</v>
      </c>
      <c r="E24" s="71"/>
      <c r="F24" s="62" t="s">
        <v>169</v>
      </c>
      <c r="G24" s="19"/>
      <c r="H24" s="19"/>
      <c r="I24" s="57">
        <f t="shared" si="0"/>
        <v>0</v>
      </c>
      <c r="J24" s="87">
        <v>9859168019</v>
      </c>
      <c r="K24" s="92" t="s">
        <v>138</v>
      </c>
      <c r="L24" s="92" t="s">
        <v>218</v>
      </c>
      <c r="M24" s="88">
        <v>9854927240</v>
      </c>
      <c r="N24" s="188" t="s">
        <v>234</v>
      </c>
      <c r="O24" s="189">
        <v>9435855525</v>
      </c>
      <c r="P24" s="187"/>
      <c r="Q24" s="62"/>
      <c r="R24" s="77" t="s">
        <v>231</v>
      </c>
      <c r="S24" s="77" t="s">
        <v>336</v>
      </c>
      <c r="T24" s="18"/>
    </row>
    <row r="25" spans="1:20">
      <c r="A25" s="4">
        <v>21</v>
      </c>
      <c r="B25" s="79"/>
      <c r="C25" s="68"/>
      <c r="D25" s="68"/>
      <c r="E25" s="68"/>
      <c r="F25" s="68"/>
      <c r="G25" s="19"/>
      <c r="H25" s="19"/>
      <c r="I25" s="57">
        <f t="shared" si="0"/>
        <v>0</v>
      </c>
      <c r="J25" s="68"/>
      <c r="K25" s="68"/>
      <c r="L25" s="68"/>
      <c r="M25" s="68"/>
      <c r="N25" s="68"/>
      <c r="O25" s="190"/>
      <c r="P25" s="187"/>
      <c r="Q25" s="66"/>
      <c r="R25" s="77"/>
      <c r="S25" s="77" t="s">
        <v>336</v>
      </c>
      <c r="T25" s="18"/>
    </row>
    <row r="26" spans="1:20" ht="33">
      <c r="A26" s="4">
        <v>22</v>
      </c>
      <c r="B26" s="79" t="s">
        <v>62</v>
      </c>
      <c r="C26" s="62" t="s">
        <v>304</v>
      </c>
      <c r="D26" s="70" t="s">
        <v>23</v>
      </c>
      <c r="E26" s="71"/>
      <c r="F26" s="62"/>
      <c r="G26" s="19"/>
      <c r="H26" s="19"/>
      <c r="I26" s="57">
        <f t="shared" si="0"/>
        <v>0</v>
      </c>
      <c r="J26" s="62"/>
      <c r="K26" s="74" t="s">
        <v>107</v>
      </c>
      <c r="L26" s="75" t="s">
        <v>108</v>
      </c>
      <c r="M26" s="73">
        <v>9864222301</v>
      </c>
      <c r="N26" s="73" t="s">
        <v>112</v>
      </c>
      <c r="O26" s="73">
        <v>9508201126</v>
      </c>
      <c r="P26" s="193">
        <v>43627</v>
      </c>
      <c r="Q26" s="62" t="s">
        <v>110</v>
      </c>
      <c r="R26" s="77" t="s">
        <v>339</v>
      </c>
      <c r="S26" s="77"/>
      <c r="T26" s="18"/>
    </row>
    <row r="27" spans="1:20">
      <c r="A27" s="4">
        <v>23</v>
      </c>
      <c r="B27" s="79" t="s">
        <v>63</v>
      </c>
      <c r="C27" s="62" t="s">
        <v>305</v>
      </c>
      <c r="D27" s="70" t="s">
        <v>23</v>
      </c>
      <c r="E27" s="71"/>
      <c r="F27" s="62"/>
      <c r="G27" s="19"/>
      <c r="H27" s="19"/>
      <c r="I27" s="57">
        <f t="shared" si="0"/>
        <v>0</v>
      </c>
      <c r="J27" s="87">
        <v>9954231863</v>
      </c>
      <c r="K27" s="74" t="s">
        <v>107</v>
      </c>
      <c r="L27" s="75" t="s">
        <v>108</v>
      </c>
      <c r="M27" s="73">
        <v>9864222301</v>
      </c>
      <c r="N27" s="73" t="s">
        <v>233</v>
      </c>
      <c r="O27" s="73">
        <v>9705876216</v>
      </c>
      <c r="P27" s="187"/>
      <c r="Q27" s="62"/>
      <c r="R27" s="77" t="s">
        <v>223</v>
      </c>
      <c r="S27" s="77" t="s">
        <v>336</v>
      </c>
      <c r="T27" s="18"/>
    </row>
    <row r="28" spans="1:20">
      <c r="A28" s="4">
        <v>24</v>
      </c>
      <c r="B28" s="79"/>
      <c r="C28" s="62"/>
      <c r="D28" s="68"/>
      <c r="E28" s="68"/>
      <c r="F28" s="68"/>
      <c r="G28" s="19"/>
      <c r="H28" s="19"/>
      <c r="I28" s="57">
        <f t="shared" si="0"/>
        <v>0</v>
      </c>
      <c r="J28" s="68"/>
      <c r="K28" s="68"/>
      <c r="L28" s="68"/>
      <c r="M28" s="68"/>
      <c r="N28" s="68"/>
      <c r="O28" s="68"/>
      <c r="P28" s="187"/>
      <c r="Q28" s="62"/>
      <c r="R28" s="77"/>
      <c r="S28" s="77" t="s">
        <v>336</v>
      </c>
      <c r="T28" s="18"/>
    </row>
    <row r="29" spans="1:20">
      <c r="A29" s="4">
        <v>25</v>
      </c>
      <c r="B29" s="79" t="s">
        <v>62</v>
      </c>
      <c r="C29" s="62" t="s">
        <v>308</v>
      </c>
      <c r="D29" s="70" t="s">
        <v>25</v>
      </c>
      <c r="E29" s="71"/>
      <c r="F29" s="62" t="s">
        <v>129</v>
      </c>
      <c r="G29" s="19"/>
      <c r="H29" s="19"/>
      <c r="I29" s="57">
        <f t="shared" si="0"/>
        <v>0</v>
      </c>
      <c r="J29" s="87">
        <v>9706137197</v>
      </c>
      <c r="K29" s="92" t="s">
        <v>103</v>
      </c>
      <c r="L29" s="101" t="s">
        <v>224</v>
      </c>
      <c r="M29" s="92">
        <v>9613749091</v>
      </c>
      <c r="N29" s="102" t="s">
        <v>225</v>
      </c>
      <c r="O29" s="74">
        <v>9854341750</v>
      </c>
      <c r="P29" s="187">
        <v>43628</v>
      </c>
      <c r="Q29" s="62" t="s">
        <v>113</v>
      </c>
      <c r="R29" s="77" t="s">
        <v>226</v>
      </c>
      <c r="S29" s="77"/>
      <c r="T29" s="18"/>
    </row>
    <row r="30" spans="1:20">
      <c r="A30" s="4">
        <v>26</v>
      </c>
      <c r="B30" s="79" t="s">
        <v>63</v>
      </c>
      <c r="C30" s="62" t="s">
        <v>213</v>
      </c>
      <c r="D30" s="70" t="s">
        <v>25</v>
      </c>
      <c r="E30" s="71"/>
      <c r="F30" s="62" t="s">
        <v>297</v>
      </c>
      <c r="G30" s="19"/>
      <c r="H30" s="19"/>
      <c r="I30" s="57">
        <f t="shared" si="0"/>
        <v>0</v>
      </c>
      <c r="J30" s="62"/>
      <c r="K30" s="74" t="s">
        <v>107</v>
      </c>
      <c r="L30" s="75" t="s">
        <v>108</v>
      </c>
      <c r="M30" s="73">
        <v>9864222301</v>
      </c>
      <c r="N30" s="73" t="s">
        <v>233</v>
      </c>
      <c r="O30" s="73">
        <v>9705876216</v>
      </c>
      <c r="P30" s="187"/>
      <c r="Q30" s="62"/>
      <c r="R30" s="77" t="s">
        <v>226</v>
      </c>
      <c r="S30" s="77" t="s">
        <v>336</v>
      </c>
      <c r="T30" s="18"/>
    </row>
    <row r="31" spans="1:20">
      <c r="A31" s="4">
        <v>27</v>
      </c>
      <c r="B31" s="79"/>
      <c r="C31" s="62"/>
      <c r="D31" s="69"/>
      <c r="E31" s="71"/>
      <c r="F31" s="62"/>
      <c r="G31" s="19"/>
      <c r="H31" s="19"/>
      <c r="I31" s="57">
        <f t="shared" si="0"/>
        <v>0</v>
      </c>
      <c r="J31" s="62"/>
      <c r="K31" s="69"/>
      <c r="L31" s="69"/>
      <c r="M31" s="69"/>
      <c r="N31" s="69"/>
      <c r="O31" s="69"/>
      <c r="P31" s="187"/>
      <c r="Q31" s="62"/>
      <c r="R31" s="77"/>
      <c r="S31" s="77" t="s">
        <v>336</v>
      </c>
      <c r="T31" s="18"/>
    </row>
    <row r="32" spans="1:20">
      <c r="A32" s="4">
        <v>28</v>
      </c>
      <c r="B32" s="79" t="s">
        <v>62</v>
      </c>
      <c r="C32" s="62" t="s">
        <v>306</v>
      </c>
      <c r="D32" s="70" t="s">
        <v>23</v>
      </c>
      <c r="E32" s="71"/>
      <c r="F32" s="62" t="s">
        <v>129</v>
      </c>
      <c r="G32" s="19"/>
      <c r="H32" s="19"/>
      <c r="I32" s="57">
        <f t="shared" si="0"/>
        <v>0</v>
      </c>
      <c r="J32" s="62"/>
      <c r="K32" s="92" t="s">
        <v>138</v>
      </c>
      <c r="L32" s="92" t="s">
        <v>218</v>
      </c>
      <c r="M32" s="88">
        <v>9854927240</v>
      </c>
      <c r="N32" s="86" t="s">
        <v>219</v>
      </c>
      <c r="O32" s="73">
        <v>9706524225</v>
      </c>
      <c r="P32" s="187">
        <v>43629</v>
      </c>
      <c r="Q32" s="62" t="s">
        <v>118</v>
      </c>
      <c r="R32" s="77" t="s">
        <v>154</v>
      </c>
      <c r="S32" s="77"/>
      <c r="T32" s="18"/>
    </row>
    <row r="33" spans="1:20">
      <c r="A33" s="4">
        <v>29</v>
      </c>
      <c r="B33" s="79" t="s">
        <v>63</v>
      </c>
      <c r="C33" s="62" t="s">
        <v>213</v>
      </c>
      <c r="D33" s="70" t="s">
        <v>23</v>
      </c>
      <c r="E33" s="71"/>
      <c r="F33" s="62" t="s">
        <v>297</v>
      </c>
      <c r="G33" s="19"/>
      <c r="H33" s="19"/>
      <c r="I33" s="57">
        <f t="shared" si="0"/>
        <v>0</v>
      </c>
      <c r="J33" s="62"/>
      <c r="K33" s="74" t="s">
        <v>132</v>
      </c>
      <c r="L33" s="74" t="s">
        <v>133</v>
      </c>
      <c r="M33" s="74">
        <v>9707170999</v>
      </c>
      <c r="N33" s="195" t="s">
        <v>227</v>
      </c>
      <c r="O33" s="73">
        <v>8011985883</v>
      </c>
      <c r="P33" s="187"/>
      <c r="Q33" s="62"/>
      <c r="R33" s="77" t="s">
        <v>154</v>
      </c>
      <c r="S33" s="77" t="s">
        <v>336</v>
      </c>
      <c r="T33" s="18"/>
    </row>
    <row r="34" spans="1:20">
      <c r="A34" s="4">
        <v>30</v>
      </c>
      <c r="B34" s="79"/>
      <c r="C34" s="65"/>
      <c r="D34" s="69"/>
      <c r="E34" s="71"/>
      <c r="F34" s="62"/>
      <c r="G34" s="19"/>
      <c r="H34" s="19"/>
      <c r="I34" s="57">
        <f t="shared" si="0"/>
        <v>0</v>
      </c>
      <c r="J34" s="62"/>
      <c r="K34" s="74"/>
      <c r="L34" s="74"/>
      <c r="M34" s="74"/>
      <c r="N34" s="195"/>
      <c r="O34" s="73"/>
      <c r="P34" s="187"/>
      <c r="Q34" s="62"/>
      <c r="R34" s="77"/>
      <c r="S34" s="77" t="s">
        <v>336</v>
      </c>
      <c r="T34" s="18"/>
    </row>
    <row r="35" spans="1:20">
      <c r="A35" s="4">
        <v>31</v>
      </c>
      <c r="B35" s="79" t="s">
        <v>62</v>
      </c>
      <c r="C35" s="62" t="s">
        <v>307</v>
      </c>
      <c r="D35" s="70" t="s">
        <v>23</v>
      </c>
      <c r="E35" s="71"/>
      <c r="F35" s="62" t="s">
        <v>129</v>
      </c>
      <c r="G35" s="19"/>
      <c r="H35" s="19"/>
      <c r="I35" s="57">
        <f t="shared" si="0"/>
        <v>0</v>
      </c>
      <c r="J35" s="87">
        <v>9707096454</v>
      </c>
      <c r="K35" s="92" t="s">
        <v>115</v>
      </c>
      <c r="L35" s="92" t="s">
        <v>116</v>
      </c>
      <c r="M35" s="88">
        <v>9954077517</v>
      </c>
      <c r="N35" s="93" t="s">
        <v>117</v>
      </c>
      <c r="O35" s="92">
        <v>9707811933</v>
      </c>
      <c r="P35" s="187">
        <v>43630</v>
      </c>
      <c r="Q35" s="62" t="s">
        <v>136</v>
      </c>
      <c r="R35" s="77" t="s">
        <v>101</v>
      </c>
      <c r="S35" s="77"/>
      <c r="T35" s="18"/>
    </row>
    <row r="36" spans="1:20">
      <c r="A36" s="4">
        <v>32</v>
      </c>
      <c r="B36" s="79" t="s">
        <v>63</v>
      </c>
      <c r="C36" s="62" t="s">
        <v>213</v>
      </c>
      <c r="D36" s="70" t="s">
        <v>23</v>
      </c>
      <c r="E36" s="71"/>
      <c r="F36" s="62" t="s">
        <v>297</v>
      </c>
      <c r="G36" s="17"/>
      <c r="H36" s="17"/>
      <c r="I36" s="57">
        <f t="shared" si="0"/>
        <v>0</v>
      </c>
      <c r="J36" s="87">
        <v>8254820836</v>
      </c>
      <c r="K36" s="74" t="s">
        <v>132</v>
      </c>
      <c r="L36" s="74" t="s">
        <v>133</v>
      </c>
      <c r="M36" s="74">
        <v>9707170999</v>
      </c>
      <c r="N36" s="195" t="s">
        <v>227</v>
      </c>
      <c r="O36" s="73">
        <v>8011985883</v>
      </c>
      <c r="P36" s="66"/>
      <c r="Q36" s="62"/>
      <c r="R36" s="77" t="s">
        <v>101</v>
      </c>
      <c r="S36" s="77" t="s">
        <v>336</v>
      </c>
      <c r="T36" s="18"/>
    </row>
    <row r="37" spans="1:20">
      <c r="A37" s="4">
        <v>33</v>
      </c>
      <c r="B37" s="79"/>
      <c r="C37" s="66"/>
      <c r="D37" s="70"/>
      <c r="E37" s="71"/>
      <c r="F37" s="62" t="s">
        <v>129</v>
      </c>
      <c r="G37" s="19"/>
      <c r="H37" s="19"/>
      <c r="I37" s="57">
        <f t="shared" si="0"/>
        <v>0</v>
      </c>
      <c r="J37" s="87"/>
      <c r="K37" s="92"/>
      <c r="L37" s="92"/>
      <c r="M37" s="88"/>
      <c r="N37" s="86"/>
      <c r="O37" s="73"/>
      <c r="P37" s="187"/>
      <c r="Q37" s="62"/>
      <c r="R37" s="77"/>
      <c r="S37" s="77" t="s">
        <v>336</v>
      </c>
      <c r="T37" s="18"/>
    </row>
    <row r="38" spans="1:20">
      <c r="A38" s="4">
        <v>34</v>
      </c>
      <c r="B38" s="79" t="s">
        <v>62</v>
      </c>
      <c r="C38" s="62" t="s">
        <v>309</v>
      </c>
      <c r="D38" s="70" t="s">
        <v>23</v>
      </c>
      <c r="E38" s="71"/>
      <c r="F38" s="62"/>
      <c r="G38" s="19"/>
      <c r="H38" s="19"/>
      <c r="I38" s="57">
        <f t="shared" si="0"/>
        <v>0</v>
      </c>
      <c r="J38" s="87">
        <v>9706674509</v>
      </c>
      <c r="K38" s="74" t="s">
        <v>132</v>
      </c>
      <c r="L38" s="74" t="s">
        <v>133</v>
      </c>
      <c r="M38" s="74">
        <v>9707170999</v>
      </c>
      <c r="N38" s="195" t="s">
        <v>227</v>
      </c>
      <c r="O38" s="73">
        <v>8011985883</v>
      </c>
      <c r="P38" s="187">
        <v>43631</v>
      </c>
      <c r="Q38" s="62" t="s">
        <v>122</v>
      </c>
      <c r="R38" s="77" t="s">
        <v>101</v>
      </c>
      <c r="S38" s="77" t="s">
        <v>336</v>
      </c>
      <c r="T38" s="18"/>
    </row>
    <row r="39" spans="1:20">
      <c r="A39" s="4">
        <v>35</v>
      </c>
      <c r="B39" s="79" t="s">
        <v>63</v>
      </c>
      <c r="C39" s="62" t="s">
        <v>176</v>
      </c>
      <c r="D39" s="70" t="s">
        <v>25</v>
      </c>
      <c r="E39" s="71"/>
      <c r="F39" s="62" t="s">
        <v>297</v>
      </c>
      <c r="G39" s="19"/>
      <c r="H39" s="19"/>
      <c r="I39" s="57">
        <f t="shared" si="0"/>
        <v>0</v>
      </c>
      <c r="J39" s="68"/>
      <c r="K39" s="74" t="s">
        <v>132</v>
      </c>
      <c r="L39" s="74" t="s">
        <v>133</v>
      </c>
      <c r="M39" s="74">
        <v>9707170999</v>
      </c>
      <c r="N39" s="195" t="s">
        <v>227</v>
      </c>
      <c r="O39" s="73">
        <v>8011985883</v>
      </c>
      <c r="P39" s="65"/>
      <c r="Q39" s="62"/>
      <c r="R39" s="77" t="s">
        <v>154</v>
      </c>
      <c r="S39" s="77" t="s">
        <v>336</v>
      </c>
      <c r="T39" s="18"/>
    </row>
    <row r="40" spans="1:20">
      <c r="A40" s="4">
        <v>36</v>
      </c>
      <c r="B40" s="79"/>
      <c r="C40" s="62"/>
      <c r="D40" s="70"/>
      <c r="E40" s="71"/>
      <c r="F40" s="62"/>
      <c r="G40" s="19"/>
      <c r="H40" s="19"/>
      <c r="I40" s="57">
        <f t="shared" si="0"/>
        <v>0</v>
      </c>
      <c r="J40" s="87"/>
      <c r="K40" s="68"/>
      <c r="L40" s="62"/>
      <c r="M40" s="62"/>
      <c r="N40" s="62"/>
      <c r="O40" s="62"/>
      <c r="P40" s="191">
        <v>43632</v>
      </c>
      <c r="Q40" s="192" t="s">
        <v>123</v>
      </c>
      <c r="R40" s="77"/>
      <c r="S40" s="77" t="s">
        <v>336</v>
      </c>
      <c r="T40" s="18"/>
    </row>
    <row r="41" spans="1:20">
      <c r="A41" s="4">
        <v>37</v>
      </c>
      <c r="B41" s="79" t="s">
        <v>62</v>
      </c>
      <c r="C41" s="62" t="s">
        <v>310</v>
      </c>
      <c r="D41" s="70" t="s">
        <v>25</v>
      </c>
      <c r="E41" s="71"/>
      <c r="F41" s="62"/>
      <c r="G41" s="19"/>
      <c r="H41" s="19"/>
      <c r="I41" s="57">
        <f t="shared" si="0"/>
        <v>0</v>
      </c>
      <c r="J41" s="87">
        <v>9707826948</v>
      </c>
      <c r="K41" s="92" t="s">
        <v>125</v>
      </c>
      <c r="L41" s="100" t="s">
        <v>126</v>
      </c>
      <c r="M41" s="101">
        <v>9957430641</v>
      </c>
      <c r="N41" s="102" t="s">
        <v>127</v>
      </c>
      <c r="O41" s="73">
        <v>8486287850</v>
      </c>
      <c r="P41" s="187">
        <v>43633</v>
      </c>
      <c r="Q41" s="62" t="s">
        <v>143</v>
      </c>
      <c r="R41" s="77" t="s">
        <v>340</v>
      </c>
      <c r="S41" s="77"/>
      <c r="T41" s="18"/>
    </row>
    <row r="42" spans="1:20">
      <c r="A42" s="4">
        <v>38</v>
      </c>
      <c r="B42" s="79" t="s">
        <v>63</v>
      </c>
      <c r="C42" s="62" t="s">
        <v>176</v>
      </c>
      <c r="D42" s="70" t="s">
        <v>25</v>
      </c>
      <c r="E42" s="71"/>
      <c r="F42" s="62"/>
      <c r="G42" s="19"/>
      <c r="H42" s="19"/>
      <c r="I42" s="57">
        <f t="shared" si="0"/>
        <v>0</v>
      </c>
      <c r="J42" s="87">
        <v>9706137197</v>
      </c>
      <c r="K42" s="74" t="s">
        <v>132</v>
      </c>
      <c r="L42" s="74" t="s">
        <v>133</v>
      </c>
      <c r="M42" s="74">
        <v>9707170999</v>
      </c>
      <c r="N42" s="195" t="s">
        <v>227</v>
      </c>
      <c r="O42" s="73">
        <v>8011985883</v>
      </c>
      <c r="P42" s="187"/>
      <c r="Q42" s="62"/>
      <c r="R42" s="77"/>
      <c r="S42" s="77"/>
      <c r="T42" s="18"/>
    </row>
    <row r="43" spans="1:20">
      <c r="A43" s="4">
        <v>39</v>
      </c>
      <c r="B43" s="79"/>
      <c r="C43" s="62"/>
      <c r="D43" s="70"/>
      <c r="E43" s="71"/>
      <c r="F43" s="62"/>
      <c r="G43" s="17"/>
      <c r="H43" s="17"/>
      <c r="I43" s="57">
        <f t="shared" si="0"/>
        <v>0</v>
      </c>
      <c r="J43" s="87"/>
      <c r="K43" s="62"/>
      <c r="L43" s="62"/>
      <c r="M43" s="62"/>
      <c r="N43" s="62"/>
      <c r="O43" s="62"/>
      <c r="P43" s="187"/>
      <c r="Q43" s="62"/>
      <c r="R43" s="77"/>
      <c r="S43" s="77"/>
      <c r="T43" s="18"/>
    </row>
    <row r="44" spans="1:20">
      <c r="A44" s="4">
        <v>40</v>
      </c>
      <c r="B44" s="79"/>
      <c r="C44" s="62"/>
      <c r="D44" s="70"/>
      <c r="E44" s="71"/>
      <c r="F44" s="62"/>
      <c r="G44" s="19"/>
      <c r="H44" s="19"/>
      <c r="I44" s="57">
        <f t="shared" si="0"/>
        <v>0</v>
      </c>
      <c r="J44" s="87"/>
      <c r="K44" s="62"/>
      <c r="L44" s="62"/>
      <c r="M44" s="62"/>
      <c r="N44" s="62"/>
      <c r="O44" s="62"/>
      <c r="P44" s="187"/>
      <c r="Q44" s="62"/>
      <c r="R44" s="77"/>
      <c r="S44" s="77" t="s">
        <v>336</v>
      </c>
      <c r="T44" s="18"/>
    </row>
    <row r="45" spans="1:20" ht="33">
      <c r="A45" s="4">
        <v>41</v>
      </c>
      <c r="B45" s="79" t="s">
        <v>62</v>
      </c>
      <c r="C45" s="62" t="s">
        <v>311</v>
      </c>
      <c r="D45" s="70" t="s">
        <v>25</v>
      </c>
      <c r="E45" s="71"/>
      <c r="F45" s="62"/>
      <c r="G45" s="19"/>
      <c r="H45" s="19"/>
      <c r="I45" s="57">
        <f t="shared" si="0"/>
        <v>0</v>
      </c>
      <c r="J45" s="87">
        <v>9864059785</v>
      </c>
      <c r="K45" s="92" t="s">
        <v>138</v>
      </c>
      <c r="L45" s="92" t="s">
        <v>218</v>
      </c>
      <c r="M45" s="88">
        <v>9854927240</v>
      </c>
      <c r="N45" s="188" t="s">
        <v>341</v>
      </c>
      <c r="O45" s="88">
        <v>7399571000</v>
      </c>
      <c r="P45" s="187">
        <v>43634</v>
      </c>
      <c r="Q45" s="62" t="s">
        <v>110</v>
      </c>
      <c r="R45" s="77"/>
      <c r="S45" s="77" t="s">
        <v>336</v>
      </c>
      <c r="T45" s="18"/>
    </row>
    <row r="46" spans="1:20" ht="33">
      <c r="A46" s="4">
        <v>42</v>
      </c>
      <c r="B46" s="79" t="s">
        <v>63</v>
      </c>
      <c r="C46" s="62" t="s">
        <v>312</v>
      </c>
      <c r="D46" s="70" t="s">
        <v>23</v>
      </c>
      <c r="E46" s="71"/>
      <c r="F46" s="62"/>
      <c r="G46" s="19"/>
      <c r="H46" s="19"/>
      <c r="I46" s="57">
        <f t="shared" si="0"/>
        <v>0</v>
      </c>
      <c r="J46" s="87">
        <v>9864059785</v>
      </c>
      <c r="K46" s="92" t="s">
        <v>138</v>
      </c>
      <c r="L46" s="92" t="s">
        <v>218</v>
      </c>
      <c r="M46" s="88">
        <v>9854927240</v>
      </c>
      <c r="N46" s="188" t="s">
        <v>341</v>
      </c>
      <c r="O46" s="88">
        <v>7399571000</v>
      </c>
      <c r="P46" s="66"/>
      <c r="Q46" s="62"/>
      <c r="R46" s="77" t="s">
        <v>144</v>
      </c>
      <c r="S46" s="65"/>
      <c r="T46" s="18"/>
    </row>
    <row r="47" spans="1:20">
      <c r="A47" s="4">
        <v>43</v>
      </c>
      <c r="B47" s="66"/>
      <c r="C47" s="66"/>
      <c r="D47" s="66"/>
      <c r="E47" s="95"/>
      <c r="F47" s="66"/>
      <c r="G47" s="19"/>
      <c r="H47" s="19"/>
      <c r="I47" s="57">
        <f t="shared" si="0"/>
        <v>0</v>
      </c>
      <c r="J47" s="66"/>
      <c r="K47" s="66"/>
      <c r="L47" s="66"/>
      <c r="M47" s="66"/>
      <c r="N47" s="66"/>
      <c r="O47" s="66"/>
      <c r="P47" s="187"/>
      <c r="Q47" s="62"/>
      <c r="R47" s="77" t="s">
        <v>144</v>
      </c>
      <c r="S47" s="77" t="s">
        <v>336</v>
      </c>
      <c r="T47" s="18"/>
    </row>
    <row r="48" spans="1:20">
      <c r="A48" s="4">
        <v>44</v>
      </c>
      <c r="B48" s="62"/>
      <c r="C48" s="70"/>
      <c r="D48" s="71"/>
      <c r="E48" s="62"/>
      <c r="F48" s="71"/>
      <c r="G48" s="19"/>
      <c r="H48" s="19"/>
      <c r="I48" s="57">
        <f t="shared" si="0"/>
        <v>0</v>
      </c>
      <c r="J48" s="92"/>
      <c r="K48" s="92"/>
      <c r="L48" s="88"/>
      <c r="M48" s="86"/>
      <c r="N48" s="73"/>
      <c r="O48" s="62"/>
      <c r="P48" s="187"/>
      <c r="Q48" s="62"/>
      <c r="R48" s="65"/>
      <c r="S48" s="77" t="s">
        <v>336</v>
      </c>
      <c r="T48" s="18"/>
    </row>
    <row r="49" spans="1:20" ht="33">
      <c r="A49" s="4">
        <v>45</v>
      </c>
      <c r="B49" s="79" t="s">
        <v>62</v>
      </c>
      <c r="C49" s="62" t="s">
        <v>313</v>
      </c>
      <c r="D49" s="70" t="s">
        <v>25</v>
      </c>
      <c r="E49" s="71"/>
      <c r="F49" s="62"/>
      <c r="G49" s="19"/>
      <c r="H49" s="19"/>
      <c r="I49" s="57">
        <f t="shared" si="0"/>
        <v>0</v>
      </c>
      <c r="J49" s="68"/>
      <c r="K49" s="74" t="s">
        <v>107</v>
      </c>
      <c r="L49" s="75" t="s">
        <v>108</v>
      </c>
      <c r="M49" s="73">
        <v>9864222301</v>
      </c>
      <c r="N49" s="73" t="s">
        <v>112</v>
      </c>
      <c r="O49" s="73">
        <v>9508201126</v>
      </c>
      <c r="P49" s="187">
        <v>43635</v>
      </c>
      <c r="Q49" s="62" t="s">
        <v>113</v>
      </c>
      <c r="R49" s="77" t="s">
        <v>340</v>
      </c>
      <c r="S49" s="66"/>
      <c r="T49" s="18"/>
    </row>
    <row r="50" spans="1:20" ht="33">
      <c r="A50" s="4">
        <v>46</v>
      </c>
      <c r="B50" s="79" t="s">
        <v>63</v>
      </c>
      <c r="C50" s="62" t="s">
        <v>314</v>
      </c>
      <c r="D50" s="70" t="s">
        <v>25</v>
      </c>
      <c r="E50" s="71"/>
      <c r="F50" s="62"/>
      <c r="G50" s="17"/>
      <c r="H50" s="17"/>
      <c r="I50" s="57">
        <f t="shared" si="0"/>
        <v>0</v>
      </c>
      <c r="J50" s="62"/>
      <c r="K50" s="74" t="s">
        <v>107</v>
      </c>
      <c r="L50" s="75" t="s">
        <v>108</v>
      </c>
      <c r="M50" s="73">
        <v>9864222301</v>
      </c>
      <c r="N50" s="73" t="s">
        <v>112</v>
      </c>
      <c r="O50" s="73">
        <v>9508201126</v>
      </c>
      <c r="P50" s="66"/>
      <c r="Q50" s="62"/>
      <c r="R50" s="77" t="s">
        <v>342</v>
      </c>
      <c r="S50" s="77" t="s">
        <v>336</v>
      </c>
      <c r="T50" s="18"/>
    </row>
    <row r="51" spans="1:20">
      <c r="A51" s="4">
        <v>47</v>
      </c>
      <c r="B51" s="66"/>
      <c r="C51" s="66"/>
      <c r="D51" s="66"/>
      <c r="E51" s="71"/>
      <c r="F51" s="62"/>
      <c r="G51" s="19"/>
      <c r="H51" s="19"/>
      <c r="I51" s="57">
        <f t="shared" si="0"/>
        <v>0</v>
      </c>
      <c r="J51" s="62"/>
      <c r="K51" s="66"/>
      <c r="L51" s="66"/>
      <c r="M51" s="62"/>
      <c r="N51" s="86"/>
      <c r="O51" s="73"/>
      <c r="P51" s="187"/>
      <c r="Q51" s="62"/>
      <c r="R51" s="66"/>
      <c r="S51" s="77"/>
      <c r="T51" s="18"/>
    </row>
    <row r="52" spans="1:20" ht="33">
      <c r="A52" s="4">
        <v>48</v>
      </c>
      <c r="B52" s="79" t="s">
        <v>62</v>
      </c>
      <c r="C52" s="62" t="s">
        <v>315</v>
      </c>
      <c r="D52" s="70" t="s">
        <v>25</v>
      </c>
      <c r="E52" s="71"/>
      <c r="F52" s="62"/>
      <c r="G52" s="19"/>
      <c r="H52" s="19"/>
      <c r="I52" s="57">
        <f t="shared" si="0"/>
        <v>0</v>
      </c>
      <c r="J52" s="87">
        <v>9859168019</v>
      </c>
      <c r="K52" s="92" t="s">
        <v>138</v>
      </c>
      <c r="L52" s="92" t="s">
        <v>218</v>
      </c>
      <c r="M52" s="88">
        <v>9854927240</v>
      </c>
      <c r="N52" s="188" t="s">
        <v>234</v>
      </c>
      <c r="O52" s="88">
        <v>9435855525</v>
      </c>
      <c r="P52" s="187">
        <v>43636</v>
      </c>
      <c r="Q52" s="62" t="s">
        <v>222</v>
      </c>
      <c r="R52" s="77" t="s">
        <v>340</v>
      </c>
      <c r="S52" s="77"/>
      <c r="T52" s="18"/>
    </row>
    <row r="53" spans="1:20">
      <c r="A53" s="4">
        <v>49</v>
      </c>
      <c r="B53" s="79" t="s">
        <v>63</v>
      </c>
      <c r="C53" s="62" t="s">
        <v>316</v>
      </c>
      <c r="D53" s="70" t="s">
        <v>25</v>
      </c>
      <c r="E53" s="71"/>
      <c r="F53" s="62"/>
      <c r="G53" s="19"/>
      <c r="H53" s="19"/>
      <c r="I53" s="57">
        <f t="shared" si="0"/>
        <v>0</v>
      </c>
      <c r="J53" s="84" t="s">
        <v>244</v>
      </c>
      <c r="K53" s="74" t="s">
        <v>107</v>
      </c>
      <c r="L53" s="75" t="s">
        <v>108</v>
      </c>
      <c r="M53" s="73">
        <v>9864222301</v>
      </c>
      <c r="N53" s="73" t="s">
        <v>112</v>
      </c>
      <c r="O53" s="73">
        <v>9508201126</v>
      </c>
      <c r="P53" s="187"/>
      <c r="Q53" s="66"/>
      <c r="R53" s="77"/>
      <c r="S53" s="77" t="s">
        <v>336</v>
      </c>
      <c r="T53" s="18"/>
    </row>
    <row r="54" spans="1:20">
      <c r="A54" s="4">
        <v>50</v>
      </c>
      <c r="B54" s="79"/>
      <c r="C54" s="62"/>
      <c r="D54" s="70"/>
      <c r="E54" s="71"/>
      <c r="F54" s="62"/>
      <c r="G54" s="19"/>
      <c r="H54" s="19"/>
      <c r="I54" s="57">
        <f t="shared" si="0"/>
        <v>0</v>
      </c>
      <c r="J54" s="87"/>
      <c r="K54" s="74"/>
      <c r="L54" s="118"/>
      <c r="M54" s="62"/>
      <c r="N54" s="86"/>
      <c r="O54" s="73"/>
      <c r="P54" s="187"/>
      <c r="Q54" s="62"/>
      <c r="R54" s="77"/>
      <c r="S54" s="77"/>
      <c r="T54" s="18"/>
    </row>
    <row r="55" spans="1:20" ht="33">
      <c r="A55" s="4">
        <v>51</v>
      </c>
      <c r="B55" s="79" t="s">
        <v>62</v>
      </c>
      <c r="C55" s="62" t="s">
        <v>317</v>
      </c>
      <c r="D55" s="68" t="s">
        <v>25</v>
      </c>
      <c r="E55" s="71"/>
      <c r="F55" s="62"/>
      <c r="G55" s="19"/>
      <c r="H55" s="19"/>
      <c r="I55" s="57">
        <f t="shared" si="0"/>
        <v>0</v>
      </c>
      <c r="J55" s="73">
        <v>9508201126</v>
      </c>
      <c r="K55" s="92" t="s">
        <v>138</v>
      </c>
      <c r="L55" s="92" t="s">
        <v>218</v>
      </c>
      <c r="M55" s="88">
        <v>9854927240</v>
      </c>
      <c r="N55" s="86" t="s">
        <v>219</v>
      </c>
      <c r="O55" s="73">
        <v>9706524225</v>
      </c>
      <c r="P55" s="187">
        <v>43637</v>
      </c>
      <c r="Q55" s="62" t="s">
        <v>120</v>
      </c>
      <c r="R55" s="77" t="s">
        <v>150</v>
      </c>
      <c r="S55" s="77"/>
      <c r="T55" s="18"/>
    </row>
    <row r="56" spans="1:20">
      <c r="A56" s="4">
        <v>52</v>
      </c>
      <c r="B56" s="79" t="s">
        <v>63</v>
      </c>
      <c r="C56" s="62" t="s">
        <v>318</v>
      </c>
      <c r="D56" s="70" t="s">
        <v>25</v>
      </c>
      <c r="E56" s="71"/>
      <c r="F56" s="71"/>
      <c r="G56" s="19"/>
      <c r="H56" s="19"/>
      <c r="I56" s="57">
        <f t="shared" si="0"/>
        <v>0</v>
      </c>
      <c r="J56" s="73">
        <v>9706524225</v>
      </c>
      <c r="K56" s="92"/>
      <c r="L56" s="92"/>
      <c r="M56" s="88"/>
      <c r="N56" s="86"/>
      <c r="O56" s="73"/>
      <c r="P56" s="66"/>
      <c r="Q56" s="66"/>
      <c r="R56" s="77"/>
      <c r="S56" s="66"/>
      <c r="T56" s="18"/>
    </row>
    <row r="57" spans="1:20">
      <c r="A57" s="4">
        <v>53</v>
      </c>
      <c r="B57" s="79"/>
      <c r="C57" s="186"/>
      <c r="D57" s="70"/>
      <c r="E57" s="71"/>
      <c r="F57" s="71"/>
      <c r="G57" s="17"/>
      <c r="H57" s="17"/>
      <c r="I57" s="57">
        <f t="shared" si="0"/>
        <v>0</v>
      </c>
      <c r="J57" s="87"/>
      <c r="K57" s="74"/>
      <c r="L57" s="118"/>
      <c r="M57" s="62"/>
      <c r="N57" s="86"/>
      <c r="O57" s="73"/>
      <c r="P57" s="187"/>
      <c r="Q57" s="62"/>
      <c r="R57" s="77"/>
      <c r="S57" s="77" t="s">
        <v>336</v>
      </c>
      <c r="T57" s="18"/>
    </row>
    <row r="58" spans="1:20">
      <c r="A58" s="4">
        <v>54</v>
      </c>
      <c r="B58" s="79" t="s">
        <v>62</v>
      </c>
      <c r="C58" s="62" t="s">
        <v>319</v>
      </c>
      <c r="D58" s="70" t="s">
        <v>25</v>
      </c>
      <c r="E58" s="71"/>
      <c r="F58" s="62"/>
      <c r="G58" s="19"/>
      <c r="H58" s="19"/>
      <c r="I58" s="57">
        <f t="shared" si="0"/>
        <v>0</v>
      </c>
      <c r="J58" s="73">
        <v>9508201126</v>
      </c>
      <c r="K58" s="74" t="s">
        <v>107</v>
      </c>
      <c r="L58" s="75" t="s">
        <v>108</v>
      </c>
      <c r="M58" s="73">
        <v>9864222301</v>
      </c>
      <c r="N58" s="73" t="s">
        <v>112</v>
      </c>
      <c r="O58" s="73">
        <v>9508201126</v>
      </c>
      <c r="P58" s="187">
        <v>43638</v>
      </c>
      <c r="Q58" s="62" t="s">
        <v>230</v>
      </c>
      <c r="R58" s="77"/>
      <c r="S58" s="77"/>
      <c r="T58" s="18"/>
    </row>
    <row r="59" spans="1:20" ht="33">
      <c r="A59" s="4">
        <v>55</v>
      </c>
      <c r="B59" s="79" t="s">
        <v>62</v>
      </c>
      <c r="C59" s="62" t="s">
        <v>320</v>
      </c>
      <c r="D59" s="70" t="s">
        <v>25</v>
      </c>
      <c r="E59" s="71"/>
      <c r="F59" s="62"/>
      <c r="G59" s="19"/>
      <c r="H59" s="19"/>
      <c r="I59" s="57">
        <f t="shared" si="0"/>
        <v>0</v>
      </c>
      <c r="J59" s="73">
        <v>9508201126</v>
      </c>
      <c r="K59" s="74" t="s">
        <v>107</v>
      </c>
      <c r="L59" s="75" t="s">
        <v>108</v>
      </c>
      <c r="M59" s="73">
        <v>9864222301</v>
      </c>
      <c r="N59" s="73" t="s">
        <v>112</v>
      </c>
      <c r="O59" s="73">
        <v>9508201126</v>
      </c>
      <c r="P59" s="66"/>
      <c r="Q59" s="62"/>
      <c r="R59" s="77"/>
      <c r="S59" s="77"/>
      <c r="T59" s="18"/>
    </row>
    <row r="60" spans="1:20">
      <c r="A60" s="4">
        <v>56</v>
      </c>
      <c r="B60" s="79" t="s">
        <v>63</v>
      </c>
      <c r="C60" s="62" t="s">
        <v>321</v>
      </c>
      <c r="D60" s="70" t="s">
        <v>25</v>
      </c>
      <c r="E60" s="71"/>
      <c r="F60" s="62"/>
      <c r="G60" s="19"/>
      <c r="H60" s="19"/>
      <c r="I60" s="57">
        <f t="shared" si="0"/>
        <v>0</v>
      </c>
      <c r="J60" s="73">
        <v>9508201126</v>
      </c>
      <c r="K60" s="74" t="s">
        <v>107</v>
      </c>
      <c r="L60" s="75" t="s">
        <v>108</v>
      </c>
      <c r="M60" s="73">
        <v>9864222301</v>
      </c>
      <c r="N60" s="73" t="s">
        <v>219</v>
      </c>
      <c r="O60" s="73">
        <v>9508201126</v>
      </c>
      <c r="P60" s="187"/>
      <c r="Q60" s="62"/>
      <c r="R60" s="77"/>
      <c r="S60" s="77"/>
      <c r="T60" s="18"/>
    </row>
    <row r="61" spans="1:20">
      <c r="A61" s="4">
        <v>57</v>
      </c>
      <c r="B61" s="79"/>
      <c r="C61" s="62"/>
      <c r="D61" s="70"/>
      <c r="E61" s="71"/>
      <c r="F61" s="62"/>
      <c r="G61" s="19"/>
      <c r="H61" s="19"/>
      <c r="I61" s="57">
        <f t="shared" si="0"/>
        <v>0</v>
      </c>
      <c r="J61" s="66"/>
      <c r="K61" s="66"/>
      <c r="L61" s="66"/>
      <c r="M61" s="66"/>
      <c r="N61" s="66"/>
      <c r="O61" s="66"/>
      <c r="P61" s="191">
        <v>43639</v>
      </c>
      <c r="Q61" s="192" t="s">
        <v>123</v>
      </c>
      <c r="R61" s="77"/>
      <c r="S61" s="77" t="s">
        <v>336</v>
      </c>
      <c r="T61" s="18"/>
    </row>
    <row r="62" spans="1:20" ht="33">
      <c r="A62" s="4">
        <v>58</v>
      </c>
      <c r="B62" s="79" t="s">
        <v>62</v>
      </c>
      <c r="C62" s="62" t="s">
        <v>322</v>
      </c>
      <c r="D62" s="70" t="s">
        <v>25</v>
      </c>
      <c r="E62" s="71"/>
      <c r="F62" s="62"/>
      <c r="G62" s="19"/>
      <c r="H62" s="19"/>
      <c r="I62" s="57">
        <f t="shared" si="0"/>
        <v>0</v>
      </c>
      <c r="J62" s="87">
        <v>9707096454</v>
      </c>
      <c r="K62" s="74" t="s">
        <v>107</v>
      </c>
      <c r="L62" s="75" t="s">
        <v>108</v>
      </c>
      <c r="M62" s="73">
        <v>9864222301</v>
      </c>
      <c r="N62" s="73" t="s">
        <v>343</v>
      </c>
      <c r="O62" s="73">
        <v>9577123697</v>
      </c>
      <c r="P62" s="193">
        <v>43640</v>
      </c>
      <c r="Q62" s="194" t="s">
        <v>100</v>
      </c>
      <c r="R62" s="77"/>
      <c r="S62" s="77"/>
      <c r="T62" s="18"/>
    </row>
    <row r="63" spans="1:20" ht="30.75">
      <c r="A63" s="4">
        <v>59</v>
      </c>
      <c r="B63" s="79" t="s">
        <v>62</v>
      </c>
      <c r="C63" s="62" t="s">
        <v>323</v>
      </c>
      <c r="D63" s="70" t="s">
        <v>25</v>
      </c>
      <c r="E63" s="71"/>
      <c r="F63" s="62"/>
      <c r="G63" s="19"/>
      <c r="H63" s="19"/>
      <c r="I63" s="57">
        <f t="shared" si="0"/>
        <v>0</v>
      </c>
      <c r="J63" s="62"/>
      <c r="K63" s="74" t="s">
        <v>107</v>
      </c>
      <c r="L63" s="75" t="s">
        <v>108</v>
      </c>
      <c r="M63" s="73">
        <v>9864222301</v>
      </c>
      <c r="N63" s="73" t="s">
        <v>343</v>
      </c>
      <c r="O63" s="73">
        <v>9577123697</v>
      </c>
      <c r="P63" s="187"/>
      <c r="Q63" s="196"/>
      <c r="R63" s="77" t="s">
        <v>128</v>
      </c>
      <c r="S63" s="77" t="s">
        <v>336</v>
      </c>
      <c r="T63" s="18"/>
    </row>
    <row r="64" spans="1:20">
      <c r="A64" s="4">
        <v>60</v>
      </c>
      <c r="B64" s="79"/>
      <c r="C64" s="68"/>
      <c r="D64" s="70"/>
      <c r="E64" s="71"/>
      <c r="F64" s="62"/>
      <c r="G64" s="19"/>
      <c r="H64" s="19"/>
      <c r="I64" s="57">
        <f t="shared" si="0"/>
        <v>0</v>
      </c>
      <c r="J64" s="66"/>
      <c r="K64" s="66"/>
      <c r="L64" s="66"/>
      <c r="M64" s="66"/>
      <c r="N64" s="66"/>
      <c r="O64" s="66"/>
      <c r="P64" s="187"/>
      <c r="Q64" s="196"/>
      <c r="R64" s="77" t="s">
        <v>128</v>
      </c>
      <c r="S64" s="77" t="s">
        <v>336</v>
      </c>
      <c r="T64" s="18"/>
    </row>
    <row r="65" spans="1:20">
      <c r="A65" s="4">
        <v>61</v>
      </c>
      <c r="B65" s="79" t="s">
        <v>62</v>
      </c>
      <c r="C65" s="62" t="s">
        <v>324</v>
      </c>
      <c r="D65" s="70" t="s">
        <v>25</v>
      </c>
      <c r="E65" s="71"/>
      <c r="F65" s="62"/>
      <c r="G65" s="19"/>
      <c r="H65" s="19"/>
      <c r="I65" s="57">
        <f t="shared" si="0"/>
        <v>0</v>
      </c>
      <c r="J65" s="87">
        <v>9706137197</v>
      </c>
      <c r="K65" s="74" t="s">
        <v>132</v>
      </c>
      <c r="L65" s="74" t="s">
        <v>133</v>
      </c>
      <c r="M65" s="74">
        <v>9707170999</v>
      </c>
      <c r="N65" s="195" t="s">
        <v>227</v>
      </c>
      <c r="O65" s="73">
        <v>8011985883</v>
      </c>
      <c r="P65" s="193">
        <v>43641</v>
      </c>
      <c r="Q65" s="194" t="s">
        <v>100</v>
      </c>
      <c r="R65" s="77" t="s">
        <v>128</v>
      </c>
      <c r="S65" s="77"/>
      <c r="T65" s="18"/>
    </row>
    <row r="66" spans="1:20">
      <c r="A66" s="4">
        <v>62</v>
      </c>
      <c r="B66" s="79" t="s">
        <v>63</v>
      </c>
      <c r="C66" s="62" t="s">
        <v>325</v>
      </c>
      <c r="D66" s="70" t="s">
        <v>25</v>
      </c>
      <c r="E66" s="71"/>
      <c r="F66" s="62"/>
      <c r="G66" s="19"/>
      <c r="H66" s="19"/>
      <c r="I66" s="57">
        <f t="shared" si="0"/>
        <v>0</v>
      </c>
      <c r="J66" s="73">
        <v>9508201126</v>
      </c>
      <c r="K66" s="65"/>
      <c r="L66" s="92" t="s">
        <v>218</v>
      </c>
      <c r="M66" s="88">
        <v>9854927240</v>
      </c>
      <c r="N66" s="86" t="s">
        <v>219</v>
      </c>
      <c r="O66" s="73">
        <v>9706524225</v>
      </c>
      <c r="P66" s="187"/>
      <c r="Q66" s="62"/>
      <c r="R66" s="77" t="s">
        <v>128</v>
      </c>
      <c r="S66" s="77"/>
      <c r="T66" s="18"/>
    </row>
    <row r="67" spans="1:20">
      <c r="A67" s="4">
        <v>63</v>
      </c>
      <c r="B67" s="79"/>
      <c r="C67" s="62"/>
      <c r="D67" s="70"/>
      <c r="E67" s="71"/>
      <c r="F67" s="62"/>
      <c r="G67" s="19"/>
      <c r="H67" s="19"/>
      <c r="I67" s="57">
        <f t="shared" si="0"/>
        <v>0</v>
      </c>
      <c r="J67" s="66"/>
      <c r="K67" s="77"/>
      <c r="L67" s="92"/>
      <c r="M67" s="88"/>
      <c r="N67" s="86"/>
      <c r="O67" s="73"/>
      <c r="P67" s="187"/>
      <c r="Q67" s="62"/>
      <c r="R67" s="77"/>
      <c r="S67" s="77"/>
      <c r="T67" s="18"/>
    </row>
    <row r="68" spans="1:20">
      <c r="A68" s="4">
        <v>64</v>
      </c>
      <c r="B68" s="65"/>
      <c r="C68" s="65"/>
      <c r="D68" s="65"/>
      <c r="E68" s="71"/>
      <c r="F68" s="62"/>
      <c r="G68" s="19"/>
      <c r="H68" s="19"/>
      <c r="I68" s="57">
        <f t="shared" si="0"/>
        <v>0</v>
      </c>
      <c r="J68" s="62"/>
      <c r="K68" s="77"/>
      <c r="L68" s="92"/>
      <c r="M68" s="88"/>
      <c r="N68" s="86"/>
      <c r="O68" s="73"/>
      <c r="P68" s="187"/>
      <c r="Q68" s="62"/>
      <c r="R68" s="77" t="s">
        <v>130</v>
      </c>
      <c r="S68" s="77"/>
      <c r="T68" s="18"/>
    </row>
    <row r="69" spans="1:20">
      <c r="A69" s="4">
        <v>65</v>
      </c>
      <c r="B69" s="79" t="s">
        <v>62</v>
      </c>
      <c r="C69" s="62" t="s">
        <v>326</v>
      </c>
      <c r="D69" s="70" t="s">
        <v>25</v>
      </c>
      <c r="E69" s="71"/>
      <c r="F69" s="62"/>
      <c r="G69" s="19"/>
      <c r="H69" s="19"/>
      <c r="I69" s="57">
        <f t="shared" si="0"/>
        <v>0</v>
      </c>
      <c r="J69" s="62"/>
      <c r="K69" s="77"/>
      <c r="L69" s="92" t="s">
        <v>218</v>
      </c>
      <c r="M69" s="88">
        <v>9854927240</v>
      </c>
      <c r="N69" s="86" t="s">
        <v>219</v>
      </c>
      <c r="O69" s="73">
        <v>9706524225</v>
      </c>
      <c r="P69" s="187">
        <v>43642</v>
      </c>
      <c r="Q69" s="62" t="s">
        <v>110</v>
      </c>
      <c r="R69" s="65"/>
      <c r="S69" s="77"/>
      <c r="T69" s="18"/>
    </row>
    <row r="70" spans="1:20" ht="33">
      <c r="A70" s="4">
        <v>66</v>
      </c>
      <c r="B70" s="79" t="s">
        <v>63</v>
      </c>
      <c r="C70" s="62" t="s">
        <v>327</v>
      </c>
      <c r="D70" s="70" t="s">
        <v>25</v>
      </c>
      <c r="E70" s="71"/>
      <c r="F70" s="62"/>
      <c r="G70" s="19"/>
      <c r="H70" s="19"/>
      <c r="I70" s="57">
        <f t="shared" ref="I70:I133" si="1">SUM(G70:H70)</f>
        <v>0</v>
      </c>
      <c r="J70" s="62">
        <v>9957246436</v>
      </c>
      <c r="K70" s="77"/>
      <c r="L70" s="92" t="s">
        <v>218</v>
      </c>
      <c r="M70" s="88">
        <v>9854927240</v>
      </c>
      <c r="N70" s="86" t="s">
        <v>219</v>
      </c>
      <c r="O70" s="73">
        <v>9706524225</v>
      </c>
      <c r="P70" s="77"/>
      <c r="Q70" s="77"/>
      <c r="R70" s="77"/>
      <c r="S70" s="77" t="s">
        <v>336</v>
      </c>
      <c r="T70" s="18"/>
    </row>
    <row r="71" spans="1:20">
      <c r="A71" s="4">
        <v>67</v>
      </c>
      <c r="B71" s="66"/>
      <c r="C71" s="66"/>
      <c r="D71" s="70" t="s">
        <v>25</v>
      </c>
      <c r="E71" s="82"/>
      <c r="F71" s="65"/>
      <c r="G71" s="19"/>
      <c r="H71" s="19"/>
      <c r="I71" s="57">
        <f t="shared" si="1"/>
        <v>0</v>
      </c>
      <c r="J71" s="77"/>
      <c r="K71" s="77"/>
      <c r="L71" s="77"/>
      <c r="M71" s="77"/>
      <c r="N71" s="77"/>
      <c r="O71" s="77"/>
      <c r="P71" s="77"/>
      <c r="Q71" s="77"/>
      <c r="R71" s="77"/>
      <c r="S71" s="66"/>
      <c r="T71" s="18"/>
    </row>
    <row r="72" spans="1:20">
      <c r="A72" s="4">
        <v>68</v>
      </c>
      <c r="B72" s="79" t="s">
        <v>62</v>
      </c>
      <c r="C72" s="62" t="s">
        <v>328</v>
      </c>
      <c r="D72" s="70" t="s">
        <v>25</v>
      </c>
      <c r="E72" s="71"/>
      <c r="F72" s="62"/>
      <c r="G72" s="19"/>
      <c r="H72" s="19"/>
      <c r="I72" s="57">
        <f t="shared" si="1"/>
        <v>0</v>
      </c>
      <c r="J72" s="62"/>
      <c r="K72" s="74" t="s">
        <v>107</v>
      </c>
      <c r="L72" s="75" t="s">
        <v>108</v>
      </c>
      <c r="M72" s="73">
        <v>9864222301</v>
      </c>
      <c r="N72" s="73" t="s">
        <v>112</v>
      </c>
      <c r="O72" s="73">
        <v>9508201126</v>
      </c>
      <c r="P72" s="187">
        <v>43643</v>
      </c>
      <c r="Q72" s="62" t="s">
        <v>113</v>
      </c>
      <c r="R72" s="77" t="s">
        <v>158</v>
      </c>
      <c r="S72" s="77" t="s">
        <v>336</v>
      </c>
      <c r="T72" s="18"/>
    </row>
    <row r="73" spans="1:20">
      <c r="A73" s="4">
        <v>69</v>
      </c>
      <c r="B73" s="79" t="s">
        <v>63</v>
      </c>
      <c r="C73" s="62" t="s">
        <v>329</v>
      </c>
      <c r="D73" s="77"/>
      <c r="E73" s="71"/>
      <c r="F73" s="62"/>
      <c r="G73" s="19"/>
      <c r="H73" s="19"/>
      <c r="I73" s="57">
        <f t="shared" si="1"/>
        <v>0</v>
      </c>
      <c r="J73" s="62"/>
      <c r="K73" s="74" t="s">
        <v>107</v>
      </c>
      <c r="L73" s="75" t="s">
        <v>108</v>
      </c>
      <c r="M73" s="73">
        <v>9864222301</v>
      </c>
      <c r="N73" s="73" t="s">
        <v>112</v>
      </c>
      <c r="O73" s="73">
        <v>9508201126</v>
      </c>
      <c r="P73" s="187"/>
      <c r="Q73" s="62"/>
      <c r="R73" s="77" t="s">
        <v>158</v>
      </c>
      <c r="S73" s="77"/>
      <c r="T73" s="18"/>
    </row>
    <row r="74" spans="1:20">
      <c r="A74" s="4">
        <v>70</v>
      </c>
      <c r="B74" s="79"/>
      <c r="C74" s="77"/>
      <c r="D74" s="70" t="s">
        <v>25</v>
      </c>
      <c r="E74" s="71"/>
      <c r="F74" s="62"/>
      <c r="G74" s="19"/>
      <c r="H74" s="19"/>
      <c r="I74" s="57">
        <f t="shared" si="1"/>
        <v>0</v>
      </c>
      <c r="J74" s="87"/>
      <c r="K74" s="74"/>
      <c r="L74" s="75"/>
      <c r="M74" s="73"/>
      <c r="N74" s="73"/>
      <c r="O74" s="73"/>
      <c r="P74" s="66"/>
      <c r="Q74" s="66"/>
      <c r="R74" s="77"/>
      <c r="S74" s="77"/>
      <c r="T74" s="18"/>
    </row>
    <row r="75" spans="1:20">
      <c r="A75" s="4">
        <v>71</v>
      </c>
      <c r="B75" s="79" t="s">
        <v>62</v>
      </c>
      <c r="C75" s="65" t="s">
        <v>330</v>
      </c>
      <c r="D75" s="70" t="s">
        <v>25</v>
      </c>
      <c r="E75" s="71"/>
      <c r="F75" s="62"/>
      <c r="G75" s="19"/>
      <c r="H75" s="19"/>
      <c r="I75" s="57">
        <f t="shared" si="1"/>
        <v>0</v>
      </c>
      <c r="J75" s="87">
        <v>9864036718</v>
      </c>
      <c r="K75" s="92" t="s">
        <v>138</v>
      </c>
      <c r="L75" s="92" t="s">
        <v>218</v>
      </c>
      <c r="M75" s="88">
        <v>9854927240</v>
      </c>
      <c r="N75" s="188" t="s">
        <v>234</v>
      </c>
      <c r="O75" s="88">
        <v>9435855525</v>
      </c>
      <c r="P75" s="76">
        <v>43644</v>
      </c>
      <c r="Q75" s="77" t="s">
        <v>118</v>
      </c>
      <c r="R75" s="77" t="s">
        <v>130</v>
      </c>
      <c r="S75" s="77" t="s">
        <v>336</v>
      </c>
      <c r="T75" s="18"/>
    </row>
    <row r="76" spans="1:20">
      <c r="A76" s="4">
        <v>72</v>
      </c>
      <c r="B76" s="79" t="s">
        <v>63</v>
      </c>
      <c r="C76" s="62" t="s">
        <v>331</v>
      </c>
      <c r="D76" s="70" t="s">
        <v>25</v>
      </c>
      <c r="E76" s="78"/>
      <c r="F76" s="77"/>
      <c r="G76" s="19"/>
      <c r="H76" s="19"/>
      <c r="I76" s="57">
        <f t="shared" si="1"/>
        <v>0</v>
      </c>
      <c r="J76" s="87">
        <v>9859168019</v>
      </c>
      <c r="K76" s="92" t="s">
        <v>138</v>
      </c>
      <c r="L76" s="92" t="s">
        <v>218</v>
      </c>
      <c r="M76" s="88">
        <v>9854927240</v>
      </c>
      <c r="N76" s="188" t="s">
        <v>234</v>
      </c>
      <c r="O76" s="88">
        <v>9435855525</v>
      </c>
      <c r="P76" s="76"/>
      <c r="Q76" s="77"/>
      <c r="R76" s="77" t="s">
        <v>144</v>
      </c>
      <c r="S76" s="77" t="s">
        <v>336</v>
      </c>
      <c r="T76" s="18"/>
    </row>
    <row r="77" spans="1:20">
      <c r="A77" s="4">
        <v>73</v>
      </c>
      <c r="B77" s="79"/>
      <c r="C77" s="62"/>
      <c r="D77" s="70"/>
      <c r="E77" s="71"/>
      <c r="F77" s="62"/>
      <c r="G77" s="19"/>
      <c r="H77" s="19"/>
      <c r="I77" s="57">
        <f t="shared" si="1"/>
        <v>0</v>
      </c>
      <c r="J77" s="18"/>
      <c r="K77" s="18"/>
      <c r="L77" s="18"/>
      <c r="M77" s="18"/>
      <c r="N77" s="18"/>
      <c r="O77" s="18"/>
      <c r="P77" s="76"/>
      <c r="Q77" s="77"/>
      <c r="R77" s="77"/>
      <c r="S77" s="77"/>
      <c r="T77" s="18"/>
    </row>
    <row r="78" spans="1:20">
      <c r="A78" s="4">
        <v>74</v>
      </c>
      <c r="B78" s="79" t="s">
        <v>62</v>
      </c>
      <c r="C78" s="62" t="s">
        <v>332</v>
      </c>
      <c r="D78" s="70" t="s">
        <v>25</v>
      </c>
      <c r="E78" s="71"/>
      <c r="F78" s="62"/>
      <c r="G78" s="19">
        <v>23</v>
      </c>
      <c r="H78" s="19">
        <v>31</v>
      </c>
      <c r="I78" s="57">
        <f t="shared" si="1"/>
        <v>54</v>
      </c>
      <c r="J78" s="18"/>
      <c r="K78" s="18"/>
      <c r="L78" s="18"/>
      <c r="M78" s="18"/>
      <c r="N78" s="18"/>
      <c r="O78" s="18"/>
      <c r="P78" s="76"/>
      <c r="Q78" s="77"/>
      <c r="R78" s="77"/>
      <c r="S78" s="77"/>
      <c r="T78" s="18"/>
    </row>
    <row r="79" spans="1:20">
      <c r="A79" s="4">
        <v>75</v>
      </c>
      <c r="B79" s="79" t="s">
        <v>63</v>
      </c>
      <c r="C79" s="62" t="s">
        <v>333</v>
      </c>
      <c r="D79" s="70" t="s">
        <v>25</v>
      </c>
      <c r="E79" s="71"/>
      <c r="F79" s="62"/>
      <c r="G79" s="19">
        <v>22</v>
      </c>
      <c r="H79" s="19">
        <v>26</v>
      </c>
      <c r="I79" s="57">
        <f t="shared" si="1"/>
        <v>48</v>
      </c>
      <c r="J79" s="62"/>
      <c r="K79" s="92" t="s">
        <v>125</v>
      </c>
      <c r="L79" s="100" t="s">
        <v>126</v>
      </c>
      <c r="M79" s="101">
        <v>9957430641</v>
      </c>
      <c r="N79" s="102" t="s">
        <v>127</v>
      </c>
      <c r="O79" s="73">
        <v>8486287850</v>
      </c>
      <c r="P79" s="76"/>
      <c r="Q79" s="77"/>
      <c r="R79" s="77"/>
      <c r="S79" s="77"/>
      <c r="T79" s="18"/>
    </row>
    <row r="80" spans="1:20">
      <c r="A80" s="4">
        <v>76</v>
      </c>
      <c r="B80" s="79"/>
      <c r="C80" s="62"/>
      <c r="D80" s="65"/>
      <c r="E80" s="71"/>
      <c r="F80" s="62"/>
      <c r="G80" s="19"/>
      <c r="H80" s="19"/>
      <c r="I80" s="57">
        <f t="shared" si="1"/>
        <v>0</v>
      </c>
      <c r="J80" s="18"/>
      <c r="K80" s="18"/>
      <c r="L80" s="18"/>
      <c r="M80" s="18"/>
      <c r="N80" s="18"/>
      <c r="O80" s="18"/>
      <c r="P80" s="76">
        <v>43645</v>
      </c>
      <c r="Q80" s="77" t="s">
        <v>120</v>
      </c>
      <c r="R80" s="77" t="s">
        <v>130</v>
      </c>
      <c r="S80" s="77" t="s">
        <v>336</v>
      </c>
      <c r="T80" s="18"/>
    </row>
    <row r="81" spans="1:20">
      <c r="A81" s="4">
        <v>77</v>
      </c>
      <c r="B81" s="79"/>
      <c r="C81" s="62"/>
      <c r="D81" s="70" t="s">
        <v>25</v>
      </c>
      <c r="E81" s="71"/>
      <c r="F81" s="62"/>
      <c r="G81" s="19"/>
      <c r="H81" s="19"/>
      <c r="I81" s="57">
        <f t="shared" si="1"/>
        <v>0</v>
      </c>
      <c r="J81" s="18"/>
      <c r="K81" s="18"/>
      <c r="L81" s="18"/>
      <c r="M81" s="18"/>
      <c r="N81" s="18"/>
      <c r="O81" s="18"/>
      <c r="P81" s="76"/>
      <c r="Q81" s="77"/>
      <c r="R81" s="77"/>
      <c r="S81" s="77"/>
      <c r="T81" s="18"/>
    </row>
    <row r="82" spans="1:20">
      <c r="A82" s="4">
        <v>78</v>
      </c>
      <c r="B82" s="79" t="s">
        <v>62</v>
      </c>
      <c r="C82" s="62" t="s">
        <v>334</v>
      </c>
      <c r="D82" s="77" t="s">
        <v>25</v>
      </c>
      <c r="E82" s="71"/>
      <c r="F82" s="65"/>
      <c r="G82" s="19">
        <v>21</v>
      </c>
      <c r="H82" s="19">
        <v>26</v>
      </c>
      <c r="I82" s="57">
        <f t="shared" si="1"/>
        <v>47</v>
      </c>
      <c r="J82" s="18"/>
      <c r="K82" s="92" t="s">
        <v>115</v>
      </c>
      <c r="L82" s="92" t="s">
        <v>116</v>
      </c>
      <c r="M82" s="88">
        <v>9954077517</v>
      </c>
      <c r="N82" s="93" t="s">
        <v>117</v>
      </c>
      <c r="O82" s="92">
        <v>9707811933</v>
      </c>
      <c r="P82" s="76"/>
      <c r="Q82" s="77"/>
      <c r="R82" s="77"/>
      <c r="S82" s="77"/>
      <c r="T82" s="18"/>
    </row>
    <row r="83" spans="1:20">
      <c r="A83" s="4">
        <v>79</v>
      </c>
      <c r="B83" s="79" t="s">
        <v>63</v>
      </c>
      <c r="C83" s="77" t="s">
        <v>335</v>
      </c>
      <c r="D83" s="66"/>
      <c r="E83" s="78"/>
      <c r="F83" s="77"/>
      <c r="G83" s="19">
        <v>31</v>
      </c>
      <c r="H83" s="19">
        <v>27</v>
      </c>
      <c r="I83" s="57">
        <f t="shared" si="1"/>
        <v>58</v>
      </c>
      <c r="J83" s="18"/>
      <c r="K83" s="74" t="s">
        <v>107</v>
      </c>
      <c r="L83" s="75" t="s">
        <v>108</v>
      </c>
      <c r="M83" s="73">
        <v>9864222301</v>
      </c>
      <c r="N83" s="73" t="s">
        <v>112</v>
      </c>
      <c r="O83" s="73">
        <v>9508201126</v>
      </c>
      <c r="P83" s="76">
        <v>43646</v>
      </c>
      <c r="Q83" s="77" t="s">
        <v>122</v>
      </c>
      <c r="R83" s="77" t="s">
        <v>144</v>
      </c>
      <c r="S83" s="77" t="s">
        <v>336</v>
      </c>
      <c r="T83" s="18"/>
    </row>
    <row r="84" spans="1:20">
      <c r="A84" s="4">
        <v>80</v>
      </c>
      <c r="B84" s="17"/>
      <c r="C84" s="18"/>
      <c r="D84" s="18"/>
      <c r="E84" s="19"/>
      <c r="F84" s="18"/>
      <c r="G84" s="19"/>
      <c r="H84" s="19"/>
      <c r="I84" s="57">
        <f t="shared" si="1"/>
        <v>0</v>
      </c>
      <c r="J84" s="18"/>
      <c r="K84" s="18"/>
      <c r="L84" s="18"/>
      <c r="M84" s="18"/>
      <c r="N84" s="18"/>
      <c r="O84" s="18"/>
      <c r="P84" s="66"/>
      <c r="Q84" s="66"/>
      <c r="R84" s="77"/>
      <c r="S84" s="18"/>
      <c r="T84" s="18"/>
    </row>
    <row r="85" spans="1:20">
      <c r="A85" s="4">
        <v>81</v>
      </c>
      <c r="B85" s="17"/>
      <c r="C85" s="18"/>
      <c r="D85" s="18"/>
      <c r="E85" s="19"/>
      <c r="F85" s="18"/>
      <c r="G85" s="19"/>
      <c r="H85" s="19"/>
      <c r="I85" s="57">
        <f t="shared" si="1"/>
        <v>0</v>
      </c>
      <c r="J85" s="18"/>
      <c r="K85" s="18"/>
      <c r="L85" s="18"/>
      <c r="M85" s="18"/>
      <c r="N85" s="18"/>
      <c r="O85" s="18"/>
      <c r="P85" s="24"/>
      <c r="Q85" s="18"/>
      <c r="R85" s="18"/>
      <c r="S85" s="18"/>
      <c r="T85" s="18"/>
    </row>
    <row r="86" spans="1:20">
      <c r="A86" s="4">
        <v>82</v>
      </c>
      <c r="B86" s="17"/>
      <c r="C86" s="18"/>
      <c r="D86" s="18"/>
      <c r="E86" s="19"/>
      <c r="F86" s="18"/>
      <c r="G86" s="19"/>
      <c r="H86" s="19"/>
      <c r="I86" s="57">
        <f t="shared" si="1"/>
        <v>0</v>
      </c>
      <c r="J86" s="18"/>
      <c r="K86" s="18"/>
      <c r="L86" s="18"/>
      <c r="M86" s="18"/>
      <c r="N86" s="18"/>
      <c r="O86" s="18"/>
      <c r="P86" s="24"/>
      <c r="Q86" s="18"/>
      <c r="R86" s="18"/>
      <c r="S86" s="18"/>
      <c r="T86" s="18"/>
    </row>
    <row r="87" spans="1:20">
      <c r="A87" s="4">
        <v>83</v>
      </c>
      <c r="B87" s="17"/>
      <c r="C87" s="18"/>
      <c r="D87" s="18"/>
      <c r="E87" s="19"/>
      <c r="F87" s="18"/>
      <c r="G87" s="19"/>
      <c r="H87" s="19"/>
      <c r="I87" s="57">
        <f t="shared" si="1"/>
        <v>0</v>
      </c>
      <c r="J87" s="18"/>
      <c r="K87" s="18"/>
      <c r="L87" s="18"/>
      <c r="M87" s="18"/>
      <c r="N87" s="18"/>
      <c r="O87" s="18"/>
      <c r="P87" s="24"/>
      <c r="Q87" s="18"/>
      <c r="R87" s="18"/>
      <c r="S87" s="18"/>
      <c r="T87" s="18"/>
    </row>
    <row r="88" spans="1:20">
      <c r="A88" s="4">
        <v>84</v>
      </c>
      <c r="B88" s="17"/>
      <c r="C88" s="18"/>
      <c r="D88" s="18"/>
      <c r="E88" s="19"/>
      <c r="F88" s="18"/>
      <c r="G88" s="19"/>
      <c r="H88" s="19"/>
      <c r="I88" s="57">
        <f t="shared" si="1"/>
        <v>0</v>
      </c>
      <c r="J88" s="18"/>
      <c r="K88" s="18"/>
      <c r="L88" s="18"/>
      <c r="M88" s="18"/>
      <c r="N88" s="18"/>
      <c r="O88" s="18"/>
      <c r="P88" s="24"/>
      <c r="Q88" s="18"/>
      <c r="R88" s="18"/>
      <c r="S88" s="18"/>
      <c r="T88" s="18"/>
    </row>
    <row r="89" spans="1:20">
      <c r="A89" s="4">
        <v>85</v>
      </c>
      <c r="B89" s="17"/>
      <c r="C89" s="18"/>
      <c r="D89" s="18"/>
      <c r="E89" s="19"/>
      <c r="F89" s="18"/>
      <c r="G89" s="19"/>
      <c r="H89" s="19"/>
      <c r="I89" s="57">
        <f t="shared" si="1"/>
        <v>0</v>
      </c>
      <c r="J89" s="18"/>
      <c r="K89" s="18"/>
      <c r="L89" s="18"/>
      <c r="M89" s="18"/>
      <c r="N89" s="18"/>
      <c r="O89" s="18"/>
      <c r="P89" s="24"/>
      <c r="Q89" s="18"/>
      <c r="R89" s="18"/>
      <c r="S89" s="18"/>
      <c r="T89" s="18"/>
    </row>
    <row r="90" spans="1:20">
      <c r="A90" s="4">
        <v>86</v>
      </c>
      <c r="B90" s="17"/>
      <c r="C90" s="18"/>
      <c r="D90" s="18"/>
      <c r="E90" s="19"/>
      <c r="F90" s="18"/>
      <c r="G90" s="19"/>
      <c r="H90" s="19"/>
      <c r="I90" s="57">
        <f t="shared" si="1"/>
        <v>0</v>
      </c>
      <c r="J90" s="18"/>
      <c r="K90" s="18"/>
      <c r="L90" s="18"/>
      <c r="M90" s="18"/>
      <c r="N90" s="18"/>
      <c r="O90" s="18"/>
      <c r="P90" s="24"/>
      <c r="Q90" s="18"/>
      <c r="R90" s="18"/>
      <c r="S90" s="18"/>
      <c r="T90" s="18"/>
    </row>
    <row r="91" spans="1:20">
      <c r="A91" s="4">
        <v>87</v>
      </c>
      <c r="B91" s="17"/>
      <c r="C91" s="18"/>
      <c r="D91" s="18"/>
      <c r="E91" s="19"/>
      <c r="F91" s="18"/>
      <c r="G91" s="19"/>
      <c r="H91" s="19"/>
      <c r="I91" s="57">
        <f t="shared" si="1"/>
        <v>0</v>
      </c>
      <c r="J91" s="18"/>
      <c r="K91" s="18"/>
      <c r="L91" s="18"/>
      <c r="M91" s="18"/>
      <c r="N91" s="18"/>
      <c r="O91" s="18"/>
      <c r="P91" s="24"/>
      <c r="Q91" s="18"/>
      <c r="R91" s="18"/>
      <c r="S91" s="18"/>
      <c r="T91" s="18"/>
    </row>
    <row r="92" spans="1:20">
      <c r="A92" s="4">
        <v>88</v>
      </c>
      <c r="B92" s="17"/>
      <c r="C92" s="18"/>
      <c r="D92" s="18"/>
      <c r="E92" s="19"/>
      <c r="F92" s="18"/>
      <c r="G92" s="19"/>
      <c r="H92" s="19"/>
      <c r="I92" s="57">
        <f t="shared" si="1"/>
        <v>0</v>
      </c>
      <c r="J92" s="18"/>
      <c r="K92" s="18"/>
      <c r="L92" s="18"/>
      <c r="M92" s="18"/>
      <c r="N92" s="18"/>
      <c r="O92" s="18"/>
      <c r="P92" s="24"/>
      <c r="Q92" s="18"/>
      <c r="R92" s="18"/>
      <c r="S92" s="18"/>
      <c r="T92" s="18"/>
    </row>
    <row r="93" spans="1:20">
      <c r="A93" s="4">
        <v>89</v>
      </c>
      <c r="B93" s="17"/>
      <c r="C93" s="18"/>
      <c r="D93" s="18"/>
      <c r="E93" s="19"/>
      <c r="F93" s="18"/>
      <c r="G93" s="19"/>
      <c r="H93" s="19"/>
      <c r="I93" s="57">
        <f t="shared" si="1"/>
        <v>0</v>
      </c>
      <c r="J93" s="18"/>
      <c r="K93" s="18"/>
      <c r="L93" s="18"/>
      <c r="M93" s="18"/>
      <c r="N93" s="18"/>
      <c r="O93" s="18"/>
      <c r="P93" s="24"/>
      <c r="Q93" s="18"/>
      <c r="R93" s="18"/>
      <c r="S93" s="18"/>
      <c r="T93" s="18"/>
    </row>
    <row r="94" spans="1:20">
      <c r="A94" s="4">
        <v>90</v>
      </c>
      <c r="B94" s="17"/>
      <c r="C94" s="18"/>
      <c r="D94" s="18"/>
      <c r="E94" s="19"/>
      <c r="F94" s="18"/>
      <c r="G94" s="19"/>
      <c r="H94" s="19"/>
      <c r="I94" s="57">
        <f t="shared" si="1"/>
        <v>0</v>
      </c>
      <c r="J94" s="18"/>
      <c r="K94" s="18"/>
      <c r="L94" s="18"/>
      <c r="M94" s="18"/>
      <c r="N94" s="18"/>
      <c r="O94" s="18"/>
      <c r="P94" s="24"/>
      <c r="Q94" s="18"/>
      <c r="R94" s="18"/>
      <c r="S94" s="18"/>
      <c r="T94" s="18"/>
    </row>
    <row r="95" spans="1:20">
      <c r="A95" s="4">
        <v>91</v>
      </c>
      <c r="B95" s="17"/>
      <c r="C95" s="18"/>
      <c r="D95" s="18"/>
      <c r="E95" s="19"/>
      <c r="F95" s="18"/>
      <c r="G95" s="19"/>
      <c r="H95" s="19"/>
      <c r="I95" s="57">
        <f t="shared" si="1"/>
        <v>0</v>
      </c>
      <c r="J95" s="18"/>
      <c r="K95" s="18"/>
      <c r="L95" s="18"/>
      <c r="M95" s="18"/>
      <c r="N95" s="18"/>
      <c r="O95" s="18"/>
      <c r="P95" s="24"/>
      <c r="Q95" s="18"/>
      <c r="R95" s="18"/>
      <c r="S95" s="18"/>
      <c r="T95" s="18"/>
    </row>
    <row r="96" spans="1:20">
      <c r="A96" s="4">
        <v>92</v>
      </c>
      <c r="B96" s="17"/>
      <c r="C96" s="18"/>
      <c r="D96" s="18"/>
      <c r="E96" s="19"/>
      <c r="F96" s="18"/>
      <c r="G96" s="19"/>
      <c r="H96" s="19"/>
      <c r="I96" s="57">
        <f t="shared" si="1"/>
        <v>0</v>
      </c>
      <c r="J96" s="18"/>
      <c r="K96" s="18"/>
      <c r="L96" s="18"/>
      <c r="M96" s="18"/>
      <c r="N96" s="18"/>
      <c r="O96" s="18"/>
      <c r="P96" s="24"/>
      <c r="Q96" s="18"/>
      <c r="R96" s="18"/>
      <c r="S96" s="18"/>
      <c r="T96" s="18"/>
    </row>
    <row r="97" spans="1:20">
      <c r="A97" s="4">
        <v>93</v>
      </c>
      <c r="B97" s="17"/>
      <c r="C97" s="18"/>
      <c r="D97" s="18"/>
      <c r="E97" s="19"/>
      <c r="F97" s="18"/>
      <c r="G97" s="19"/>
      <c r="H97" s="19"/>
      <c r="I97" s="57">
        <f t="shared" si="1"/>
        <v>0</v>
      </c>
      <c r="J97" s="18"/>
      <c r="K97" s="18"/>
      <c r="L97" s="18"/>
      <c r="M97" s="18"/>
      <c r="N97" s="18"/>
      <c r="O97" s="18"/>
      <c r="P97" s="24"/>
      <c r="Q97" s="18"/>
      <c r="R97" s="18"/>
      <c r="S97" s="18"/>
      <c r="T97" s="18"/>
    </row>
    <row r="98" spans="1:20">
      <c r="A98" s="4">
        <v>94</v>
      </c>
      <c r="B98" s="17"/>
      <c r="C98" s="18"/>
      <c r="D98" s="18"/>
      <c r="E98" s="19"/>
      <c r="F98" s="18"/>
      <c r="G98" s="19"/>
      <c r="H98" s="19"/>
      <c r="I98" s="57">
        <f t="shared" si="1"/>
        <v>0</v>
      </c>
      <c r="J98" s="18"/>
      <c r="K98" s="18"/>
      <c r="L98" s="18"/>
      <c r="M98" s="18"/>
      <c r="N98" s="18"/>
      <c r="O98" s="18"/>
      <c r="P98" s="24"/>
      <c r="Q98" s="18"/>
      <c r="R98" s="18"/>
      <c r="S98" s="18"/>
      <c r="T98" s="18"/>
    </row>
    <row r="99" spans="1:20">
      <c r="A99" s="4">
        <v>95</v>
      </c>
      <c r="B99" s="17"/>
      <c r="C99" s="18"/>
      <c r="D99" s="18"/>
      <c r="E99" s="19"/>
      <c r="F99" s="18"/>
      <c r="G99" s="19"/>
      <c r="H99" s="19"/>
      <c r="I99" s="57">
        <f t="shared" si="1"/>
        <v>0</v>
      </c>
      <c r="J99" s="18"/>
      <c r="K99" s="18"/>
      <c r="L99" s="18"/>
      <c r="M99" s="18"/>
      <c r="N99" s="18"/>
      <c r="O99" s="18"/>
      <c r="P99" s="24"/>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52</v>
      </c>
      <c r="D165" s="21"/>
      <c r="E165" s="13"/>
      <c r="F165" s="21"/>
      <c r="G165" s="58">
        <f>SUM(G5:G164)</f>
        <v>97</v>
      </c>
      <c r="H165" s="58">
        <f>SUM(H5:H164)</f>
        <v>110</v>
      </c>
      <c r="I165" s="58">
        <f>SUM(I5:I164)</f>
        <v>207</v>
      </c>
      <c r="J165" s="21"/>
      <c r="K165" s="21"/>
      <c r="L165" s="21"/>
      <c r="M165" s="21"/>
      <c r="N165" s="21"/>
      <c r="O165" s="21"/>
      <c r="P165" s="14"/>
      <c r="Q165" s="21"/>
      <c r="R165" s="21"/>
      <c r="S165" s="21"/>
      <c r="T165" s="12"/>
    </row>
    <row r="166" spans="1:20">
      <c r="A166" s="44" t="s">
        <v>62</v>
      </c>
      <c r="B166" s="10">
        <f>COUNTIF(B$5:B$164,"Team 1")</f>
        <v>28</v>
      </c>
      <c r="C166" s="44" t="s">
        <v>25</v>
      </c>
      <c r="D166" s="10">
        <f>COUNTIF(D5:D164,"Anganwadi")</f>
        <v>34</v>
      </c>
    </row>
    <row r="167" spans="1:20">
      <c r="A167" s="44" t="s">
        <v>63</v>
      </c>
      <c r="B167" s="10">
        <f>COUNTIF(B$6:B$164,"Team 2")</f>
        <v>24</v>
      </c>
      <c r="C167" s="44" t="s">
        <v>23</v>
      </c>
      <c r="D167" s="10">
        <f>COUNTIF(D5:D164,"School")</f>
        <v>18</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5:D56 D84:D164 D11:D12 D8:D9 D14 D5 D39:D46 D48:D50 D16:D37 D52:D53 D58:D82">
      <formula1>"Anganwadi,School"</formula1>
    </dataValidation>
    <dataValidation type="list" allowBlank="1" showInputMessage="1" showErrorMessage="1" sqref="B58:B70 B72:B164 B5:B6 B11:B12 B8:B9 B14:B46 B55:B56 B52:B53 B48:B50">
      <formula1>"Team 1, Team 2"</formula1>
    </dataValidation>
    <dataValidation type="list" allowBlank="1" showInputMessage="1" showErrorMessage="1" sqref="D165">
      <formula1>"School,Anganwadi Centre"</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J5" activePane="bottomRight" state="frozen"/>
      <selection pane="topRight" activeCell="C1" sqref="C1"/>
      <selection pane="bottomLeft" activeCell="A5" sqref="A5"/>
      <selection pane="bottomRight" activeCell="P9" sqref="P9"/>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289" t="s">
        <v>70</v>
      </c>
      <c r="B1" s="289"/>
      <c r="C1" s="289"/>
      <c r="D1" s="53"/>
      <c r="E1" s="53"/>
      <c r="F1" s="53"/>
      <c r="G1" s="53"/>
      <c r="H1" s="53"/>
      <c r="I1" s="53"/>
      <c r="J1" s="53"/>
      <c r="K1" s="53"/>
      <c r="L1" s="53"/>
      <c r="M1" s="291"/>
      <c r="N1" s="291"/>
      <c r="O1" s="291"/>
      <c r="P1" s="291"/>
      <c r="Q1" s="291"/>
      <c r="R1" s="291"/>
      <c r="S1" s="291"/>
      <c r="T1" s="291"/>
    </row>
    <row r="2" spans="1:20">
      <c r="A2" s="285" t="s">
        <v>59</v>
      </c>
      <c r="B2" s="286"/>
      <c r="C2" s="286"/>
      <c r="D2" s="25">
        <v>43647</v>
      </c>
      <c r="E2" s="22"/>
      <c r="F2" s="22"/>
      <c r="G2" s="22"/>
      <c r="H2" s="22"/>
      <c r="I2" s="22"/>
      <c r="J2" s="22"/>
      <c r="K2" s="22"/>
      <c r="L2" s="22"/>
      <c r="M2" s="22"/>
      <c r="N2" s="22"/>
      <c r="O2" s="22"/>
      <c r="P2" s="22"/>
      <c r="Q2" s="22"/>
      <c r="R2" s="22"/>
      <c r="S2" s="22"/>
    </row>
    <row r="3" spans="1:20" ht="24" customHeight="1">
      <c r="A3" s="281" t="s">
        <v>14</v>
      </c>
      <c r="B3" s="283" t="s">
        <v>61</v>
      </c>
      <c r="C3" s="280" t="s">
        <v>7</v>
      </c>
      <c r="D3" s="280" t="s">
        <v>55</v>
      </c>
      <c r="E3" s="280" t="s">
        <v>16</v>
      </c>
      <c r="F3" s="287" t="s">
        <v>17</v>
      </c>
      <c r="G3" s="280" t="s">
        <v>8</v>
      </c>
      <c r="H3" s="280"/>
      <c r="I3" s="280"/>
      <c r="J3" s="280" t="s">
        <v>31</v>
      </c>
      <c r="K3" s="283" t="s">
        <v>33</v>
      </c>
      <c r="L3" s="283" t="s">
        <v>50</v>
      </c>
      <c r="M3" s="283" t="s">
        <v>51</v>
      </c>
      <c r="N3" s="283" t="s">
        <v>34</v>
      </c>
      <c r="O3" s="283" t="s">
        <v>35</v>
      </c>
      <c r="P3" s="281" t="s">
        <v>54</v>
      </c>
      <c r="Q3" s="280" t="s">
        <v>52</v>
      </c>
      <c r="R3" s="280" t="s">
        <v>32</v>
      </c>
      <c r="S3" s="280" t="s">
        <v>53</v>
      </c>
      <c r="T3" s="280" t="s">
        <v>13</v>
      </c>
    </row>
    <row r="4" spans="1:20" ht="25.5" customHeight="1">
      <c r="A4" s="281"/>
      <c r="B4" s="288"/>
      <c r="C4" s="280"/>
      <c r="D4" s="280"/>
      <c r="E4" s="280"/>
      <c r="F4" s="287"/>
      <c r="G4" s="23" t="s">
        <v>9</v>
      </c>
      <c r="H4" s="23" t="s">
        <v>10</v>
      </c>
      <c r="I4" s="23" t="s">
        <v>11</v>
      </c>
      <c r="J4" s="280"/>
      <c r="K4" s="284"/>
      <c r="L4" s="284"/>
      <c r="M4" s="284"/>
      <c r="N4" s="284"/>
      <c r="O4" s="284"/>
      <c r="P4" s="281"/>
      <c r="Q4" s="281"/>
      <c r="R4" s="280"/>
      <c r="S4" s="280"/>
      <c r="T4" s="280"/>
    </row>
    <row r="5" spans="1:20">
      <c r="A5" s="4">
        <v>1</v>
      </c>
      <c r="B5" s="79" t="s">
        <v>62</v>
      </c>
      <c r="C5" s="186" t="s">
        <v>344</v>
      </c>
      <c r="D5" s="70" t="s">
        <v>25</v>
      </c>
      <c r="E5" s="71"/>
      <c r="F5" s="62"/>
      <c r="G5" s="19"/>
      <c r="H5" s="19"/>
      <c r="I5" s="57">
        <f>SUM(G5:H5)</f>
        <v>0</v>
      </c>
      <c r="J5" s="87">
        <v>7035241922</v>
      </c>
      <c r="K5" s="74" t="s">
        <v>107</v>
      </c>
      <c r="L5" s="75" t="s">
        <v>108</v>
      </c>
      <c r="M5" s="73">
        <v>9864222301</v>
      </c>
      <c r="N5" s="73" t="s">
        <v>112</v>
      </c>
      <c r="O5" s="73">
        <v>9508201126</v>
      </c>
      <c r="P5" s="187">
        <v>43647</v>
      </c>
      <c r="Q5" s="201" t="s">
        <v>395</v>
      </c>
      <c r="R5" s="77"/>
      <c r="S5" s="77"/>
      <c r="T5" s="18"/>
    </row>
    <row r="6" spans="1:20" ht="27">
      <c r="A6" s="4">
        <v>2</v>
      </c>
      <c r="B6" s="79" t="s">
        <v>63</v>
      </c>
      <c r="C6" s="186" t="s">
        <v>345</v>
      </c>
      <c r="D6" s="70" t="s">
        <v>25</v>
      </c>
      <c r="E6" s="71"/>
      <c r="F6" s="62"/>
      <c r="G6" s="19"/>
      <c r="H6" s="19"/>
      <c r="I6" s="57">
        <f t="shared" ref="I6:I69" si="0">SUM(G6:H6)</f>
        <v>0</v>
      </c>
      <c r="J6" s="62">
        <v>9707286915</v>
      </c>
      <c r="K6" s="92" t="s">
        <v>103</v>
      </c>
      <c r="L6" s="101" t="s">
        <v>224</v>
      </c>
      <c r="M6" s="92">
        <v>9613749091</v>
      </c>
      <c r="N6" s="102" t="s">
        <v>225</v>
      </c>
      <c r="O6" s="74">
        <v>9854341750</v>
      </c>
      <c r="P6" s="202"/>
      <c r="Q6" s="62"/>
      <c r="R6" s="77"/>
      <c r="S6" s="77"/>
      <c r="T6" s="18"/>
    </row>
    <row r="7" spans="1:20">
      <c r="A7" s="4">
        <v>3</v>
      </c>
      <c r="B7" s="79"/>
      <c r="C7" s="65"/>
      <c r="D7" s="70"/>
      <c r="E7" s="71"/>
      <c r="F7" s="62"/>
      <c r="G7" s="19"/>
      <c r="H7" s="19"/>
      <c r="I7" s="57">
        <f t="shared" si="0"/>
        <v>0</v>
      </c>
      <c r="J7" s="62"/>
      <c r="K7" s="74"/>
      <c r="L7" s="74"/>
      <c r="M7" s="74"/>
      <c r="N7" s="73"/>
      <c r="O7" s="73"/>
      <c r="P7" s="202"/>
      <c r="Q7" s="62"/>
      <c r="R7" s="77"/>
      <c r="S7" s="77"/>
      <c r="T7" s="18"/>
    </row>
    <row r="8" spans="1:20">
      <c r="A8" s="4">
        <v>4</v>
      </c>
      <c r="B8" s="79" t="s">
        <v>62</v>
      </c>
      <c r="C8" s="186" t="s">
        <v>346</v>
      </c>
      <c r="D8" s="70" t="s">
        <v>25</v>
      </c>
      <c r="E8" s="71"/>
      <c r="F8" s="62"/>
      <c r="G8" s="19"/>
      <c r="H8" s="19"/>
      <c r="I8" s="57">
        <f t="shared" si="0"/>
        <v>0</v>
      </c>
      <c r="J8" s="87"/>
      <c r="K8" s="74" t="s">
        <v>107</v>
      </c>
      <c r="L8" s="75" t="s">
        <v>108</v>
      </c>
      <c r="M8" s="73">
        <v>9864222301</v>
      </c>
      <c r="N8" s="73" t="s">
        <v>112</v>
      </c>
      <c r="O8" s="73">
        <v>9508201126</v>
      </c>
      <c r="P8" s="187">
        <v>43648</v>
      </c>
      <c r="Q8" s="65" t="s">
        <v>110</v>
      </c>
      <c r="R8" s="77"/>
      <c r="S8" s="77"/>
      <c r="T8" s="18"/>
    </row>
    <row r="9" spans="1:20">
      <c r="A9" s="4">
        <v>5</v>
      </c>
      <c r="B9" s="79" t="s">
        <v>63</v>
      </c>
      <c r="C9" s="77" t="s">
        <v>347</v>
      </c>
      <c r="D9" s="77" t="s">
        <v>25</v>
      </c>
      <c r="E9" s="71"/>
      <c r="F9" s="62"/>
      <c r="G9" s="19"/>
      <c r="H9" s="19"/>
      <c r="I9" s="57">
        <f t="shared" si="0"/>
        <v>0</v>
      </c>
      <c r="J9" s="77">
        <v>9954086674</v>
      </c>
      <c r="K9" s="74" t="s">
        <v>132</v>
      </c>
      <c r="L9" s="74" t="s">
        <v>133</v>
      </c>
      <c r="M9" s="74">
        <v>9707170999</v>
      </c>
      <c r="N9" s="88" t="s">
        <v>221</v>
      </c>
      <c r="O9" s="88">
        <v>9707799591</v>
      </c>
      <c r="P9" s="66"/>
      <c r="Q9" s="62"/>
      <c r="R9" s="77"/>
      <c r="S9" s="77"/>
      <c r="T9" s="18"/>
    </row>
    <row r="10" spans="1:20">
      <c r="A10" s="4">
        <v>6</v>
      </c>
      <c r="B10" s="79"/>
      <c r="C10" s="65"/>
      <c r="D10" s="70"/>
      <c r="E10" s="71"/>
      <c r="F10" s="62"/>
      <c r="G10" s="19"/>
      <c r="H10" s="19"/>
      <c r="I10" s="57">
        <f t="shared" si="0"/>
        <v>0</v>
      </c>
      <c r="J10" s="87"/>
      <c r="K10" s="92"/>
      <c r="L10" s="74"/>
      <c r="M10" s="74"/>
      <c r="N10" s="74"/>
      <c r="O10" s="74"/>
      <c r="P10" s="202"/>
      <c r="Q10" s="62"/>
      <c r="R10" s="77"/>
      <c r="S10" s="77"/>
      <c r="T10" s="18"/>
    </row>
    <row r="11" spans="1:20" ht="33">
      <c r="A11" s="4">
        <v>7</v>
      </c>
      <c r="B11" s="79" t="s">
        <v>62</v>
      </c>
      <c r="C11" s="186" t="s">
        <v>348</v>
      </c>
      <c r="D11" s="70" t="s">
        <v>25</v>
      </c>
      <c r="E11" s="71"/>
      <c r="F11" s="62"/>
      <c r="G11" s="17"/>
      <c r="H11" s="17"/>
      <c r="I11" s="57">
        <f t="shared" si="0"/>
        <v>0</v>
      </c>
      <c r="J11" s="62">
        <v>8472814504</v>
      </c>
      <c r="K11" s="92" t="s">
        <v>125</v>
      </c>
      <c r="L11" s="100" t="s">
        <v>126</v>
      </c>
      <c r="M11" s="101">
        <v>9957430641</v>
      </c>
      <c r="N11" s="102" t="s">
        <v>127</v>
      </c>
      <c r="O11" s="73">
        <v>8486287850</v>
      </c>
      <c r="P11" s="187">
        <v>43649</v>
      </c>
      <c r="Q11" s="62" t="s">
        <v>396</v>
      </c>
      <c r="R11" s="77"/>
      <c r="S11" s="77"/>
      <c r="T11" s="18"/>
    </row>
    <row r="12" spans="1:20">
      <c r="A12" s="4">
        <v>8</v>
      </c>
      <c r="B12" s="79" t="s">
        <v>63</v>
      </c>
      <c r="C12" s="186" t="s">
        <v>349</v>
      </c>
      <c r="D12" s="70" t="s">
        <v>25</v>
      </c>
      <c r="E12" s="78"/>
      <c r="F12" s="77"/>
      <c r="G12" s="19"/>
      <c r="H12" s="19"/>
      <c r="I12" s="57">
        <f t="shared" si="0"/>
        <v>0</v>
      </c>
      <c r="J12" s="87">
        <v>9864337845</v>
      </c>
      <c r="K12" s="92"/>
      <c r="L12" s="74"/>
      <c r="M12" s="74"/>
      <c r="N12" s="74"/>
      <c r="O12" s="74"/>
      <c r="P12" s="187"/>
      <c r="Q12" s="62"/>
      <c r="R12" s="77"/>
      <c r="S12" s="77"/>
      <c r="T12" s="18"/>
    </row>
    <row r="13" spans="1:20">
      <c r="A13" s="4">
        <v>9</v>
      </c>
      <c r="B13" s="79"/>
      <c r="C13" s="65"/>
      <c r="D13" s="70"/>
      <c r="E13" s="71"/>
      <c r="F13" s="62"/>
      <c r="G13" s="19"/>
      <c r="H13" s="19"/>
      <c r="I13" s="57">
        <f t="shared" si="0"/>
        <v>0</v>
      </c>
      <c r="J13" s="62"/>
      <c r="K13" s="68"/>
      <c r="L13" s="62"/>
      <c r="M13" s="62"/>
      <c r="N13" s="62"/>
      <c r="O13" s="62"/>
      <c r="P13" s="187"/>
      <c r="Q13" s="62"/>
      <c r="R13" s="77"/>
      <c r="S13" s="77"/>
      <c r="T13" s="18"/>
    </row>
    <row r="14" spans="1:20">
      <c r="A14" s="4">
        <v>10</v>
      </c>
      <c r="B14" s="79" t="s">
        <v>62</v>
      </c>
      <c r="C14" s="77" t="s">
        <v>350</v>
      </c>
      <c r="D14" s="77" t="s">
        <v>25</v>
      </c>
      <c r="E14" s="71"/>
      <c r="F14" s="62"/>
      <c r="G14" s="19"/>
      <c r="H14" s="19"/>
      <c r="I14" s="57">
        <f t="shared" si="0"/>
        <v>0</v>
      </c>
      <c r="J14" s="77"/>
      <c r="K14" s="92" t="s">
        <v>115</v>
      </c>
      <c r="L14" s="92" t="s">
        <v>116</v>
      </c>
      <c r="M14" s="88">
        <v>9954077517</v>
      </c>
      <c r="N14" s="93" t="s">
        <v>117</v>
      </c>
      <c r="O14" s="92">
        <v>9707811933</v>
      </c>
      <c r="P14" s="187">
        <v>43650</v>
      </c>
      <c r="Q14" s="62" t="s">
        <v>397</v>
      </c>
      <c r="R14" s="77"/>
      <c r="S14" s="77"/>
      <c r="T14" s="18"/>
    </row>
    <row r="15" spans="1:20">
      <c r="A15" s="4">
        <v>11</v>
      </c>
      <c r="B15" s="79" t="s">
        <v>63</v>
      </c>
      <c r="C15" s="65" t="s">
        <v>351</v>
      </c>
      <c r="D15" s="69" t="s">
        <v>25</v>
      </c>
      <c r="E15" s="71"/>
      <c r="F15" s="62"/>
      <c r="G15" s="19"/>
      <c r="H15" s="19"/>
      <c r="I15" s="57">
        <f t="shared" si="0"/>
        <v>0</v>
      </c>
      <c r="J15" s="87">
        <v>8876853468</v>
      </c>
      <c r="K15" s="74" t="s">
        <v>132</v>
      </c>
      <c r="L15" s="74" t="s">
        <v>133</v>
      </c>
      <c r="M15" s="74">
        <v>9707170999</v>
      </c>
      <c r="N15" s="88" t="s">
        <v>221</v>
      </c>
      <c r="O15" s="88">
        <v>9707799591</v>
      </c>
      <c r="P15" s="66"/>
      <c r="Q15" s="62"/>
      <c r="R15" s="77"/>
      <c r="S15" s="77"/>
      <c r="T15" s="18"/>
    </row>
    <row r="16" spans="1:20">
      <c r="A16" s="4">
        <v>12</v>
      </c>
      <c r="B16" s="79"/>
      <c r="C16" s="186"/>
      <c r="D16" s="70"/>
      <c r="E16" s="71"/>
      <c r="F16" s="62"/>
      <c r="G16" s="19"/>
      <c r="H16" s="19"/>
      <c r="I16" s="57">
        <f t="shared" si="0"/>
        <v>0</v>
      </c>
      <c r="J16" s="87"/>
      <c r="K16" s="92"/>
      <c r="L16" s="74"/>
      <c r="M16" s="74"/>
      <c r="N16" s="74"/>
      <c r="O16" s="74"/>
      <c r="P16" s="202"/>
      <c r="Q16" s="62"/>
      <c r="R16" s="77"/>
      <c r="S16" s="77"/>
      <c r="T16" s="18"/>
    </row>
    <row r="17" spans="1:20">
      <c r="A17" s="4">
        <v>13</v>
      </c>
      <c r="B17" s="79" t="s">
        <v>62</v>
      </c>
      <c r="C17" s="197" t="s">
        <v>85</v>
      </c>
      <c r="D17" s="70" t="s">
        <v>25</v>
      </c>
      <c r="E17" s="78"/>
      <c r="F17" s="77"/>
      <c r="G17" s="19"/>
      <c r="H17" s="19"/>
      <c r="I17" s="57">
        <f t="shared" si="0"/>
        <v>0</v>
      </c>
      <c r="J17" s="87"/>
      <c r="K17" s="74"/>
      <c r="L17" s="75"/>
      <c r="M17" s="73"/>
      <c r="N17" s="86"/>
      <c r="O17" s="74"/>
      <c r="P17" s="187">
        <v>43651</v>
      </c>
      <c r="Q17" s="62" t="s">
        <v>398</v>
      </c>
      <c r="R17" s="77"/>
      <c r="S17" s="77"/>
      <c r="T17" s="18"/>
    </row>
    <row r="18" spans="1:20">
      <c r="A18" s="4">
        <v>14</v>
      </c>
      <c r="B18" s="79" t="s">
        <v>63</v>
      </c>
      <c r="C18" s="186" t="s">
        <v>352</v>
      </c>
      <c r="D18" s="70" t="s">
        <v>25</v>
      </c>
      <c r="E18" s="71"/>
      <c r="F18" s="69"/>
      <c r="G18" s="17"/>
      <c r="H18" s="17"/>
      <c r="I18" s="57">
        <f t="shared" si="0"/>
        <v>0</v>
      </c>
      <c r="J18" s="62">
        <v>8638108465</v>
      </c>
      <c r="K18" s="74" t="s">
        <v>107</v>
      </c>
      <c r="L18" s="75" t="s">
        <v>108</v>
      </c>
      <c r="M18" s="73">
        <v>9864222301</v>
      </c>
      <c r="N18" s="73" t="s">
        <v>112</v>
      </c>
      <c r="O18" s="73">
        <v>9508201126</v>
      </c>
      <c r="P18" s="202"/>
      <c r="Q18" s="62"/>
      <c r="R18" s="77"/>
      <c r="S18" s="77"/>
      <c r="T18" s="18"/>
    </row>
    <row r="19" spans="1:20">
      <c r="A19" s="4">
        <v>15</v>
      </c>
      <c r="B19" s="66"/>
      <c r="C19" s="68"/>
      <c r="D19" s="68"/>
      <c r="E19" s="71"/>
      <c r="F19" s="62"/>
      <c r="G19" s="19"/>
      <c r="H19" s="19"/>
      <c r="I19" s="57">
        <f t="shared" si="0"/>
        <v>0</v>
      </c>
      <c r="J19" s="62"/>
      <c r="K19" s="92"/>
      <c r="L19" s="62"/>
      <c r="M19" s="68"/>
      <c r="N19" s="68"/>
      <c r="O19" s="68"/>
      <c r="P19" s="65"/>
      <c r="Q19" s="62"/>
      <c r="R19" s="77"/>
      <c r="S19" s="77"/>
      <c r="T19" s="18"/>
    </row>
    <row r="20" spans="1:20">
      <c r="A20" s="4">
        <v>16</v>
      </c>
      <c r="B20" s="79" t="s">
        <v>62</v>
      </c>
      <c r="C20" s="62" t="s">
        <v>353</v>
      </c>
      <c r="D20" s="70" t="s">
        <v>25</v>
      </c>
      <c r="E20" s="71"/>
      <c r="F20" s="62"/>
      <c r="G20" s="19"/>
      <c r="H20" s="19"/>
      <c r="I20" s="57">
        <f t="shared" si="0"/>
        <v>0</v>
      </c>
      <c r="J20" s="87"/>
      <c r="K20" s="92" t="s">
        <v>125</v>
      </c>
      <c r="L20" s="100" t="s">
        <v>126</v>
      </c>
      <c r="M20" s="101">
        <v>9957430641</v>
      </c>
      <c r="N20" s="102" t="s">
        <v>127</v>
      </c>
      <c r="O20" s="73">
        <v>8486287850</v>
      </c>
      <c r="P20" s="187">
        <v>43652</v>
      </c>
      <c r="Q20" s="62" t="s">
        <v>122</v>
      </c>
      <c r="R20" s="77"/>
      <c r="S20" s="77"/>
      <c r="T20" s="18"/>
    </row>
    <row r="21" spans="1:20">
      <c r="A21" s="4">
        <v>17</v>
      </c>
      <c r="B21" s="79" t="s">
        <v>63</v>
      </c>
      <c r="C21" s="62" t="s">
        <v>354</v>
      </c>
      <c r="D21" s="70" t="s">
        <v>25</v>
      </c>
      <c r="E21" s="71"/>
      <c r="F21" s="62"/>
      <c r="G21" s="19"/>
      <c r="H21" s="19"/>
      <c r="I21" s="57">
        <f t="shared" si="0"/>
        <v>0</v>
      </c>
      <c r="J21" s="87">
        <v>9435962509</v>
      </c>
      <c r="K21" s="92" t="s">
        <v>125</v>
      </c>
      <c r="L21" s="100" t="s">
        <v>126</v>
      </c>
      <c r="M21" s="101">
        <v>9957430641</v>
      </c>
      <c r="N21" s="102" t="s">
        <v>127</v>
      </c>
      <c r="O21" s="73">
        <v>8486287850</v>
      </c>
      <c r="P21" s="65"/>
      <c r="Q21" s="62"/>
      <c r="R21" s="77"/>
      <c r="S21" s="77"/>
      <c r="T21" s="18"/>
    </row>
    <row r="22" spans="1:20">
      <c r="A22" s="4">
        <v>18</v>
      </c>
      <c r="B22" s="79"/>
      <c r="C22" s="62"/>
      <c r="D22" s="70"/>
      <c r="E22" s="71"/>
      <c r="F22" s="71"/>
      <c r="G22" s="19"/>
      <c r="H22" s="19"/>
      <c r="I22" s="57">
        <f t="shared" si="0"/>
        <v>0</v>
      </c>
      <c r="J22" s="62"/>
      <c r="K22" s="92"/>
      <c r="L22" s="74"/>
      <c r="M22" s="74"/>
      <c r="N22" s="74"/>
      <c r="O22" s="74"/>
      <c r="P22" s="191">
        <v>43653</v>
      </c>
      <c r="Q22" s="192" t="s">
        <v>400</v>
      </c>
      <c r="R22" s="77"/>
      <c r="S22" s="77"/>
      <c r="T22" s="18"/>
    </row>
    <row r="23" spans="1:20" ht="33">
      <c r="A23" s="4">
        <v>19</v>
      </c>
      <c r="B23" s="79" t="s">
        <v>62</v>
      </c>
      <c r="C23" s="77" t="s">
        <v>355</v>
      </c>
      <c r="D23" s="77" t="s">
        <v>25</v>
      </c>
      <c r="E23" s="71"/>
      <c r="F23" s="62"/>
      <c r="G23" s="19"/>
      <c r="H23" s="19"/>
      <c r="I23" s="57">
        <f t="shared" si="0"/>
        <v>0</v>
      </c>
      <c r="J23" s="77">
        <v>7896543290</v>
      </c>
      <c r="K23" s="92" t="s">
        <v>103</v>
      </c>
      <c r="L23" s="101" t="s">
        <v>224</v>
      </c>
      <c r="M23" s="92">
        <v>9613749091</v>
      </c>
      <c r="N23" s="102" t="s">
        <v>225</v>
      </c>
      <c r="O23" s="74">
        <v>9854341750</v>
      </c>
      <c r="P23" s="193">
        <v>43655</v>
      </c>
      <c r="Q23" s="62" t="s">
        <v>143</v>
      </c>
      <c r="R23" s="77"/>
      <c r="S23" s="77"/>
      <c r="T23" s="18"/>
    </row>
    <row r="24" spans="1:20">
      <c r="A24" s="4">
        <v>20</v>
      </c>
      <c r="B24" s="79" t="s">
        <v>63</v>
      </c>
      <c r="C24" s="186" t="s">
        <v>356</v>
      </c>
      <c r="D24" s="70" t="s">
        <v>25</v>
      </c>
      <c r="E24" s="71"/>
      <c r="F24" s="62"/>
      <c r="G24" s="19"/>
      <c r="H24" s="19"/>
      <c r="I24" s="57">
        <f t="shared" si="0"/>
        <v>0</v>
      </c>
      <c r="J24" s="87">
        <v>9085187890</v>
      </c>
      <c r="K24" s="92" t="s">
        <v>125</v>
      </c>
      <c r="L24" s="100" t="s">
        <v>126</v>
      </c>
      <c r="M24" s="101">
        <v>9957430641</v>
      </c>
      <c r="N24" s="102" t="s">
        <v>127</v>
      </c>
      <c r="O24" s="73">
        <v>8486287850</v>
      </c>
      <c r="P24" s="202"/>
      <c r="Q24" s="66"/>
      <c r="R24" s="77"/>
      <c r="S24" s="77"/>
      <c r="T24" s="18"/>
    </row>
    <row r="25" spans="1:20">
      <c r="A25" s="4">
        <v>21</v>
      </c>
      <c r="B25" s="79"/>
      <c r="C25" s="186"/>
      <c r="D25" s="70"/>
      <c r="E25" s="71"/>
      <c r="F25" s="62"/>
      <c r="G25" s="17"/>
      <c r="H25" s="17"/>
      <c r="I25" s="57">
        <f t="shared" si="0"/>
        <v>0</v>
      </c>
      <c r="J25" s="87"/>
      <c r="K25" s="92"/>
      <c r="L25" s="92"/>
      <c r="M25" s="88"/>
      <c r="N25" s="86"/>
      <c r="O25" s="73"/>
      <c r="P25" s="202"/>
      <c r="Q25" s="62"/>
      <c r="R25" s="77"/>
      <c r="S25" s="77"/>
      <c r="T25" s="18"/>
    </row>
    <row r="26" spans="1:20">
      <c r="A26" s="4">
        <v>22</v>
      </c>
      <c r="B26" s="79" t="s">
        <v>62</v>
      </c>
      <c r="C26" s="186" t="s">
        <v>357</v>
      </c>
      <c r="D26" s="70" t="s">
        <v>25</v>
      </c>
      <c r="E26" s="78"/>
      <c r="F26" s="77"/>
      <c r="G26" s="19"/>
      <c r="H26" s="19"/>
      <c r="I26" s="57">
        <f t="shared" si="0"/>
        <v>0</v>
      </c>
      <c r="J26" s="62">
        <v>8011008897</v>
      </c>
      <c r="K26" s="92" t="s">
        <v>103</v>
      </c>
      <c r="L26" s="101" t="s">
        <v>224</v>
      </c>
      <c r="M26" s="92">
        <v>9613749091</v>
      </c>
      <c r="N26" s="102" t="s">
        <v>225</v>
      </c>
      <c r="O26" s="74">
        <v>9854341750</v>
      </c>
      <c r="P26" s="193">
        <v>43655</v>
      </c>
      <c r="Q26" s="62" t="s">
        <v>401</v>
      </c>
      <c r="R26" s="77"/>
      <c r="S26" s="77"/>
      <c r="T26" s="18"/>
    </row>
    <row r="27" spans="1:20">
      <c r="A27" s="4">
        <v>23</v>
      </c>
      <c r="B27" s="79" t="s">
        <v>63</v>
      </c>
      <c r="C27" s="77" t="s">
        <v>358</v>
      </c>
      <c r="D27" s="77" t="s">
        <v>25</v>
      </c>
      <c r="E27" s="71"/>
      <c r="F27" s="62"/>
      <c r="G27" s="19"/>
      <c r="H27" s="19"/>
      <c r="I27" s="57">
        <f t="shared" si="0"/>
        <v>0</v>
      </c>
      <c r="J27" s="77">
        <v>9957404377</v>
      </c>
      <c r="K27" s="74" t="s">
        <v>132</v>
      </c>
      <c r="L27" s="74" t="s">
        <v>133</v>
      </c>
      <c r="M27" s="74">
        <v>9707170999</v>
      </c>
      <c r="N27" s="88" t="s">
        <v>221</v>
      </c>
      <c r="O27" s="88">
        <v>9707799591</v>
      </c>
      <c r="P27" s="187"/>
      <c r="Q27" s="62"/>
      <c r="R27" s="77"/>
      <c r="S27" s="77"/>
      <c r="T27" s="18"/>
    </row>
    <row r="28" spans="1:20">
      <c r="A28" s="4">
        <v>24</v>
      </c>
      <c r="B28" s="66"/>
      <c r="C28" s="186"/>
      <c r="D28" s="70"/>
      <c r="E28" s="71"/>
      <c r="F28" s="62"/>
      <c r="G28" s="19"/>
      <c r="H28" s="19"/>
      <c r="I28" s="57">
        <f t="shared" si="0"/>
        <v>0</v>
      </c>
      <c r="J28" s="87"/>
      <c r="K28" s="74"/>
      <c r="L28" s="74"/>
      <c r="M28" s="74"/>
      <c r="N28" s="88"/>
      <c r="O28" s="88"/>
      <c r="P28" s="65"/>
      <c r="Q28" s="62"/>
      <c r="R28" s="77"/>
      <c r="S28" s="77"/>
      <c r="T28" s="18"/>
    </row>
    <row r="29" spans="1:20" ht="33">
      <c r="A29" s="4">
        <v>25</v>
      </c>
      <c r="B29" s="79" t="s">
        <v>62</v>
      </c>
      <c r="C29" s="186" t="s">
        <v>359</v>
      </c>
      <c r="D29" s="70" t="s">
        <v>25</v>
      </c>
      <c r="E29" s="71"/>
      <c r="F29" s="62"/>
      <c r="G29" s="19"/>
      <c r="H29" s="19"/>
      <c r="I29" s="57">
        <f t="shared" si="0"/>
        <v>0</v>
      </c>
      <c r="J29" s="87">
        <v>9859425904</v>
      </c>
      <c r="K29" s="74" t="s">
        <v>132</v>
      </c>
      <c r="L29" s="74" t="s">
        <v>133</v>
      </c>
      <c r="M29" s="74">
        <v>9707170999</v>
      </c>
      <c r="N29" s="88" t="s">
        <v>221</v>
      </c>
      <c r="O29" s="88">
        <v>9707799591</v>
      </c>
      <c r="P29" s="193">
        <v>43656</v>
      </c>
      <c r="Q29" s="62" t="s">
        <v>396</v>
      </c>
      <c r="R29" s="77"/>
      <c r="S29" s="77"/>
      <c r="T29" s="18"/>
    </row>
    <row r="30" spans="1:20">
      <c r="A30" s="4">
        <v>26</v>
      </c>
      <c r="B30" s="79" t="s">
        <v>63</v>
      </c>
      <c r="C30" s="186" t="s">
        <v>360</v>
      </c>
      <c r="D30" s="70" t="s">
        <v>25</v>
      </c>
      <c r="E30" s="78"/>
      <c r="F30" s="77"/>
      <c r="G30" s="19"/>
      <c r="H30" s="19"/>
      <c r="I30" s="57">
        <f t="shared" si="0"/>
        <v>0</v>
      </c>
      <c r="J30" s="62">
        <v>8751958353</v>
      </c>
      <c r="K30" s="74" t="s">
        <v>132</v>
      </c>
      <c r="L30" s="74" t="s">
        <v>133</v>
      </c>
      <c r="M30" s="74">
        <v>9707170999</v>
      </c>
      <c r="N30" s="88" t="s">
        <v>221</v>
      </c>
      <c r="O30" s="88">
        <v>9707799591</v>
      </c>
      <c r="P30" s="66"/>
      <c r="Q30" s="62"/>
      <c r="R30" s="77"/>
      <c r="S30" s="77"/>
      <c r="T30" s="18"/>
    </row>
    <row r="31" spans="1:20">
      <c r="A31" s="4">
        <v>27</v>
      </c>
      <c r="B31" s="66"/>
      <c r="C31" s="77"/>
      <c r="D31" s="77"/>
      <c r="E31" s="71"/>
      <c r="F31" s="62"/>
      <c r="G31" s="19"/>
      <c r="H31" s="19"/>
      <c r="I31" s="57">
        <f t="shared" si="0"/>
        <v>0</v>
      </c>
      <c r="J31" s="77"/>
      <c r="K31" s="77"/>
      <c r="L31" s="77"/>
      <c r="M31" s="77"/>
      <c r="N31" s="77"/>
      <c r="O31" s="77"/>
      <c r="P31" s="187"/>
      <c r="Q31" s="65"/>
      <c r="R31" s="77"/>
      <c r="S31" s="77"/>
      <c r="T31" s="18"/>
    </row>
    <row r="32" spans="1:20">
      <c r="A32" s="4">
        <v>28</v>
      </c>
      <c r="B32" s="79" t="s">
        <v>62</v>
      </c>
      <c r="C32" s="186" t="s">
        <v>361</v>
      </c>
      <c r="D32" s="70" t="s">
        <v>25</v>
      </c>
      <c r="E32" s="71"/>
      <c r="F32" s="62"/>
      <c r="G32" s="17"/>
      <c r="H32" s="17"/>
      <c r="I32" s="57">
        <f t="shared" si="0"/>
        <v>0</v>
      </c>
      <c r="J32" s="87">
        <v>8255051741</v>
      </c>
      <c r="K32" s="92" t="s">
        <v>115</v>
      </c>
      <c r="L32" s="92" t="s">
        <v>116</v>
      </c>
      <c r="M32" s="88">
        <v>9954077517</v>
      </c>
      <c r="N32" s="93" t="s">
        <v>117</v>
      </c>
      <c r="O32" s="92">
        <v>9707811933</v>
      </c>
      <c r="P32" s="193">
        <v>43657</v>
      </c>
      <c r="Q32" s="62" t="s">
        <v>397</v>
      </c>
      <c r="R32" s="77"/>
      <c r="S32" s="77"/>
      <c r="T32" s="18"/>
    </row>
    <row r="33" spans="1:20">
      <c r="A33" s="4">
        <v>29</v>
      </c>
      <c r="B33" s="79" t="s">
        <v>63</v>
      </c>
      <c r="C33" s="186" t="s">
        <v>362</v>
      </c>
      <c r="D33" s="70" t="s">
        <v>25</v>
      </c>
      <c r="E33" s="71"/>
      <c r="F33" s="62"/>
      <c r="G33" s="19"/>
      <c r="H33" s="19"/>
      <c r="I33" s="57">
        <f t="shared" si="0"/>
        <v>0</v>
      </c>
      <c r="J33" s="87">
        <v>9706076226</v>
      </c>
      <c r="K33" s="92" t="s">
        <v>115</v>
      </c>
      <c r="L33" s="92" t="s">
        <v>116</v>
      </c>
      <c r="M33" s="88">
        <v>9954077517</v>
      </c>
      <c r="N33" s="93" t="s">
        <v>117</v>
      </c>
      <c r="O33" s="92">
        <v>9707811933</v>
      </c>
      <c r="P33" s="66"/>
      <c r="Q33" s="62"/>
      <c r="R33" s="77"/>
      <c r="S33" s="77"/>
      <c r="T33" s="18"/>
    </row>
    <row r="34" spans="1:20">
      <c r="A34" s="4">
        <v>30</v>
      </c>
      <c r="B34" s="79"/>
      <c r="C34" s="197"/>
      <c r="D34" s="70"/>
      <c r="E34" s="78"/>
      <c r="F34" s="77"/>
      <c r="G34" s="19"/>
      <c r="H34" s="19"/>
      <c r="I34" s="57">
        <f t="shared" si="0"/>
        <v>0</v>
      </c>
      <c r="J34" s="62"/>
      <c r="K34" s="74"/>
      <c r="L34" s="118"/>
      <c r="M34" s="74"/>
      <c r="N34" s="88"/>
      <c r="O34" s="88"/>
      <c r="P34" s="187"/>
      <c r="Q34" s="65"/>
      <c r="R34" s="77"/>
      <c r="S34" s="77"/>
      <c r="T34" s="18"/>
    </row>
    <row r="35" spans="1:20">
      <c r="A35" s="4">
        <v>31</v>
      </c>
      <c r="B35" s="79" t="s">
        <v>62</v>
      </c>
      <c r="C35" s="186" t="s">
        <v>363</v>
      </c>
      <c r="D35" s="70" t="s">
        <v>25</v>
      </c>
      <c r="E35" s="71"/>
      <c r="F35" s="62"/>
      <c r="G35" s="19"/>
      <c r="H35" s="19"/>
      <c r="I35" s="57">
        <f t="shared" si="0"/>
        <v>0</v>
      </c>
      <c r="J35" s="87">
        <v>9613176591</v>
      </c>
      <c r="K35" s="74" t="s">
        <v>132</v>
      </c>
      <c r="L35" s="74" t="s">
        <v>133</v>
      </c>
      <c r="M35" s="74">
        <v>9707170999</v>
      </c>
      <c r="N35" s="88" t="s">
        <v>221</v>
      </c>
      <c r="O35" s="88">
        <v>9707799591</v>
      </c>
      <c r="P35" s="193">
        <v>43658</v>
      </c>
      <c r="Q35" s="194" t="s">
        <v>398</v>
      </c>
      <c r="R35" s="77"/>
      <c r="S35" s="77"/>
      <c r="T35" s="18"/>
    </row>
    <row r="36" spans="1:20">
      <c r="A36" s="4">
        <v>32</v>
      </c>
      <c r="B36" s="79" t="s">
        <v>63</v>
      </c>
      <c r="C36" s="65" t="s">
        <v>364</v>
      </c>
      <c r="D36" s="65" t="s">
        <v>25</v>
      </c>
      <c r="E36" s="71"/>
      <c r="F36" s="62"/>
      <c r="G36" s="19"/>
      <c r="H36" s="19"/>
      <c r="I36" s="57">
        <f t="shared" si="0"/>
        <v>0</v>
      </c>
      <c r="J36" s="65">
        <v>9954777224</v>
      </c>
      <c r="K36" s="74" t="s">
        <v>151</v>
      </c>
      <c r="L36" s="118" t="s">
        <v>152</v>
      </c>
      <c r="M36" s="62"/>
      <c r="N36" s="86" t="s">
        <v>153</v>
      </c>
      <c r="O36" s="73">
        <v>9613284629</v>
      </c>
      <c r="P36" s="66"/>
      <c r="Q36" s="62"/>
      <c r="R36" s="77"/>
      <c r="S36" s="77"/>
      <c r="T36" s="18"/>
    </row>
    <row r="37" spans="1:20">
      <c r="A37" s="4">
        <v>33</v>
      </c>
      <c r="B37" s="79"/>
      <c r="C37" s="186"/>
      <c r="D37" s="70"/>
      <c r="E37" s="71"/>
      <c r="F37" s="62"/>
      <c r="G37" s="19"/>
      <c r="H37" s="19"/>
      <c r="I37" s="57">
        <f t="shared" si="0"/>
        <v>0</v>
      </c>
      <c r="J37" s="87"/>
      <c r="K37" s="92"/>
      <c r="L37" s="74"/>
      <c r="M37" s="74"/>
      <c r="N37" s="74"/>
      <c r="O37" s="74"/>
      <c r="P37" s="187"/>
      <c r="Q37" s="62"/>
      <c r="R37" s="77"/>
      <c r="S37" s="77"/>
      <c r="T37" s="18"/>
    </row>
    <row r="38" spans="1:20">
      <c r="A38" s="4">
        <v>34</v>
      </c>
      <c r="B38" s="79" t="s">
        <v>62</v>
      </c>
      <c r="C38" s="197" t="s">
        <v>365</v>
      </c>
      <c r="D38" s="70" t="s">
        <v>25</v>
      </c>
      <c r="E38" s="71"/>
      <c r="F38" s="62"/>
      <c r="G38" s="19"/>
      <c r="H38" s="19"/>
      <c r="I38" s="57">
        <f t="shared" si="0"/>
        <v>0</v>
      </c>
      <c r="J38" s="87">
        <v>8724911763</v>
      </c>
      <c r="K38" s="74" t="s">
        <v>132</v>
      </c>
      <c r="L38" s="74" t="s">
        <v>133</v>
      </c>
      <c r="M38" s="74">
        <v>9707170999</v>
      </c>
      <c r="N38" s="88" t="s">
        <v>221</v>
      </c>
      <c r="O38" s="88">
        <v>9707799591</v>
      </c>
      <c r="P38" s="193">
        <v>43659</v>
      </c>
      <c r="Q38" s="62" t="s">
        <v>399</v>
      </c>
      <c r="R38" s="77"/>
      <c r="S38" s="77"/>
      <c r="T38" s="18"/>
    </row>
    <row r="39" spans="1:20">
      <c r="A39" s="4">
        <v>35</v>
      </c>
      <c r="B39" s="79" t="s">
        <v>63</v>
      </c>
      <c r="C39" s="186" t="s">
        <v>309</v>
      </c>
      <c r="D39" s="70" t="s">
        <v>25</v>
      </c>
      <c r="E39" s="82"/>
      <c r="F39" s="65"/>
      <c r="G39" s="19"/>
      <c r="H39" s="19"/>
      <c r="I39" s="57">
        <f t="shared" si="0"/>
        <v>0</v>
      </c>
      <c r="J39" s="87"/>
      <c r="K39" s="74" t="s">
        <v>132</v>
      </c>
      <c r="L39" s="74" t="s">
        <v>133</v>
      </c>
      <c r="M39" s="74">
        <v>9707170999</v>
      </c>
      <c r="N39" s="88" t="s">
        <v>221</v>
      </c>
      <c r="O39" s="88">
        <v>9707799591</v>
      </c>
      <c r="P39" s="66"/>
      <c r="Q39" s="62"/>
      <c r="R39" s="77"/>
      <c r="S39" s="77"/>
      <c r="T39" s="18"/>
    </row>
    <row r="40" spans="1:20">
      <c r="A40" s="4">
        <v>36</v>
      </c>
      <c r="B40" s="79"/>
      <c r="C40" s="186"/>
      <c r="D40" s="70"/>
      <c r="E40" s="71"/>
      <c r="F40" s="62"/>
      <c r="G40" s="19"/>
      <c r="H40" s="19"/>
      <c r="I40" s="57">
        <f t="shared" si="0"/>
        <v>0</v>
      </c>
      <c r="J40" s="65"/>
      <c r="K40" s="65"/>
      <c r="L40" s="65"/>
      <c r="M40" s="65"/>
      <c r="N40" s="65"/>
      <c r="O40" s="65"/>
      <c r="P40" s="191">
        <v>43660</v>
      </c>
      <c r="Q40" s="203" t="s">
        <v>400</v>
      </c>
      <c r="R40" s="65"/>
      <c r="S40" s="65"/>
      <c r="T40" s="18"/>
    </row>
    <row r="41" spans="1:20" ht="33">
      <c r="A41" s="4">
        <v>37</v>
      </c>
      <c r="B41" s="79" t="s">
        <v>62</v>
      </c>
      <c r="C41" s="77" t="s">
        <v>366</v>
      </c>
      <c r="D41" s="77" t="s">
        <v>25</v>
      </c>
      <c r="E41" s="71"/>
      <c r="F41" s="62"/>
      <c r="G41" s="19"/>
      <c r="H41" s="19"/>
      <c r="I41" s="57">
        <f t="shared" si="0"/>
        <v>0</v>
      </c>
      <c r="J41" s="77" t="s">
        <v>402</v>
      </c>
      <c r="K41" s="92" t="s">
        <v>125</v>
      </c>
      <c r="L41" s="100" t="s">
        <v>126</v>
      </c>
      <c r="M41" s="101">
        <v>9957430641</v>
      </c>
      <c r="N41" s="102" t="s">
        <v>127</v>
      </c>
      <c r="O41" s="73">
        <v>8486287850</v>
      </c>
      <c r="P41" s="193">
        <v>43661</v>
      </c>
      <c r="Q41" s="77" t="s">
        <v>143</v>
      </c>
      <c r="R41" s="77"/>
      <c r="S41" s="77"/>
      <c r="T41" s="18"/>
    </row>
    <row r="42" spans="1:20">
      <c r="A42" s="4">
        <v>38</v>
      </c>
      <c r="B42" s="79" t="s">
        <v>63</v>
      </c>
      <c r="C42" s="186" t="s">
        <v>367</v>
      </c>
      <c r="D42" s="77" t="s">
        <v>25</v>
      </c>
      <c r="E42" s="71"/>
      <c r="F42" s="62"/>
      <c r="G42" s="17"/>
      <c r="H42" s="17"/>
      <c r="I42" s="57">
        <f t="shared" si="0"/>
        <v>0</v>
      </c>
      <c r="J42" s="66">
        <v>8638457961</v>
      </c>
      <c r="K42" s="74" t="s">
        <v>107</v>
      </c>
      <c r="L42" s="75" t="s">
        <v>108</v>
      </c>
      <c r="M42" s="73">
        <v>9864222301</v>
      </c>
      <c r="N42" s="73" t="s">
        <v>112</v>
      </c>
      <c r="O42" s="73">
        <v>9508201126</v>
      </c>
      <c r="P42" s="187"/>
      <c r="Q42" s="77"/>
      <c r="R42" s="77"/>
      <c r="S42" s="77"/>
      <c r="T42" s="18"/>
    </row>
    <row r="43" spans="1:20">
      <c r="A43" s="4">
        <v>39</v>
      </c>
      <c r="B43" s="79"/>
      <c r="C43" s="66"/>
      <c r="D43" s="70"/>
      <c r="E43" s="71"/>
      <c r="F43" s="62"/>
      <c r="G43" s="19"/>
      <c r="H43" s="19"/>
      <c r="I43" s="57">
        <f t="shared" si="0"/>
        <v>0</v>
      </c>
      <c r="J43" s="87"/>
      <c r="K43" s="204"/>
      <c r="L43" s="112"/>
      <c r="M43" s="74"/>
      <c r="N43" s="102"/>
      <c r="O43" s="73"/>
      <c r="P43" s="66"/>
      <c r="Q43" s="62"/>
      <c r="R43" s="77"/>
      <c r="S43" s="77"/>
      <c r="T43" s="18"/>
    </row>
    <row r="44" spans="1:20">
      <c r="A44" s="4">
        <v>40</v>
      </c>
      <c r="B44" s="79" t="s">
        <v>62</v>
      </c>
      <c r="C44" s="62" t="s">
        <v>368</v>
      </c>
      <c r="D44" s="70" t="s">
        <v>25</v>
      </c>
      <c r="E44" s="78"/>
      <c r="F44" s="77"/>
      <c r="G44" s="19"/>
      <c r="H44" s="19"/>
      <c r="I44" s="57">
        <f t="shared" si="0"/>
        <v>0</v>
      </c>
      <c r="J44" s="87">
        <v>9954406629</v>
      </c>
      <c r="K44" s="92" t="s">
        <v>125</v>
      </c>
      <c r="L44" s="100" t="s">
        <v>126</v>
      </c>
      <c r="M44" s="101">
        <v>9957430641</v>
      </c>
      <c r="N44" s="102" t="s">
        <v>127</v>
      </c>
      <c r="O44" s="73">
        <v>8486287850</v>
      </c>
      <c r="P44" s="193">
        <v>43662</v>
      </c>
      <c r="Q44" s="62" t="s">
        <v>401</v>
      </c>
      <c r="R44" s="77"/>
      <c r="S44" s="77"/>
      <c r="T44" s="18"/>
    </row>
    <row r="45" spans="1:20">
      <c r="A45" s="4">
        <v>41</v>
      </c>
      <c r="B45" s="79" t="s">
        <v>63</v>
      </c>
      <c r="C45" s="62" t="s">
        <v>369</v>
      </c>
      <c r="D45" s="65" t="s">
        <v>25</v>
      </c>
      <c r="E45" s="78"/>
      <c r="F45" s="77"/>
      <c r="G45" s="19"/>
      <c r="H45" s="19"/>
      <c r="I45" s="57">
        <f t="shared" si="0"/>
        <v>0</v>
      </c>
      <c r="J45" s="65">
        <v>9401225587</v>
      </c>
      <c r="K45" s="74" t="s">
        <v>107</v>
      </c>
      <c r="L45" s="75" t="s">
        <v>108</v>
      </c>
      <c r="M45" s="73">
        <v>9864222301</v>
      </c>
      <c r="N45" s="73" t="s">
        <v>112</v>
      </c>
      <c r="O45" s="73">
        <v>9508201126</v>
      </c>
      <c r="P45" s="66"/>
      <c r="Q45" s="62"/>
      <c r="R45" s="77"/>
      <c r="S45" s="77"/>
      <c r="T45" s="18"/>
    </row>
    <row r="46" spans="1:20">
      <c r="A46" s="4">
        <v>42</v>
      </c>
      <c r="B46" s="66"/>
      <c r="C46" s="198"/>
      <c r="D46" s="70"/>
      <c r="E46" s="71"/>
      <c r="F46" s="62"/>
      <c r="G46" s="19"/>
      <c r="H46" s="19"/>
      <c r="I46" s="57">
        <f t="shared" si="0"/>
        <v>0</v>
      </c>
      <c r="J46" s="87"/>
      <c r="K46" s="74"/>
      <c r="L46" s="74"/>
      <c r="M46" s="74"/>
      <c r="N46" s="119"/>
      <c r="O46" s="73"/>
      <c r="P46" s="187"/>
      <c r="Q46" s="62"/>
      <c r="R46" s="77"/>
      <c r="S46" s="77"/>
      <c r="T46" s="18"/>
    </row>
    <row r="47" spans="1:20" ht="33">
      <c r="A47" s="4">
        <v>43</v>
      </c>
      <c r="B47" s="79" t="s">
        <v>62</v>
      </c>
      <c r="C47" s="68" t="s">
        <v>370</v>
      </c>
      <c r="D47" s="68" t="s">
        <v>25</v>
      </c>
      <c r="E47" s="71"/>
      <c r="F47" s="62"/>
      <c r="G47" s="19"/>
      <c r="H47" s="19"/>
      <c r="I47" s="57">
        <f t="shared" si="0"/>
        <v>0</v>
      </c>
      <c r="J47" s="68" t="s">
        <v>403</v>
      </c>
      <c r="K47" s="74" t="s">
        <v>132</v>
      </c>
      <c r="L47" s="74" t="s">
        <v>133</v>
      </c>
      <c r="M47" s="74">
        <v>9707170999</v>
      </c>
      <c r="N47" s="88" t="s">
        <v>221</v>
      </c>
      <c r="O47" s="88">
        <v>9707799591</v>
      </c>
      <c r="P47" s="193">
        <v>43663</v>
      </c>
      <c r="Q47" s="62" t="s">
        <v>396</v>
      </c>
      <c r="R47" s="77"/>
      <c r="S47" s="77"/>
      <c r="T47" s="18"/>
    </row>
    <row r="48" spans="1:20">
      <c r="A48" s="4">
        <v>44</v>
      </c>
      <c r="B48" s="79" t="s">
        <v>63</v>
      </c>
      <c r="C48" s="186" t="s">
        <v>371</v>
      </c>
      <c r="D48" s="70" t="s">
        <v>25</v>
      </c>
      <c r="E48" s="82"/>
      <c r="F48" s="65"/>
      <c r="G48" s="19"/>
      <c r="H48" s="19"/>
      <c r="I48" s="57">
        <f t="shared" si="0"/>
        <v>0</v>
      </c>
      <c r="J48" s="87">
        <v>8011484322</v>
      </c>
      <c r="K48" s="74" t="s">
        <v>107</v>
      </c>
      <c r="L48" s="75" t="s">
        <v>108</v>
      </c>
      <c r="M48" s="73">
        <v>9864222301</v>
      </c>
      <c r="N48" s="73" t="s">
        <v>112</v>
      </c>
      <c r="O48" s="73">
        <v>9508201126</v>
      </c>
      <c r="P48" s="66"/>
      <c r="Q48" s="62"/>
      <c r="R48" s="77"/>
      <c r="S48" s="77"/>
      <c r="T48" s="18"/>
    </row>
    <row r="49" spans="1:20">
      <c r="A49" s="4">
        <v>45</v>
      </c>
      <c r="B49" s="79"/>
      <c r="C49" s="186"/>
      <c r="D49" s="70"/>
      <c r="E49" s="71"/>
      <c r="F49" s="62"/>
      <c r="G49" s="17"/>
      <c r="H49" s="17"/>
      <c r="I49" s="57">
        <f t="shared" si="0"/>
        <v>0</v>
      </c>
      <c r="J49" s="87"/>
      <c r="K49" s="74"/>
      <c r="L49" s="74"/>
      <c r="M49" s="74"/>
      <c r="N49" s="195"/>
      <c r="O49" s="73"/>
      <c r="P49" s="187"/>
      <c r="Q49" s="62"/>
      <c r="R49" s="77"/>
      <c r="S49" s="77"/>
      <c r="T49" s="18"/>
    </row>
    <row r="50" spans="1:20">
      <c r="A50" s="4">
        <v>46</v>
      </c>
      <c r="B50" s="79" t="s">
        <v>62</v>
      </c>
      <c r="C50" s="197"/>
      <c r="D50" s="70"/>
      <c r="E50" s="68"/>
      <c r="F50" s="68"/>
      <c r="G50" s="19"/>
      <c r="H50" s="19"/>
      <c r="I50" s="57">
        <f t="shared" si="0"/>
        <v>0</v>
      </c>
      <c r="J50" s="87"/>
      <c r="K50" s="74"/>
      <c r="L50" s="74"/>
      <c r="M50" s="74"/>
      <c r="N50" s="119"/>
      <c r="O50" s="73"/>
      <c r="P50" s="193"/>
      <c r="Q50" s="62"/>
      <c r="R50" s="77"/>
      <c r="S50" s="77"/>
      <c r="T50" s="18"/>
    </row>
    <row r="51" spans="1:20">
      <c r="A51" s="4">
        <v>47</v>
      </c>
      <c r="B51" s="79" t="s">
        <v>63</v>
      </c>
      <c r="C51" s="199" t="s">
        <v>372</v>
      </c>
      <c r="D51" s="68" t="s">
        <v>25</v>
      </c>
      <c r="E51" s="71"/>
      <c r="F51" s="62"/>
      <c r="G51" s="19"/>
      <c r="H51" s="19"/>
      <c r="I51" s="57">
        <f t="shared" si="0"/>
        <v>0</v>
      </c>
      <c r="J51" s="68"/>
      <c r="K51" s="74" t="s">
        <v>151</v>
      </c>
      <c r="L51" s="118" t="s">
        <v>152</v>
      </c>
      <c r="M51" s="62"/>
      <c r="N51" s="86" t="s">
        <v>153</v>
      </c>
      <c r="O51" s="73">
        <v>9613284629</v>
      </c>
      <c r="P51" s="193">
        <v>43664</v>
      </c>
      <c r="Q51" s="62" t="s">
        <v>397</v>
      </c>
      <c r="R51" s="77"/>
      <c r="S51" s="77"/>
      <c r="T51" s="18"/>
    </row>
    <row r="52" spans="1:20">
      <c r="A52" s="4">
        <v>48</v>
      </c>
      <c r="B52" s="79"/>
      <c r="C52" s="197" t="s">
        <v>373</v>
      </c>
      <c r="D52" s="70" t="s">
        <v>25</v>
      </c>
      <c r="E52" s="71"/>
      <c r="F52" s="62"/>
      <c r="G52" s="19"/>
      <c r="H52" s="19"/>
      <c r="I52" s="57">
        <f t="shared" si="0"/>
        <v>0</v>
      </c>
      <c r="J52" s="87">
        <v>8402829449</v>
      </c>
      <c r="K52" s="92" t="s">
        <v>138</v>
      </c>
      <c r="L52" s="92" t="s">
        <v>218</v>
      </c>
      <c r="M52" s="88">
        <v>9854927240</v>
      </c>
      <c r="N52" s="86" t="s">
        <v>219</v>
      </c>
      <c r="O52" s="73">
        <v>9706524225</v>
      </c>
      <c r="P52" s="187"/>
      <c r="Q52" s="62"/>
      <c r="R52" s="77"/>
      <c r="S52" s="77"/>
      <c r="T52" s="18"/>
    </row>
    <row r="53" spans="1:20">
      <c r="A53" s="4">
        <v>49</v>
      </c>
      <c r="B53" s="66"/>
      <c r="C53" s="197"/>
      <c r="D53" s="70"/>
      <c r="E53" s="71"/>
      <c r="F53" s="62"/>
      <c r="G53" s="19"/>
      <c r="H53" s="19"/>
      <c r="I53" s="57">
        <f t="shared" si="0"/>
        <v>0</v>
      </c>
      <c r="J53" s="87"/>
      <c r="K53" s="74"/>
      <c r="L53" s="75"/>
      <c r="M53" s="73"/>
      <c r="N53" s="73"/>
      <c r="O53" s="73"/>
      <c r="P53" s="187"/>
      <c r="Q53" s="62"/>
      <c r="R53" s="77"/>
      <c r="S53" s="77"/>
      <c r="T53" s="18"/>
    </row>
    <row r="54" spans="1:20">
      <c r="A54" s="4">
        <v>50</v>
      </c>
      <c r="B54" s="79" t="s">
        <v>62</v>
      </c>
      <c r="C54" s="197"/>
      <c r="D54" s="70"/>
      <c r="E54" s="68"/>
      <c r="F54" s="68"/>
      <c r="G54" s="19"/>
      <c r="H54" s="19"/>
      <c r="I54" s="57">
        <f t="shared" si="0"/>
        <v>0</v>
      </c>
      <c r="J54" s="87"/>
      <c r="K54" s="74"/>
      <c r="L54" s="75"/>
      <c r="M54" s="73"/>
      <c r="N54" s="73"/>
      <c r="O54" s="73"/>
      <c r="P54" s="66"/>
      <c r="Q54" s="62"/>
      <c r="R54" s="77"/>
      <c r="S54" s="77"/>
      <c r="T54" s="18"/>
    </row>
    <row r="55" spans="1:20">
      <c r="A55" s="4">
        <v>51</v>
      </c>
      <c r="B55" s="79" t="s">
        <v>63</v>
      </c>
      <c r="C55" s="199" t="s">
        <v>374</v>
      </c>
      <c r="D55" s="68" t="s">
        <v>25</v>
      </c>
      <c r="E55" s="71"/>
      <c r="F55" s="62"/>
      <c r="G55" s="19"/>
      <c r="H55" s="19"/>
      <c r="I55" s="57">
        <f t="shared" si="0"/>
        <v>0</v>
      </c>
      <c r="J55" s="68" t="s">
        <v>404</v>
      </c>
      <c r="K55" s="74" t="s">
        <v>151</v>
      </c>
      <c r="L55" s="118" t="s">
        <v>152</v>
      </c>
      <c r="M55" s="62"/>
      <c r="N55" s="86" t="s">
        <v>153</v>
      </c>
      <c r="O55" s="73">
        <v>9613284629</v>
      </c>
      <c r="P55" s="193">
        <v>43300</v>
      </c>
      <c r="Q55" s="62" t="s">
        <v>136</v>
      </c>
      <c r="R55" s="77"/>
      <c r="S55" s="77"/>
      <c r="T55" s="18"/>
    </row>
    <row r="56" spans="1:20">
      <c r="A56" s="4">
        <v>52</v>
      </c>
      <c r="B56" s="79"/>
      <c r="C56" s="200" t="s">
        <v>375</v>
      </c>
      <c r="D56" s="70" t="s">
        <v>25</v>
      </c>
      <c r="E56" s="71"/>
      <c r="F56" s="62"/>
      <c r="G56" s="17"/>
      <c r="H56" s="17"/>
      <c r="I56" s="57">
        <f t="shared" si="0"/>
        <v>0</v>
      </c>
      <c r="J56" s="62">
        <v>8822413281</v>
      </c>
      <c r="K56" s="92" t="s">
        <v>125</v>
      </c>
      <c r="L56" s="100" t="s">
        <v>126</v>
      </c>
      <c r="M56" s="101">
        <v>9957430641</v>
      </c>
      <c r="N56" s="102" t="s">
        <v>127</v>
      </c>
      <c r="O56" s="73">
        <v>8486287850</v>
      </c>
      <c r="P56" s="187"/>
      <c r="Q56" s="62"/>
      <c r="R56" s="77"/>
      <c r="S56" s="77"/>
      <c r="T56" s="18"/>
    </row>
    <row r="57" spans="1:20">
      <c r="A57" s="4">
        <v>53</v>
      </c>
      <c r="B57" s="66"/>
      <c r="C57" s="186"/>
      <c r="D57" s="70"/>
      <c r="E57" s="71"/>
      <c r="F57" s="62"/>
      <c r="G57" s="19"/>
      <c r="H57" s="19"/>
      <c r="I57" s="57">
        <f t="shared" si="0"/>
        <v>0</v>
      </c>
      <c r="J57" s="62"/>
      <c r="K57" s="74"/>
      <c r="L57" s="75"/>
      <c r="M57" s="73"/>
      <c r="N57" s="73"/>
      <c r="O57" s="73"/>
      <c r="P57" s="187"/>
      <c r="Q57" s="62"/>
      <c r="R57" s="77"/>
      <c r="S57" s="77"/>
      <c r="T57" s="18"/>
    </row>
    <row r="58" spans="1:20">
      <c r="A58" s="4">
        <v>54</v>
      </c>
      <c r="B58" s="79" t="s">
        <v>62</v>
      </c>
      <c r="C58" s="197"/>
      <c r="D58" s="70"/>
      <c r="E58" s="68"/>
      <c r="F58" s="68"/>
      <c r="G58" s="19"/>
      <c r="H58" s="19"/>
      <c r="I58" s="57">
        <f t="shared" si="0"/>
        <v>0</v>
      </c>
      <c r="J58" s="87"/>
      <c r="K58" s="74"/>
      <c r="L58" s="75"/>
      <c r="M58" s="73"/>
      <c r="N58" s="73"/>
      <c r="O58" s="73"/>
      <c r="P58" s="66"/>
      <c r="Q58" s="62"/>
      <c r="R58" s="77"/>
      <c r="S58" s="77"/>
      <c r="T58" s="18"/>
    </row>
    <row r="59" spans="1:20">
      <c r="A59" s="4">
        <v>55</v>
      </c>
      <c r="B59" s="79" t="s">
        <v>63</v>
      </c>
      <c r="C59" s="199" t="s">
        <v>376</v>
      </c>
      <c r="D59" s="68" t="s">
        <v>25</v>
      </c>
      <c r="E59" s="71"/>
      <c r="F59" s="62"/>
      <c r="G59" s="19"/>
      <c r="H59" s="19"/>
      <c r="I59" s="57">
        <f t="shared" si="0"/>
        <v>0</v>
      </c>
      <c r="J59" s="68">
        <v>8876771769</v>
      </c>
      <c r="K59" s="92" t="s">
        <v>138</v>
      </c>
      <c r="L59" s="92" t="s">
        <v>218</v>
      </c>
      <c r="M59" s="88">
        <v>9854927240</v>
      </c>
      <c r="N59" s="86" t="s">
        <v>219</v>
      </c>
      <c r="O59" s="73">
        <v>9706524225</v>
      </c>
      <c r="P59" s="193">
        <v>43666</v>
      </c>
      <c r="Q59" s="62" t="s">
        <v>399</v>
      </c>
      <c r="R59" s="77"/>
      <c r="S59" s="77"/>
      <c r="T59" s="18"/>
    </row>
    <row r="60" spans="1:20">
      <c r="A60" s="4">
        <v>56</v>
      </c>
      <c r="B60" s="79"/>
      <c r="C60" s="186" t="s">
        <v>377</v>
      </c>
      <c r="D60" s="70" t="s">
        <v>25</v>
      </c>
      <c r="E60" s="71"/>
      <c r="F60" s="62"/>
      <c r="G60" s="19"/>
      <c r="H60" s="19"/>
      <c r="I60" s="57">
        <f t="shared" si="0"/>
        <v>0</v>
      </c>
      <c r="J60" s="87" t="s">
        <v>405</v>
      </c>
      <c r="K60" s="92" t="s">
        <v>125</v>
      </c>
      <c r="L60" s="100" t="s">
        <v>126</v>
      </c>
      <c r="M60" s="101">
        <v>9957430641</v>
      </c>
      <c r="N60" s="102" t="s">
        <v>127</v>
      </c>
      <c r="O60" s="73">
        <v>8486287850</v>
      </c>
      <c r="P60" s="187"/>
      <c r="Q60" s="62"/>
      <c r="R60" s="77"/>
      <c r="S60" s="77"/>
      <c r="T60" s="18"/>
    </row>
    <row r="61" spans="1:20">
      <c r="A61" s="4">
        <v>57</v>
      </c>
      <c r="B61" s="66"/>
      <c r="C61" s="186"/>
      <c r="D61" s="70"/>
      <c r="E61" s="71"/>
      <c r="F61" s="62"/>
      <c r="G61" s="19"/>
      <c r="H61" s="19"/>
      <c r="I61" s="57">
        <f t="shared" si="0"/>
        <v>0</v>
      </c>
      <c r="J61" s="87"/>
      <c r="K61" s="74"/>
      <c r="L61" s="75"/>
      <c r="M61" s="73"/>
      <c r="N61" s="73"/>
      <c r="O61" s="73"/>
      <c r="P61" s="187"/>
      <c r="Q61" s="62"/>
      <c r="R61" s="77"/>
      <c r="S61" s="77"/>
      <c r="T61" s="18"/>
    </row>
    <row r="62" spans="1:20">
      <c r="A62" s="4">
        <v>58</v>
      </c>
      <c r="B62" s="79" t="s">
        <v>62</v>
      </c>
      <c r="C62" s="197"/>
      <c r="D62" s="70"/>
      <c r="E62" s="68"/>
      <c r="F62" s="68"/>
      <c r="G62" s="19"/>
      <c r="H62" s="19"/>
      <c r="I62" s="57">
        <f t="shared" si="0"/>
        <v>0</v>
      </c>
      <c r="J62" s="87"/>
      <c r="K62" s="62"/>
      <c r="L62" s="62"/>
      <c r="M62" s="62"/>
      <c r="N62" s="62"/>
      <c r="O62" s="62"/>
      <c r="P62" s="191">
        <v>43667</v>
      </c>
      <c r="Q62" s="62" t="s">
        <v>406</v>
      </c>
      <c r="R62" s="77"/>
      <c r="S62" s="77"/>
      <c r="T62" s="18"/>
    </row>
    <row r="63" spans="1:20">
      <c r="A63" s="4">
        <v>59</v>
      </c>
      <c r="B63" s="79" t="s">
        <v>63</v>
      </c>
      <c r="C63" s="200" t="s">
        <v>378</v>
      </c>
      <c r="D63" s="70" t="s">
        <v>25</v>
      </c>
      <c r="E63" s="71"/>
      <c r="F63" s="62"/>
      <c r="G63" s="19"/>
      <c r="H63" s="19"/>
      <c r="I63" s="57">
        <f t="shared" si="0"/>
        <v>0</v>
      </c>
      <c r="J63" s="87"/>
      <c r="K63" s="92" t="s">
        <v>138</v>
      </c>
      <c r="L63" s="92" t="s">
        <v>218</v>
      </c>
      <c r="M63" s="88">
        <v>9854927240</v>
      </c>
      <c r="N63" s="86" t="s">
        <v>219</v>
      </c>
      <c r="O63" s="73">
        <v>9706524225</v>
      </c>
      <c r="P63" s="193">
        <v>43668</v>
      </c>
      <c r="Q63" s="62" t="s">
        <v>143</v>
      </c>
      <c r="R63" s="77"/>
      <c r="S63" s="77"/>
      <c r="T63" s="18"/>
    </row>
    <row r="64" spans="1:20">
      <c r="A64" s="4">
        <v>60</v>
      </c>
      <c r="B64" s="79"/>
      <c r="C64" s="77" t="s">
        <v>379</v>
      </c>
      <c r="D64" s="77" t="s">
        <v>25</v>
      </c>
      <c r="E64" s="71"/>
      <c r="F64" s="62"/>
      <c r="G64" s="19"/>
      <c r="H64" s="19"/>
      <c r="I64" s="57">
        <f t="shared" si="0"/>
        <v>0</v>
      </c>
      <c r="J64" s="77">
        <v>9508854763</v>
      </c>
      <c r="K64" s="92" t="s">
        <v>115</v>
      </c>
      <c r="L64" s="92" t="s">
        <v>116</v>
      </c>
      <c r="M64" s="88">
        <v>9954077517</v>
      </c>
      <c r="N64" s="93" t="s">
        <v>117</v>
      </c>
      <c r="O64" s="92">
        <v>9707811933</v>
      </c>
      <c r="P64" s="187"/>
      <c r="Q64" s="192"/>
      <c r="R64" s="77"/>
      <c r="S64" s="77"/>
      <c r="T64" s="18"/>
    </row>
    <row r="65" spans="1:20">
      <c r="A65" s="4">
        <v>61</v>
      </c>
      <c r="B65" s="79"/>
      <c r="C65" s="65" t="s">
        <v>380</v>
      </c>
      <c r="D65" s="70"/>
      <c r="E65" s="71"/>
      <c r="F65" s="62"/>
      <c r="G65" s="19"/>
      <c r="H65" s="19"/>
      <c r="I65" s="57">
        <f t="shared" si="0"/>
        <v>0</v>
      </c>
      <c r="J65" s="205"/>
      <c r="K65" s="74"/>
      <c r="L65" s="75"/>
      <c r="M65" s="73"/>
      <c r="N65" s="73"/>
      <c r="O65" s="73"/>
      <c r="P65" s="187"/>
      <c r="Q65" s="62"/>
      <c r="R65" s="77"/>
      <c r="S65" s="77"/>
      <c r="T65" s="18"/>
    </row>
    <row r="66" spans="1:20">
      <c r="A66" s="4">
        <v>62</v>
      </c>
      <c r="B66" s="79"/>
      <c r="C66" s="197"/>
      <c r="D66" s="70"/>
      <c r="E66" s="71"/>
      <c r="F66" s="62"/>
      <c r="G66" s="19"/>
      <c r="H66" s="19"/>
      <c r="I66" s="57">
        <f t="shared" si="0"/>
        <v>0</v>
      </c>
      <c r="J66" s="87"/>
      <c r="K66" s="74"/>
      <c r="L66" s="75"/>
      <c r="M66" s="73"/>
      <c r="N66" s="73"/>
      <c r="O66" s="73"/>
      <c r="P66" s="187"/>
      <c r="Q66" s="62"/>
      <c r="R66" s="77"/>
      <c r="S66" s="77"/>
      <c r="T66" s="18"/>
    </row>
    <row r="67" spans="1:20">
      <c r="A67" s="4">
        <v>63</v>
      </c>
      <c r="B67" s="79" t="s">
        <v>62</v>
      </c>
      <c r="C67" s="186" t="s">
        <v>381</v>
      </c>
      <c r="D67" s="70" t="s">
        <v>25</v>
      </c>
      <c r="E67" s="78"/>
      <c r="F67" s="77"/>
      <c r="G67" s="19"/>
      <c r="H67" s="19"/>
      <c r="I67" s="57">
        <f t="shared" si="0"/>
        <v>0</v>
      </c>
      <c r="J67" s="206">
        <v>9864117893</v>
      </c>
      <c r="K67" s="92" t="s">
        <v>138</v>
      </c>
      <c r="L67" s="92" t="s">
        <v>218</v>
      </c>
      <c r="M67" s="88">
        <v>9854927240</v>
      </c>
      <c r="N67" s="86" t="s">
        <v>219</v>
      </c>
      <c r="O67" s="73">
        <v>9706524225</v>
      </c>
      <c r="P67" s="193">
        <v>43669</v>
      </c>
      <c r="Q67" s="62" t="s">
        <v>110</v>
      </c>
      <c r="R67" s="77"/>
      <c r="S67" s="77"/>
      <c r="T67" s="18"/>
    </row>
    <row r="68" spans="1:20">
      <c r="A68" s="4">
        <v>64</v>
      </c>
      <c r="B68" s="79" t="s">
        <v>63</v>
      </c>
      <c r="C68" s="186" t="s">
        <v>382</v>
      </c>
      <c r="D68" s="70" t="s">
        <v>25</v>
      </c>
      <c r="E68" s="71"/>
      <c r="F68" s="62"/>
      <c r="G68" s="19"/>
      <c r="H68" s="19"/>
      <c r="I68" s="57">
        <f t="shared" si="0"/>
        <v>0</v>
      </c>
      <c r="J68" s="87">
        <v>7002696507</v>
      </c>
      <c r="K68" s="74" t="s">
        <v>107</v>
      </c>
      <c r="L68" s="75" t="s">
        <v>108</v>
      </c>
      <c r="M68" s="73">
        <v>9864222301</v>
      </c>
      <c r="N68" s="73" t="s">
        <v>112</v>
      </c>
      <c r="O68" s="73">
        <v>9508201126</v>
      </c>
      <c r="P68" s="187"/>
      <c r="Q68" s="62"/>
      <c r="R68" s="77"/>
      <c r="S68" s="77"/>
      <c r="T68" s="18"/>
    </row>
    <row r="69" spans="1:20">
      <c r="A69" s="4">
        <v>65</v>
      </c>
      <c r="B69" s="79"/>
      <c r="C69" s="65"/>
      <c r="D69" s="65"/>
      <c r="E69" s="71"/>
      <c r="F69" s="62"/>
      <c r="G69" s="19"/>
      <c r="H69" s="19"/>
      <c r="I69" s="57">
        <f t="shared" si="0"/>
        <v>0</v>
      </c>
      <c r="J69" s="65"/>
      <c r="K69" s="65"/>
      <c r="L69" s="65"/>
      <c r="M69" s="65"/>
      <c r="N69" s="65"/>
      <c r="O69" s="65"/>
      <c r="P69" s="65"/>
      <c r="Q69" s="62"/>
      <c r="R69" s="77"/>
      <c r="S69" s="77"/>
      <c r="T69" s="18"/>
    </row>
    <row r="70" spans="1:20" ht="33">
      <c r="A70" s="4">
        <v>66</v>
      </c>
      <c r="B70" s="79" t="s">
        <v>62</v>
      </c>
      <c r="C70" s="186" t="s">
        <v>383</v>
      </c>
      <c r="D70" s="70" t="s">
        <v>25</v>
      </c>
      <c r="E70" s="71"/>
      <c r="F70" s="62"/>
      <c r="G70" s="19"/>
      <c r="H70" s="19"/>
      <c r="I70" s="57">
        <f t="shared" ref="I70:I133" si="1">SUM(G70:H70)</f>
        <v>0</v>
      </c>
      <c r="J70" s="87">
        <v>9864853861</v>
      </c>
      <c r="K70" s="74" t="s">
        <v>107</v>
      </c>
      <c r="L70" s="75" t="s">
        <v>108</v>
      </c>
      <c r="M70" s="73">
        <v>9864222301</v>
      </c>
      <c r="N70" s="73" t="s">
        <v>112</v>
      </c>
      <c r="O70" s="73">
        <v>9508201126</v>
      </c>
      <c r="P70" s="193">
        <v>43670</v>
      </c>
      <c r="Q70" s="62" t="s">
        <v>396</v>
      </c>
      <c r="R70" s="77"/>
      <c r="S70" s="77"/>
      <c r="T70" s="18"/>
    </row>
    <row r="71" spans="1:20">
      <c r="A71" s="4">
        <v>67</v>
      </c>
      <c r="B71" s="79" t="s">
        <v>63</v>
      </c>
      <c r="C71" s="186" t="s">
        <v>384</v>
      </c>
      <c r="D71" s="70" t="s">
        <v>25</v>
      </c>
      <c r="E71" s="71"/>
      <c r="F71" s="62"/>
      <c r="G71" s="19"/>
      <c r="H71" s="19"/>
      <c r="I71" s="57">
        <f t="shared" si="1"/>
        <v>0</v>
      </c>
      <c r="J71" s="87"/>
      <c r="K71" s="92" t="s">
        <v>115</v>
      </c>
      <c r="L71" s="92" t="s">
        <v>116</v>
      </c>
      <c r="M71" s="88">
        <v>9954077517</v>
      </c>
      <c r="N71" s="93" t="s">
        <v>117</v>
      </c>
      <c r="O71" s="92">
        <v>9707811933</v>
      </c>
      <c r="P71" s="66"/>
      <c r="Q71" s="68"/>
      <c r="R71" s="77"/>
      <c r="S71" s="77"/>
      <c r="T71" s="18"/>
    </row>
    <row r="72" spans="1:20">
      <c r="A72" s="4">
        <v>68</v>
      </c>
      <c r="B72" s="79"/>
      <c r="C72" s="186"/>
      <c r="D72" s="70"/>
      <c r="E72" s="82"/>
      <c r="F72" s="65"/>
      <c r="G72" s="19"/>
      <c r="H72" s="19"/>
      <c r="I72" s="57">
        <f t="shared" si="1"/>
        <v>0</v>
      </c>
      <c r="J72" s="87"/>
      <c r="K72" s="74"/>
      <c r="L72" s="74"/>
      <c r="M72" s="74"/>
      <c r="N72" s="86"/>
      <c r="O72" s="73"/>
      <c r="P72" s="187"/>
      <c r="Q72" s="86"/>
      <c r="R72" s="77"/>
      <c r="S72" s="77"/>
      <c r="T72" s="18"/>
    </row>
    <row r="73" spans="1:20">
      <c r="A73" s="4">
        <v>69</v>
      </c>
      <c r="B73" s="79"/>
      <c r="C73" s="197"/>
      <c r="D73" s="70"/>
      <c r="E73" s="71"/>
      <c r="F73" s="62"/>
      <c r="G73" s="19"/>
      <c r="H73" s="19"/>
      <c r="I73" s="57">
        <f t="shared" si="1"/>
        <v>0</v>
      </c>
      <c r="J73" s="87"/>
      <c r="K73" s="74"/>
      <c r="L73" s="74"/>
      <c r="M73" s="74"/>
      <c r="N73" s="86"/>
      <c r="O73" s="73"/>
      <c r="P73" s="187"/>
      <c r="Q73" s="62"/>
      <c r="R73" s="77"/>
      <c r="S73" s="77"/>
      <c r="T73" s="18"/>
    </row>
    <row r="74" spans="1:20">
      <c r="A74" s="4">
        <v>70</v>
      </c>
      <c r="B74" s="79"/>
      <c r="C74" s="65"/>
      <c r="D74" s="65"/>
      <c r="E74" s="71"/>
      <c r="F74" s="62"/>
      <c r="G74" s="19"/>
      <c r="H74" s="19"/>
      <c r="I74" s="57">
        <f t="shared" si="1"/>
        <v>0</v>
      </c>
      <c r="J74" s="65"/>
      <c r="K74" s="65"/>
      <c r="L74" s="65"/>
      <c r="M74" s="65"/>
      <c r="N74" s="65"/>
      <c r="O74" s="65"/>
      <c r="P74" s="187"/>
      <c r="Q74" s="62"/>
      <c r="R74" s="77"/>
      <c r="S74" s="77"/>
      <c r="T74" s="18"/>
    </row>
    <row r="75" spans="1:20">
      <c r="A75" s="4">
        <v>71</v>
      </c>
      <c r="B75" s="79" t="s">
        <v>62</v>
      </c>
      <c r="C75" s="186" t="s">
        <v>385</v>
      </c>
      <c r="D75" s="70" t="s">
        <v>25</v>
      </c>
      <c r="E75" s="71"/>
      <c r="F75" s="62"/>
      <c r="G75" s="19"/>
      <c r="H75" s="19"/>
      <c r="I75" s="57">
        <f t="shared" si="1"/>
        <v>0</v>
      </c>
      <c r="J75" s="62">
        <v>7662858591</v>
      </c>
      <c r="K75" s="74" t="s">
        <v>107</v>
      </c>
      <c r="L75" s="75" t="s">
        <v>108</v>
      </c>
      <c r="M75" s="73">
        <v>9864222301</v>
      </c>
      <c r="N75" s="73" t="s">
        <v>112</v>
      </c>
      <c r="O75" s="73">
        <v>9508201126</v>
      </c>
      <c r="P75" s="193">
        <v>43671</v>
      </c>
      <c r="Q75" s="187" t="s">
        <v>135</v>
      </c>
      <c r="R75" s="77"/>
      <c r="S75" s="77"/>
      <c r="T75" s="18"/>
    </row>
    <row r="76" spans="1:20" ht="27">
      <c r="A76" s="4">
        <v>72</v>
      </c>
      <c r="B76" s="79" t="s">
        <v>63</v>
      </c>
      <c r="C76" s="186" t="s">
        <v>386</v>
      </c>
      <c r="D76" s="70" t="s">
        <v>25</v>
      </c>
      <c r="E76" s="71"/>
      <c r="F76" s="62"/>
      <c r="G76" s="19"/>
      <c r="H76" s="19"/>
      <c r="I76" s="57">
        <f t="shared" si="1"/>
        <v>0</v>
      </c>
      <c r="J76" s="87">
        <v>9707146152</v>
      </c>
      <c r="K76" s="92" t="s">
        <v>138</v>
      </c>
      <c r="L76" s="92" t="s">
        <v>218</v>
      </c>
      <c r="M76" s="88">
        <v>9854927240</v>
      </c>
      <c r="N76" s="86" t="s">
        <v>219</v>
      </c>
      <c r="O76" s="73">
        <v>9706524225</v>
      </c>
      <c r="P76" s="187"/>
      <c r="Q76" s="187"/>
      <c r="R76" s="77"/>
      <c r="S76" s="77"/>
      <c r="T76" s="18"/>
    </row>
    <row r="77" spans="1:20">
      <c r="A77" s="4">
        <v>73</v>
      </c>
      <c r="B77" s="79"/>
      <c r="C77" s="197"/>
      <c r="D77" s="70"/>
      <c r="E77" s="82"/>
      <c r="F77" s="65"/>
      <c r="G77" s="19"/>
      <c r="H77" s="19"/>
      <c r="I77" s="57">
        <f t="shared" si="1"/>
        <v>0</v>
      </c>
      <c r="J77" s="87"/>
      <c r="K77" s="74"/>
      <c r="L77" s="75"/>
      <c r="M77" s="73"/>
      <c r="N77" s="73"/>
      <c r="O77" s="73"/>
      <c r="P77" s="187"/>
      <c r="Q77" s="187"/>
      <c r="R77" s="77"/>
      <c r="S77" s="77"/>
      <c r="T77" s="18"/>
    </row>
    <row r="78" spans="1:20">
      <c r="A78" s="4">
        <v>74</v>
      </c>
      <c r="B78" s="79"/>
      <c r="C78" s="186"/>
      <c r="D78" s="70"/>
      <c r="E78" s="71"/>
      <c r="F78" s="62"/>
      <c r="G78" s="19"/>
      <c r="H78" s="19"/>
      <c r="I78" s="57">
        <f t="shared" si="1"/>
        <v>0</v>
      </c>
      <c r="J78" s="87"/>
      <c r="K78" s="92"/>
      <c r="L78" s="74"/>
      <c r="M78" s="74"/>
      <c r="N78" s="74"/>
      <c r="O78" s="74"/>
      <c r="P78" s="66"/>
      <c r="Q78" s="187"/>
      <c r="R78" s="77"/>
      <c r="S78" s="77"/>
      <c r="T78" s="18"/>
    </row>
    <row r="79" spans="1:20">
      <c r="A79" s="4">
        <v>75</v>
      </c>
      <c r="B79" s="79"/>
      <c r="C79" s="199"/>
      <c r="D79" s="68"/>
      <c r="E79" s="71"/>
      <c r="F79" s="62"/>
      <c r="G79" s="19"/>
      <c r="H79" s="19"/>
      <c r="I79" s="57">
        <f t="shared" si="1"/>
        <v>0</v>
      </c>
      <c r="J79" s="68"/>
      <c r="K79" s="68"/>
      <c r="L79" s="68"/>
      <c r="M79" s="68"/>
      <c r="N79" s="68"/>
      <c r="O79" s="68"/>
      <c r="P79" s="66"/>
      <c r="Q79" s="187"/>
      <c r="R79" s="77"/>
      <c r="S79" s="77"/>
      <c r="T79" s="18"/>
    </row>
    <row r="80" spans="1:20">
      <c r="A80" s="4">
        <v>76</v>
      </c>
      <c r="B80" s="79" t="s">
        <v>62</v>
      </c>
      <c r="C80" s="186" t="s">
        <v>387</v>
      </c>
      <c r="D80" s="70" t="s">
        <v>25</v>
      </c>
      <c r="E80" s="71"/>
      <c r="F80" s="62"/>
      <c r="G80" s="19"/>
      <c r="H80" s="19"/>
      <c r="I80" s="57">
        <f t="shared" si="1"/>
        <v>0</v>
      </c>
      <c r="J80" s="87">
        <v>9101493909</v>
      </c>
      <c r="K80" s="74" t="s">
        <v>107</v>
      </c>
      <c r="L80" s="75" t="s">
        <v>108</v>
      </c>
      <c r="M80" s="73">
        <v>9864222301</v>
      </c>
      <c r="N80" s="73" t="s">
        <v>112</v>
      </c>
      <c r="O80" s="73">
        <v>9508201126</v>
      </c>
      <c r="P80" s="193">
        <v>43672</v>
      </c>
      <c r="Q80" s="62" t="s">
        <v>136</v>
      </c>
      <c r="R80" s="77"/>
      <c r="S80" s="77"/>
      <c r="T80" s="18"/>
    </row>
    <row r="81" spans="1:20">
      <c r="A81" s="4">
        <v>77</v>
      </c>
      <c r="B81" s="79" t="s">
        <v>63</v>
      </c>
      <c r="C81" s="197" t="s">
        <v>388</v>
      </c>
      <c r="D81" s="70" t="s">
        <v>25</v>
      </c>
      <c r="E81" s="71"/>
      <c r="F81" s="62"/>
      <c r="G81" s="19"/>
      <c r="H81" s="19"/>
      <c r="I81" s="57">
        <f t="shared" si="1"/>
        <v>0</v>
      </c>
      <c r="J81" s="87">
        <v>9577437976</v>
      </c>
      <c r="K81" s="92" t="s">
        <v>115</v>
      </c>
      <c r="L81" s="92" t="s">
        <v>116</v>
      </c>
      <c r="M81" s="88">
        <v>9954077517</v>
      </c>
      <c r="N81" s="93" t="s">
        <v>117</v>
      </c>
      <c r="O81" s="92">
        <v>9707811933</v>
      </c>
      <c r="P81" s="187"/>
      <c r="Q81" s="62"/>
      <c r="R81" s="77"/>
      <c r="S81" s="77"/>
      <c r="T81" s="18"/>
    </row>
    <row r="82" spans="1:20">
      <c r="A82" s="4">
        <v>78</v>
      </c>
      <c r="B82" s="79"/>
      <c r="C82" s="200"/>
      <c r="D82" s="70"/>
      <c r="E82" s="68"/>
      <c r="F82" s="68"/>
      <c r="G82" s="19"/>
      <c r="H82" s="19"/>
      <c r="I82" s="57">
        <f t="shared" si="1"/>
        <v>0</v>
      </c>
      <c r="J82" s="87"/>
      <c r="K82" s="92"/>
      <c r="L82" s="92"/>
      <c r="M82" s="88"/>
      <c r="N82" s="188"/>
      <c r="O82" s="88"/>
      <c r="P82" s="187"/>
      <c r="Q82" s="68"/>
      <c r="R82" s="77"/>
      <c r="S82" s="77"/>
      <c r="T82" s="18"/>
    </row>
    <row r="83" spans="1:20">
      <c r="A83" s="4">
        <v>79</v>
      </c>
      <c r="B83" s="79"/>
      <c r="C83" s="197"/>
      <c r="D83" s="70"/>
      <c r="E83" s="71"/>
      <c r="F83" s="62"/>
      <c r="G83" s="19"/>
      <c r="H83" s="19"/>
      <c r="I83" s="57">
        <f t="shared" si="1"/>
        <v>0</v>
      </c>
      <c r="J83" s="87"/>
      <c r="K83" s="92"/>
      <c r="L83" s="74"/>
      <c r="M83" s="74"/>
      <c r="N83" s="74"/>
      <c r="O83" s="74"/>
      <c r="P83" s="187"/>
      <c r="Q83" s="187"/>
      <c r="R83" s="77"/>
      <c r="S83" s="77"/>
      <c r="T83" s="18"/>
    </row>
    <row r="84" spans="1:20">
      <c r="A84" s="4">
        <v>80</v>
      </c>
      <c r="B84" s="79"/>
      <c r="C84" s="65"/>
      <c r="D84" s="65"/>
      <c r="E84" s="71"/>
      <c r="F84" s="62"/>
      <c r="G84" s="19"/>
      <c r="H84" s="19"/>
      <c r="I84" s="57">
        <f t="shared" si="1"/>
        <v>0</v>
      </c>
      <c r="J84" s="65"/>
      <c r="K84" s="65"/>
      <c r="L84" s="65"/>
      <c r="M84" s="65"/>
      <c r="N84" s="65"/>
      <c r="O84" s="65"/>
      <c r="P84" s="187"/>
      <c r="Q84" s="68"/>
      <c r="R84" s="77"/>
      <c r="S84" s="77"/>
      <c r="T84" s="18"/>
    </row>
    <row r="85" spans="1:20" ht="33">
      <c r="A85" s="4">
        <v>81</v>
      </c>
      <c r="B85" s="79" t="s">
        <v>62</v>
      </c>
      <c r="C85" s="62" t="s">
        <v>389</v>
      </c>
      <c r="D85" s="70" t="s">
        <v>25</v>
      </c>
      <c r="E85" s="69"/>
      <c r="F85" s="62"/>
      <c r="G85" s="19"/>
      <c r="H85" s="19"/>
      <c r="I85" s="57">
        <f t="shared" si="1"/>
        <v>0</v>
      </c>
      <c r="J85" s="87">
        <v>9706486321</v>
      </c>
      <c r="K85" s="144" t="s">
        <v>138</v>
      </c>
      <c r="L85" s="144" t="s">
        <v>218</v>
      </c>
      <c r="M85" s="145">
        <v>9854927240</v>
      </c>
      <c r="N85" s="146" t="s">
        <v>219</v>
      </c>
      <c r="O85" s="147">
        <v>9706524225</v>
      </c>
      <c r="P85" s="193">
        <v>43673</v>
      </c>
      <c r="Q85" s="62" t="s">
        <v>122</v>
      </c>
      <c r="R85" s="77" t="s">
        <v>226</v>
      </c>
      <c r="S85" s="77" t="s">
        <v>102</v>
      </c>
      <c r="T85" s="18"/>
    </row>
    <row r="86" spans="1:20" ht="33">
      <c r="A86" s="4">
        <v>82</v>
      </c>
      <c r="B86" s="79" t="s">
        <v>63</v>
      </c>
      <c r="C86" s="62" t="s">
        <v>390</v>
      </c>
      <c r="D86" s="70" t="s">
        <v>25</v>
      </c>
      <c r="E86" s="71"/>
      <c r="F86" s="62"/>
      <c r="G86" s="19"/>
      <c r="H86" s="19"/>
      <c r="I86" s="57">
        <f t="shared" si="1"/>
        <v>0</v>
      </c>
      <c r="J86" s="87">
        <v>9707636873</v>
      </c>
      <c r="K86" s="74" t="s">
        <v>107</v>
      </c>
      <c r="L86" s="75" t="s">
        <v>108</v>
      </c>
      <c r="M86" s="73">
        <v>9864222301</v>
      </c>
      <c r="N86" s="73" t="s">
        <v>112</v>
      </c>
      <c r="O86" s="73">
        <v>9508201126</v>
      </c>
      <c r="P86" s="187"/>
      <c r="Q86" s="62"/>
      <c r="R86" s="77" t="s">
        <v>228</v>
      </c>
      <c r="S86" s="77" t="s">
        <v>102</v>
      </c>
      <c r="T86" s="18"/>
    </row>
    <row r="87" spans="1:20">
      <c r="A87" s="4">
        <v>83</v>
      </c>
      <c r="B87" s="79"/>
      <c r="C87" s="62"/>
      <c r="D87" s="70"/>
      <c r="E87" s="82"/>
      <c r="F87" s="65"/>
      <c r="G87" s="19"/>
      <c r="H87" s="19"/>
      <c r="I87" s="57">
        <f t="shared" si="1"/>
        <v>0</v>
      </c>
      <c r="J87" s="87"/>
      <c r="K87" s="74"/>
      <c r="L87" s="75"/>
      <c r="M87" s="73"/>
      <c r="N87" s="86"/>
      <c r="O87" s="74"/>
      <c r="P87" s="187"/>
      <c r="Q87" s="62"/>
      <c r="R87" s="77" t="s">
        <v>114</v>
      </c>
      <c r="S87" s="77" t="s">
        <v>102</v>
      </c>
      <c r="T87" s="18"/>
    </row>
    <row r="88" spans="1:20">
      <c r="A88" s="4">
        <v>84</v>
      </c>
      <c r="B88" s="79"/>
      <c r="C88" s="62"/>
      <c r="D88" s="70"/>
      <c r="E88" s="71"/>
      <c r="F88" s="62"/>
      <c r="G88" s="19"/>
      <c r="H88" s="19"/>
      <c r="I88" s="57">
        <f t="shared" si="1"/>
        <v>0</v>
      </c>
      <c r="J88" s="87"/>
      <c r="K88" s="74"/>
      <c r="L88" s="75"/>
      <c r="M88" s="73"/>
      <c r="N88" s="86"/>
      <c r="O88" s="74"/>
      <c r="P88" s="66"/>
      <c r="Q88" s="62"/>
      <c r="R88" s="77" t="s">
        <v>114</v>
      </c>
      <c r="S88" s="77" t="s">
        <v>102</v>
      </c>
      <c r="T88" s="18"/>
    </row>
    <row r="89" spans="1:20">
      <c r="A89" s="4">
        <v>85</v>
      </c>
      <c r="B89" s="79"/>
      <c r="C89" s="62"/>
      <c r="D89" s="65"/>
      <c r="E89" s="71"/>
      <c r="F89" s="62"/>
      <c r="G89" s="19"/>
      <c r="H89" s="19"/>
      <c r="I89" s="57">
        <f t="shared" si="1"/>
        <v>0</v>
      </c>
      <c r="J89" s="87"/>
      <c r="K89" s="74"/>
      <c r="L89" s="75"/>
      <c r="M89" s="73"/>
      <c r="N89" s="86"/>
      <c r="O89" s="74"/>
      <c r="P89" s="191">
        <v>43674</v>
      </c>
      <c r="Q89" s="192" t="s">
        <v>123</v>
      </c>
      <c r="R89" s="77"/>
      <c r="S89" s="77"/>
      <c r="T89" s="18"/>
    </row>
    <row r="90" spans="1:20">
      <c r="A90" s="4">
        <v>86</v>
      </c>
      <c r="B90" s="79" t="s">
        <v>62</v>
      </c>
      <c r="C90" s="62" t="s">
        <v>391</v>
      </c>
      <c r="D90" s="70" t="s">
        <v>25</v>
      </c>
      <c r="E90" s="71"/>
      <c r="F90" s="62"/>
      <c r="G90" s="19"/>
      <c r="H90" s="19"/>
      <c r="I90" s="57">
        <f t="shared" si="1"/>
        <v>0</v>
      </c>
      <c r="J90" s="62">
        <v>7896616637</v>
      </c>
      <c r="K90" s="74" t="s">
        <v>107</v>
      </c>
      <c r="L90" s="75" t="s">
        <v>108</v>
      </c>
      <c r="M90" s="73">
        <v>9864222301</v>
      </c>
      <c r="N90" s="73" t="s">
        <v>112</v>
      </c>
      <c r="O90" s="73">
        <v>9508201126</v>
      </c>
      <c r="P90" s="193">
        <v>43676</v>
      </c>
      <c r="Q90" s="194" t="s">
        <v>143</v>
      </c>
      <c r="R90" s="77" t="s">
        <v>223</v>
      </c>
      <c r="S90" s="77" t="s">
        <v>102</v>
      </c>
      <c r="T90" s="18"/>
    </row>
    <row r="91" spans="1:20">
      <c r="A91" s="4">
        <v>87</v>
      </c>
      <c r="B91" s="79" t="s">
        <v>62</v>
      </c>
      <c r="C91" s="62" t="s">
        <v>392</v>
      </c>
      <c r="D91" s="70" t="s">
        <v>25</v>
      </c>
      <c r="E91" s="71"/>
      <c r="F91" s="62"/>
      <c r="G91" s="19"/>
      <c r="H91" s="19"/>
      <c r="I91" s="57">
        <f t="shared" si="1"/>
        <v>0</v>
      </c>
      <c r="J91" s="87">
        <v>9706610381</v>
      </c>
      <c r="K91" s="144" t="s">
        <v>138</v>
      </c>
      <c r="L91" s="144" t="s">
        <v>218</v>
      </c>
      <c r="M91" s="145">
        <v>9854927240</v>
      </c>
      <c r="N91" s="146" t="s">
        <v>219</v>
      </c>
      <c r="O91" s="147">
        <v>9706524225</v>
      </c>
      <c r="P91" s="187"/>
      <c r="Q91" s="62"/>
      <c r="R91" s="77" t="s">
        <v>223</v>
      </c>
      <c r="S91" s="77" t="s">
        <v>102</v>
      </c>
      <c r="T91" s="18"/>
    </row>
    <row r="92" spans="1:20">
      <c r="A92" s="4">
        <v>88</v>
      </c>
      <c r="B92" s="79"/>
      <c r="C92" s="62"/>
      <c r="D92" s="70"/>
      <c r="E92" s="82"/>
      <c r="F92" s="65"/>
      <c r="G92" s="19"/>
      <c r="H92" s="19"/>
      <c r="I92" s="57">
        <f t="shared" si="1"/>
        <v>0</v>
      </c>
      <c r="J92" s="87"/>
      <c r="K92" s="74"/>
      <c r="L92" s="74"/>
      <c r="M92" s="74"/>
      <c r="N92" s="86"/>
      <c r="O92" s="62"/>
      <c r="P92" s="187"/>
      <c r="Q92" s="62"/>
      <c r="R92" s="77"/>
      <c r="S92" s="77"/>
      <c r="T92" s="18"/>
    </row>
    <row r="93" spans="1:20">
      <c r="A93" s="4">
        <v>89</v>
      </c>
      <c r="B93" s="79" t="s">
        <v>62</v>
      </c>
      <c r="C93" s="62"/>
      <c r="D93" s="70"/>
      <c r="E93" s="71"/>
      <c r="F93" s="62"/>
      <c r="G93" s="19"/>
      <c r="H93" s="19"/>
      <c r="I93" s="57">
        <f t="shared" si="1"/>
        <v>0</v>
      </c>
      <c r="J93" s="87"/>
      <c r="K93" s="74"/>
      <c r="L93" s="74"/>
      <c r="M93" s="74"/>
      <c r="N93" s="86"/>
      <c r="O93" s="62"/>
      <c r="P93" s="187"/>
      <c r="Q93" s="77"/>
      <c r="R93" s="77"/>
      <c r="S93" s="77"/>
      <c r="T93" s="18"/>
    </row>
    <row r="94" spans="1:20">
      <c r="A94" s="4">
        <v>90</v>
      </c>
      <c r="B94" s="79" t="s">
        <v>63</v>
      </c>
      <c r="C94" s="62" t="s">
        <v>393</v>
      </c>
      <c r="D94" s="70" t="s">
        <v>25</v>
      </c>
      <c r="E94" s="71"/>
      <c r="F94" s="62"/>
      <c r="G94" s="19"/>
      <c r="H94" s="19"/>
      <c r="I94" s="57">
        <f t="shared" si="1"/>
        <v>0</v>
      </c>
      <c r="J94" s="87">
        <v>9864524579</v>
      </c>
      <c r="K94" s="92" t="s">
        <v>115</v>
      </c>
      <c r="L94" s="92" t="s">
        <v>116</v>
      </c>
      <c r="M94" s="88">
        <v>9954077517</v>
      </c>
      <c r="N94" s="93" t="s">
        <v>117</v>
      </c>
      <c r="O94" s="92">
        <v>9707811933</v>
      </c>
      <c r="P94" s="187">
        <v>43677</v>
      </c>
      <c r="Q94" s="77" t="s">
        <v>110</v>
      </c>
      <c r="R94" s="77" t="s">
        <v>231</v>
      </c>
      <c r="S94" s="77" t="s">
        <v>102</v>
      </c>
      <c r="T94" s="18"/>
    </row>
    <row r="95" spans="1:20">
      <c r="A95" s="4">
        <v>91</v>
      </c>
      <c r="B95" s="79"/>
      <c r="C95" s="62" t="s">
        <v>394</v>
      </c>
      <c r="D95" s="70" t="s">
        <v>25</v>
      </c>
      <c r="E95" s="71"/>
      <c r="F95" s="62"/>
      <c r="G95" s="19"/>
      <c r="H95" s="19"/>
      <c r="I95" s="57">
        <f t="shared" si="1"/>
        <v>0</v>
      </c>
      <c r="J95" s="87"/>
      <c r="K95" s="144" t="s">
        <v>138</v>
      </c>
      <c r="L95" s="144" t="s">
        <v>218</v>
      </c>
      <c r="M95" s="145">
        <v>9854927240</v>
      </c>
      <c r="N95" s="146" t="s">
        <v>219</v>
      </c>
      <c r="O95" s="147">
        <v>9706524225</v>
      </c>
      <c r="P95" s="187"/>
      <c r="Q95" s="62"/>
      <c r="R95" s="77" t="s">
        <v>114</v>
      </c>
      <c r="S95" s="77" t="s">
        <v>102</v>
      </c>
      <c r="T95" s="18"/>
    </row>
    <row r="96" spans="1:20">
      <c r="A96" s="4">
        <v>92</v>
      </c>
      <c r="B96" s="79"/>
      <c r="C96" s="62"/>
      <c r="D96" s="70"/>
      <c r="E96" s="71"/>
      <c r="F96" s="62"/>
      <c r="G96" s="19"/>
      <c r="H96" s="19"/>
      <c r="I96" s="57">
        <f t="shared" si="1"/>
        <v>0</v>
      </c>
      <c r="J96" s="62"/>
      <c r="K96" s="74"/>
      <c r="L96" s="75"/>
      <c r="M96" s="73"/>
      <c r="N96" s="73"/>
      <c r="O96" s="73"/>
      <c r="P96" s="66"/>
      <c r="Q96" s="62"/>
      <c r="R96" s="77" t="s">
        <v>228</v>
      </c>
      <c r="S96" s="77" t="s">
        <v>102</v>
      </c>
      <c r="T96" s="18"/>
    </row>
    <row r="97" spans="1:20">
      <c r="A97" s="4">
        <v>93</v>
      </c>
      <c r="B97" s="79"/>
      <c r="C97" s="62"/>
      <c r="D97" s="70"/>
      <c r="E97" s="71"/>
      <c r="F97" s="62"/>
      <c r="G97" s="19"/>
      <c r="H97" s="19"/>
      <c r="I97" s="57">
        <f t="shared" si="1"/>
        <v>0</v>
      </c>
      <c r="J97" s="18"/>
      <c r="K97" s="18"/>
      <c r="L97" s="18"/>
      <c r="M97" s="18"/>
      <c r="N97" s="18"/>
      <c r="O97" s="18"/>
      <c r="P97" s="24"/>
      <c r="Q97" s="18"/>
      <c r="R97" s="18"/>
      <c r="S97" s="18"/>
      <c r="T97" s="18"/>
    </row>
    <row r="98" spans="1:20">
      <c r="A98" s="4">
        <v>94</v>
      </c>
      <c r="B98" s="79"/>
      <c r="C98" s="62"/>
      <c r="D98" s="70"/>
      <c r="E98" s="71"/>
      <c r="F98" s="62"/>
      <c r="G98" s="19"/>
      <c r="H98" s="19"/>
      <c r="I98" s="57">
        <f t="shared" si="1"/>
        <v>0</v>
      </c>
      <c r="J98" s="18"/>
      <c r="K98" s="18"/>
      <c r="L98" s="18"/>
      <c r="M98" s="18"/>
      <c r="N98" s="18"/>
      <c r="O98" s="18"/>
      <c r="P98" s="24"/>
      <c r="Q98" s="18"/>
      <c r="R98" s="18"/>
      <c r="S98" s="18"/>
      <c r="T98" s="18"/>
    </row>
    <row r="99" spans="1:20">
      <c r="A99" s="4">
        <v>95</v>
      </c>
      <c r="B99" s="17"/>
      <c r="C99" s="18"/>
      <c r="D99" s="18"/>
      <c r="E99" s="19"/>
      <c r="F99" s="18"/>
      <c r="G99" s="19"/>
      <c r="H99" s="19"/>
      <c r="I99" s="57">
        <f t="shared" si="1"/>
        <v>0</v>
      </c>
      <c r="J99" s="18"/>
      <c r="K99" s="18"/>
      <c r="L99" s="18"/>
      <c r="M99" s="18"/>
      <c r="N99" s="18"/>
      <c r="O99" s="18"/>
      <c r="P99" s="24"/>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COUNTIFS(C8:C164,"*")</f>
        <v>51</v>
      </c>
      <c r="D165" s="21"/>
      <c r="E165" s="13"/>
      <c r="F165" s="21"/>
      <c r="G165" s="58">
        <f>SUM(G5:G164)</f>
        <v>0</v>
      </c>
      <c r="H165" s="58">
        <f>SUM(H5:H164)</f>
        <v>0</v>
      </c>
      <c r="I165" s="58">
        <f>SUM(I5:I164)</f>
        <v>0</v>
      </c>
      <c r="J165" s="21"/>
      <c r="K165" s="21"/>
      <c r="L165" s="21"/>
      <c r="M165" s="21"/>
      <c r="N165" s="21"/>
      <c r="O165" s="21"/>
      <c r="P165" s="14"/>
      <c r="Q165" s="21"/>
      <c r="R165" s="21"/>
      <c r="S165" s="21"/>
      <c r="T165" s="12"/>
    </row>
    <row r="166" spans="1:20">
      <c r="A166" s="44" t="s">
        <v>62</v>
      </c>
      <c r="B166" s="10">
        <f>COUNTIF(B$8:B$164,"Team 1")</f>
        <v>26</v>
      </c>
      <c r="C166" s="44" t="s">
        <v>25</v>
      </c>
      <c r="D166" s="10">
        <f>COUNTIF(D8:D164,"Anganwadi")</f>
        <v>50</v>
      </c>
    </row>
    <row r="167" spans="1:20">
      <c r="A167" s="44" t="s">
        <v>63</v>
      </c>
      <c r="B167" s="10">
        <f>COUNTIF(B$9:B$164,"Team 2")</f>
        <v>24</v>
      </c>
      <c r="C167" s="44" t="s">
        <v>23</v>
      </c>
      <c r="D167" s="10">
        <f>COUNTIF(D8:D164,"School")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8:D13 D53:D58 D46:D51 D29:D34 D15:D20 D22:D27 D36:D44 D60:D164">
      <formula1>"Anganwadi,School"</formula1>
    </dataValidation>
    <dataValidation type="list" allowBlank="1" showInputMessage="1" showErrorMessage="1" sqref="B8:B65 B90:B164 B85:B87 B75:B77 B80:B82 B67:B72">
      <formula1>"Team 1, Team 2"</formula1>
    </dataValidation>
    <dataValidation type="list" allowBlank="1" showInputMessage="1" showErrorMessage="1" sqref="D165">
      <formula1>"School,Anganwadi Centre"</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L48" activePane="bottomRight" state="frozen"/>
      <selection pane="topRight" activeCell="C1" sqref="C1"/>
      <selection pane="bottomLeft" activeCell="A5" sqref="A5"/>
      <selection pane="bottomRight" activeCell="M52" sqref="M52:M56"/>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289" t="s">
        <v>70</v>
      </c>
      <c r="B1" s="289"/>
      <c r="C1" s="289"/>
      <c r="D1" s="53"/>
      <c r="E1" s="53"/>
      <c r="F1" s="53"/>
      <c r="G1" s="53"/>
      <c r="H1" s="53"/>
      <c r="I1" s="53"/>
      <c r="J1" s="53"/>
      <c r="K1" s="53"/>
      <c r="L1" s="53"/>
      <c r="M1" s="53"/>
      <c r="N1" s="53"/>
      <c r="O1" s="53"/>
      <c r="P1" s="53"/>
      <c r="Q1" s="53"/>
      <c r="R1" s="53"/>
      <c r="S1" s="53"/>
    </row>
    <row r="2" spans="1:20">
      <c r="A2" s="285" t="s">
        <v>59</v>
      </c>
      <c r="B2" s="286"/>
      <c r="C2" s="286"/>
      <c r="D2" s="25">
        <v>43678</v>
      </c>
      <c r="E2" s="22"/>
      <c r="F2" s="22"/>
      <c r="G2" s="22"/>
      <c r="H2" s="22"/>
      <c r="I2" s="22"/>
      <c r="J2" s="22"/>
      <c r="K2" s="22"/>
      <c r="L2" s="22"/>
      <c r="M2" s="22"/>
      <c r="N2" s="22"/>
      <c r="O2" s="22"/>
      <c r="P2" s="22"/>
      <c r="Q2" s="22"/>
      <c r="R2" s="22"/>
      <c r="S2" s="22"/>
    </row>
    <row r="3" spans="1:20" ht="24" customHeight="1">
      <c r="A3" s="281" t="s">
        <v>14</v>
      </c>
      <c r="B3" s="283" t="s">
        <v>61</v>
      </c>
      <c r="C3" s="280" t="s">
        <v>7</v>
      </c>
      <c r="D3" s="280" t="s">
        <v>55</v>
      </c>
      <c r="E3" s="280" t="s">
        <v>16</v>
      </c>
      <c r="F3" s="287" t="s">
        <v>17</v>
      </c>
      <c r="G3" s="280" t="s">
        <v>8</v>
      </c>
      <c r="H3" s="280"/>
      <c r="I3" s="280"/>
      <c r="J3" s="280" t="s">
        <v>31</v>
      </c>
      <c r="K3" s="283" t="s">
        <v>33</v>
      </c>
      <c r="L3" s="283" t="s">
        <v>50</v>
      </c>
      <c r="M3" s="283" t="s">
        <v>51</v>
      </c>
      <c r="N3" s="283" t="s">
        <v>34</v>
      </c>
      <c r="O3" s="283" t="s">
        <v>35</v>
      </c>
      <c r="P3" s="281" t="s">
        <v>54</v>
      </c>
      <c r="Q3" s="280" t="s">
        <v>52</v>
      </c>
      <c r="R3" s="280" t="s">
        <v>32</v>
      </c>
      <c r="S3" s="280" t="s">
        <v>53</v>
      </c>
      <c r="T3" s="280" t="s">
        <v>13</v>
      </c>
    </row>
    <row r="4" spans="1:20" ht="25.5" customHeight="1">
      <c r="A4" s="281"/>
      <c r="B4" s="288"/>
      <c r="C4" s="280"/>
      <c r="D4" s="280"/>
      <c r="E4" s="280"/>
      <c r="F4" s="287"/>
      <c r="G4" s="23" t="s">
        <v>9</v>
      </c>
      <c r="H4" s="23" t="s">
        <v>10</v>
      </c>
      <c r="I4" s="23" t="s">
        <v>11</v>
      </c>
      <c r="J4" s="280"/>
      <c r="K4" s="284"/>
      <c r="L4" s="284"/>
      <c r="M4" s="284"/>
      <c r="N4" s="284"/>
      <c r="O4" s="284"/>
      <c r="P4" s="281"/>
      <c r="Q4" s="281"/>
      <c r="R4" s="280"/>
      <c r="S4" s="280"/>
      <c r="T4" s="280"/>
    </row>
    <row r="5" spans="1:20" ht="33">
      <c r="A5" s="4">
        <v>1</v>
      </c>
      <c r="B5" s="89" t="s">
        <v>62</v>
      </c>
      <c r="C5" s="62" t="s">
        <v>407</v>
      </c>
      <c r="D5" s="70" t="s">
        <v>25</v>
      </c>
      <c r="E5" s="71"/>
      <c r="F5" s="62"/>
      <c r="G5" s="17"/>
      <c r="H5" s="17"/>
      <c r="I5" s="57">
        <f>SUM(G5:H5)</f>
        <v>0</v>
      </c>
      <c r="J5" s="84">
        <v>9954116317</v>
      </c>
      <c r="K5" s="92" t="s">
        <v>125</v>
      </c>
      <c r="L5" s="100" t="s">
        <v>126</v>
      </c>
      <c r="M5" s="101">
        <v>9957430641</v>
      </c>
      <c r="N5" s="102" t="s">
        <v>127</v>
      </c>
      <c r="O5" s="73">
        <v>8486287850</v>
      </c>
      <c r="P5" s="76">
        <v>43678</v>
      </c>
      <c r="Q5" s="62" t="s">
        <v>113</v>
      </c>
      <c r="R5" s="18" t="s">
        <v>154</v>
      </c>
      <c r="S5" s="18" t="s">
        <v>446</v>
      </c>
      <c r="T5" s="18"/>
    </row>
    <row r="6" spans="1:20">
      <c r="A6" s="4">
        <v>2</v>
      </c>
      <c r="B6" s="89" t="s">
        <v>63</v>
      </c>
      <c r="C6" s="62" t="s">
        <v>408</v>
      </c>
      <c r="D6" s="70" t="s">
        <v>25</v>
      </c>
      <c r="E6" s="71"/>
      <c r="F6" s="62"/>
      <c r="G6" s="19"/>
      <c r="H6" s="19"/>
      <c r="I6" s="57">
        <f t="shared" ref="I6:I69" si="0">SUM(G6:H6)</f>
        <v>0</v>
      </c>
      <c r="J6" s="87">
        <v>8638287641</v>
      </c>
      <c r="K6" s="74" t="s">
        <v>107</v>
      </c>
      <c r="L6" s="75" t="s">
        <v>108</v>
      </c>
      <c r="M6" s="73">
        <v>9864222301</v>
      </c>
      <c r="N6" s="86" t="s">
        <v>109</v>
      </c>
      <c r="O6" s="74">
        <v>8486353980</v>
      </c>
      <c r="P6" s="76"/>
      <c r="Q6" s="77"/>
      <c r="R6" s="18" t="s">
        <v>141</v>
      </c>
      <c r="S6" s="18" t="s">
        <v>446</v>
      </c>
      <c r="T6" s="18"/>
    </row>
    <row r="7" spans="1:20">
      <c r="A7" s="4">
        <v>3</v>
      </c>
      <c r="B7" s="89"/>
      <c r="C7" s="66"/>
      <c r="D7" s="66"/>
      <c r="E7" s="95"/>
      <c r="F7" s="66"/>
      <c r="G7" s="19"/>
      <c r="H7" s="19"/>
      <c r="I7" s="57">
        <f t="shared" si="0"/>
        <v>0</v>
      </c>
      <c r="J7" s="66"/>
      <c r="K7" s="74"/>
      <c r="L7" s="75"/>
      <c r="M7" s="73"/>
      <c r="N7" s="86"/>
      <c r="O7" s="74"/>
      <c r="P7" s="76"/>
      <c r="Q7" s="77"/>
      <c r="R7" s="18" t="s">
        <v>141</v>
      </c>
      <c r="S7" s="18" t="s">
        <v>446</v>
      </c>
      <c r="T7" s="18"/>
    </row>
    <row r="8" spans="1:20">
      <c r="A8" s="4">
        <v>4</v>
      </c>
      <c r="B8" s="89"/>
      <c r="C8" s="62"/>
      <c r="D8" s="70"/>
      <c r="E8" s="71"/>
      <c r="F8" s="62"/>
      <c r="G8" s="19"/>
      <c r="H8" s="19"/>
      <c r="I8" s="57">
        <f t="shared" si="0"/>
        <v>0</v>
      </c>
      <c r="J8" s="72"/>
      <c r="K8" s="68"/>
      <c r="L8" s="68"/>
      <c r="M8" s="68"/>
      <c r="N8" s="68"/>
      <c r="O8" s="68"/>
      <c r="P8" s="76"/>
      <c r="Q8" s="77"/>
      <c r="R8" s="18"/>
      <c r="S8" s="18"/>
      <c r="T8" s="18"/>
    </row>
    <row r="9" spans="1:20">
      <c r="A9" s="4">
        <v>5</v>
      </c>
      <c r="B9" s="89" t="s">
        <v>62</v>
      </c>
      <c r="C9" s="62" t="s">
        <v>73</v>
      </c>
      <c r="D9" s="70" t="s">
        <v>25</v>
      </c>
      <c r="E9" s="71"/>
      <c r="F9" s="62"/>
      <c r="G9" s="19"/>
      <c r="H9" s="19"/>
      <c r="I9" s="57">
        <f t="shared" si="0"/>
        <v>0</v>
      </c>
      <c r="J9" s="87">
        <v>9706384440</v>
      </c>
      <c r="K9" s="74" t="s">
        <v>107</v>
      </c>
      <c r="L9" s="75" t="s">
        <v>108</v>
      </c>
      <c r="M9" s="73">
        <v>9864222301</v>
      </c>
      <c r="N9" s="86" t="s">
        <v>109</v>
      </c>
      <c r="O9" s="74">
        <v>8486353980</v>
      </c>
      <c r="P9" s="76">
        <v>43679</v>
      </c>
      <c r="Q9" s="62"/>
      <c r="R9" s="18" t="s">
        <v>101</v>
      </c>
      <c r="S9" s="18" t="s">
        <v>446</v>
      </c>
      <c r="T9" s="18"/>
    </row>
    <row r="10" spans="1:20">
      <c r="A10" s="4">
        <v>6</v>
      </c>
      <c r="B10" s="89" t="s">
        <v>63</v>
      </c>
      <c r="C10" s="62" t="s">
        <v>409</v>
      </c>
      <c r="D10" s="70" t="s">
        <v>25</v>
      </c>
      <c r="E10" s="71"/>
      <c r="F10" s="62"/>
      <c r="G10" s="19"/>
      <c r="H10" s="19"/>
      <c r="I10" s="57">
        <f t="shared" si="0"/>
        <v>0</v>
      </c>
      <c r="J10" s="109">
        <v>8638108465</v>
      </c>
      <c r="K10" s="74" t="s">
        <v>138</v>
      </c>
      <c r="L10" s="74" t="s">
        <v>139</v>
      </c>
      <c r="M10" s="74">
        <v>9207099669</v>
      </c>
      <c r="N10" s="88" t="s">
        <v>140</v>
      </c>
      <c r="O10" s="88">
        <v>8721003379</v>
      </c>
      <c r="P10" s="65"/>
      <c r="Q10" s="77"/>
      <c r="R10" s="18" t="s">
        <v>141</v>
      </c>
      <c r="S10" s="18" t="s">
        <v>446</v>
      </c>
      <c r="T10" s="18"/>
    </row>
    <row r="11" spans="1:20">
      <c r="A11" s="4">
        <v>7</v>
      </c>
      <c r="B11" s="89"/>
      <c r="C11" s="62"/>
      <c r="D11" s="70"/>
      <c r="E11" s="71"/>
      <c r="F11" s="62"/>
      <c r="G11" s="19"/>
      <c r="H11" s="19"/>
      <c r="I11" s="57">
        <f t="shared" si="0"/>
        <v>0</v>
      </c>
      <c r="J11" s="84"/>
      <c r="K11" s="74" t="s">
        <v>138</v>
      </c>
      <c r="L11" s="74" t="s">
        <v>139</v>
      </c>
      <c r="M11" s="74">
        <v>9207099669</v>
      </c>
      <c r="N11" s="88" t="s">
        <v>140</v>
      </c>
      <c r="O11" s="88">
        <v>8721003379</v>
      </c>
      <c r="P11" s="76"/>
      <c r="Q11" s="77"/>
      <c r="R11" s="18" t="s">
        <v>141</v>
      </c>
      <c r="S11" s="18" t="s">
        <v>446</v>
      </c>
      <c r="T11" s="18"/>
    </row>
    <row r="12" spans="1:20">
      <c r="A12" s="4">
        <v>8</v>
      </c>
      <c r="B12" s="89"/>
      <c r="C12" s="62"/>
      <c r="D12" s="70"/>
      <c r="E12" s="71"/>
      <c r="F12" s="62"/>
      <c r="G12" s="19"/>
      <c r="H12" s="19"/>
      <c r="I12" s="57">
        <f t="shared" si="0"/>
        <v>0</v>
      </c>
      <c r="J12" s="84"/>
      <c r="K12" s="68"/>
      <c r="L12" s="68"/>
      <c r="M12" s="68"/>
      <c r="N12" s="68"/>
      <c r="O12" s="68"/>
      <c r="P12" s="76"/>
      <c r="Q12" s="77"/>
      <c r="R12" s="18"/>
      <c r="S12" s="18"/>
      <c r="T12" s="18"/>
    </row>
    <row r="13" spans="1:20" ht="33">
      <c r="A13" s="4">
        <v>9</v>
      </c>
      <c r="B13" s="89" t="s">
        <v>62</v>
      </c>
      <c r="C13" s="62" t="s">
        <v>410</v>
      </c>
      <c r="D13" s="70" t="s">
        <v>25</v>
      </c>
      <c r="E13" s="71"/>
      <c r="F13" s="62"/>
      <c r="G13" s="19"/>
      <c r="H13" s="19"/>
      <c r="I13" s="57">
        <f t="shared" si="0"/>
        <v>0</v>
      </c>
      <c r="J13" s="84">
        <v>8638783627</v>
      </c>
      <c r="K13" s="74" t="s">
        <v>138</v>
      </c>
      <c r="L13" s="74" t="s">
        <v>139</v>
      </c>
      <c r="M13" s="74">
        <v>9207099669</v>
      </c>
      <c r="N13" s="88" t="s">
        <v>140</v>
      </c>
      <c r="O13" s="88">
        <v>8721003379</v>
      </c>
      <c r="P13" s="76">
        <v>43680</v>
      </c>
      <c r="Q13" s="77" t="s">
        <v>118</v>
      </c>
      <c r="R13" s="18" t="s">
        <v>447</v>
      </c>
      <c r="S13" s="18" t="s">
        <v>446</v>
      </c>
      <c r="T13" s="18"/>
    </row>
    <row r="14" spans="1:20">
      <c r="A14" s="4">
        <v>10</v>
      </c>
      <c r="B14" s="89" t="s">
        <v>63</v>
      </c>
      <c r="C14" s="62" t="s">
        <v>411</v>
      </c>
      <c r="D14" s="70" t="s">
        <v>25</v>
      </c>
      <c r="E14" s="71"/>
      <c r="F14" s="71"/>
      <c r="G14" s="19"/>
      <c r="H14" s="19"/>
      <c r="I14" s="57">
        <f t="shared" si="0"/>
        <v>0</v>
      </c>
      <c r="J14" s="84">
        <v>7578663109</v>
      </c>
      <c r="K14" s="74" t="s">
        <v>138</v>
      </c>
      <c r="L14" s="74" t="s">
        <v>139</v>
      </c>
      <c r="M14" s="74">
        <v>9207099669</v>
      </c>
      <c r="N14" s="88" t="s">
        <v>140</v>
      </c>
      <c r="O14" s="88">
        <v>8721003379</v>
      </c>
      <c r="P14" s="65"/>
      <c r="Q14" s="77"/>
      <c r="R14" s="18" t="s">
        <v>226</v>
      </c>
      <c r="S14" s="18" t="s">
        <v>446</v>
      </c>
      <c r="T14" s="18"/>
    </row>
    <row r="15" spans="1:20">
      <c r="A15" s="4">
        <v>11</v>
      </c>
      <c r="B15" s="89"/>
      <c r="C15" s="65"/>
      <c r="D15" s="65"/>
      <c r="E15" s="71"/>
      <c r="F15" s="71"/>
      <c r="G15" s="17"/>
      <c r="H15" s="17"/>
      <c r="I15" s="57">
        <f t="shared" si="0"/>
        <v>0</v>
      </c>
      <c r="J15" s="84"/>
      <c r="K15" s="74" t="s">
        <v>138</v>
      </c>
      <c r="L15" s="74" t="s">
        <v>139</v>
      </c>
      <c r="M15" s="74">
        <v>9207099669</v>
      </c>
      <c r="N15" s="88" t="s">
        <v>140</v>
      </c>
      <c r="O15" s="88">
        <v>8721003379</v>
      </c>
      <c r="P15" s="76"/>
      <c r="Q15" s="77"/>
      <c r="R15" s="18" t="s">
        <v>226</v>
      </c>
      <c r="S15" s="18" t="s">
        <v>446</v>
      </c>
      <c r="T15" s="18"/>
    </row>
    <row r="16" spans="1:20">
      <c r="A16" s="4">
        <v>12</v>
      </c>
      <c r="B16" s="89"/>
      <c r="C16" s="62"/>
      <c r="D16" s="70"/>
      <c r="E16" s="71"/>
      <c r="F16" s="62"/>
      <c r="G16" s="19"/>
      <c r="H16" s="19"/>
      <c r="I16" s="57">
        <f t="shared" si="0"/>
        <v>0</v>
      </c>
      <c r="J16" s="84"/>
      <c r="K16" s="68"/>
      <c r="L16" s="68"/>
      <c r="M16" s="68"/>
      <c r="N16" s="68"/>
      <c r="O16" s="68"/>
      <c r="P16" s="76"/>
      <c r="Q16" s="77"/>
      <c r="R16" s="18"/>
      <c r="S16" s="18"/>
      <c r="T16" s="18"/>
    </row>
    <row r="17" spans="1:20">
      <c r="A17" s="4">
        <v>13</v>
      </c>
      <c r="B17" s="89" t="s">
        <v>62</v>
      </c>
      <c r="C17" s="62" t="s">
        <v>412</v>
      </c>
      <c r="D17" s="70" t="s">
        <v>25</v>
      </c>
      <c r="E17" s="71"/>
      <c r="F17" s="62"/>
      <c r="G17" s="19"/>
      <c r="H17" s="19"/>
      <c r="I17" s="57">
        <f t="shared" si="0"/>
        <v>0</v>
      </c>
      <c r="J17" s="84">
        <v>9864129337</v>
      </c>
      <c r="K17" s="74" t="s">
        <v>138</v>
      </c>
      <c r="L17" s="74" t="s">
        <v>139</v>
      </c>
      <c r="M17" s="74">
        <v>9207099669</v>
      </c>
      <c r="N17" s="88" t="s">
        <v>140</v>
      </c>
      <c r="O17" s="88">
        <v>8721003379</v>
      </c>
      <c r="P17" s="76">
        <v>43681</v>
      </c>
      <c r="Q17" s="77" t="s">
        <v>136</v>
      </c>
      <c r="R17" s="18" t="s">
        <v>154</v>
      </c>
      <c r="S17" s="18" t="s">
        <v>446</v>
      </c>
      <c r="T17" s="18"/>
    </row>
    <row r="18" spans="1:20">
      <c r="A18" s="4">
        <v>14</v>
      </c>
      <c r="B18" s="89" t="s">
        <v>62</v>
      </c>
      <c r="C18" s="65" t="s">
        <v>413</v>
      </c>
      <c r="D18" s="70" t="s">
        <v>25</v>
      </c>
      <c r="E18" s="82"/>
      <c r="F18" s="65"/>
      <c r="G18" s="19"/>
      <c r="H18" s="19"/>
      <c r="I18" s="57">
        <f t="shared" si="0"/>
        <v>0</v>
      </c>
      <c r="J18" s="65">
        <v>9101003166</v>
      </c>
      <c r="K18" s="92" t="s">
        <v>125</v>
      </c>
      <c r="L18" s="100" t="s">
        <v>126</v>
      </c>
      <c r="M18" s="101">
        <v>9957430641</v>
      </c>
      <c r="N18" s="102" t="s">
        <v>127</v>
      </c>
      <c r="O18" s="73">
        <v>8486287850</v>
      </c>
      <c r="P18" s="65"/>
      <c r="Q18" s="77"/>
      <c r="R18" s="18" t="s">
        <v>154</v>
      </c>
      <c r="S18" s="18" t="s">
        <v>446</v>
      </c>
      <c r="T18" s="18"/>
    </row>
    <row r="19" spans="1:20">
      <c r="A19" s="4">
        <v>15</v>
      </c>
      <c r="B19" s="89"/>
      <c r="C19" s="62"/>
      <c r="D19" s="70"/>
      <c r="E19" s="71"/>
      <c r="F19" s="62"/>
      <c r="G19" s="19"/>
      <c r="H19" s="19"/>
      <c r="I19" s="57">
        <f t="shared" si="0"/>
        <v>0</v>
      </c>
      <c r="J19" s="84"/>
      <c r="K19" s="92"/>
      <c r="L19" s="100"/>
      <c r="M19" s="101"/>
      <c r="N19" s="102"/>
      <c r="O19" s="73"/>
      <c r="P19" s="76"/>
      <c r="Q19" s="77"/>
      <c r="R19" s="18"/>
      <c r="S19" s="18"/>
      <c r="T19" s="18"/>
    </row>
    <row r="20" spans="1:20">
      <c r="A20" s="4">
        <v>16</v>
      </c>
      <c r="B20" s="89"/>
      <c r="C20" s="62"/>
      <c r="D20" s="70"/>
      <c r="E20" s="71"/>
      <c r="F20" s="62"/>
      <c r="G20" s="19"/>
      <c r="H20" s="19"/>
      <c r="I20" s="57">
        <f t="shared" si="0"/>
        <v>0</v>
      </c>
      <c r="J20" s="62"/>
      <c r="K20" s="62"/>
      <c r="L20" s="62"/>
      <c r="M20" s="62"/>
      <c r="N20" s="62"/>
      <c r="O20" s="62"/>
      <c r="P20" s="97">
        <v>43682</v>
      </c>
      <c r="Q20" s="98" t="s">
        <v>123</v>
      </c>
      <c r="R20" s="18"/>
      <c r="S20" s="18"/>
      <c r="T20" s="18"/>
    </row>
    <row r="21" spans="1:20" ht="24">
      <c r="A21" s="4">
        <v>17</v>
      </c>
      <c r="B21" s="89" t="s">
        <v>62</v>
      </c>
      <c r="C21" s="62" t="s">
        <v>414</v>
      </c>
      <c r="D21" s="70" t="s">
        <v>25</v>
      </c>
      <c r="E21" s="71"/>
      <c r="F21" s="62"/>
      <c r="G21" s="19"/>
      <c r="H21" s="19"/>
      <c r="I21" s="57">
        <f t="shared" si="0"/>
        <v>0</v>
      </c>
      <c r="J21" s="84" t="s">
        <v>448</v>
      </c>
      <c r="K21" s="74" t="s">
        <v>107</v>
      </c>
      <c r="L21" s="75" t="s">
        <v>108</v>
      </c>
      <c r="M21" s="73">
        <v>9864222301</v>
      </c>
      <c r="N21" s="86" t="s">
        <v>109</v>
      </c>
      <c r="O21" s="74">
        <v>8486353980</v>
      </c>
      <c r="P21" s="76">
        <v>43683</v>
      </c>
      <c r="Q21" s="77" t="s">
        <v>143</v>
      </c>
      <c r="R21" s="18" t="s">
        <v>154</v>
      </c>
      <c r="S21" s="18" t="s">
        <v>446</v>
      </c>
      <c r="T21" s="18"/>
    </row>
    <row r="22" spans="1:20">
      <c r="A22" s="4">
        <v>18</v>
      </c>
      <c r="B22" s="89" t="s">
        <v>63</v>
      </c>
      <c r="C22" s="62" t="s">
        <v>415</v>
      </c>
      <c r="D22" s="70" t="s">
        <v>25</v>
      </c>
      <c r="E22" s="71"/>
      <c r="F22" s="62"/>
      <c r="G22" s="17"/>
      <c r="H22" s="17"/>
      <c r="I22" s="57">
        <f t="shared" si="0"/>
        <v>0</v>
      </c>
      <c r="J22" s="87">
        <v>9707826948</v>
      </c>
      <c r="K22" s="74" t="s">
        <v>132</v>
      </c>
      <c r="L22" s="74" t="s">
        <v>133</v>
      </c>
      <c r="M22" s="74">
        <v>9707170999</v>
      </c>
      <c r="N22" s="88" t="s">
        <v>221</v>
      </c>
      <c r="O22" s="88">
        <v>9707799591</v>
      </c>
      <c r="P22" s="65"/>
      <c r="Q22" s="77"/>
      <c r="R22" s="18" t="s">
        <v>101</v>
      </c>
      <c r="S22" s="18" t="s">
        <v>446</v>
      </c>
      <c r="T22" s="18"/>
    </row>
    <row r="23" spans="1:20">
      <c r="A23" s="4">
        <v>19</v>
      </c>
      <c r="B23" s="89"/>
      <c r="C23" s="62"/>
      <c r="D23" s="70"/>
      <c r="E23" s="71"/>
      <c r="F23" s="62"/>
      <c r="G23" s="19"/>
      <c r="H23" s="19"/>
      <c r="I23" s="57">
        <f t="shared" si="0"/>
        <v>0</v>
      </c>
      <c r="J23" s="84"/>
      <c r="K23" s="74"/>
      <c r="L23" s="112"/>
      <c r="M23" s="74"/>
      <c r="N23" s="73"/>
      <c r="O23" s="74"/>
      <c r="P23" s="76"/>
      <c r="Q23" s="77"/>
      <c r="R23" s="18"/>
      <c r="S23" s="18"/>
      <c r="T23" s="18"/>
    </row>
    <row r="24" spans="1:20">
      <c r="A24" s="4">
        <v>20</v>
      </c>
      <c r="B24" s="89"/>
      <c r="C24" s="62"/>
      <c r="D24" s="70"/>
      <c r="E24" s="71"/>
      <c r="F24" s="62"/>
      <c r="G24" s="17"/>
      <c r="H24" s="17"/>
      <c r="I24" s="57">
        <f t="shared" si="0"/>
        <v>0</v>
      </c>
      <c r="J24" s="68"/>
      <c r="K24" s="68"/>
      <c r="L24" s="68"/>
      <c r="M24" s="68"/>
      <c r="N24" s="68"/>
      <c r="O24" s="68"/>
      <c r="P24" s="65"/>
      <c r="Q24" s="77"/>
      <c r="R24" s="18"/>
      <c r="S24" s="18"/>
      <c r="T24" s="18"/>
    </row>
    <row r="25" spans="1:20" ht="30">
      <c r="A25" s="4">
        <v>21</v>
      </c>
      <c r="B25" s="89" t="s">
        <v>62</v>
      </c>
      <c r="C25" s="62" t="s">
        <v>416</v>
      </c>
      <c r="D25" s="70" t="s">
        <v>23</v>
      </c>
      <c r="E25" s="71"/>
      <c r="F25" s="62" t="s">
        <v>297</v>
      </c>
      <c r="G25" s="19"/>
      <c r="H25" s="19"/>
      <c r="I25" s="57">
        <f t="shared" si="0"/>
        <v>0</v>
      </c>
      <c r="J25" s="87">
        <v>9859007381</v>
      </c>
      <c r="K25" s="74" t="s">
        <v>103</v>
      </c>
      <c r="L25" s="112" t="s">
        <v>104</v>
      </c>
      <c r="M25" s="74">
        <v>9707419017</v>
      </c>
      <c r="N25" s="73" t="s">
        <v>105</v>
      </c>
      <c r="O25" s="74">
        <v>9577010896</v>
      </c>
      <c r="P25" s="76">
        <v>43684</v>
      </c>
      <c r="Q25" s="77" t="s">
        <v>110</v>
      </c>
      <c r="R25" s="18" t="s">
        <v>154</v>
      </c>
      <c r="S25" s="18" t="s">
        <v>446</v>
      </c>
      <c r="T25" s="18"/>
    </row>
    <row r="26" spans="1:20">
      <c r="A26" s="4">
        <v>22</v>
      </c>
      <c r="B26" s="89" t="s">
        <v>63</v>
      </c>
      <c r="C26" s="62" t="s">
        <v>417</v>
      </c>
      <c r="D26" s="70" t="s">
        <v>23</v>
      </c>
      <c r="E26" s="71"/>
      <c r="F26" s="62" t="s">
        <v>124</v>
      </c>
      <c r="G26" s="19"/>
      <c r="H26" s="19"/>
      <c r="I26" s="57">
        <f t="shared" si="0"/>
        <v>0</v>
      </c>
      <c r="J26" s="62">
        <v>8486651862</v>
      </c>
      <c r="K26" s="92" t="s">
        <v>115</v>
      </c>
      <c r="L26" s="92" t="s">
        <v>116</v>
      </c>
      <c r="M26" s="88">
        <v>9954077517</v>
      </c>
      <c r="N26" s="93" t="s">
        <v>117</v>
      </c>
      <c r="O26" s="92">
        <v>9707811933</v>
      </c>
      <c r="P26" s="65"/>
      <c r="Q26" s="77"/>
      <c r="R26" s="18" t="s">
        <v>154</v>
      </c>
      <c r="S26" s="18" t="s">
        <v>446</v>
      </c>
      <c r="T26" s="18"/>
    </row>
    <row r="27" spans="1:20">
      <c r="A27" s="4">
        <v>23</v>
      </c>
      <c r="B27" s="89"/>
      <c r="C27" s="62"/>
      <c r="D27" s="70"/>
      <c r="E27" s="71"/>
      <c r="F27" s="62"/>
      <c r="G27" s="19"/>
      <c r="H27" s="19"/>
      <c r="I27" s="57">
        <f t="shared" si="0"/>
        <v>0</v>
      </c>
      <c r="J27" s="109"/>
      <c r="K27" s="115"/>
      <c r="L27" s="116"/>
      <c r="M27" s="116"/>
      <c r="N27" s="86"/>
      <c r="O27" s="73"/>
      <c r="P27" s="76"/>
      <c r="Q27" s="77"/>
      <c r="R27" s="18" t="s">
        <v>154</v>
      </c>
      <c r="S27" s="18" t="s">
        <v>446</v>
      </c>
      <c r="T27" s="18"/>
    </row>
    <row r="28" spans="1:20">
      <c r="A28" s="4">
        <v>24</v>
      </c>
      <c r="B28" s="89"/>
      <c r="C28" s="62"/>
      <c r="D28" s="70"/>
      <c r="E28" s="71"/>
      <c r="F28" s="62"/>
      <c r="G28" s="19"/>
      <c r="H28" s="19"/>
      <c r="I28" s="57">
        <f t="shared" si="0"/>
        <v>0</v>
      </c>
      <c r="J28" s="68"/>
      <c r="K28" s="68"/>
      <c r="L28" s="68"/>
      <c r="M28" s="68"/>
      <c r="N28" s="68"/>
      <c r="O28" s="68"/>
      <c r="P28" s="76"/>
      <c r="Q28" s="77"/>
      <c r="R28" s="18"/>
      <c r="S28" s="18"/>
      <c r="T28" s="18"/>
    </row>
    <row r="29" spans="1:20">
      <c r="A29" s="4">
        <v>25</v>
      </c>
      <c r="B29" s="89" t="s">
        <v>62</v>
      </c>
      <c r="C29" s="62" t="s">
        <v>416</v>
      </c>
      <c r="D29" s="70" t="s">
        <v>23</v>
      </c>
      <c r="E29" s="71"/>
      <c r="F29" s="62" t="s">
        <v>297</v>
      </c>
      <c r="G29" s="17"/>
      <c r="H29" s="17"/>
      <c r="I29" s="57">
        <f t="shared" si="0"/>
        <v>0</v>
      </c>
      <c r="J29" s="108" t="s">
        <v>281</v>
      </c>
      <c r="K29" s="115" t="s">
        <v>145</v>
      </c>
      <c r="L29" s="116" t="s">
        <v>146</v>
      </c>
      <c r="M29" s="116">
        <v>9954618874</v>
      </c>
      <c r="N29" s="86" t="s">
        <v>147</v>
      </c>
      <c r="O29" s="73">
        <v>7896495370</v>
      </c>
      <c r="P29" s="76">
        <v>43685</v>
      </c>
      <c r="Q29" s="77" t="s">
        <v>235</v>
      </c>
      <c r="R29" s="18" t="s">
        <v>154</v>
      </c>
      <c r="S29" s="18" t="s">
        <v>446</v>
      </c>
      <c r="T29" s="18"/>
    </row>
    <row r="30" spans="1:20">
      <c r="A30" s="4">
        <v>26</v>
      </c>
      <c r="B30" s="89" t="s">
        <v>63</v>
      </c>
      <c r="C30" s="62" t="s">
        <v>418</v>
      </c>
      <c r="D30" s="70" t="s">
        <v>23</v>
      </c>
      <c r="E30" s="71"/>
      <c r="F30" s="62" t="s">
        <v>124</v>
      </c>
      <c r="G30" s="19"/>
      <c r="H30" s="19"/>
      <c r="I30" s="57">
        <f t="shared" si="0"/>
        <v>0</v>
      </c>
      <c r="J30" s="108">
        <v>9859031635</v>
      </c>
      <c r="K30" s="74" t="s">
        <v>115</v>
      </c>
      <c r="L30" s="74" t="s">
        <v>116</v>
      </c>
      <c r="M30" s="73">
        <v>9954077517</v>
      </c>
      <c r="N30" s="208" t="s">
        <v>117</v>
      </c>
      <c r="O30" s="74">
        <v>9707811933</v>
      </c>
      <c r="P30" s="65"/>
      <c r="Q30" s="77"/>
      <c r="R30" s="18" t="s">
        <v>154</v>
      </c>
      <c r="S30" s="18" t="s">
        <v>446</v>
      </c>
      <c r="T30" s="18"/>
    </row>
    <row r="31" spans="1:20">
      <c r="A31" s="4">
        <v>27</v>
      </c>
      <c r="B31" s="89"/>
      <c r="C31" s="62"/>
      <c r="D31" s="70"/>
      <c r="E31" s="71"/>
      <c r="F31" s="62"/>
      <c r="G31" s="19"/>
      <c r="H31" s="19"/>
      <c r="I31" s="57">
        <f t="shared" si="0"/>
        <v>0</v>
      </c>
      <c r="J31" s="68"/>
      <c r="K31" s="68"/>
      <c r="L31" s="68"/>
      <c r="M31" s="68"/>
      <c r="N31" s="68"/>
      <c r="O31" s="68"/>
      <c r="P31" s="76"/>
      <c r="Q31" s="77"/>
      <c r="R31" s="18"/>
      <c r="S31" s="18"/>
      <c r="T31" s="18"/>
    </row>
    <row r="32" spans="1:20" ht="24">
      <c r="A32" s="4">
        <v>28</v>
      </c>
      <c r="B32" s="89" t="s">
        <v>62</v>
      </c>
      <c r="C32" s="62" t="s">
        <v>419</v>
      </c>
      <c r="D32" s="70" t="s">
        <v>23</v>
      </c>
      <c r="E32" s="71"/>
      <c r="F32" s="62" t="s">
        <v>297</v>
      </c>
      <c r="G32" s="19"/>
      <c r="H32" s="19"/>
      <c r="I32" s="57">
        <f t="shared" si="0"/>
        <v>0</v>
      </c>
      <c r="J32" s="108" t="s">
        <v>449</v>
      </c>
      <c r="K32" s="74" t="s">
        <v>138</v>
      </c>
      <c r="L32" s="74" t="s">
        <v>139</v>
      </c>
      <c r="M32" s="74">
        <v>9207099669</v>
      </c>
      <c r="N32" s="88" t="s">
        <v>140</v>
      </c>
      <c r="O32" s="88">
        <v>8721003379</v>
      </c>
      <c r="P32" s="76">
        <v>43686</v>
      </c>
      <c r="Q32" s="62"/>
      <c r="R32" s="18" t="s">
        <v>101</v>
      </c>
      <c r="S32" s="18" t="s">
        <v>446</v>
      </c>
      <c r="T32" s="18"/>
    </row>
    <row r="33" spans="1:20">
      <c r="A33" s="4">
        <v>29</v>
      </c>
      <c r="B33" s="89" t="s">
        <v>63</v>
      </c>
      <c r="C33" s="62" t="s">
        <v>420</v>
      </c>
      <c r="D33" s="70" t="s">
        <v>23</v>
      </c>
      <c r="E33" s="71"/>
      <c r="F33" s="62" t="s">
        <v>124</v>
      </c>
      <c r="G33" s="19"/>
      <c r="H33" s="19"/>
      <c r="I33" s="57">
        <f t="shared" si="0"/>
        <v>0</v>
      </c>
      <c r="J33" s="62">
        <v>9854783865</v>
      </c>
      <c r="K33" s="74" t="s">
        <v>103</v>
      </c>
      <c r="L33" s="112" t="s">
        <v>450</v>
      </c>
      <c r="M33" s="74"/>
      <c r="N33" s="73" t="s">
        <v>451</v>
      </c>
      <c r="O33" s="74">
        <v>9577010896</v>
      </c>
      <c r="P33" s="65"/>
      <c r="Q33" s="77"/>
      <c r="R33" s="18" t="s">
        <v>154</v>
      </c>
      <c r="S33" s="18" t="s">
        <v>446</v>
      </c>
      <c r="T33" s="18"/>
    </row>
    <row r="34" spans="1:20">
      <c r="A34" s="4">
        <v>30</v>
      </c>
      <c r="B34" s="89"/>
      <c r="C34" s="62"/>
      <c r="D34" s="70"/>
      <c r="E34" s="71"/>
      <c r="F34" s="62"/>
      <c r="G34" s="19"/>
      <c r="H34" s="19"/>
      <c r="I34" s="57">
        <f t="shared" si="0"/>
        <v>0</v>
      </c>
      <c r="J34" s="117"/>
      <c r="K34" s="74" t="s">
        <v>151</v>
      </c>
      <c r="L34" s="118" t="s">
        <v>152</v>
      </c>
      <c r="M34" s="62"/>
      <c r="N34" s="86" t="s">
        <v>153</v>
      </c>
      <c r="O34" s="73">
        <v>9613284629</v>
      </c>
      <c r="P34" s="76"/>
      <c r="Q34" s="77"/>
      <c r="R34" s="18"/>
      <c r="S34" s="18"/>
      <c r="T34" s="18"/>
    </row>
    <row r="35" spans="1:20">
      <c r="A35" s="4">
        <v>31</v>
      </c>
      <c r="B35" s="68"/>
      <c r="C35" s="68"/>
      <c r="D35" s="70"/>
      <c r="E35" s="71"/>
      <c r="F35" s="62"/>
      <c r="G35" s="19"/>
      <c r="H35" s="19"/>
      <c r="I35" s="57">
        <f t="shared" si="0"/>
        <v>0</v>
      </c>
      <c r="J35" s="62"/>
      <c r="K35" s="62"/>
      <c r="L35" s="62"/>
      <c r="M35" s="62"/>
      <c r="N35" s="62"/>
      <c r="O35" s="62"/>
      <c r="P35" s="76"/>
      <c r="Q35" s="77"/>
      <c r="R35" s="18"/>
      <c r="S35" s="18"/>
      <c r="T35" s="18"/>
    </row>
    <row r="36" spans="1:20">
      <c r="A36" s="4">
        <v>32</v>
      </c>
      <c r="B36" s="72" t="s">
        <v>62</v>
      </c>
      <c r="C36" s="62" t="s">
        <v>421</v>
      </c>
      <c r="D36" s="70" t="s">
        <v>23</v>
      </c>
      <c r="E36" s="71"/>
      <c r="F36" s="62" t="s">
        <v>129</v>
      </c>
      <c r="G36" s="19"/>
      <c r="H36" s="19"/>
      <c r="I36" s="57">
        <f t="shared" si="0"/>
        <v>0</v>
      </c>
      <c r="J36" s="209">
        <v>9864059762</v>
      </c>
      <c r="K36" s="74" t="s">
        <v>138</v>
      </c>
      <c r="L36" s="74" t="s">
        <v>139</v>
      </c>
      <c r="M36" s="74">
        <v>9207099669</v>
      </c>
      <c r="N36" s="88" t="s">
        <v>140</v>
      </c>
      <c r="O36" s="88">
        <v>8721003379</v>
      </c>
      <c r="P36" s="76">
        <v>43687</v>
      </c>
      <c r="Q36" s="77"/>
      <c r="R36" s="18" t="s">
        <v>226</v>
      </c>
      <c r="S36" s="18" t="s">
        <v>446</v>
      </c>
      <c r="T36" s="18"/>
    </row>
    <row r="37" spans="1:20">
      <c r="A37" s="4">
        <v>33</v>
      </c>
      <c r="B37" s="72" t="s">
        <v>63</v>
      </c>
      <c r="C37" s="65" t="s">
        <v>176</v>
      </c>
      <c r="D37" s="70" t="s">
        <v>23</v>
      </c>
      <c r="E37" s="71"/>
      <c r="F37" s="62" t="s">
        <v>297</v>
      </c>
      <c r="G37" s="19"/>
      <c r="H37" s="19"/>
      <c r="I37" s="57">
        <f t="shared" si="0"/>
        <v>0</v>
      </c>
      <c r="J37" s="65">
        <v>9854001082</v>
      </c>
      <c r="K37" s="74" t="s">
        <v>107</v>
      </c>
      <c r="L37" s="75" t="s">
        <v>155</v>
      </c>
      <c r="M37" s="73">
        <v>9854161639</v>
      </c>
      <c r="N37" s="86" t="s">
        <v>156</v>
      </c>
      <c r="O37" s="62"/>
      <c r="P37" s="65"/>
      <c r="Q37" s="77"/>
      <c r="R37" s="18" t="s">
        <v>154</v>
      </c>
      <c r="S37" s="18" t="s">
        <v>446</v>
      </c>
      <c r="T37" s="18"/>
    </row>
    <row r="38" spans="1:20">
      <c r="A38" s="4">
        <v>34</v>
      </c>
      <c r="B38" s="72"/>
      <c r="C38" s="62"/>
      <c r="D38" s="70"/>
      <c r="E38" s="71"/>
      <c r="F38" s="62"/>
      <c r="G38" s="19"/>
      <c r="H38" s="19"/>
      <c r="I38" s="57">
        <f t="shared" si="0"/>
        <v>0</v>
      </c>
      <c r="J38" s="62"/>
      <c r="K38" s="74" t="s">
        <v>132</v>
      </c>
      <c r="L38" s="74" t="s">
        <v>133</v>
      </c>
      <c r="M38" s="74">
        <v>9707170999</v>
      </c>
      <c r="N38" s="119" t="s">
        <v>262</v>
      </c>
      <c r="O38" s="73">
        <v>8011586746</v>
      </c>
      <c r="P38" s="76"/>
      <c r="Q38" s="77"/>
      <c r="R38" s="18" t="s">
        <v>154</v>
      </c>
      <c r="S38" s="18" t="s">
        <v>446</v>
      </c>
      <c r="T38" s="18"/>
    </row>
    <row r="39" spans="1:20">
      <c r="A39" s="4">
        <v>35</v>
      </c>
      <c r="B39" s="72" t="s">
        <v>62</v>
      </c>
      <c r="C39" s="65" t="s">
        <v>422</v>
      </c>
      <c r="D39" s="70" t="s">
        <v>25</v>
      </c>
      <c r="E39" s="71"/>
      <c r="F39" s="62"/>
      <c r="G39" s="19"/>
      <c r="H39" s="19"/>
      <c r="I39" s="57">
        <f t="shared" si="0"/>
        <v>0</v>
      </c>
      <c r="J39" s="84">
        <v>9508727085</v>
      </c>
      <c r="K39" s="74" t="s">
        <v>138</v>
      </c>
      <c r="L39" s="74" t="s">
        <v>139</v>
      </c>
      <c r="M39" s="74">
        <v>9207099669</v>
      </c>
      <c r="N39" s="88" t="s">
        <v>140</v>
      </c>
      <c r="O39" s="88">
        <v>8721003379</v>
      </c>
      <c r="P39" s="76">
        <v>43688</v>
      </c>
      <c r="Q39" s="77"/>
      <c r="R39" s="18" t="s">
        <v>154</v>
      </c>
      <c r="S39" s="18" t="s">
        <v>446</v>
      </c>
      <c r="T39" s="18"/>
    </row>
    <row r="40" spans="1:20" ht="33">
      <c r="A40" s="4">
        <v>36</v>
      </c>
      <c r="B40" s="72" t="s">
        <v>63</v>
      </c>
      <c r="C40" s="62" t="s">
        <v>410</v>
      </c>
      <c r="D40" s="70" t="s">
        <v>25</v>
      </c>
      <c r="E40" s="71"/>
      <c r="F40" s="62"/>
      <c r="G40" s="19"/>
      <c r="H40" s="19"/>
      <c r="I40" s="57">
        <f t="shared" si="0"/>
        <v>0</v>
      </c>
      <c r="J40" s="84">
        <v>8638783627</v>
      </c>
      <c r="K40" s="74" t="s">
        <v>132</v>
      </c>
      <c r="L40" s="74" t="s">
        <v>133</v>
      </c>
      <c r="M40" s="74">
        <v>9707170999</v>
      </c>
      <c r="N40" s="119" t="s">
        <v>262</v>
      </c>
      <c r="O40" s="73">
        <v>8011586746</v>
      </c>
      <c r="P40" s="65"/>
      <c r="Q40" s="77"/>
      <c r="R40" s="18" t="s">
        <v>101</v>
      </c>
      <c r="S40" s="18" t="s">
        <v>446</v>
      </c>
      <c r="T40" s="18"/>
    </row>
    <row r="41" spans="1:20">
      <c r="A41" s="4">
        <v>37</v>
      </c>
      <c r="B41" s="207"/>
      <c r="C41" s="62"/>
      <c r="D41" s="70"/>
      <c r="E41" s="71"/>
      <c r="F41" s="62"/>
      <c r="G41" s="19"/>
      <c r="H41" s="19"/>
      <c r="I41" s="57">
        <f t="shared" si="0"/>
        <v>0</v>
      </c>
      <c r="J41" s="62"/>
      <c r="K41" s="62"/>
      <c r="L41" s="62"/>
      <c r="M41" s="62"/>
      <c r="N41" s="62"/>
      <c r="O41" s="62"/>
      <c r="P41" s="76"/>
      <c r="Q41" s="77"/>
      <c r="R41" s="18"/>
      <c r="S41" s="18"/>
      <c r="T41" s="18"/>
    </row>
    <row r="42" spans="1:20">
      <c r="A42" s="4">
        <v>38</v>
      </c>
      <c r="B42" s="66"/>
      <c r="C42" s="66"/>
      <c r="D42" s="66"/>
      <c r="E42" s="95"/>
      <c r="F42" s="66"/>
      <c r="G42" s="19"/>
      <c r="H42" s="19"/>
      <c r="I42" s="57">
        <f t="shared" si="0"/>
        <v>0</v>
      </c>
      <c r="J42" s="62"/>
      <c r="K42" s="62"/>
      <c r="L42" s="62"/>
      <c r="M42" s="62"/>
      <c r="N42" s="76"/>
      <c r="O42" s="77"/>
      <c r="P42" s="76"/>
      <c r="Q42" s="77"/>
      <c r="R42" s="18"/>
      <c r="S42" s="18"/>
      <c r="T42" s="18"/>
    </row>
    <row r="43" spans="1:20">
      <c r="A43" s="4">
        <v>39</v>
      </c>
      <c r="B43" s="66"/>
      <c r="C43" s="66"/>
      <c r="D43" s="66"/>
      <c r="E43" s="95"/>
      <c r="F43" s="66"/>
      <c r="G43" s="19"/>
      <c r="H43" s="19"/>
      <c r="I43" s="57">
        <f t="shared" si="0"/>
        <v>0</v>
      </c>
      <c r="J43" s="62"/>
      <c r="K43" s="62"/>
      <c r="L43" s="62"/>
      <c r="M43" s="62"/>
      <c r="N43" s="76"/>
      <c r="O43" s="77"/>
      <c r="P43" s="76"/>
      <c r="Q43" s="77"/>
      <c r="R43" s="18"/>
      <c r="S43" s="18"/>
      <c r="T43" s="18"/>
    </row>
    <row r="44" spans="1:20">
      <c r="A44" s="4">
        <v>40</v>
      </c>
      <c r="B44" s="72"/>
      <c r="C44" s="62"/>
      <c r="D44" s="70"/>
      <c r="E44" s="71"/>
      <c r="F44" s="62"/>
      <c r="G44" s="19"/>
      <c r="H44" s="19"/>
      <c r="I44" s="57">
        <f t="shared" si="0"/>
        <v>0</v>
      </c>
      <c r="J44" s="62"/>
      <c r="K44" s="62"/>
      <c r="L44" s="62"/>
      <c r="M44" s="62"/>
      <c r="N44" s="76"/>
      <c r="O44" s="77"/>
      <c r="P44" s="97">
        <v>43689</v>
      </c>
      <c r="Q44" s="98" t="s">
        <v>123</v>
      </c>
      <c r="R44" s="18"/>
      <c r="S44" s="18"/>
      <c r="T44" s="18"/>
    </row>
    <row r="45" spans="1:20" ht="30">
      <c r="A45" s="4">
        <v>41</v>
      </c>
      <c r="B45" s="72" t="s">
        <v>62</v>
      </c>
      <c r="C45" s="62" t="s">
        <v>290</v>
      </c>
      <c r="D45" s="70" t="s">
        <v>23</v>
      </c>
      <c r="E45" s="71"/>
      <c r="F45" s="62" t="s">
        <v>297</v>
      </c>
      <c r="G45" s="19"/>
      <c r="H45" s="19"/>
      <c r="I45" s="57">
        <f t="shared" si="0"/>
        <v>0</v>
      </c>
      <c r="J45" s="87">
        <v>9707151386</v>
      </c>
      <c r="K45" s="74" t="s">
        <v>103</v>
      </c>
      <c r="L45" s="112" t="s">
        <v>104</v>
      </c>
      <c r="M45" s="74">
        <v>9707419017</v>
      </c>
      <c r="N45" s="73" t="s">
        <v>105</v>
      </c>
      <c r="O45" s="74">
        <v>9577010896</v>
      </c>
      <c r="P45" s="76">
        <v>43690</v>
      </c>
      <c r="Q45" s="77" t="s">
        <v>143</v>
      </c>
      <c r="R45" s="18" t="s">
        <v>154</v>
      </c>
      <c r="S45" s="18" t="s">
        <v>446</v>
      </c>
      <c r="T45" s="18"/>
    </row>
    <row r="46" spans="1:20">
      <c r="A46" s="4">
        <v>42</v>
      </c>
      <c r="B46" s="72" t="s">
        <v>63</v>
      </c>
      <c r="C46" s="62" t="s">
        <v>308</v>
      </c>
      <c r="D46" s="70" t="s">
        <v>23</v>
      </c>
      <c r="E46" s="71"/>
      <c r="F46" s="62" t="s">
        <v>129</v>
      </c>
      <c r="G46" s="19"/>
      <c r="H46" s="19"/>
      <c r="I46" s="57">
        <f t="shared" si="0"/>
        <v>0</v>
      </c>
      <c r="J46" s="108">
        <v>9864844437</v>
      </c>
      <c r="K46" s="74" t="s">
        <v>132</v>
      </c>
      <c r="L46" s="74" t="s">
        <v>133</v>
      </c>
      <c r="M46" s="74">
        <v>9707170999</v>
      </c>
      <c r="N46" s="119" t="s">
        <v>262</v>
      </c>
      <c r="O46" s="73">
        <v>8011586746</v>
      </c>
      <c r="P46" s="65"/>
      <c r="Q46" s="65"/>
      <c r="R46" s="18"/>
      <c r="S46" s="18"/>
      <c r="T46" s="18"/>
    </row>
    <row r="47" spans="1:20">
      <c r="A47" s="4">
        <v>43</v>
      </c>
      <c r="B47" s="72"/>
      <c r="C47" s="62"/>
      <c r="D47" s="70"/>
      <c r="E47" s="71"/>
      <c r="F47" s="62"/>
      <c r="G47" s="19"/>
      <c r="H47" s="19"/>
      <c r="I47" s="57">
        <f t="shared" si="0"/>
        <v>0</v>
      </c>
      <c r="J47" s="84"/>
      <c r="K47" s="74"/>
      <c r="L47" s="74"/>
      <c r="M47" s="74"/>
      <c r="N47" s="93"/>
      <c r="O47" s="92"/>
      <c r="P47" s="76"/>
      <c r="Q47" s="77"/>
      <c r="R47" s="18"/>
      <c r="S47" s="18"/>
      <c r="T47" s="18"/>
    </row>
    <row r="48" spans="1:20">
      <c r="A48" s="4">
        <v>44</v>
      </c>
      <c r="B48" s="72"/>
      <c r="C48" s="62"/>
      <c r="D48" s="70"/>
      <c r="E48" s="71"/>
      <c r="F48" s="62"/>
      <c r="G48" s="19"/>
      <c r="H48" s="19"/>
      <c r="I48" s="57">
        <f t="shared" si="0"/>
        <v>0</v>
      </c>
      <c r="J48" s="84"/>
      <c r="K48" s="74"/>
      <c r="L48" s="74"/>
      <c r="M48" s="74"/>
      <c r="N48" s="93"/>
      <c r="O48" s="92"/>
      <c r="P48" s="76"/>
      <c r="Q48" s="77"/>
      <c r="R48" s="18"/>
      <c r="S48" s="18"/>
      <c r="T48" s="18"/>
    </row>
    <row r="49" spans="1:20">
      <c r="A49" s="4">
        <v>45</v>
      </c>
      <c r="B49" s="72" t="s">
        <v>62</v>
      </c>
      <c r="C49" s="65" t="s">
        <v>423</v>
      </c>
      <c r="D49" s="70" t="s">
        <v>23</v>
      </c>
      <c r="E49" s="71"/>
      <c r="F49" s="62" t="s">
        <v>297</v>
      </c>
      <c r="G49" s="19"/>
      <c r="H49" s="19"/>
      <c r="I49" s="57">
        <f t="shared" si="0"/>
        <v>0</v>
      </c>
      <c r="J49" s="87" t="s">
        <v>452</v>
      </c>
      <c r="K49" s="62" t="s">
        <v>453</v>
      </c>
      <c r="L49" s="87">
        <v>9707151386</v>
      </c>
      <c r="M49" s="101"/>
      <c r="N49" s="102"/>
      <c r="O49" s="73"/>
      <c r="P49" s="76">
        <v>43691</v>
      </c>
      <c r="Q49" s="77" t="s">
        <v>110</v>
      </c>
      <c r="R49" s="18" t="s">
        <v>454</v>
      </c>
      <c r="S49" s="18" t="s">
        <v>446</v>
      </c>
      <c r="T49" s="18"/>
    </row>
    <row r="50" spans="1:20">
      <c r="A50" s="4">
        <v>46</v>
      </c>
      <c r="B50" s="72" t="s">
        <v>63</v>
      </c>
      <c r="C50" s="62" t="s">
        <v>308</v>
      </c>
      <c r="D50" s="70" t="s">
        <v>23</v>
      </c>
      <c r="E50" s="71"/>
      <c r="F50" s="62" t="s">
        <v>129</v>
      </c>
      <c r="G50" s="19"/>
      <c r="H50" s="19"/>
      <c r="I50" s="57">
        <f t="shared" si="0"/>
        <v>0</v>
      </c>
      <c r="J50" s="108">
        <v>9864844437</v>
      </c>
      <c r="K50" s="74" t="s">
        <v>132</v>
      </c>
      <c r="L50" s="74" t="s">
        <v>133</v>
      </c>
      <c r="M50" s="74">
        <v>9707170999</v>
      </c>
      <c r="N50" s="119" t="s">
        <v>262</v>
      </c>
      <c r="O50" s="73">
        <v>8011586746</v>
      </c>
      <c r="P50" s="65"/>
      <c r="Q50" s="65"/>
      <c r="R50" s="18" t="s">
        <v>340</v>
      </c>
      <c r="S50" s="18" t="s">
        <v>446</v>
      </c>
      <c r="T50" s="18"/>
    </row>
    <row r="51" spans="1:20" ht="33">
      <c r="A51" s="4">
        <v>47</v>
      </c>
      <c r="B51" s="72"/>
      <c r="C51" s="68"/>
      <c r="D51" s="70"/>
      <c r="E51" s="71"/>
      <c r="F51" s="62"/>
      <c r="G51" s="19"/>
      <c r="H51" s="19"/>
      <c r="I51" s="57">
        <f t="shared" si="0"/>
        <v>0</v>
      </c>
      <c r="J51" s="87"/>
      <c r="K51" s="74"/>
      <c r="L51" s="74"/>
      <c r="M51" s="74"/>
      <c r="N51" s="74"/>
      <c r="O51" s="74"/>
      <c r="P51" s="97">
        <v>43692</v>
      </c>
      <c r="Q51" s="98" t="s">
        <v>131</v>
      </c>
      <c r="R51" s="18"/>
      <c r="S51" s="18"/>
      <c r="T51" s="18"/>
    </row>
    <row r="52" spans="1:20" ht="30">
      <c r="A52" s="4">
        <v>48</v>
      </c>
      <c r="B52" s="72" t="s">
        <v>62</v>
      </c>
      <c r="C52" s="65" t="s">
        <v>424</v>
      </c>
      <c r="D52" s="65" t="s">
        <v>23</v>
      </c>
      <c r="E52" s="82"/>
      <c r="F52" s="65"/>
      <c r="G52" s="19"/>
      <c r="H52" s="19"/>
      <c r="I52" s="57">
        <f t="shared" si="0"/>
        <v>0</v>
      </c>
      <c r="J52" s="87">
        <v>9875655464</v>
      </c>
      <c r="K52" s="74" t="s">
        <v>103</v>
      </c>
      <c r="L52" s="112" t="s">
        <v>104</v>
      </c>
      <c r="M52" s="74">
        <v>9707419017</v>
      </c>
      <c r="N52" s="73" t="s">
        <v>105</v>
      </c>
      <c r="O52" s="74">
        <v>9577010896</v>
      </c>
      <c r="P52" s="76">
        <v>43693</v>
      </c>
      <c r="Q52" s="77" t="s">
        <v>455</v>
      </c>
      <c r="R52" s="18" t="s">
        <v>454</v>
      </c>
      <c r="S52" s="18" t="s">
        <v>446</v>
      </c>
      <c r="T52" s="18"/>
    </row>
    <row r="53" spans="1:20">
      <c r="A53" s="4">
        <v>49</v>
      </c>
      <c r="B53" s="72" t="s">
        <v>63</v>
      </c>
      <c r="C53" s="62" t="s">
        <v>308</v>
      </c>
      <c r="D53" s="70" t="s">
        <v>23</v>
      </c>
      <c r="E53" s="71"/>
      <c r="F53" s="62" t="s">
        <v>129</v>
      </c>
      <c r="G53" s="17"/>
      <c r="H53" s="17"/>
      <c r="I53" s="57">
        <f t="shared" si="0"/>
        <v>0</v>
      </c>
      <c r="J53" s="108">
        <v>9864844437</v>
      </c>
      <c r="K53" s="74" t="s">
        <v>132</v>
      </c>
      <c r="L53" s="74" t="s">
        <v>133</v>
      </c>
      <c r="M53" s="74">
        <v>9707170999</v>
      </c>
      <c r="N53" s="119" t="s">
        <v>262</v>
      </c>
      <c r="O53" s="73">
        <v>8011586746</v>
      </c>
      <c r="P53" s="65"/>
      <c r="Q53" s="65"/>
      <c r="R53" s="18" t="s">
        <v>340</v>
      </c>
      <c r="S53" s="18" t="s">
        <v>446</v>
      </c>
      <c r="T53" s="18"/>
    </row>
    <row r="54" spans="1:20">
      <c r="A54" s="4">
        <v>50</v>
      </c>
      <c r="B54" s="72"/>
      <c r="C54" s="68"/>
      <c r="D54" s="70"/>
      <c r="E54" s="71"/>
      <c r="F54" s="62"/>
      <c r="G54" s="19"/>
      <c r="H54" s="19"/>
      <c r="I54" s="57">
        <f t="shared" si="0"/>
        <v>0</v>
      </c>
      <c r="J54" s="68"/>
      <c r="K54" s="68"/>
      <c r="L54" s="68"/>
      <c r="M54" s="68"/>
      <c r="N54" s="68"/>
      <c r="O54" s="68"/>
      <c r="P54" s="76"/>
      <c r="Q54" s="77"/>
      <c r="R54" s="18"/>
      <c r="S54" s="18"/>
      <c r="T54" s="18"/>
    </row>
    <row r="55" spans="1:20">
      <c r="A55" s="4">
        <v>51</v>
      </c>
      <c r="B55" s="72" t="s">
        <v>62</v>
      </c>
      <c r="C55" s="62" t="s">
        <v>425</v>
      </c>
      <c r="D55" s="70" t="s">
        <v>23</v>
      </c>
      <c r="E55" s="71"/>
      <c r="F55" s="62" t="s">
        <v>129</v>
      </c>
      <c r="G55" s="19"/>
      <c r="H55" s="19"/>
      <c r="I55" s="57">
        <f t="shared" si="0"/>
        <v>0</v>
      </c>
      <c r="J55" s="73">
        <v>8723885486</v>
      </c>
      <c r="K55" s="74" t="s">
        <v>115</v>
      </c>
      <c r="L55" s="74" t="s">
        <v>116</v>
      </c>
      <c r="M55" s="73">
        <v>9954077517</v>
      </c>
      <c r="N55" s="208" t="s">
        <v>117</v>
      </c>
      <c r="O55" s="74">
        <v>9707811933</v>
      </c>
      <c r="P55" s="76">
        <v>43694</v>
      </c>
      <c r="Q55" s="77" t="s">
        <v>136</v>
      </c>
      <c r="R55" s="18" t="s">
        <v>144</v>
      </c>
      <c r="S55" s="18" t="s">
        <v>446</v>
      </c>
      <c r="T55" s="18"/>
    </row>
    <row r="56" spans="1:20" ht="33">
      <c r="A56" s="4">
        <v>52</v>
      </c>
      <c r="B56" s="72" t="s">
        <v>63</v>
      </c>
      <c r="C56" s="62" t="s">
        <v>426</v>
      </c>
      <c r="D56" s="70" t="s">
        <v>23</v>
      </c>
      <c r="E56" s="71"/>
      <c r="F56" s="62" t="s">
        <v>427</v>
      </c>
      <c r="G56" s="19"/>
      <c r="H56" s="19"/>
      <c r="I56" s="57">
        <f t="shared" si="0"/>
        <v>0</v>
      </c>
      <c r="J56" s="108">
        <v>9864844437</v>
      </c>
      <c r="K56" s="74" t="s">
        <v>132</v>
      </c>
      <c r="L56" s="74" t="s">
        <v>133</v>
      </c>
      <c r="M56" s="74">
        <v>9707170999</v>
      </c>
      <c r="N56" s="119" t="s">
        <v>262</v>
      </c>
      <c r="O56" s="73">
        <v>8011586746</v>
      </c>
      <c r="P56" s="65"/>
      <c r="Q56" s="65"/>
      <c r="R56" s="18" t="s">
        <v>340</v>
      </c>
      <c r="S56" s="18" t="s">
        <v>446</v>
      </c>
      <c r="T56" s="18"/>
    </row>
    <row r="57" spans="1:20">
      <c r="A57" s="4">
        <v>53</v>
      </c>
      <c r="B57" s="72"/>
      <c r="C57" s="62"/>
      <c r="D57" s="70"/>
      <c r="E57" s="71"/>
      <c r="F57" s="62"/>
      <c r="G57" s="19"/>
      <c r="H57" s="19"/>
      <c r="I57" s="57">
        <f t="shared" si="0"/>
        <v>0</v>
      </c>
      <c r="J57" s="68"/>
      <c r="K57" s="68"/>
      <c r="L57" s="68"/>
      <c r="M57" s="68"/>
      <c r="N57" s="68"/>
      <c r="O57" s="68"/>
      <c r="P57" s="76"/>
      <c r="Q57" s="77"/>
      <c r="R57" s="18"/>
      <c r="S57" s="18"/>
      <c r="T57" s="18"/>
    </row>
    <row r="58" spans="1:20">
      <c r="A58" s="4">
        <v>54</v>
      </c>
      <c r="B58" s="72" t="s">
        <v>62</v>
      </c>
      <c r="C58" s="62" t="s">
        <v>428</v>
      </c>
      <c r="D58" s="70" t="s">
        <v>25</v>
      </c>
      <c r="E58" s="71"/>
      <c r="F58" s="62"/>
      <c r="G58" s="19"/>
      <c r="H58" s="19"/>
      <c r="I58" s="57">
        <f t="shared" si="0"/>
        <v>0</v>
      </c>
      <c r="J58" s="73">
        <v>9859612082</v>
      </c>
      <c r="K58" s="74"/>
      <c r="L58" s="75"/>
      <c r="M58" s="73"/>
      <c r="N58" s="73"/>
      <c r="O58" s="73"/>
      <c r="P58" s="97">
        <v>43695</v>
      </c>
      <c r="Q58" s="98" t="s">
        <v>123</v>
      </c>
      <c r="R58" s="18" t="s">
        <v>144</v>
      </c>
      <c r="S58" s="18" t="s">
        <v>446</v>
      </c>
      <c r="T58" s="18"/>
    </row>
    <row r="59" spans="1:20">
      <c r="A59" s="4">
        <v>55</v>
      </c>
      <c r="B59" s="72" t="s">
        <v>63</v>
      </c>
      <c r="C59" s="65" t="s">
        <v>89</v>
      </c>
      <c r="D59" s="70" t="s">
        <v>25</v>
      </c>
      <c r="E59" s="71"/>
      <c r="F59" s="62"/>
      <c r="G59" s="19"/>
      <c r="H59" s="19"/>
      <c r="I59" s="57">
        <f t="shared" si="0"/>
        <v>0</v>
      </c>
      <c r="J59" s="73">
        <v>9476613998</v>
      </c>
      <c r="K59" s="74" t="s">
        <v>151</v>
      </c>
      <c r="L59" s="118" t="s">
        <v>152</v>
      </c>
      <c r="M59" s="62"/>
      <c r="N59" s="86" t="s">
        <v>153</v>
      </c>
      <c r="O59" s="73">
        <v>9613284629</v>
      </c>
      <c r="P59" s="76"/>
      <c r="Q59" s="77"/>
      <c r="R59" s="18" t="s">
        <v>128</v>
      </c>
      <c r="S59" s="18" t="s">
        <v>446</v>
      </c>
      <c r="T59" s="18"/>
    </row>
    <row r="60" spans="1:20">
      <c r="A60" s="4">
        <v>56</v>
      </c>
      <c r="B60" s="72"/>
      <c r="C60" s="62"/>
      <c r="D60" s="70"/>
      <c r="E60" s="71"/>
      <c r="F60" s="62"/>
      <c r="G60" s="19"/>
      <c r="H60" s="19"/>
      <c r="I60" s="57">
        <f t="shared" si="0"/>
        <v>0</v>
      </c>
      <c r="J60" s="87"/>
      <c r="K60" s="74"/>
      <c r="L60" s="75"/>
      <c r="M60" s="73"/>
      <c r="N60" s="73"/>
      <c r="O60" s="73"/>
      <c r="P60" s="76"/>
      <c r="Q60" s="77"/>
      <c r="R60" s="18"/>
      <c r="S60" s="18"/>
      <c r="T60" s="18"/>
    </row>
    <row r="61" spans="1:20" ht="33">
      <c r="A61" s="4">
        <v>57</v>
      </c>
      <c r="B61" s="72" t="s">
        <v>62</v>
      </c>
      <c r="C61" s="62" t="s">
        <v>429</v>
      </c>
      <c r="D61" s="70" t="s">
        <v>23</v>
      </c>
      <c r="E61" s="71"/>
      <c r="F61" s="62" t="s">
        <v>129</v>
      </c>
      <c r="G61" s="19"/>
      <c r="H61" s="19"/>
      <c r="I61" s="57">
        <f t="shared" si="0"/>
        <v>0</v>
      </c>
      <c r="J61" s="209">
        <v>9864278638</v>
      </c>
      <c r="K61" s="74" t="s">
        <v>107</v>
      </c>
      <c r="L61" s="75" t="s">
        <v>108</v>
      </c>
      <c r="M61" s="73">
        <v>9864222301</v>
      </c>
      <c r="N61" s="86" t="s">
        <v>109</v>
      </c>
      <c r="O61" s="74">
        <v>8486353980</v>
      </c>
      <c r="P61" s="76">
        <v>43697</v>
      </c>
      <c r="Q61" s="77" t="s">
        <v>143</v>
      </c>
      <c r="R61" s="18" t="s">
        <v>130</v>
      </c>
      <c r="S61" s="18" t="s">
        <v>446</v>
      </c>
      <c r="T61" s="18"/>
    </row>
    <row r="62" spans="1:20">
      <c r="A62" s="4">
        <v>58</v>
      </c>
      <c r="B62" s="72" t="s">
        <v>63</v>
      </c>
      <c r="C62" s="62" t="s">
        <v>430</v>
      </c>
      <c r="D62" s="70" t="s">
        <v>23</v>
      </c>
      <c r="E62" s="71"/>
      <c r="F62" s="62" t="s">
        <v>431</v>
      </c>
      <c r="G62" s="19"/>
      <c r="H62" s="19"/>
      <c r="I62" s="57">
        <f t="shared" si="0"/>
        <v>0</v>
      </c>
      <c r="J62" s="209">
        <v>9864296926</v>
      </c>
      <c r="K62" s="74" t="s">
        <v>151</v>
      </c>
      <c r="L62" s="118" t="s">
        <v>152</v>
      </c>
      <c r="M62" s="62"/>
      <c r="N62" s="86" t="s">
        <v>153</v>
      </c>
      <c r="O62" s="73">
        <v>9613284629</v>
      </c>
      <c r="P62" s="76"/>
      <c r="Q62" s="65"/>
      <c r="R62" s="18" t="s">
        <v>119</v>
      </c>
      <c r="S62" s="18" t="s">
        <v>446</v>
      </c>
      <c r="T62" s="18"/>
    </row>
    <row r="63" spans="1:20">
      <c r="A63" s="4">
        <v>59</v>
      </c>
      <c r="B63" s="72"/>
      <c r="C63" s="62"/>
      <c r="D63" s="70"/>
      <c r="E63" s="71"/>
      <c r="F63" s="62"/>
      <c r="G63" s="19"/>
      <c r="H63" s="19"/>
      <c r="I63" s="57">
        <f t="shared" si="0"/>
        <v>0</v>
      </c>
      <c r="J63" s="87"/>
      <c r="K63" s="92"/>
      <c r="L63" s="92"/>
      <c r="M63" s="88"/>
      <c r="N63" s="86"/>
      <c r="O63" s="74"/>
      <c r="P63" s="97">
        <v>43698</v>
      </c>
      <c r="Q63" s="98" t="s">
        <v>110</v>
      </c>
      <c r="R63" s="18"/>
      <c r="S63" s="18"/>
      <c r="T63" s="18"/>
    </row>
    <row r="64" spans="1:20" ht="33">
      <c r="A64" s="4">
        <v>60</v>
      </c>
      <c r="B64" s="72" t="s">
        <v>62</v>
      </c>
      <c r="C64" s="62" t="s">
        <v>429</v>
      </c>
      <c r="D64" s="70" t="s">
        <v>23</v>
      </c>
      <c r="E64" s="71"/>
      <c r="F64" s="62" t="s">
        <v>129</v>
      </c>
      <c r="G64" s="19"/>
      <c r="H64" s="19"/>
      <c r="I64" s="57">
        <f t="shared" si="0"/>
        <v>0</v>
      </c>
      <c r="J64" s="209">
        <v>9864278638</v>
      </c>
      <c r="K64" s="74" t="s">
        <v>107</v>
      </c>
      <c r="L64" s="75" t="s">
        <v>108</v>
      </c>
      <c r="M64" s="73">
        <v>9864222301</v>
      </c>
      <c r="N64" s="86" t="s">
        <v>109</v>
      </c>
      <c r="O64" s="74">
        <v>8486353980</v>
      </c>
      <c r="P64" s="76">
        <v>43698</v>
      </c>
      <c r="Q64" s="77" t="s">
        <v>110</v>
      </c>
      <c r="R64" s="18" t="s">
        <v>130</v>
      </c>
      <c r="S64" s="18" t="s">
        <v>446</v>
      </c>
      <c r="T64" s="18"/>
    </row>
    <row r="65" spans="1:20">
      <c r="A65" s="4">
        <v>61</v>
      </c>
      <c r="B65" s="72" t="s">
        <v>63</v>
      </c>
      <c r="C65" s="62" t="s">
        <v>430</v>
      </c>
      <c r="D65" s="70" t="s">
        <v>23</v>
      </c>
      <c r="E65" s="71"/>
      <c r="F65" s="62" t="s">
        <v>431</v>
      </c>
      <c r="G65" s="19"/>
      <c r="H65" s="19"/>
      <c r="I65" s="57">
        <f t="shared" si="0"/>
        <v>0</v>
      </c>
      <c r="J65" s="210">
        <v>7896291725</v>
      </c>
      <c r="K65" s="74" t="s">
        <v>151</v>
      </c>
      <c r="L65" s="118" t="s">
        <v>152</v>
      </c>
      <c r="M65" s="62"/>
      <c r="N65" s="86" t="s">
        <v>153</v>
      </c>
      <c r="O65" s="73">
        <v>9613284629</v>
      </c>
      <c r="P65" s="66"/>
      <c r="Q65" s="77"/>
      <c r="R65" s="18" t="s">
        <v>456</v>
      </c>
      <c r="S65" s="18" t="s">
        <v>446</v>
      </c>
      <c r="T65" s="18"/>
    </row>
    <row r="66" spans="1:20">
      <c r="A66" s="4">
        <v>62</v>
      </c>
      <c r="B66" s="72"/>
      <c r="C66" s="62"/>
      <c r="D66" s="70"/>
      <c r="E66" s="71"/>
      <c r="F66" s="62"/>
      <c r="G66" s="19"/>
      <c r="H66" s="19"/>
      <c r="I66" s="57">
        <f t="shared" si="0"/>
        <v>0</v>
      </c>
      <c r="J66" s="68"/>
      <c r="K66" s="68"/>
      <c r="L66" s="68"/>
      <c r="M66" s="68"/>
      <c r="N66" s="68"/>
      <c r="O66" s="68"/>
      <c r="P66" s="76"/>
      <c r="Q66" s="77"/>
      <c r="R66" s="18"/>
      <c r="S66" s="18"/>
      <c r="T66" s="18"/>
    </row>
    <row r="67" spans="1:20" ht="33">
      <c r="A67" s="4">
        <v>63</v>
      </c>
      <c r="B67" s="72" t="s">
        <v>62</v>
      </c>
      <c r="C67" s="62" t="s">
        <v>432</v>
      </c>
      <c r="D67" s="70" t="s">
        <v>23</v>
      </c>
      <c r="E67" s="71"/>
      <c r="F67" s="62" t="s">
        <v>129</v>
      </c>
      <c r="G67" s="19"/>
      <c r="H67" s="19"/>
      <c r="I67" s="57">
        <f t="shared" si="0"/>
        <v>0</v>
      </c>
      <c r="J67" s="84">
        <v>9864211025</v>
      </c>
      <c r="K67" s="74" t="s">
        <v>103</v>
      </c>
      <c r="L67" s="112" t="s">
        <v>104</v>
      </c>
      <c r="M67" s="74">
        <v>9707419017</v>
      </c>
      <c r="N67" s="73" t="s">
        <v>105</v>
      </c>
      <c r="O67" s="74">
        <v>9577010896</v>
      </c>
      <c r="P67" s="76">
        <v>43699</v>
      </c>
      <c r="Q67" s="77" t="s">
        <v>131</v>
      </c>
      <c r="R67" s="18" t="s">
        <v>457</v>
      </c>
      <c r="S67" s="18" t="s">
        <v>446</v>
      </c>
      <c r="T67" s="18"/>
    </row>
    <row r="68" spans="1:20" ht="30">
      <c r="A68" s="4">
        <v>64</v>
      </c>
      <c r="B68" s="72"/>
      <c r="C68" s="62" t="s">
        <v>433</v>
      </c>
      <c r="D68" s="70" t="s">
        <v>23</v>
      </c>
      <c r="E68" s="71"/>
      <c r="F68" s="62" t="s">
        <v>297</v>
      </c>
      <c r="G68" s="19"/>
      <c r="H68" s="19"/>
      <c r="I68" s="57">
        <f t="shared" si="0"/>
        <v>0</v>
      </c>
      <c r="J68" s="73">
        <v>7099989753</v>
      </c>
      <c r="K68" s="74" t="s">
        <v>103</v>
      </c>
      <c r="L68" s="112" t="s">
        <v>104</v>
      </c>
      <c r="M68" s="74">
        <v>9707419017</v>
      </c>
      <c r="N68" s="73" t="s">
        <v>105</v>
      </c>
      <c r="O68" s="74">
        <v>9577010896</v>
      </c>
      <c r="P68" s="66"/>
      <c r="Q68" s="66"/>
      <c r="R68" s="18"/>
      <c r="S68" s="18" t="s">
        <v>446</v>
      </c>
      <c r="T68" s="18"/>
    </row>
    <row r="69" spans="1:20" ht="30">
      <c r="A69" s="4">
        <v>65</v>
      </c>
      <c r="B69" s="72"/>
      <c r="C69" s="62" t="s">
        <v>434</v>
      </c>
      <c r="D69" s="70" t="s">
        <v>23</v>
      </c>
      <c r="E69" s="71"/>
      <c r="F69" s="62" t="s">
        <v>124</v>
      </c>
      <c r="G69" s="19"/>
      <c r="H69" s="19"/>
      <c r="I69" s="57">
        <f t="shared" si="0"/>
        <v>0</v>
      </c>
      <c r="J69" s="73"/>
      <c r="K69" s="74" t="s">
        <v>103</v>
      </c>
      <c r="L69" s="112" t="s">
        <v>104</v>
      </c>
      <c r="M69" s="74">
        <v>9707419017</v>
      </c>
      <c r="N69" s="73" t="s">
        <v>105</v>
      </c>
      <c r="O69" s="74">
        <v>9577010896</v>
      </c>
      <c r="P69" s="76"/>
      <c r="Q69" s="77"/>
      <c r="R69" s="18"/>
      <c r="S69" s="18" t="s">
        <v>446</v>
      </c>
      <c r="T69" s="18"/>
    </row>
    <row r="70" spans="1:20">
      <c r="A70" s="4">
        <v>66</v>
      </c>
      <c r="B70" s="72" t="s">
        <v>63</v>
      </c>
      <c r="C70" s="62" t="s">
        <v>435</v>
      </c>
      <c r="D70" s="70" t="s">
        <v>23</v>
      </c>
      <c r="E70" s="71"/>
      <c r="F70" s="62" t="s">
        <v>129</v>
      </c>
      <c r="G70" s="19"/>
      <c r="H70" s="19"/>
      <c r="I70" s="57">
        <f t="shared" ref="I70:I133" si="1">SUM(G70:H70)</f>
        <v>0</v>
      </c>
      <c r="J70" s="84">
        <v>9864850501</v>
      </c>
      <c r="K70" s="74" t="s">
        <v>138</v>
      </c>
      <c r="L70" s="74" t="s">
        <v>139</v>
      </c>
      <c r="M70" s="74">
        <v>9207099669</v>
      </c>
      <c r="N70" s="88" t="s">
        <v>140</v>
      </c>
      <c r="O70" s="88">
        <v>8721003379</v>
      </c>
      <c r="P70" s="76"/>
      <c r="Q70" s="77"/>
      <c r="R70" s="18" t="s">
        <v>158</v>
      </c>
      <c r="S70" s="18" t="s">
        <v>446</v>
      </c>
      <c r="T70" s="18"/>
    </row>
    <row r="71" spans="1:20">
      <c r="A71" s="4">
        <v>67</v>
      </c>
      <c r="B71" s="72"/>
      <c r="C71" s="62"/>
      <c r="D71" s="70"/>
      <c r="E71" s="71"/>
      <c r="F71" s="62"/>
      <c r="G71" s="19"/>
      <c r="H71" s="19"/>
      <c r="I71" s="57">
        <f t="shared" si="1"/>
        <v>0</v>
      </c>
      <c r="J71" s="68"/>
      <c r="K71" s="68"/>
      <c r="L71" s="68"/>
      <c r="M71" s="68"/>
      <c r="N71" s="68"/>
      <c r="O71" s="68"/>
      <c r="P71" s="76"/>
      <c r="Q71" s="77"/>
      <c r="R71" s="18"/>
      <c r="S71" s="18"/>
      <c r="T71" s="18"/>
    </row>
    <row r="72" spans="1:20" ht="24">
      <c r="A72" s="4">
        <v>68</v>
      </c>
      <c r="B72" s="72" t="s">
        <v>62</v>
      </c>
      <c r="C72" s="62" t="s">
        <v>436</v>
      </c>
      <c r="D72" s="70" t="s">
        <v>23</v>
      </c>
      <c r="E72" s="71"/>
      <c r="F72" s="62" t="s">
        <v>124</v>
      </c>
      <c r="G72" s="19"/>
      <c r="H72" s="19"/>
      <c r="I72" s="57">
        <f t="shared" si="1"/>
        <v>0</v>
      </c>
      <c r="J72" s="84" t="s">
        <v>458</v>
      </c>
      <c r="K72" s="74" t="s">
        <v>138</v>
      </c>
      <c r="L72" s="74" t="s">
        <v>139</v>
      </c>
      <c r="M72" s="74">
        <v>9207099669</v>
      </c>
      <c r="N72" s="88" t="s">
        <v>140</v>
      </c>
      <c r="O72" s="88">
        <v>8721003379</v>
      </c>
      <c r="P72" s="76">
        <v>43700</v>
      </c>
      <c r="Q72" s="77" t="s">
        <v>455</v>
      </c>
      <c r="R72" s="18" t="s">
        <v>159</v>
      </c>
      <c r="S72" s="18" t="s">
        <v>446</v>
      </c>
      <c r="T72" s="18"/>
    </row>
    <row r="73" spans="1:20">
      <c r="A73" s="4">
        <v>69</v>
      </c>
      <c r="B73" s="72" t="s">
        <v>63</v>
      </c>
      <c r="C73" s="62" t="s">
        <v>435</v>
      </c>
      <c r="D73" s="70" t="s">
        <v>23</v>
      </c>
      <c r="E73" s="71"/>
      <c r="F73" s="62" t="s">
        <v>129</v>
      </c>
      <c r="G73" s="19"/>
      <c r="H73" s="19"/>
      <c r="I73" s="57">
        <f t="shared" si="1"/>
        <v>0</v>
      </c>
      <c r="J73" s="84">
        <v>9864850501</v>
      </c>
      <c r="K73" s="74" t="s">
        <v>138</v>
      </c>
      <c r="L73" s="74" t="s">
        <v>139</v>
      </c>
      <c r="M73" s="74">
        <v>9207099669</v>
      </c>
      <c r="N73" s="88" t="s">
        <v>140</v>
      </c>
      <c r="O73" s="88">
        <v>8721003379</v>
      </c>
      <c r="P73" s="66"/>
      <c r="Q73" s="66"/>
      <c r="R73" s="18" t="s">
        <v>159</v>
      </c>
      <c r="S73" s="18" t="s">
        <v>446</v>
      </c>
      <c r="T73" s="18"/>
    </row>
    <row r="74" spans="1:20">
      <c r="A74" s="4">
        <v>70</v>
      </c>
      <c r="B74" s="72"/>
      <c r="C74" s="62"/>
      <c r="D74" s="70"/>
      <c r="E74" s="71"/>
      <c r="F74" s="62"/>
      <c r="G74" s="19"/>
      <c r="H74" s="19"/>
      <c r="I74" s="57">
        <f t="shared" si="1"/>
        <v>0</v>
      </c>
      <c r="J74" s="87"/>
      <c r="K74" s="92"/>
      <c r="L74" s="92"/>
      <c r="M74" s="88"/>
      <c r="N74" s="86"/>
      <c r="O74" s="74"/>
      <c r="P74" s="97">
        <v>43701</v>
      </c>
      <c r="Q74" s="98" t="s">
        <v>136</v>
      </c>
      <c r="R74" s="18"/>
      <c r="S74" s="18"/>
      <c r="T74" s="18"/>
    </row>
    <row r="75" spans="1:20">
      <c r="A75" s="4">
        <v>71</v>
      </c>
      <c r="B75" s="66"/>
      <c r="C75" s="66"/>
      <c r="D75" s="66"/>
      <c r="E75" s="95"/>
      <c r="F75" s="66"/>
      <c r="G75" s="19"/>
      <c r="H75" s="19"/>
      <c r="I75" s="57">
        <f t="shared" si="1"/>
        <v>0</v>
      </c>
      <c r="J75" s="87"/>
      <c r="K75" s="92"/>
      <c r="L75" s="92"/>
      <c r="M75" s="88"/>
      <c r="N75" s="86"/>
      <c r="O75" s="74"/>
      <c r="P75" s="97">
        <v>43702</v>
      </c>
      <c r="Q75" s="98" t="s">
        <v>123</v>
      </c>
      <c r="R75" s="18" t="s">
        <v>158</v>
      </c>
      <c r="S75" s="18" t="s">
        <v>446</v>
      </c>
      <c r="T75" s="18"/>
    </row>
    <row r="76" spans="1:20">
      <c r="A76" s="4">
        <v>72</v>
      </c>
      <c r="B76" s="72" t="s">
        <v>62</v>
      </c>
      <c r="C76" s="62" t="s">
        <v>437</v>
      </c>
      <c r="D76" s="70" t="s">
        <v>25</v>
      </c>
      <c r="E76" s="71"/>
      <c r="F76" s="62"/>
      <c r="G76" s="19"/>
      <c r="H76" s="19"/>
      <c r="I76" s="57">
        <f t="shared" si="1"/>
        <v>0</v>
      </c>
      <c r="J76" s="84">
        <v>9854927894</v>
      </c>
      <c r="K76" s="74" t="s">
        <v>103</v>
      </c>
      <c r="L76" s="112" t="s">
        <v>459</v>
      </c>
      <c r="M76" s="74"/>
      <c r="N76" s="73" t="s">
        <v>460</v>
      </c>
      <c r="O76" s="73"/>
      <c r="P76" s="76">
        <v>43703</v>
      </c>
      <c r="Q76" s="77" t="s">
        <v>143</v>
      </c>
      <c r="R76" s="18" t="s">
        <v>158</v>
      </c>
      <c r="S76" s="18" t="s">
        <v>446</v>
      </c>
      <c r="T76" s="18"/>
    </row>
    <row r="77" spans="1:20" ht="24">
      <c r="A77" s="4">
        <v>73</v>
      </c>
      <c r="B77" s="72" t="s">
        <v>63</v>
      </c>
      <c r="C77" s="62" t="s">
        <v>438</v>
      </c>
      <c r="D77" s="70" t="s">
        <v>25</v>
      </c>
      <c r="E77" s="71"/>
      <c r="F77" s="62"/>
      <c r="G77" s="19"/>
      <c r="H77" s="19"/>
      <c r="I77" s="57">
        <f t="shared" si="1"/>
        <v>0</v>
      </c>
      <c r="J77" s="84" t="s">
        <v>461</v>
      </c>
      <c r="K77" s="74" t="s">
        <v>103</v>
      </c>
      <c r="L77" s="112" t="s">
        <v>459</v>
      </c>
      <c r="M77" s="74">
        <v>9707419017</v>
      </c>
      <c r="N77" s="73" t="s">
        <v>460</v>
      </c>
      <c r="O77" s="73"/>
      <c r="P77" s="97"/>
      <c r="Q77" s="77"/>
      <c r="R77" s="18"/>
      <c r="S77" s="18"/>
      <c r="T77" s="18"/>
    </row>
    <row r="78" spans="1:20">
      <c r="A78" s="4">
        <v>74</v>
      </c>
      <c r="B78" s="72"/>
      <c r="C78" s="62"/>
      <c r="D78" s="70"/>
      <c r="E78" s="71"/>
      <c r="F78" s="62"/>
      <c r="G78" s="19"/>
      <c r="H78" s="19"/>
      <c r="I78" s="57">
        <f t="shared" si="1"/>
        <v>0</v>
      </c>
      <c r="J78" s="68"/>
      <c r="K78" s="92"/>
      <c r="L78" s="100"/>
      <c r="M78" s="101"/>
      <c r="N78" s="102"/>
      <c r="O78" s="73"/>
      <c r="P78" s="97"/>
      <c r="Q78" s="77"/>
      <c r="R78" s="18"/>
      <c r="S78" s="18"/>
      <c r="T78" s="18"/>
    </row>
    <row r="79" spans="1:20">
      <c r="A79" s="4">
        <v>75</v>
      </c>
      <c r="B79" s="72" t="s">
        <v>62</v>
      </c>
      <c r="C79" s="62" t="s">
        <v>439</v>
      </c>
      <c r="D79" s="70" t="s">
        <v>23</v>
      </c>
      <c r="E79" s="71"/>
      <c r="F79" s="62" t="s">
        <v>129</v>
      </c>
      <c r="G79" s="19"/>
      <c r="H79" s="19"/>
      <c r="I79" s="57">
        <f t="shared" si="1"/>
        <v>0</v>
      </c>
      <c r="J79" s="87">
        <v>9127084005</v>
      </c>
      <c r="K79" s="74" t="s">
        <v>151</v>
      </c>
      <c r="L79" s="118" t="s">
        <v>152</v>
      </c>
      <c r="M79" s="62"/>
      <c r="N79" s="86" t="s">
        <v>153</v>
      </c>
      <c r="O79" s="73">
        <v>9613284629</v>
      </c>
      <c r="P79" s="76">
        <v>43704</v>
      </c>
      <c r="Q79" s="77" t="s">
        <v>110</v>
      </c>
      <c r="R79" s="18"/>
      <c r="S79" s="18"/>
      <c r="T79" s="18"/>
    </row>
    <row r="80" spans="1:20">
      <c r="A80" s="4">
        <v>76</v>
      </c>
      <c r="B80" s="72" t="s">
        <v>63</v>
      </c>
      <c r="C80" s="62" t="s">
        <v>440</v>
      </c>
      <c r="D80" s="70" t="s">
        <v>23</v>
      </c>
      <c r="E80" s="71"/>
      <c r="F80" s="62" t="s">
        <v>129</v>
      </c>
      <c r="G80" s="19"/>
      <c r="H80" s="19"/>
      <c r="I80" s="57">
        <f t="shared" si="1"/>
        <v>0</v>
      </c>
      <c r="J80" s="87">
        <v>9859925497</v>
      </c>
      <c r="K80" s="74" t="s">
        <v>138</v>
      </c>
      <c r="L80" s="74" t="s">
        <v>139</v>
      </c>
      <c r="M80" s="74">
        <v>9207099669</v>
      </c>
      <c r="N80" s="88" t="s">
        <v>140</v>
      </c>
      <c r="O80" s="88">
        <v>8721003379</v>
      </c>
      <c r="P80" s="65"/>
      <c r="Q80" s="66"/>
      <c r="R80" s="18" t="s">
        <v>121</v>
      </c>
      <c r="S80" s="18" t="s">
        <v>446</v>
      </c>
      <c r="T80" s="18"/>
    </row>
    <row r="81" spans="1:20">
      <c r="A81" s="4">
        <v>77</v>
      </c>
      <c r="B81" s="72"/>
      <c r="C81" s="62"/>
      <c r="D81" s="70"/>
      <c r="E81" s="71"/>
      <c r="F81" s="62"/>
      <c r="G81" s="19"/>
      <c r="H81" s="19"/>
      <c r="I81" s="57">
        <f t="shared" si="1"/>
        <v>0</v>
      </c>
      <c r="J81" s="68"/>
      <c r="K81" s="68"/>
      <c r="L81" s="68"/>
      <c r="M81" s="68"/>
      <c r="N81" s="68"/>
      <c r="O81" s="68"/>
      <c r="P81" s="76"/>
      <c r="Q81" s="77"/>
      <c r="R81" s="18" t="s">
        <v>340</v>
      </c>
      <c r="S81" s="18" t="s">
        <v>446</v>
      </c>
      <c r="T81" s="18"/>
    </row>
    <row r="82" spans="1:20" ht="33">
      <c r="A82" s="4">
        <v>78</v>
      </c>
      <c r="B82" s="72" t="s">
        <v>62</v>
      </c>
      <c r="C82" s="62" t="s">
        <v>439</v>
      </c>
      <c r="D82" s="70" t="s">
        <v>23</v>
      </c>
      <c r="E82" s="71"/>
      <c r="F82" s="62" t="s">
        <v>129</v>
      </c>
      <c r="G82" s="19"/>
      <c r="H82" s="19"/>
      <c r="I82" s="57">
        <f t="shared" si="1"/>
        <v>0</v>
      </c>
      <c r="J82" s="87">
        <v>9577165219</v>
      </c>
      <c r="K82" s="74" t="s">
        <v>151</v>
      </c>
      <c r="L82" s="118" t="s">
        <v>152</v>
      </c>
      <c r="M82" s="62"/>
      <c r="N82" s="86" t="s">
        <v>153</v>
      </c>
      <c r="O82" s="73">
        <v>9613284629</v>
      </c>
      <c r="P82" s="76">
        <v>43705</v>
      </c>
      <c r="Q82" s="77" t="s">
        <v>131</v>
      </c>
      <c r="R82" s="18"/>
      <c r="S82" s="18"/>
      <c r="T82" s="18"/>
    </row>
    <row r="83" spans="1:20">
      <c r="A83" s="4">
        <v>79</v>
      </c>
      <c r="B83" s="72" t="s">
        <v>63</v>
      </c>
      <c r="C83" s="62" t="s">
        <v>440</v>
      </c>
      <c r="D83" s="70" t="s">
        <v>23</v>
      </c>
      <c r="E83" s="71"/>
      <c r="F83" s="62" t="s">
        <v>129</v>
      </c>
      <c r="G83" s="19"/>
      <c r="H83" s="19"/>
      <c r="I83" s="57">
        <f t="shared" si="1"/>
        <v>0</v>
      </c>
      <c r="J83" s="87">
        <v>9859925497</v>
      </c>
      <c r="K83" s="74" t="s">
        <v>138</v>
      </c>
      <c r="L83" s="74" t="s">
        <v>139</v>
      </c>
      <c r="M83" s="74">
        <v>9207099669</v>
      </c>
      <c r="N83" s="88" t="s">
        <v>140</v>
      </c>
      <c r="O83" s="88">
        <v>8721003379</v>
      </c>
      <c r="P83" s="65"/>
      <c r="Q83" s="65"/>
      <c r="R83" s="18" t="s">
        <v>121</v>
      </c>
      <c r="S83" s="18" t="s">
        <v>446</v>
      </c>
      <c r="T83" s="18"/>
    </row>
    <row r="84" spans="1:20">
      <c r="A84" s="4">
        <v>80</v>
      </c>
      <c r="B84" s="79"/>
      <c r="C84" s="77"/>
      <c r="D84" s="77"/>
      <c r="E84" s="78"/>
      <c r="F84" s="77"/>
      <c r="G84" s="19"/>
      <c r="H84" s="19"/>
      <c r="I84" s="57">
        <f t="shared" si="1"/>
        <v>0</v>
      </c>
      <c r="J84" s="209"/>
      <c r="K84" s="77"/>
      <c r="L84" s="77"/>
      <c r="M84" s="77"/>
      <c r="N84" s="77"/>
      <c r="O84" s="77"/>
      <c r="P84" s="76"/>
      <c r="Q84" s="77"/>
      <c r="R84" s="18" t="s">
        <v>340</v>
      </c>
      <c r="S84" s="18" t="s">
        <v>446</v>
      </c>
      <c r="T84" s="18"/>
    </row>
    <row r="85" spans="1:20" ht="30">
      <c r="A85" s="4">
        <v>81</v>
      </c>
      <c r="B85" s="72" t="s">
        <v>62</v>
      </c>
      <c r="C85" s="62" t="s">
        <v>441</v>
      </c>
      <c r="D85" s="70" t="s">
        <v>23</v>
      </c>
      <c r="E85" s="71" t="s">
        <v>442</v>
      </c>
      <c r="F85" s="62" t="s">
        <v>129</v>
      </c>
      <c r="G85" s="19"/>
      <c r="H85" s="19"/>
      <c r="I85" s="57">
        <f t="shared" si="1"/>
        <v>0</v>
      </c>
      <c r="J85" s="87">
        <v>9864295960</v>
      </c>
      <c r="K85" s="74" t="s">
        <v>103</v>
      </c>
      <c r="L85" s="112" t="s">
        <v>104</v>
      </c>
      <c r="M85" s="74">
        <v>9707419017</v>
      </c>
      <c r="N85" s="73" t="s">
        <v>105</v>
      </c>
      <c r="O85" s="74">
        <v>9577010896</v>
      </c>
      <c r="P85" s="76">
        <v>43706</v>
      </c>
      <c r="Q85" s="77" t="s">
        <v>118</v>
      </c>
      <c r="R85" s="18"/>
      <c r="S85" s="18"/>
      <c r="T85" s="18"/>
    </row>
    <row r="86" spans="1:20" ht="33">
      <c r="A86" s="4">
        <v>82</v>
      </c>
      <c r="B86" s="72" t="s">
        <v>63</v>
      </c>
      <c r="C86" s="62" t="s">
        <v>443</v>
      </c>
      <c r="D86" s="70" t="s">
        <v>23</v>
      </c>
      <c r="E86" s="71"/>
      <c r="F86" s="62" t="s">
        <v>129</v>
      </c>
      <c r="G86" s="19"/>
      <c r="H86" s="19"/>
      <c r="I86" s="57">
        <f t="shared" si="1"/>
        <v>0</v>
      </c>
      <c r="J86" s="73">
        <v>9435731182</v>
      </c>
      <c r="K86" s="74" t="s">
        <v>138</v>
      </c>
      <c r="L86" s="74" t="s">
        <v>139</v>
      </c>
      <c r="M86" s="74">
        <v>9207099669</v>
      </c>
      <c r="N86" s="88" t="s">
        <v>140</v>
      </c>
      <c r="O86" s="88">
        <v>8721003379</v>
      </c>
      <c r="P86" s="76"/>
      <c r="Q86" s="77"/>
      <c r="R86" s="18" t="s">
        <v>159</v>
      </c>
      <c r="S86" s="18" t="s">
        <v>446</v>
      </c>
      <c r="T86" s="18"/>
    </row>
    <row r="87" spans="1:20">
      <c r="A87" s="4">
        <v>83</v>
      </c>
      <c r="B87" s="72"/>
      <c r="C87" s="62"/>
      <c r="D87" s="70"/>
      <c r="E87" s="71"/>
      <c r="F87" s="62"/>
      <c r="G87" s="19"/>
      <c r="H87" s="19"/>
      <c r="I87" s="57">
        <f t="shared" si="1"/>
        <v>0</v>
      </c>
      <c r="J87" s="65"/>
      <c r="K87" s="65"/>
      <c r="L87" s="65"/>
      <c r="M87" s="65"/>
      <c r="N87" s="65"/>
      <c r="O87" s="65"/>
      <c r="P87" s="76"/>
      <c r="Q87" s="77"/>
      <c r="R87" s="18" t="s">
        <v>340</v>
      </c>
      <c r="S87" s="18" t="s">
        <v>446</v>
      </c>
      <c r="T87" s="18"/>
    </row>
    <row r="88" spans="1:20">
      <c r="A88" s="4">
        <v>84</v>
      </c>
      <c r="B88" s="72" t="s">
        <v>62</v>
      </c>
      <c r="C88" s="62" t="s">
        <v>444</v>
      </c>
      <c r="D88" s="70" t="s">
        <v>23</v>
      </c>
      <c r="E88" s="71"/>
      <c r="F88" s="62" t="s">
        <v>297</v>
      </c>
      <c r="G88" s="19"/>
      <c r="H88" s="19"/>
      <c r="I88" s="57">
        <f t="shared" si="1"/>
        <v>0</v>
      </c>
      <c r="J88" s="87">
        <v>8486578050</v>
      </c>
      <c r="K88" s="74" t="s">
        <v>132</v>
      </c>
      <c r="L88" s="74" t="s">
        <v>133</v>
      </c>
      <c r="M88" s="74">
        <v>9707170999</v>
      </c>
      <c r="N88" s="119" t="s">
        <v>262</v>
      </c>
      <c r="O88" s="73">
        <v>8011586746</v>
      </c>
      <c r="P88" s="76">
        <v>43707</v>
      </c>
      <c r="Q88" s="66" t="s">
        <v>136</v>
      </c>
      <c r="R88" s="18"/>
      <c r="S88" s="18"/>
      <c r="T88" s="18"/>
    </row>
    <row r="89" spans="1:20">
      <c r="A89" s="4">
        <v>85</v>
      </c>
      <c r="B89" s="72" t="s">
        <v>63</v>
      </c>
      <c r="C89" s="62" t="s">
        <v>445</v>
      </c>
      <c r="D89" s="70" t="s">
        <v>23</v>
      </c>
      <c r="E89" s="71"/>
      <c r="F89" s="62"/>
      <c r="G89" s="19"/>
      <c r="H89" s="19"/>
      <c r="I89" s="57">
        <f t="shared" si="1"/>
        <v>0</v>
      </c>
      <c r="J89" s="84">
        <v>9401164790</v>
      </c>
      <c r="K89" s="74"/>
      <c r="L89" s="74"/>
      <c r="M89" s="211"/>
      <c r="N89" s="88"/>
      <c r="O89" s="88"/>
      <c r="P89" s="66"/>
      <c r="Q89" s="66"/>
      <c r="R89" s="18"/>
      <c r="S89" s="18"/>
      <c r="T89" s="18"/>
    </row>
    <row r="90" spans="1:20">
      <c r="A90" s="4">
        <v>86</v>
      </c>
      <c r="B90" s="17"/>
      <c r="C90" s="18"/>
      <c r="D90" s="18"/>
      <c r="E90" s="19"/>
      <c r="F90" s="18"/>
      <c r="G90" s="19"/>
      <c r="H90" s="19"/>
      <c r="I90" s="57">
        <f t="shared" si="1"/>
        <v>0</v>
      </c>
      <c r="J90" s="18"/>
      <c r="K90" s="18"/>
      <c r="L90" s="18"/>
      <c r="M90" s="18"/>
      <c r="N90" s="18"/>
      <c r="O90" s="18"/>
      <c r="P90" s="97"/>
      <c r="Q90" s="98"/>
      <c r="R90" s="18"/>
      <c r="S90" s="18"/>
      <c r="T90" s="18"/>
    </row>
    <row r="91" spans="1:20">
      <c r="A91" s="4">
        <v>87</v>
      </c>
      <c r="B91" s="17" t="s">
        <v>62</v>
      </c>
      <c r="C91" s="64" t="s">
        <v>97</v>
      </c>
      <c r="D91" s="70" t="s">
        <v>25</v>
      </c>
      <c r="E91" s="71"/>
      <c r="F91" s="62"/>
      <c r="G91" s="71"/>
      <c r="H91" s="71"/>
      <c r="I91" s="57">
        <f t="shared" si="1"/>
        <v>0</v>
      </c>
      <c r="J91" s="96">
        <v>9859007381</v>
      </c>
      <c r="K91" s="92" t="s">
        <v>125</v>
      </c>
      <c r="L91" s="100" t="s">
        <v>126</v>
      </c>
      <c r="M91" s="101">
        <v>9957430641</v>
      </c>
      <c r="N91" s="102" t="s">
        <v>127</v>
      </c>
      <c r="O91" s="73">
        <v>8486287850</v>
      </c>
      <c r="P91" s="76">
        <v>43708</v>
      </c>
      <c r="Q91" s="66" t="s">
        <v>122</v>
      </c>
      <c r="R91" s="18" t="s">
        <v>121</v>
      </c>
      <c r="S91" s="18" t="s">
        <v>446</v>
      </c>
      <c r="T91" s="18"/>
    </row>
    <row r="92" spans="1:20">
      <c r="A92" s="4">
        <v>88</v>
      </c>
      <c r="B92" s="17" t="s">
        <v>63</v>
      </c>
      <c r="C92" s="64" t="s">
        <v>98</v>
      </c>
      <c r="D92" s="120" t="s">
        <v>25</v>
      </c>
      <c r="E92" s="121"/>
      <c r="F92" s="62"/>
      <c r="G92" s="71"/>
      <c r="H92" s="71"/>
      <c r="I92" s="57">
        <f t="shared" si="1"/>
        <v>0</v>
      </c>
      <c r="J92" s="122">
        <v>9954376715</v>
      </c>
      <c r="K92" s="92" t="s">
        <v>125</v>
      </c>
      <c r="L92" s="100" t="s">
        <v>126</v>
      </c>
      <c r="M92" s="101">
        <v>9957430641</v>
      </c>
      <c r="N92" s="102" t="s">
        <v>127</v>
      </c>
      <c r="O92" s="73">
        <v>8486287850</v>
      </c>
      <c r="P92" s="24"/>
      <c r="Q92" s="18"/>
      <c r="R92" s="18" t="s">
        <v>130</v>
      </c>
      <c r="S92" s="18" t="s">
        <v>446</v>
      </c>
      <c r="T92" s="18"/>
    </row>
    <row r="93" spans="1:20">
      <c r="A93" s="4">
        <v>89</v>
      </c>
      <c r="B93" s="17"/>
      <c r="C93" s="18"/>
      <c r="D93" s="18"/>
      <c r="E93" s="19"/>
      <c r="F93" s="18"/>
      <c r="G93" s="19"/>
      <c r="H93" s="19"/>
      <c r="I93" s="57">
        <f t="shared" si="1"/>
        <v>0</v>
      </c>
      <c r="J93" s="18"/>
      <c r="K93" s="18"/>
      <c r="L93" s="18"/>
      <c r="M93" s="18"/>
      <c r="N93" s="18"/>
      <c r="O93" s="18"/>
      <c r="P93" s="24"/>
      <c r="Q93" s="18"/>
      <c r="R93" s="18"/>
      <c r="S93" s="18"/>
      <c r="T93" s="18"/>
    </row>
    <row r="94" spans="1:20">
      <c r="A94" s="4">
        <v>90</v>
      </c>
      <c r="B94" s="17"/>
      <c r="C94" s="18"/>
      <c r="D94" s="18"/>
      <c r="E94" s="19"/>
      <c r="F94" s="18"/>
      <c r="G94" s="19"/>
      <c r="H94" s="19"/>
      <c r="I94" s="57">
        <f t="shared" si="1"/>
        <v>0</v>
      </c>
      <c r="J94" s="18"/>
      <c r="K94" s="18"/>
      <c r="L94" s="18"/>
      <c r="M94" s="18"/>
      <c r="N94" s="18"/>
      <c r="O94" s="18"/>
      <c r="P94" s="24"/>
      <c r="Q94" s="18"/>
      <c r="R94" s="18"/>
      <c r="S94" s="18"/>
      <c r="T94" s="18"/>
    </row>
    <row r="95" spans="1:20">
      <c r="A95" s="4">
        <v>91</v>
      </c>
      <c r="B95" s="17"/>
      <c r="C95" s="18"/>
      <c r="D95" s="18"/>
      <c r="E95" s="19"/>
      <c r="F95" s="18"/>
      <c r="G95" s="19"/>
      <c r="H95" s="19"/>
      <c r="I95" s="57">
        <f t="shared" si="1"/>
        <v>0</v>
      </c>
      <c r="J95" s="18"/>
      <c r="K95" s="18"/>
      <c r="L95" s="18"/>
      <c r="M95" s="18"/>
      <c r="N95" s="18"/>
      <c r="O95" s="18"/>
      <c r="P95" s="24"/>
      <c r="Q95" s="18"/>
      <c r="R95" s="18"/>
      <c r="S95" s="18"/>
      <c r="T95" s="18"/>
    </row>
    <row r="96" spans="1:20">
      <c r="A96" s="4">
        <v>92</v>
      </c>
      <c r="B96" s="17"/>
      <c r="C96" s="18"/>
      <c r="D96" s="18"/>
      <c r="E96" s="19"/>
      <c r="F96" s="18"/>
      <c r="G96" s="19"/>
      <c r="H96" s="19"/>
      <c r="I96" s="57">
        <f t="shared" si="1"/>
        <v>0</v>
      </c>
      <c r="J96" s="18"/>
      <c r="K96" s="18"/>
      <c r="L96" s="18"/>
      <c r="M96" s="18"/>
      <c r="N96" s="18"/>
      <c r="O96" s="18"/>
      <c r="P96" s="24"/>
      <c r="Q96" s="18"/>
      <c r="R96" s="18"/>
      <c r="S96" s="18"/>
      <c r="T96" s="18"/>
    </row>
    <row r="97" spans="1:20">
      <c r="A97" s="4">
        <v>93</v>
      </c>
      <c r="B97" s="17"/>
      <c r="C97" s="18"/>
      <c r="D97" s="18"/>
      <c r="E97" s="19"/>
      <c r="F97" s="18"/>
      <c r="G97" s="19"/>
      <c r="H97" s="19"/>
      <c r="I97" s="57">
        <f t="shared" si="1"/>
        <v>0</v>
      </c>
      <c r="J97" s="18"/>
      <c r="K97" s="18"/>
      <c r="L97" s="18"/>
      <c r="M97" s="18"/>
      <c r="N97" s="18"/>
      <c r="O97" s="18"/>
      <c r="P97" s="24"/>
      <c r="Q97" s="18"/>
      <c r="R97" s="18"/>
      <c r="S97" s="18"/>
      <c r="T97" s="18"/>
    </row>
    <row r="98" spans="1:20">
      <c r="A98" s="4">
        <v>94</v>
      </c>
      <c r="B98" s="17"/>
      <c r="C98" s="18"/>
      <c r="D98" s="18"/>
      <c r="E98" s="19"/>
      <c r="F98" s="18"/>
      <c r="G98" s="19"/>
      <c r="H98" s="19"/>
      <c r="I98" s="57">
        <f t="shared" si="1"/>
        <v>0</v>
      </c>
      <c r="J98" s="18"/>
      <c r="K98" s="18"/>
      <c r="L98" s="18"/>
      <c r="M98" s="18"/>
      <c r="N98" s="18"/>
      <c r="O98" s="18"/>
      <c r="P98" s="24"/>
      <c r="Q98" s="18"/>
      <c r="R98" s="18"/>
      <c r="S98" s="18"/>
      <c r="T98" s="18"/>
    </row>
    <row r="99" spans="1:20">
      <c r="A99" s="4">
        <v>95</v>
      </c>
      <c r="B99" s="17"/>
      <c r="C99" s="18"/>
      <c r="D99" s="18"/>
      <c r="E99" s="19"/>
      <c r="F99" s="18"/>
      <c r="G99" s="19"/>
      <c r="H99" s="19"/>
      <c r="I99" s="57">
        <f t="shared" si="1"/>
        <v>0</v>
      </c>
      <c r="J99" s="18"/>
      <c r="K99" s="18"/>
      <c r="L99" s="18"/>
      <c r="M99" s="18"/>
      <c r="N99" s="18"/>
      <c r="O99" s="18"/>
      <c r="P99" s="24"/>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52</v>
      </c>
      <c r="D165" s="21"/>
      <c r="E165" s="13"/>
      <c r="F165" s="21"/>
      <c r="G165" s="58">
        <f>SUM(G5:G164)</f>
        <v>0</v>
      </c>
      <c r="H165" s="58">
        <f>SUM(H5:H164)</f>
        <v>0</v>
      </c>
      <c r="I165" s="58">
        <f>SUM(I5:I164)</f>
        <v>0</v>
      </c>
      <c r="J165" s="21"/>
      <c r="K165" s="21"/>
      <c r="L165" s="21"/>
      <c r="M165" s="21"/>
      <c r="N165" s="21"/>
      <c r="O165" s="21"/>
      <c r="P165" s="14"/>
      <c r="Q165" s="21"/>
      <c r="R165" s="21"/>
      <c r="S165" s="21"/>
      <c r="T165" s="12"/>
    </row>
    <row r="166" spans="1:20">
      <c r="A166" s="44" t="s">
        <v>62</v>
      </c>
      <c r="B166" s="10">
        <f>COUNTIF(B$5:B$164,"Team 1")</f>
        <v>26</v>
      </c>
      <c r="C166" s="44" t="s">
        <v>25</v>
      </c>
      <c r="D166" s="10">
        <f>COUNTIF(D5:D164,"Anganwadi")</f>
        <v>18</v>
      </c>
    </row>
    <row r="167" spans="1:20">
      <c r="A167" s="44" t="s">
        <v>63</v>
      </c>
      <c r="B167" s="10">
        <f>COUNTIF(B$6:B$164,"Team 2")</f>
        <v>24</v>
      </c>
      <c r="C167" s="44" t="s">
        <v>23</v>
      </c>
      <c r="D167" s="10">
        <f>COUNTIF(D5:D164,"School")</f>
        <v>34</v>
      </c>
    </row>
  </sheetData>
  <sheetProtection password="8527" sheet="1" objects="1" scenarios="1"/>
  <mergeCells count="20">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 ref="K3:K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76:D164 D54:D74 D30:D52 D16:D21 D5:D14 D25:D28">
      <formula1>"Anganwadi,School"</formula1>
    </dataValidation>
    <dataValidation type="list" allowBlank="1" showInputMessage="1" showErrorMessage="1" sqref="B5:B74 B76: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tabSelected="1" workbookViewId="0">
      <pane xSplit="3" ySplit="4" topLeftCell="I85" activePane="bottomRight" state="frozen"/>
      <selection pane="topRight" activeCell="C1" sqref="C1"/>
      <selection pane="bottomLeft" activeCell="A5" sqref="A5"/>
      <selection pane="bottomRight" activeCell="P87" sqref="P87:Q87"/>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289" t="s">
        <v>70</v>
      </c>
      <c r="B1" s="289"/>
      <c r="C1" s="289"/>
      <c r="D1" s="53"/>
      <c r="E1" s="53"/>
      <c r="F1" s="53"/>
      <c r="G1" s="53"/>
      <c r="H1" s="53"/>
      <c r="I1" s="53"/>
      <c r="J1" s="53"/>
      <c r="K1" s="53"/>
      <c r="L1" s="53"/>
      <c r="M1" s="291"/>
      <c r="N1" s="291"/>
      <c r="O1" s="291"/>
      <c r="P1" s="291"/>
      <c r="Q1" s="291"/>
      <c r="R1" s="291"/>
      <c r="S1" s="291"/>
      <c r="T1" s="291"/>
    </row>
    <row r="2" spans="1:20">
      <c r="A2" s="285" t="s">
        <v>59</v>
      </c>
      <c r="B2" s="286"/>
      <c r="C2" s="286"/>
      <c r="D2" s="25">
        <v>43709</v>
      </c>
      <c r="E2" s="22"/>
      <c r="F2" s="22"/>
      <c r="G2" s="22"/>
      <c r="H2" s="22"/>
      <c r="I2" s="22"/>
      <c r="J2" s="22"/>
      <c r="K2" s="22"/>
      <c r="L2" s="22"/>
      <c r="M2" s="22"/>
      <c r="N2" s="22"/>
      <c r="O2" s="22"/>
      <c r="P2" s="22"/>
      <c r="Q2" s="22"/>
      <c r="R2" s="22"/>
      <c r="S2" s="22"/>
    </row>
    <row r="3" spans="1:20" ht="24" customHeight="1">
      <c r="A3" s="281" t="s">
        <v>14</v>
      </c>
      <c r="B3" s="283" t="s">
        <v>61</v>
      </c>
      <c r="C3" s="280" t="s">
        <v>7</v>
      </c>
      <c r="D3" s="280" t="s">
        <v>55</v>
      </c>
      <c r="E3" s="280" t="s">
        <v>16</v>
      </c>
      <c r="F3" s="287" t="s">
        <v>17</v>
      </c>
      <c r="G3" s="280" t="s">
        <v>8</v>
      </c>
      <c r="H3" s="280"/>
      <c r="I3" s="280"/>
      <c r="J3" s="280" t="s">
        <v>31</v>
      </c>
      <c r="K3" s="283" t="s">
        <v>33</v>
      </c>
      <c r="L3" s="283" t="s">
        <v>50</v>
      </c>
      <c r="M3" s="283" t="s">
        <v>51</v>
      </c>
      <c r="N3" s="283" t="s">
        <v>34</v>
      </c>
      <c r="O3" s="283" t="s">
        <v>35</v>
      </c>
      <c r="P3" s="281" t="s">
        <v>54</v>
      </c>
      <c r="Q3" s="280" t="s">
        <v>52</v>
      </c>
      <c r="R3" s="280" t="s">
        <v>32</v>
      </c>
      <c r="S3" s="280" t="s">
        <v>53</v>
      </c>
      <c r="T3" s="280" t="s">
        <v>13</v>
      </c>
    </row>
    <row r="4" spans="1:20" ht="25.5" customHeight="1">
      <c r="A4" s="281"/>
      <c r="B4" s="288"/>
      <c r="C4" s="280"/>
      <c r="D4" s="280"/>
      <c r="E4" s="280"/>
      <c r="F4" s="287"/>
      <c r="G4" s="23" t="s">
        <v>9</v>
      </c>
      <c r="H4" s="23" t="s">
        <v>10</v>
      </c>
      <c r="I4" s="23" t="s">
        <v>11</v>
      </c>
      <c r="J4" s="280"/>
      <c r="K4" s="284"/>
      <c r="L4" s="284"/>
      <c r="M4" s="284"/>
      <c r="N4" s="284"/>
      <c r="O4" s="284"/>
      <c r="P4" s="281"/>
      <c r="Q4" s="281"/>
      <c r="R4" s="280"/>
      <c r="S4" s="280"/>
      <c r="T4" s="280"/>
    </row>
    <row r="5" spans="1:20">
      <c r="A5" s="4">
        <v>1</v>
      </c>
      <c r="B5" s="66"/>
      <c r="C5" s="66"/>
      <c r="D5" s="66"/>
      <c r="E5" s="95"/>
      <c r="F5" s="66"/>
      <c r="G5" s="17"/>
      <c r="H5" s="17"/>
      <c r="I5" s="59">
        <f>SUM(G5:H5)</f>
        <v>0</v>
      </c>
      <c r="J5" s="66"/>
      <c r="K5" s="66"/>
      <c r="L5" s="66"/>
      <c r="M5" s="66"/>
      <c r="N5" s="66"/>
      <c r="O5" s="66"/>
      <c r="P5" s="97">
        <v>43344</v>
      </c>
      <c r="Q5" s="98" t="s">
        <v>123</v>
      </c>
      <c r="R5" s="77" t="s">
        <v>101</v>
      </c>
      <c r="S5" s="77" t="s">
        <v>446</v>
      </c>
      <c r="T5" s="18"/>
    </row>
    <row r="6" spans="1:20">
      <c r="A6" s="4">
        <v>2</v>
      </c>
      <c r="B6" s="212" t="s">
        <v>62</v>
      </c>
      <c r="C6" s="213" t="s">
        <v>432</v>
      </c>
      <c r="D6" s="125" t="s">
        <v>23</v>
      </c>
      <c r="E6" s="214"/>
      <c r="F6" s="125" t="s">
        <v>129</v>
      </c>
      <c r="G6" s="19"/>
      <c r="H6" s="19"/>
      <c r="I6" s="59">
        <f t="shared" ref="I6:I69" si="0">SUM(G6:H6)</f>
        <v>0</v>
      </c>
      <c r="J6" s="214">
        <v>9864211025</v>
      </c>
      <c r="K6" s="92" t="s">
        <v>103</v>
      </c>
      <c r="L6" s="101" t="s">
        <v>224</v>
      </c>
      <c r="M6" s="92">
        <v>9613749091</v>
      </c>
      <c r="N6" s="102" t="s">
        <v>225</v>
      </c>
      <c r="O6" s="74">
        <v>9854341750</v>
      </c>
      <c r="P6" s="76">
        <v>43345</v>
      </c>
      <c r="Q6" s="77" t="s">
        <v>143</v>
      </c>
      <c r="R6" s="77" t="s">
        <v>269</v>
      </c>
      <c r="S6" s="77" t="s">
        <v>446</v>
      </c>
      <c r="T6" s="18"/>
    </row>
    <row r="7" spans="1:20">
      <c r="A7" s="4">
        <v>3</v>
      </c>
      <c r="B7" s="212" t="s">
        <v>62</v>
      </c>
      <c r="C7" s="65" t="s">
        <v>462</v>
      </c>
      <c r="D7" s="62" t="s">
        <v>23</v>
      </c>
      <c r="E7" s="71"/>
      <c r="F7" s="62" t="s">
        <v>464</v>
      </c>
      <c r="G7" s="19"/>
      <c r="H7" s="19"/>
      <c r="I7" s="59">
        <f>SUM(H7:H7)</f>
        <v>0</v>
      </c>
      <c r="J7" s="214">
        <v>7399989708</v>
      </c>
      <c r="K7" s="92" t="s">
        <v>103</v>
      </c>
      <c r="L7" s="101" t="s">
        <v>224</v>
      </c>
      <c r="M7" s="92">
        <v>9613749091</v>
      </c>
      <c r="N7" s="102" t="s">
        <v>225</v>
      </c>
      <c r="O7" s="74">
        <v>9854341750</v>
      </c>
      <c r="P7" s="76"/>
      <c r="Q7" s="77"/>
      <c r="R7" s="77"/>
      <c r="S7" s="77"/>
      <c r="T7" s="18"/>
    </row>
    <row r="8" spans="1:20">
      <c r="A8" s="4">
        <v>4</v>
      </c>
      <c r="B8" s="212" t="s">
        <v>62</v>
      </c>
      <c r="C8" s="213" t="s">
        <v>463</v>
      </c>
      <c r="D8" s="66" t="s">
        <v>25</v>
      </c>
      <c r="E8" s="71"/>
      <c r="F8" s="71"/>
      <c r="G8" s="19"/>
      <c r="H8" s="19"/>
      <c r="I8" s="59">
        <f t="shared" si="0"/>
        <v>0</v>
      </c>
      <c r="J8" s="62">
        <v>9864028696</v>
      </c>
      <c r="K8" s="92" t="s">
        <v>103</v>
      </c>
      <c r="L8" s="101" t="s">
        <v>224</v>
      </c>
      <c r="M8" s="92">
        <v>9613749091</v>
      </c>
      <c r="N8" s="102" t="s">
        <v>225</v>
      </c>
      <c r="O8" s="74">
        <v>9854341750</v>
      </c>
      <c r="P8" s="97"/>
      <c r="Q8" s="98"/>
      <c r="R8" s="110"/>
      <c r="S8" s="110"/>
      <c r="T8" s="18"/>
    </row>
    <row r="9" spans="1:20">
      <c r="A9" s="4">
        <v>5</v>
      </c>
      <c r="B9" s="212" t="s">
        <v>63</v>
      </c>
      <c r="C9" s="65" t="s">
        <v>465</v>
      </c>
      <c r="D9" s="71"/>
      <c r="E9" s="71"/>
      <c r="F9" s="62"/>
      <c r="G9" s="19"/>
      <c r="H9" s="19"/>
      <c r="I9" s="59">
        <f t="shared" si="0"/>
        <v>0</v>
      </c>
      <c r="J9" s="65">
        <v>9957720098</v>
      </c>
      <c r="K9" s="92" t="s">
        <v>115</v>
      </c>
      <c r="L9" s="92" t="s">
        <v>116</v>
      </c>
      <c r="M9" s="88">
        <v>9954077517</v>
      </c>
      <c r="N9" s="93" t="s">
        <v>117</v>
      </c>
      <c r="O9" s="92">
        <v>9707811933</v>
      </c>
      <c r="P9" s="97"/>
      <c r="Q9" s="98"/>
      <c r="R9" s="77"/>
      <c r="S9" s="77"/>
      <c r="T9" s="18"/>
    </row>
    <row r="10" spans="1:20">
      <c r="A10" s="4">
        <v>6</v>
      </c>
      <c r="B10" s="65"/>
      <c r="C10" s="62"/>
      <c r="D10" s="62" t="s">
        <v>23</v>
      </c>
      <c r="E10" s="71"/>
      <c r="F10" s="62" t="s">
        <v>129</v>
      </c>
      <c r="G10" s="19"/>
      <c r="H10" s="19"/>
      <c r="I10" s="59">
        <f t="shared" si="0"/>
        <v>0</v>
      </c>
      <c r="J10" s="62"/>
      <c r="K10" s="62"/>
      <c r="L10" s="62"/>
      <c r="M10" s="62"/>
      <c r="N10" s="65"/>
      <c r="O10" s="65"/>
      <c r="P10" s="76"/>
      <c r="Q10" s="66"/>
      <c r="R10" s="77" t="s">
        <v>101</v>
      </c>
      <c r="S10" s="77" t="s">
        <v>446</v>
      </c>
      <c r="T10" s="18"/>
    </row>
    <row r="11" spans="1:20">
      <c r="A11" s="4">
        <v>7</v>
      </c>
      <c r="B11" s="212" t="s">
        <v>62</v>
      </c>
      <c r="C11" s="67" t="s">
        <v>466</v>
      </c>
      <c r="D11" s="62" t="s">
        <v>23</v>
      </c>
      <c r="E11" s="71"/>
      <c r="F11" s="62" t="s">
        <v>129</v>
      </c>
      <c r="G11" s="17"/>
      <c r="H11" s="19"/>
      <c r="I11" s="59">
        <f t="shared" si="0"/>
        <v>0</v>
      </c>
      <c r="J11" s="87">
        <v>7896325408</v>
      </c>
      <c r="K11" s="220" t="s">
        <v>132</v>
      </c>
      <c r="L11" s="220" t="s">
        <v>133</v>
      </c>
      <c r="M11" s="220">
        <v>9707170999</v>
      </c>
      <c r="N11" s="221" t="s">
        <v>221</v>
      </c>
      <c r="O11" s="221">
        <v>9707799591</v>
      </c>
      <c r="P11" s="76">
        <v>43346</v>
      </c>
      <c r="Q11" s="77" t="s">
        <v>110</v>
      </c>
      <c r="R11" s="77" t="s">
        <v>228</v>
      </c>
      <c r="S11" s="77" t="s">
        <v>446</v>
      </c>
      <c r="T11" s="18"/>
    </row>
    <row r="12" spans="1:20">
      <c r="A12" s="4">
        <v>8</v>
      </c>
      <c r="B12" s="212" t="s">
        <v>63</v>
      </c>
      <c r="C12" s="215" t="s">
        <v>467</v>
      </c>
      <c r="D12" s="62"/>
      <c r="E12" s="71"/>
      <c r="F12" s="69"/>
      <c r="G12" s="19"/>
      <c r="H12" s="17"/>
      <c r="I12" s="59">
        <f t="shared" si="0"/>
        <v>0</v>
      </c>
      <c r="J12" s="62">
        <v>9435197956</v>
      </c>
      <c r="K12" s="74" t="s">
        <v>138</v>
      </c>
      <c r="L12" s="74" t="s">
        <v>139</v>
      </c>
      <c r="M12" s="74">
        <v>9207099669</v>
      </c>
      <c r="N12" s="88" t="s">
        <v>140</v>
      </c>
      <c r="O12" s="88">
        <v>8721003379</v>
      </c>
      <c r="P12" s="76"/>
      <c r="Q12" s="77"/>
      <c r="R12" s="77"/>
      <c r="S12" s="77" t="s">
        <v>446</v>
      </c>
      <c r="T12" s="18"/>
    </row>
    <row r="13" spans="1:20">
      <c r="A13" s="4">
        <v>9</v>
      </c>
      <c r="B13" s="66"/>
      <c r="C13" s="66"/>
      <c r="D13" s="66"/>
      <c r="E13" s="95"/>
      <c r="F13" s="66"/>
      <c r="G13" s="95"/>
      <c r="H13" s="19"/>
      <c r="I13" s="59">
        <f t="shared" si="0"/>
        <v>0</v>
      </c>
      <c r="J13" s="87"/>
      <c r="K13" s="74"/>
      <c r="L13" s="118"/>
      <c r="M13" s="222"/>
      <c r="N13" s="223"/>
      <c r="O13" s="73"/>
      <c r="P13" s="66"/>
      <c r="Q13" s="66"/>
      <c r="R13" s="77"/>
      <c r="S13" s="77"/>
      <c r="T13" s="18"/>
    </row>
    <row r="14" spans="1:20" ht="33">
      <c r="A14" s="4">
        <v>10</v>
      </c>
      <c r="B14" s="79" t="s">
        <v>62</v>
      </c>
      <c r="C14" s="62" t="s">
        <v>501</v>
      </c>
      <c r="D14" s="70" t="s">
        <v>25</v>
      </c>
      <c r="E14" s="71">
        <v>123</v>
      </c>
      <c r="F14" s="62"/>
      <c r="G14" s="69">
        <v>28</v>
      </c>
      <c r="H14" s="69">
        <v>21</v>
      </c>
      <c r="I14" s="59">
        <f t="shared" si="0"/>
        <v>49</v>
      </c>
      <c r="J14" s="74" t="s">
        <v>107</v>
      </c>
      <c r="K14" s="75" t="s">
        <v>108</v>
      </c>
      <c r="L14" s="73">
        <v>9864222301</v>
      </c>
      <c r="M14" s="73" t="s">
        <v>112</v>
      </c>
      <c r="N14" s="73">
        <v>9508201126</v>
      </c>
      <c r="O14" s="73"/>
      <c r="P14" s="76">
        <v>43347</v>
      </c>
      <c r="Q14" s="77" t="s">
        <v>131</v>
      </c>
      <c r="R14" s="77"/>
      <c r="S14" s="77"/>
      <c r="T14" s="18"/>
    </row>
    <row r="15" spans="1:20" ht="33">
      <c r="A15" s="4">
        <v>11</v>
      </c>
      <c r="B15" s="79" t="s">
        <v>62</v>
      </c>
      <c r="C15" s="62" t="s">
        <v>502</v>
      </c>
      <c r="D15" s="70" t="s">
        <v>25</v>
      </c>
      <c r="E15" s="71">
        <v>126</v>
      </c>
      <c r="F15" s="62"/>
      <c r="G15" s="71">
        <v>23</v>
      </c>
      <c r="H15" s="71">
        <v>24</v>
      </c>
      <c r="I15" s="59">
        <f t="shared" si="0"/>
        <v>47</v>
      </c>
      <c r="J15" s="74" t="s">
        <v>107</v>
      </c>
      <c r="K15" s="75" t="s">
        <v>108</v>
      </c>
      <c r="L15" s="73">
        <v>9864222301</v>
      </c>
      <c r="M15" s="73" t="s">
        <v>112</v>
      </c>
      <c r="N15" s="73">
        <v>9508201126</v>
      </c>
      <c r="O15" s="62"/>
      <c r="P15" s="76"/>
      <c r="Q15" s="77"/>
      <c r="R15" s="77"/>
      <c r="S15" s="77"/>
      <c r="T15" s="18"/>
    </row>
    <row r="16" spans="1:20">
      <c r="A16" s="4">
        <v>12</v>
      </c>
      <c r="B16" s="79" t="s">
        <v>63</v>
      </c>
      <c r="C16" s="69" t="s">
        <v>503</v>
      </c>
      <c r="D16" s="70" t="s">
        <v>25</v>
      </c>
      <c r="E16" s="69">
        <v>18</v>
      </c>
      <c r="F16" s="62"/>
      <c r="G16" s="71">
        <v>40</v>
      </c>
      <c r="H16" s="71">
        <v>38</v>
      </c>
      <c r="I16" s="59">
        <f t="shared" si="0"/>
        <v>78</v>
      </c>
      <c r="J16" s="87" t="s">
        <v>499</v>
      </c>
      <c r="K16" s="220" t="s">
        <v>132</v>
      </c>
      <c r="L16" s="220" t="s">
        <v>133</v>
      </c>
      <c r="M16" s="220">
        <v>9707170999</v>
      </c>
      <c r="N16" s="221" t="s">
        <v>221</v>
      </c>
      <c r="O16" s="221">
        <v>9707799591</v>
      </c>
      <c r="P16" s="76"/>
      <c r="Q16" s="77"/>
      <c r="R16" s="77" t="s">
        <v>223</v>
      </c>
      <c r="S16" s="77" t="s">
        <v>446</v>
      </c>
      <c r="T16" s="18"/>
    </row>
    <row r="17" spans="1:20" ht="24">
      <c r="A17" s="4">
        <v>13</v>
      </c>
      <c r="B17" s="17" t="s">
        <v>63</v>
      </c>
      <c r="C17" s="18" t="s">
        <v>504</v>
      </c>
      <c r="D17" s="18" t="s">
        <v>25</v>
      </c>
      <c r="E17" s="19"/>
      <c r="F17" s="18"/>
      <c r="G17" s="19"/>
      <c r="H17" s="19"/>
      <c r="I17" s="59">
        <f t="shared" si="0"/>
        <v>0</v>
      </c>
      <c r="J17" s="62">
        <v>9435197956</v>
      </c>
      <c r="K17" s="74" t="s">
        <v>103</v>
      </c>
      <c r="L17" s="80" t="s">
        <v>104</v>
      </c>
      <c r="M17" s="74">
        <v>9707419017</v>
      </c>
      <c r="N17" s="73" t="s">
        <v>105</v>
      </c>
      <c r="O17" s="74">
        <v>9577010896</v>
      </c>
      <c r="P17" s="76"/>
      <c r="Q17" s="77"/>
      <c r="R17" s="77" t="s">
        <v>223</v>
      </c>
      <c r="S17" s="77" t="s">
        <v>446</v>
      </c>
      <c r="T17" s="18"/>
    </row>
    <row r="18" spans="1:20">
      <c r="A18" s="4">
        <v>14</v>
      </c>
      <c r="B18" s="212"/>
      <c r="C18" s="70"/>
      <c r="D18" s="70"/>
      <c r="E18" s="71"/>
      <c r="F18" s="62"/>
      <c r="G18" s="19"/>
      <c r="H18" s="19"/>
      <c r="I18" s="59">
        <f t="shared" si="0"/>
        <v>0</v>
      </c>
      <c r="J18" s="62"/>
      <c r="K18" s="74"/>
      <c r="L18" s="74"/>
      <c r="M18" s="62"/>
      <c r="N18" s="62"/>
      <c r="O18" s="62"/>
      <c r="P18" s="76">
        <v>43348</v>
      </c>
      <c r="Q18" s="77" t="s">
        <v>455</v>
      </c>
      <c r="R18" s="77" t="s">
        <v>231</v>
      </c>
      <c r="S18" s="77" t="s">
        <v>446</v>
      </c>
      <c r="T18" s="18"/>
    </row>
    <row r="19" spans="1:20">
      <c r="A19" s="4">
        <v>15</v>
      </c>
      <c r="B19" s="212" t="s">
        <v>62</v>
      </c>
      <c r="C19" s="67" t="s">
        <v>466</v>
      </c>
      <c r="D19" s="62" t="s">
        <v>23</v>
      </c>
      <c r="E19" s="71"/>
      <c r="F19" s="62" t="s">
        <v>129</v>
      </c>
      <c r="G19" s="19"/>
      <c r="H19" s="19"/>
      <c r="I19" s="59">
        <f t="shared" si="0"/>
        <v>0</v>
      </c>
      <c r="J19" s="216">
        <v>7662808152</v>
      </c>
      <c r="K19" s="74" t="s">
        <v>107</v>
      </c>
      <c r="L19" s="75" t="s">
        <v>108</v>
      </c>
      <c r="M19" s="73">
        <v>9864222301</v>
      </c>
      <c r="N19" s="73" t="s">
        <v>112</v>
      </c>
      <c r="O19" s="73">
        <v>9508201126</v>
      </c>
      <c r="P19" s="76">
        <v>43349</v>
      </c>
      <c r="Q19" s="77" t="s">
        <v>136</v>
      </c>
      <c r="R19" s="77"/>
      <c r="S19" s="77"/>
      <c r="T19" s="18"/>
    </row>
    <row r="20" spans="1:20">
      <c r="A20" s="4">
        <v>16</v>
      </c>
      <c r="B20" s="212" t="s">
        <v>63</v>
      </c>
      <c r="C20" s="215" t="s">
        <v>467</v>
      </c>
      <c r="D20" s="62" t="s">
        <v>23</v>
      </c>
      <c r="E20" s="71"/>
      <c r="F20" s="62" t="s">
        <v>129</v>
      </c>
      <c r="G20" s="19"/>
      <c r="H20" s="19"/>
      <c r="I20" s="59">
        <f t="shared" si="0"/>
        <v>0</v>
      </c>
      <c r="J20" s="65">
        <v>9957295886</v>
      </c>
      <c r="K20" s="74" t="s">
        <v>107</v>
      </c>
      <c r="L20" s="75" t="s">
        <v>108</v>
      </c>
      <c r="M20" s="73">
        <v>9864222301</v>
      </c>
      <c r="N20" s="73" t="s">
        <v>112</v>
      </c>
      <c r="O20" s="73">
        <v>9508201126</v>
      </c>
      <c r="P20" s="76"/>
      <c r="Q20" s="77"/>
      <c r="R20" s="77" t="s">
        <v>141</v>
      </c>
      <c r="S20" s="77" t="s">
        <v>446</v>
      </c>
      <c r="T20" s="18"/>
    </row>
    <row r="21" spans="1:20">
      <c r="A21" s="4">
        <v>17</v>
      </c>
      <c r="B21" s="212"/>
      <c r="C21" s="62"/>
      <c r="D21" s="70"/>
      <c r="E21" s="71"/>
      <c r="F21" s="62"/>
      <c r="G21" s="19"/>
      <c r="H21" s="19"/>
      <c r="I21" s="59">
        <f t="shared" si="0"/>
        <v>0</v>
      </c>
      <c r="J21" s="62"/>
      <c r="K21" s="68"/>
      <c r="L21" s="62"/>
      <c r="M21" s="62"/>
      <c r="N21" s="62"/>
      <c r="O21" s="62"/>
      <c r="P21" s="76"/>
      <c r="Q21" s="77"/>
      <c r="R21" s="77" t="s">
        <v>101</v>
      </c>
      <c r="S21" s="77" t="s">
        <v>446</v>
      </c>
      <c r="T21" s="18"/>
    </row>
    <row r="22" spans="1:20">
      <c r="A22" s="4">
        <v>18</v>
      </c>
      <c r="B22" s="212"/>
      <c r="C22" s="68"/>
      <c r="D22" s="70"/>
      <c r="E22" s="71"/>
      <c r="F22" s="62"/>
      <c r="G22" s="19"/>
      <c r="H22" s="19"/>
      <c r="I22" s="59">
        <f t="shared" si="0"/>
        <v>0</v>
      </c>
      <c r="J22" s="62"/>
      <c r="K22" s="68"/>
      <c r="L22" s="62"/>
      <c r="M22" s="62"/>
      <c r="N22" s="62"/>
      <c r="O22" s="62"/>
      <c r="P22" s="76"/>
      <c r="Q22" s="77"/>
      <c r="R22" s="77" t="s">
        <v>101</v>
      </c>
      <c r="S22" s="77" t="s">
        <v>446</v>
      </c>
      <c r="T22" s="18"/>
    </row>
    <row r="23" spans="1:20">
      <c r="A23" s="4">
        <v>19</v>
      </c>
      <c r="B23" s="212" t="s">
        <v>62</v>
      </c>
      <c r="C23" s="62" t="s">
        <v>468</v>
      </c>
      <c r="D23" s="70" t="s">
        <v>25</v>
      </c>
      <c r="E23" s="71"/>
      <c r="F23" s="62"/>
      <c r="G23" s="19"/>
      <c r="H23" s="19"/>
      <c r="I23" s="59">
        <f t="shared" si="0"/>
        <v>0</v>
      </c>
      <c r="J23" s="62"/>
      <c r="K23" s="68"/>
      <c r="L23" s="62"/>
      <c r="M23" s="62"/>
      <c r="N23" s="62"/>
      <c r="O23" s="62"/>
      <c r="P23" s="76"/>
      <c r="Q23" s="77"/>
      <c r="R23" s="77"/>
      <c r="S23" s="77"/>
      <c r="T23" s="18"/>
    </row>
    <row r="24" spans="1:20" ht="24">
      <c r="A24" s="4">
        <v>20</v>
      </c>
      <c r="B24" s="212" t="s">
        <v>63</v>
      </c>
      <c r="C24" s="62" t="s">
        <v>469</v>
      </c>
      <c r="D24" s="62" t="s">
        <v>23</v>
      </c>
      <c r="E24" s="216"/>
      <c r="F24" s="62"/>
      <c r="G24" s="19"/>
      <c r="H24" s="19"/>
      <c r="I24" s="59">
        <f t="shared" si="0"/>
        <v>0</v>
      </c>
      <c r="J24" s="87">
        <v>7002713409</v>
      </c>
      <c r="K24" s="74" t="s">
        <v>103</v>
      </c>
      <c r="L24" s="80" t="s">
        <v>104</v>
      </c>
      <c r="M24" s="74">
        <v>9707419017</v>
      </c>
      <c r="N24" s="73" t="s">
        <v>105</v>
      </c>
      <c r="O24" s="74">
        <v>9577010896</v>
      </c>
      <c r="P24" s="76">
        <v>43350</v>
      </c>
      <c r="Q24" s="66" t="s">
        <v>122</v>
      </c>
      <c r="R24" s="77" t="s">
        <v>223</v>
      </c>
      <c r="S24" s="77" t="s">
        <v>446</v>
      </c>
      <c r="T24" s="18"/>
    </row>
    <row r="25" spans="1:20" ht="24">
      <c r="A25" s="4">
        <v>21</v>
      </c>
      <c r="B25" s="212" t="s">
        <v>63</v>
      </c>
      <c r="C25" s="62" t="s">
        <v>469</v>
      </c>
      <c r="D25" s="62" t="s">
        <v>23</v>
      </c>
      <c r="E25" s="71"/>
      <c r="F25" s="62"/>
      <c r="G25" s="19"/>
      <c r="H25" s="19"/>
      <c r="I25" s="59">
        <f t="shared" si="0"/>
        <v>0</v>
      </c>
      <c r="J25" s="62">
        <v>7002641486</v>
      </c>
      <c r="K25" s="74" t="s">
        <v>103</v>
      </c>
      <c r="L25" s="80" t="s">
        <v>104</v>
      </c>
      <c r="M25" s="74">
        <v>9707419017</v>
      </c>
      <c r="N25" s="73" t="s">
        <v>105</v>
      </c>
      <c r="O25" s="74">
        <v>9577010896</v>
      </c>
      <c r="P25" s="66"/>
      <c r="Q25" s="77"/>
      <c r="R25" s="77" t="s">
        <v>223</v>
      </c>
      <c r="S25" s="77" t="s">
        <v>446</v>
      </c>
      <c r="T25" s="18"/>
    </row>
    <row r="26" spans="1:20">
      <c r="A26" s="4">
        <v>22</v>
      </c>
      <c r="B26" s="212"/>
      <c r="C26" s="62"/>
      <c r="D26" s="70"/>
      <c r="E26" s="71"/>
      <c r="F26" s="62"/>
      <c r="G26" s="17"/>
      <c r="H26" s="17"/>
      <c r="I26" s="59">
        <f t="shared" si="0"/>
        <v>0</v>
      </c>
      <c r="J26" s="216"/>
      <c r="K26" s="74"/>
      <c r="L26" s="224"/>
      <c r="M26" s="222"/>
      <c r="N26" s="223"/>
      <c r="O26" s="73"/>
      <c r="P26" s="97">
        <v>43351</v>
      </c>
      <c r="Q26" s="203" t="s">
        <v>123</v>
      </c>
      <c r="R26" s="77"/>
      <c r="S26" s="77"/>
      <c r="T26" s="18"/>
    </row>
    <row r="27" spans="1:20" ht="33">
      <c r="A27" s="4">
        <v>23</v>
      </c>
      <c r="B27" s="212" t="s">
        <v>62</v>
      </c>
      <c r="C27" s="62" t="s">
        <v>470</v>
      </c>
      <c r="D27" s="62" t="s">
        <v>23</v>
      </c>
      <c r="E27" s="71"/>
      <c r="F27" s="62" t="s">
        <v>124</v>
      </c>
      <c r="G27" s="19"/>
      <c r="H27" s="19"/>
      <c r="I27" s="59">
        <f t="shared" si="0"/>
        <v>0</v>
      </c>
      <c r="J27" s="62">
        <v>9577048426</v>
      </c>
      <c r="K27" s="74" t="s">
        <v>103</v>
      </c>
      <c r="L27" s="80" t="s">
        <v>104</v>
      </c>
      <c r="M27" s="74">
        <v>9707419017</v>
      </c>
      <c r="N27" s="73" t="s">
        <v>105</v>
      </c>
      <c r="O27" s="74">
        <v>9577010896</v>
      </c>
      <c r="P27" s="76">
        <v>43352</v>
      </c>
      <c r="Q27" s="77" t="s">
        <v>143</v>
      </c>
      <c r="R27" s="77" t="s">
        <v>226</v>
      </c>
      <c r="S27" s="77" t="s">
        <v>446</v>
      </c>
      <c r="T27" s="18"/>
    </row>
    <row r="28" spans="1:20">
      <c r="A28" s="4">
        <v>24</v>
      </c>
      <c r="B28" s="212" t="s">
        <v>63</v>
      </c>
      <c r="C28" s="62" t="s">
        <v>471</v>
      </c>
      <c r="D28" s="62" t="s">
        <v>25</v>
      </c>
      <c r="E28" s="214"/>
      <c r="F28" s="62"/>
      <c r="G28" s="19"/>
      <c r="H28" s="19"/>
      <c r="I28" s="59">
        <f t="shared" si="0"/>
        <v>0</v>
      </c>
      <c r="J28" s="62">
        <v>9864056854</v>
      </c>
      <c r="K28" s="220" t="s">
        <v>132</v>
      </c>
      <c r="L28" s="220" t="s">
        <v>133</v>
      </c>
      <c r="M28" s="220">
        <v>9707170999</v>
      </c>
      <c r="N28" s="221" t="s">
        <v>221</v>
      </c>
      <c r="O28" s="221">
        <v>9707799591</v>
      </c>
      <c r="P28" s="66"/>
      <c r="Q28" s="66"/>
      <c r="R28" s="77" t="s">
        <v>154</v>
      </c>
      <c r="S28" s="77" t="s">
        <v>446</v>
      </c>
      <c r="T28" s="18"/>
    </row>
    <row r="29" spans="1:20">
      <c r="A29" s="4">
        <v>25</v>
      </c>
      <c r="B29" s="212"/>
      <c r="C29" s="62"/>
      <c r="D29" s="70"/>
      <c r="E29" s="217"/>
      <c r="F29" s="62"/>
      <c r="G29" s="19"/>
      <c r="H29" s="19"/>
      <c r="I29" s="59">
        <f t="shared" si="0"/>
        <v>0</v>
      </c>
      <c r="J29" s="66"/>
      <c r="K29" s="66"/>
      <c r="L29" s="66"/>
      <c r="M29" s="66"/>
      <c r="N29" s="66"/>
      <c r="O29" s="66"/>
      <c r="P29" s="76"/>
      <c r="Q29" s="77"/>
      <c r="R29" s="77"/>
      <c r="S29" s="77"/>
      <c r="T29" s="18"/>
    </row>
    <row r="30" spans="1:20">
      <c r="A30" s="4">
        <v>26</v>
      </c>
      <c r="B30" s="218"/>
      <c r="C30" s="62"/>
      <c r="D30" s="70"/>
      <c r="E30" s="216"/>
      <c r="F30" s="62"/>
      <c r="G30" s="19"/>
      <c r="H30" s="19"/>
      <c r="I30" s="59">
        <f t="shared" si="0"/>
        <v>0</v>
      </c>
      <c r="J30" s="62"/>
      <c r="K30" s="62"/>
      <c r="L30" s="62"/>
      <c r="M30" s="62"/>
      <c r="N30" s="62"/>
      <c r="O30" s="62"/>
      <c r="P30" s="76"/>
      <c r="Q30" s="98"/>
      <c r="R30" s="98"/>
      <c r="S30" s="77"/>
      <c r="T30" s="18"/>
    </row>
    <row r="31" spans="1:20">
      <c r="A31" s="4">
        <v>27</v>
      </c>
      <c r="B31" s="218" t="s">
        <v>62</v>
      </c>
      <c r="C31" s="62" t="s">
        <v>472</v>
      </c>
      <c r="D31" s="70" t="s">
        <v>25</v>
      </c>
      <c r="E31" s="71"/>
      <c r="F31" s="125"/>
      <c r="G31" s="124">
        <v>21</v>
      </c>
      <c r="H31" s="124">
        <v>17</v>
      </c>
      <c r="I31" s="59">
        <f t="shared" si="0"/>
        <v>38</v>
      </c>
      <c r="J31" s="216">
        <v>8011984732</v>
      </c>
      <c r="K31" s="127" t="s">
        <v>132</v>
      </c>
      <c r="L31" s="127" t="s">
        <v>133</v>
      </c>
      <c r="M31" s="127">
        <v>9707170999</v>
      </c>
      <c r="N31" s="145" t="s">
        <v>221</v>
      </c>
      <c r="O31" s="145">
        <v>9707799591</v>
      </c>
      <c r="P31" s="76">
        <v>43353</v>
      </c>
      <c r="Q31" s="77" t="s">
        <v>110</v>
      </c>
      <c r="R31" s="77" t="s">
        <v>228</v>
      </c>
      <c r="S31" s="77" t="s">
        <v>446</v>
      </c>
      <c r="T31" s="18"/>
    </row>
    <row r="32" spans="1:20" ht="24">
      <c r="A32" s="4">
        <v>28</v>
      </c>
      <c r="B32" s="218" t="s">
        <v>63</v>
      </c>
      <c r="C32" s="62" t="s">
        <v>473</v>
      </c>
      <c r="D32" s="70" t="s">
        <v>23</v>
      </c>
      <c r="E32" s="71"/>
      <c r="F32" s="125" t="s">
        <v>297</v>
      </c>
      <c r="G32" s="124">
        <v>20</v>
      </c>
      <c r="H32" s="124">
        <v>19</v>
      </c>
      <c r="I32" s="59">
        <f t="shared" si="0"/>
        <v>39</v>
      </c>
      <c r="J32" s="216">
        <v>9957146120</v>
      </c>
      <c r="K32" s="74" t="s">
        <v>103</v>
      </c>
      <c r="L32" s="80" t="s">
        <v>104</v>
      </c>
      <c r="M32" s="74">
        <v>9707419017</v>
      </c>
      <c r="N32" s="73" t="s">
        <v>105</v>
      </c>
      <c r="O32" s="74">
        <v>9577010896</v>
      </c>
      <c r="P32" s="66"/>
      <c r="Q32" s="77"/>
      <c r="R32" s="77" t="s">
        <v>101</v>
      </c>
      <c r="S32" s="77" t="s">
        <v>446</v>
      </c>
      <c r="T32" s="18"/>
    </row>
    <row r="33" spans="1:20">
      <c r="A33" s="4">
        <v>29</v>
      </c>
      <c r="B33" s="218"/>
      <c r="C33" s="62"/>
      <c r="D33" s="70"/>
      <c r="E33" s="71"/>
      <c r="F33" s="125"/>
      <c r="G33" s="124"/>
      <c r="H33" s="124"/>
      <c r="I33" s="59">
        <f t="shared" si="0"/>
        <v>0</v>
      </c>
      <c r="J33" s="65"/>
      <c r="K33" s="65"/>
      <c r="L33" s="65"/>
      <c r="M33" s="77"/>
      <c r="N33" s="77"/>
      <c r="O33" s="77"/>
      <c r="P33" s="76"/>
      <c r="Q33" s="77"/>
      <c r="R33" s="77"/>
      <c r="S33" s="77"/>
      <c r="T33" s="18"/>
    </row>
    <row r="34" spans="1:20" ht="33">
      <c r="A34" s="4">
        <v>30</v>
      </c>
      <c r="B34" s="218" t="s">
        <v>62</v>
      </c>
      <c r="C34" s="62" t="s">
        <v>474</v>
      </c>
      <c r="D34" s="70" t="s">
        <v>25</v>
      </c>
      <c r="E34" s="71"/>
      <c r="F34" s="125"/>
      <c r="G34" s="124">
        <v>219</v>
      </c>
      <c r="H34" s="124">
        <v>200</v>
      </c>
      <c r="I34" s="59">
        <f t="shared" si="0"/>
        <v>419</v>
      </c>
      <c r="J34" s="87">
        <v>9707025330</v>
      </c>
      <c r="K34" s="225" t="s">
        <v>115</v>
      </c>
      <c r="L34" s="225" t="s">
        <v>116</v>
      </c>
      <c r="M34" s="221">
        <v>9954077517</v>
      </c>
      <c r="N34" s="226" t="s">
        <v>117</v>
      </c>
      <c r="O34" s="225">
        <v>9707811933</v>
      </c>
      <c r="P34" s="76">
        <v>43719</v>
      </c>
      <c r="Q34" s="77" t="s">
        <v>131</v>
      </c>
      <c r="R34" s="77">
        <v>8</v>
      </c>
      <c r="S34" s="77" t="s">
        <v>446</v>
      </c>
      <c r="T34" s="18"/>
    </row>
    <row r="35" spans="1:20" ht="33">
      <c r="A35" s="4">
        <v>31</v>
      </c>
      <c r="B35" s="218" t="s">
        <v>63</v>
      </c>
      <c r="C35" s="62" t="s">
        <v>475</v>
      </c>
      <c r="D35" s="70" t="s">
        <v>23</v>
      </c>
      <c r="E35" s="71"/>
      <c r="F35" s="125"/>
      <c r="G35" s="124">
        <v>118</v>
      </c>
      <c r="H35" s="124">
        <v>92</v>
      </c>
      <c r="I35" s="59">
        <f t="shared" si="0"/>
        <v>210</v>
      </c>
      <c r="J35" s="216">
        <v>9957146120</v>
      </c>
      <c r="K35" s="74" t="s">
        <v>103</v>
      </c>
      <c r="L35" s="80" t="s">
        <v>104</v>
      </c>
      <c r="M35" s="74">
        <v>9707419017</v>
      </c>
      <c r="N35" s="73" t="s">
        <v>105</v>
      </c>
      <c r="O35" s="74">
        <v>9577010896</v>
      </c>
      <c r="P35" s="66"/>
      <c r="Q35" s="77"/>
      <c r="R35" s="77" t="s">
        <v>226</v>
      </c>
      <c r="S35" s="77" t="s">
        <v>446</v>
      </c>
      <c r="T35" s="18"/>
    </row>
    <row r="36" spans="1:20">
      <c r="A36" s="4">
        <v>32</v>
      </c>
      <c r="B36" s="218"/>
      <c r="C36" s="65"/>
      <c r="D36" s="70"/>
      <c r="E36" s="82"/>
      <c r="F36" s="125"/>
      <c r="G36" s="124"/>
      <c r="H36" s="124"/>
      <c r="I36" s="59">
        <f t="shared" si="0"/>
        <v>0</v>
      </c>
      <c r="J36" s="66"/>
      <c r="K36" s="66"/>
      <c r="L36" s="66"/>
      <c r="M36" s="66"/>
      <c r="N36" s="66"/>
      <c r="O36" s="66"/>
      <c r="P36" s="66"/>
      <c r="Q36" s="66"/>
      <c r="R36" s="66"/>
      <c r="S36" s="66"/>
      <c r="T36" s="18"/>
    </row>
    <row r="37" spans="1:20">
      <c r="A37" s="4">
        <v>33</v>
      </c>
      <c r="B37" s="218"/>
      <c r="C37" s="62"/>
      <c r="D37" s="70"/>
      <c r="E37" s="71"/>
      <c r="F37" s="66"/>
      <c r="G37" s="95"/>
      <c r="H37" s="95"/>
      <c r="I37" s="59">
        <f t="shared" si="0"/>
        <v>0</v>
      </c>
      <c r="J37" s="66"/>
      <c r="K37" s="66"/>
      <c r="L37" s="66"/>
      <c r="M37" s="66"/>
      <c r="N37" s="66"/>
      <c r="O37" s="66"/>
      <c r="P37" s="76"/>
      <c r="Q37" s="66"/>
      <c r="R37" s="77"/>
      <c r="S37" s="77"/>
      <c r="T37" s="18"/>
    </row>
    <row r="38" spans="1:20" ht="33">
      <c r="A38" s="4">
        <v>34</v>
      </c>
      <c r="B38" s="218" t="s">
        <v>62</v>
      </c>
      <c r="C38" s="62" t="s">
        <v>476</v>
      </c>
      <c r="D38" s="70" t="s">
        <v>25</v>
      </c>
      <c r="E38" s="71"/>
      <c r="F38" s="125"/>
      <c r="G38" s="124">
        <v>20</v>
      </c>
      <c r="H38" s="124">
        <v>15</v>
      </c>
      <c r="I38" s="59">
        <f t="shared" si="0"/>
        <v>35</v>
      </c>
      <c r="J38" s="87">
        <v>9859168019</v>
      </c>
      <c r="K38" s="74" t="s">
        <v>107</v>
      </c>
      <c r="L38" s="75" t="s">
        <v>108</v>
      </c>
      <c r="M38" s="73">
        <v>9864222301</v>
      </c>
      <c r="N38" s="73" t="s">
        <v>112</v>
      </c>
      <c r="O38" s="73">
        <v>9508201126</v>
      </c>
      <c r="P38" s="76">
        <v>43720</v>
      </c>
      <c r="Q38" s="77" t="s">
        <v>135</v>
      </c>
      <c r="R38" s="77">
        <v>7</v>
      </c>
      <c r="S38" s="77" t="s">
        <v>446</v>
      </c>
      <c r="T38" s="18"/>
    </row>
    <row r="39" spans="1:20">
      <c r="A39" s="4">
        <v>35</v>
      </c>
      <c r="B39" s="218" t="s">
        <v>63</v>
      </c>
      <c r="C39" s="62" t="s">
        <v>477</v>
      </c>
      <c r="D39" s="70" t="s">
        <v>23</v>
      </c>
      <c r="E39" s="71"/>
      <c r="F39" s="125" t="s">
        <v>124</v>
      </c>
      <c r="G39" s="124">
        <v>23</v>
      </c>
      <c r="H39" s="124">
        <v>24</v>
      </c>
      <c r="I39" s="59">
        <f t="shared" si="0"/>
        <v>47</v>
      </c>
      <c r="J39" s="216">
        <v>8486261422</v>
      </c>
      <c r="K39" s="220" t="s">
        <v>132</v>
      </c>
      <c r="L39" s="220" t="s">
        <v>133</v>
      </c>
      <c r="M39" s="220">
        <v>9707170999</v>
      </c>
      <c r="N39" s="221" t="s">
        <v>221</v>
      </c>
      <c r="O39" s="221">
        <v>9707799591</v>
      </c>
      <c r="P39" s="66"/>
      <c r="Q39" s="77"/>
      <c r="R39" s="77">
        <v>9</v>
      </c>
      <c r="S39" s="77" t="s">
        <v>446</v>
      </c>
      <c r="T39" s="18"/>
    </row>
    <row r="40" spans="1:20">
      <c r="A40" s="4">
        <v>36</v>
      </c>
      <c r="B40" s="65"/>
      <c r="C40" s="66"/>
      <c r="D40" s="66"/>
      <c r="E40" s="95"/>
      <c r="F40" s="125"/>
      <c r="G40" s="124">
        <v>81</v>
      </c>
      <c r="H40" s="124">
        <v>64</v>
      </c>
      <c r="I40" s="59">
        <f t="shared" si="0"/>
        <v>145</v>
      </c>
      <c r="J40" s="87"/>
      <c r="K40" s="74"/>
      <c r="L40" s="75"/>
      <c r="M40" s="73"/>
      <c r="N40" s="227"/>
      <c r="O40" s="73"/>
      <c r="P40" s="76"/>
      <c r="Q40" s="77"/>
      <c r="R40" s="77"/>
      <c r="S40" s="77"/>
      <c r="T40" s="18"/>
    </row>
    <row r="41" spans="1:20">
      <c r="A41" s="4">
        <v>37</v>
      </c>
      <c r="B41" s="212" t="s">
        <v>62</v>
      </c>
      <c r="C41" s="62" t="s">
        <v>478</v>
      </c>
      <c r="D41" s="70" t="s">
        <v>25</v>
      </c>
      <c r="E41" s="71"/>
      <c r="F41" s="125"/>
      <c r="G41" s="124">
        <v>87</v>
      </c>
      <c r="H41" s="124">
        <v>62</v>
      </c>
      <c r="I41" s="59">
        <f t="shared" si="0"/>
        <v>149</v>
      </c>
      <c r="J41" s="87">
        <v>9864853861</v>
      </c>
      <c r="K41" s="74" t="s">
        <v>107</v>
      </c>
      <c r="L41" s="75" t="s">
        <v>108</v>
      </c>
      <c r="M41" s="73">
        <v>9864222301</v>
      </c>
      <c r="N41" s="73" t="s">
        <v>112</v>
      </c>
      <c r="O41" s="73">
        <v>9508201126</v>
      </c>
      <c r="P41" s="76">
        <v>43721</v>
      </c>
      <c r="Q41" s="77" t="s">
        <v>136</v>
      </c>
      <c r="R41" s="77" t="s">
        <v>101</v>
      </c>
      <c r="S41" s="77" t="s">
        <v>446</v>
      </c>
      <c r="T41" s="18"/>
    </row>
    <row r="42" spans="1:20">
      <c r="A42" s="4">
        <v>38</v>
      </c>
      <c r="B42" s="212" t="s">
        <v>63</v>
      </c>
      <c r="C42" s="62" t="s">
        <v>479</v>
      </c>
      <c r="D42" s="70" t="s">
        <v>23</v>
      </c>
      <c r="E42" s="71"/>
      <c r="F42" s="125" t="s">
        <v>129</v>
      </c>
      <c r="G42" s="124">
        <v>87</v>
      </c>
      <c r="H42" s="124">
        <v>73</v>
      </c>
      <c r="I42" s="59">
        <f t="shared" si="0"/>
        <v>160</v>
      </c>
      <c r="J42" s="87"/>
      <c r="K42" s="220" t="s">
        <v>132</v>
      </c>
      <c r="L42" s="220" t="s">
        <v>133</v>
      </c>
      <c r="M42" s="220">
        <v>9707170999</v>
      </c>
      <c r="N42" s="221" t="s">
        <v>221</v>
      </c>
      <c r="O42" s="221">
        <v>9707799591</v>
      </c>
      <c r="P42" s="76"/>
      <c r="Q42" s="77"/>
      <c r="R42" s="77" t="s">
        <v>154</v>
      </c>
      <c r="S42" s="77" t="s">
        <v>446</v>
      </c>
      <c r="T42" s="18"/>
    </row>
    <row r="43" spans="1:20">
      <c r="A43" s="4">
        <v>39</v>
      </c>
      <c r="B43" s="212"/>
      <c r="C43" s="62"/>
      <c r="D43" s="70"/>
      <c r="E43" s="71"/>
      <c r="F43" s="125"/>
      <c r="G43" s="124"/>
      <c r="H43" s="124"/>
      <c r="I43" s="59">
        <f t="shared" si="0"/>
        <v>0</v>
      </c>
      <c r="J43" s="87"/>
      <c r="K43" s="68"/>
      <c r="L43" s="68"/>
      <c r="M43" s="68"/>
      <c r="N43" s="68"/>
      <c r="O43" s="68"/>
      <c r="P43" s="76"/>
      <c r="Q43" s="77"/>
      <c r="R43" s="77"/>
      <c r="S43" s="77"/>
      <c r="T43" s="18"/>
    </row>
    <row r="44" spans="1:20">
      <c r="A44" s="4">
        <v>40</v>
      </c>
      <c r="B44" s="212" t="s">
        <v>62</v>
      </c>
      <c r="C44" s="65" t="s">
        <v>480</v>
      </c>
      <c r="D44" s="70" t="s">
        <v>25</v>
      </c>
      <c r="E44" s="71"/>
      <c r="F44" s="125"/>
      <c r="G44" s="124">
        <v>43</v>
      </c>
      <c r="H44" s="124">
        <v>31</v>
      </c>
      <c r="I44" s="59">
        <f t="shared" si="0"/>
        <v>74</v>
      </c>
      <c r="J44" s="62">
        <v>908654763</v>
      </c>
      <c r="K44" s="225" t="s">
        <v>115</v>
      </c>
      <c r="L44" s="225" t="s">
        <v>116</v>
      </c>
      <c r="M44" s="221">
        <v>9954077517</v>
      </c>
      <c r="N44" s="226" t="s">
        <v>117</v>
      </c>
      <c r="O44" s="225">
        <v>9707811933</v>
      </c>
      <c r="P44" s="76">
        <v>43722</v>
      </c>
      <c r="Q44" s="65" t="s">
        <v>122</v>
      </c>
      <c r="R44" s="77"/>
      <c r="S44" s="77"/>
      <c r="T44" s="18"/>
    </row>
    <row r="45" spans="1:20" ht="33">
      <c r="A45" s="4">
        <v>41</v>
      </c>
      <c r="B45" s="212" t="s">
        <v>63</v>
      </c>
      <c r="C45" s="62" t="s">
        <v>481</v>
      </c>
      <c r="D45" s="70" t="s">
        <v>25</v>
      </c>
      <c r="E45" s="71"/>
      <c r="F45" s="125"/>
      <c r="G45" s="124">
        <v>23</v>
      </c>
      <c r="H45" s="124">
        <v>16</v>
      </c>
      <c r="I45" s="59">
        <f t="shared" si="0"/>
        <v>39</v>
      </c>
      <c r="J45" s="68"/>
      <c r="K45" s="225" t="s">
        <v>115</v>
      </c>
      <c r="L45" s="225" t="s">
        <v>116</v>
      </c>
      <c r="M45" s="221">
        <v>9954077517</v>
      </c>
      <c r="N45" s="226" t="s">
        <v>117</v>
      </c>
      <c r="O45" s="225">
        <v>9707811933</v>
      </c>
      <c r="P45" s="76"/>
      <c r="Q45" s="77"/>
      <c r="R45" s="77"/>
      <c r="S45" s="77"/>
      <c r="T45" s="18"/>
    </row>
    <row r="46" spans="1:20">
      <c r="A46" s="4">
        <v>42</v>
      </c>
      <c r="B46" s="212"/>
      <c r="C46" s="62"/>
      <c r="D46" s="70"/>
      <c r="E46" s="71"/>
      <c r="F46" s="125"/>
      <c r="G46" s="124">
        <v>73</v>
      </c>
      <c r="H46" s="124">
        <v>61</v>
      </c>
      <c r="I46" s="59">
        <f t="shared" si="0"/>
        <v>134</v>
      </c>
      <c r="J46" s="87"/>
      <c r="K46" s="74"/>
      <c r="L46" s="118"/>
      <c r="M46" s="222"/>
      <c r="N46" s="223"/>
      <c r="O46" s="73"/>
      <c r="P46" s="313">
        <v>43723</v>
      </c>
      <c r="Q46" s="98" t="s">
        <v>123</v>
      </c>
      <c r="R46" s="77"/>
      <c r="S46" s="77"/>
      <c r="T46" s="18"/>
    </row>
    <row r="47" spans="1:20">
      <c r="A47" s="4">
        <v>43</v>
      </c>
      <c r="B47" s="212" t="s">
        <v>62</v>
      </c>
      <c r="C47" s="67" t="s">
        <v>88</v>
      </c>
      <c r="D47" s="70" t="s">
        <v>25</v>
      </c>
      <c r="E47" s="71"/>
      <c r="F47" s="125"/>
      <c r="G47" s="124"/>
      <c r="H47" s="124"/>
      <c r="I47" s="59">
        <f t="shared" si="0"/>
        <v>0</v>
      </c>
      <c r="J47" s="214">
        <v>9435402333</v>
      </c>
      <c r="K47" s="74" t="s">
        <v>138</v>
      </c>
      <c r="L47" s="74" t="s">
        <v>139</v>
      </c>
      <c r="M47" s="74">
        <v>9207099669</v>
      </c>
      <c r="N47" s="88" t="s">
        <v>140</v>
      </c>
      <c r="O47" s="88">
        <v>8721003379</v>
      </c>
      <c r="P47" s="76">
        <v>43724</v>
      </c>
      <c r="Q47" s="66" t="s">
        <v>143</v>
      </c>
      <c r="R47" s="77" t="s">
        <v>101</v>
      </c>
      <c r="S47" s="77" t="s">
        <v>446</v>
      </c>
      <c r="T47" s="18"/>
    </row>
    <row r="48" spans="1:20">
      <c r="A48" s="4">
        <v>44</v>
      </c>
      <c r="B48" s="212" t="s">
        <v>63</v>
      </c>
      <c r="C48" s="67" t="s">
        <v>89</v>
      </c>
      <c r="D48" s="77" t="s">
        <v>25</v>
      </c>
      <c r="E48" s="78"/>
      <c r="F48" s="125"/>
      <c r="G48" s="124">
        <v>67</v>
      </c>
      <c r="H48" s="124">
        <v>59</v>
      </c>
      <c r="I48" s="59">
        <f t="shared" si="0"/>
        <v>126</v>
      </c>
      <c r="J48" s="216"/>
      <c r="K48" s="92" t="s">
        <v>125</v>
      </c>
      <c r="L48" s="100" t="s">
        <v>126</v>
      </c>
      <c r="M48" s="101">
        <v>9957430641</v>
      </c>
      <c r="N48" s="102" t="s">
        <v>127</v>
      </c>
      <c r="O48" s="73">
        <v>8486287850</v>
      </c>
      <c r="P48" s="76"/>
      <c r="Q48" s="77"/>
      <c r="R48" s="77" t="s">
        <v>269</v>
      </c>
      <c r="S48" s="77" t="s">
        <v>446</v>
      </c>
      <c r="T48" s="18"/>
    </row>
    <row r="49" spans="1:20">
      <c r="A49" s="4">
        <v>45</v>
      </c>
      <c r="B49" s="212"/>
      <c r="C49" s="62"/>
      <c r="D49" s="70"/>
      <c r="E49" s="71"/>
      <c r="F49" s="125"/>
      <c r="G49" s="124">
        <v>34</v>
      </c>
      <c r="H49" s="124">
        <v>23</v>
      </c>
      <c r="I49" s="59">
        <f t="shared" si="0"/>
        <v>57</v>
      </c>
      <c r="J49" s="62"/>
      <c r="K49" s="62"/>
      <c r="L49" s="62"/>
      <c r="M49" s="62"/>
      <c r="N49" s="62"/>
      <c r="O49" s="62"/>
      <c r="P49" s="76"/>
      <c r="Q49" s="77"/>
      <c r="R49" s="77"/>
      <c r="S49" s="77"/>
      <c r="T49" s="18"/>
    </row>
    <row r="50" spans="1:20">
      <c r="A50" s="4">
        <v>46</v>
      </c>
      <c r="B50" s="212" t="s">
        <v>62</v>
      </c>
      <c r="C50" s="62" t="s">
        <v>482</v>
      </c>
      <c r="D50" s="62" t="s">
        <v>23</v>
      </c>
      <c r="E50" s="71"/>
      <c r="F50" s="125" t="s">
        <v>129</v>
      </c>
      <c r="G50" s="124"/>
      <c r="H50" s="124"/>
      <c r="I50" s="59">
        <f t="shared" si="0"/>
        <v>0</v>
      </c>
      <c r="J50" s="65"/>
      <c r="K50" s="65"/>
      <c r="L50" s="65"/>
      <c r="M50" s="65"/>
      <c r="N50" s="65"/>
      <c r="O50" s="65"/>
      <c r="P50" s="76">
        <v>43725</v>
      </c>
      <c r="Q50" s="65" t="s">
        <v>110</v>
      </c>
      <c r="R50" s="77"/>
      <c r="S50" s="77"/>
      <c r="T50" s="18"/>
    </row>
    <row r="51" spans="1:20">
      <c r="A51" s="4">
        <v>47</v>
      </c>
      <c r="B51" s="212" t="s">
        <v>63</v>
      </c>
      <c r="C51" s="62" t="s">
        <v>217</v>
      </c>
      <c r="D51" s="70" t="s">
        <v>23</v>
      </c>
      <c r="E51" s="71"/>
      <c r="F51" s="125" t="s">
        <v>297</v>
      </c>
      <c r="G51" s="124">
        <v>60</v>
      </c>
      <c r="H51" s="124">
        <v>46</v>
      </c>
      <c r="I51" s="59">
        <f t="shared" si="0"/>
        <v>106</v>
      </c>
      <c r="J51" s="214">
        <v>9435402333</v>
      </c>
      <c r="K51" s="74" t="s">
        <v>138</v>
      </c>
      <c r="L51" s="74" t="s">
        <v>139</v>
      </c>
      <c r="M51" s="74">
        <v>9207099669</v>
      </c>
      <c r="N51" s="88" t="s">
        <v>140</v>
      </c>
      <c r="O51" s="88">
        <v>8721003379</v>
      </c>
      <c r="P51" s="66"/>
      <c r="Q51" s="66"/>
      <c r="R51" s="77" t="s">
        <v>269</v>
      </c>
      <c r="S51" s="77" t="s">
        <v>446</v>
      </c>
      <c r="T51" s="18"/>
    </row>
    <row r="52" spans="1:20">
      <c r="A52" s="4">
        <v>48</v>
      </c>
      <c r="B52" s="212"/>
      <c r="C52" s="62"/>
      <c r="D52" s="70"/>
      <c r="E52" s="71"/>
      <c r="F52" s="125"/>
      <c r="G52" s="124">
        <v>9</v>
      </c>
      <c r="H52" s="124">
        <v>12</v>
      </c>
      <c r="I52" s="59">
        <f t="shared" si="0"/>
        <v>21</v>
      </c>
      <c r="J52" s="214">
        <v>9864132518</v>
      </c>
      <c r="K52" s="92" t="s">
        <v>125</v>
      </c>
      <c r="L52" s="100" t="s">
        <v>126</v>
      </c>
      <c r="M52" s="101">
        <v>9957430641</v>
      </c>
      <c r="N52" s="102" t="s">
        <v>127</v>
      </c>
      <c r="O52" s="73">
        <v>8486287850</v>
      </c>
      <c r="P52" s="76"/>
      <c r="Q52" s="77"/>
      <c r="R52" s="77" t="s">
        <v>269</v>
      </c>
      <c r="S52" s="77" t="s">
        <v>446</v>
      </c>
      <c r="T52" s="18"/>
    </row>
    <row r="53" spans="1:20">
      <c r="A53" s="4">
        <v>49</v>
      </c>
      <c r="B53" s="65"/>
      <c r="C53" s="62"/>
      <c r="D53" s="65"/>
      <c r="E53" s="82"/>
      <c r="F53" s="125"/>
      <c r="G53" s="124"/>
      <c r="H53" s="124"/>
      <c r="I53" s="59">
        <f t="shared" si="0"/>
        <v>0</v>
      </c>
      <c r="J53" s="62"/>
      <c r="K53" s="62"/>
      <c r="L53" s="62"/>
      <c r="M53" s="62"/>
      <c r="N53" s="62"/>
      <c r="O53" s="62"/>
      <c r="P53" s="76"/>
      <c r="Q53" s="77"/>
      <c r="R53" s="77"/>
      <c r="S53" s="77"/>
      <c r="T53" s="18"/>
    </row>
    <row r="54" spans="1:20">
      <c r="A54" s="4">
        <v>50</v>
      </c>
      <c r="B54" s="212" t="s">
        <v>62</v>
      </c>
      <c r="C54" s="62" t="s">
        <v>482</v>
      </c>
      <c r="D54" s="62" t="s">
        <v>23</v>
      </c>
      <c r="E54" s="71"/>
      <c r="F54" s="125" t="s">
        <v>129</v>
      </c>
      <c r="G54" s="124">
        <v>28</v>
      </c>
      <c r="H54" s="124">
        <v>21</v>
      </c>
      <c r="I54" s="59">
        <f t="shared" si="0"/>
        <v>49</v>
      </c>
      <c r="J54" s="216">
        <v>9864780688</v>
      </c>
      <c r="K54" s="92" t="s">
        <v>125</v>
      </c>
      <c r="L54" s="100" t="s">
        <v>126</v>
      </c>
      <c r="M54" s="101">
        <v>9957430641</v>
      </c>
      <c r="N54" s="102" t="s">
        <v>127</v>
      </c>
      <c r="O54" s="73">
        <v>8486287850</v>
      </c>
      <c r="P54" s="76">
        <v>43726</v>
      </c>
      <c r="Q54" s="65" t="s">
        <v>131</v>
      </c>
      <c r="R54" s="77" t="s">
        <v>101</v>
      </c>
      <c r="S54" s="77" t="s">
        <v>446</v>
      </c>
      <c r="T54" s="18"/>
    </row>
    <row r="55" spans="1:20" ht="33">
      <c r="A55" s="4">
        <v>51</v>
      </c>
      <c r="B55" s="212" t="s">
        <v>63</v>
      </c>
      <c r="C55" s="62" t="s">
        <v>483</v>
      </c>
      <c r="D55" s="70" t="s">
        <v>23</v>
      </c>
      <c r="E55" s="71"/>
      <c r="F55" s="125" t="s">
        <v>124</v>
      </c>
      <c r="G55" s="124">
        <v>12</v>
      </c>
      <c r="H55" s="124">
        <v>15</v>
      </c>
      <c r="I55" s="59">
        <f t="shared" si="0"/>
        <v>27</v>
      </c>
      <c r="J55" s="65">
        <v>9706339430</v>
      </c>
      <c r="K55" s="92" t="s">
        <v>125</v>
      </c>
      <c r="L55" s="100" t="s">
        <v>126</v>
      </c>
      <c r="M55" s="101">
        <v>9957430641</v>
      </c>
      <c r="N55" s="102" t="s">
        <v>127</v>
      </c>
      <c r="O55" s="73">
        <v>8486287850</v>
      </c>
      <c r="P55" s="66"/>
      <c r="Q55" s="77"/>
      <c r="R55" s="77" t="s">
        <v>269</v>
      </c>
      <c r="S55" s="77" t="s">
        <v>446</v>
      </c>
      <c r="T55" s="18"/>
    </row>
    <row r="56" spans="1:20">
      <c r="A56" s="4">
        <v>52</v>
      </c>
      <c r="B56" s="212"/>
      <c r="C56" s="62"/>
      <c r="D56" s="70"/>
      <c r="E56" s="71"/>
      <c r="F56" s="125"/>
      <c r="G56" s="124"/>
      <c r="H56" s="124"/>
      <c r="I56" s="59">
        <f t="shared" si="0"/>
        <v>0</v>
      </c>
      <c r="J56" s="216">
        <v>9706339430</v>
      </c>
      <c r="K56" s="92" t="s">
        <v>125</v>
      </c>
      <c r="L56" s="100" t="s">
        <v>126</v>
      </c>
      <c r="M56" s="101">
        <v>9957430641</v>
      </c>
      <c r="N56" s="102" t="s">
        <v>127</v>
      </c>
      <c r="O56" s="73">
        <v>8486287850</v>
      </c>
      <c r="P56" s="76"/>
      <c r="Q56" s="77"/>
      <c r="R56" s="77" t="s">
        <v>159</v>
      </c>
      <c r="S56" s="77" t="s">
        <v>336</v>
      </c>
      <c r="T56" s="18"/>
    </row>
    <row r="57" spans="1:20">
      <c r="A57" s="4">
        <v>53</v>
      </c>
      <c r="B57" s="212" t="s">
        <v>62</v>
      </c>
      <c r="C57" s="62" t="s">
        <v>484</v>
      </c>
      <c r="D57" s="62" t="s">
        <v>23</v>
      </c>
      <c r="E57" s="71"/>
      <c r="F57" s="125" t="s">
        <v>297</v>
      </c>
      <c r="G57" s="124"/>
      <c r="H57" s="124"/>
      <c r="I57" s="59">
        <f t="shared" si="0"/>
        <v>0</v>
      </c>
      <c r="J57" s="87"/>
      <c r="K57" s="74"/>
      <c r="L57" s="118"/>
      <c r="M57" s="222"/>
      <c r="N57" s="223"/>
      <c r="O57" s="73"/>
      <c r="P57" s="76">
        <v>43727</v>
      </c>
      <c r="Q57" s="65" t="s">
        <v>455</v>
      </c>
      <c r="R57" s="77"/>
      <c r="S57" s="77"/>
      <c r="T57" s="18"/>
    </row>
    <row r="58" spans="1:20" ht="24">
      <c r="A58" s="4">
        <v>54</v>
      </c>
      <c r="B58" s="212" t="s">
        <v>62</v>
      </c>
      <c r="C58" s="62" t="s">
        <v>485</v>
      </c>
      <c r="D58" s="62" t="s">
        <v>23</v>
      </c>
      <c r="E58" s="71"/>
      <c r="F58" s="125" t="s">
        <v>129</v>
      </c>
      <c r="G58" s="124">
        <v>36</v>
      </c>
      <c r="H58" s="124">
        <v>24</v>
      </c>
      <c r="I58" s="59">
        <f t="shared" si="0"/>
        <v>60</v>
      </c>
      <c r="J58" s="62"/>
      <c r="K58" s="74" t="s">
        <v>103</v>
      </c>
      <c r="L58" s="80" t="s">
        <v>104</v>
      </c>
      <c r="M58" s="74">
        <v>9707419017</v>
      </c>
      <c r="N58" s="73" t="s">
        <v>105</v>
      </c>
      <c r="O58" s="74">
        <v>9577010896</v>
      </c>
      <c r="P58" s="76"/>
      <c r="Q58" s="77"/>
      <c r="R58" s="77" t="s">
        <v>228</v>
      </c>
      <c r="S58" s="77" t="s">
        <v>446</v>
      </c>
      <c r="T58" s="18"/>
    </row>
    <row r="59" spans="1:20" ht="33">
      <c r="A59" s="4">
        <v>55</v>
      </c>
      <c r="B59" s="212" t="s">
        <v>63</v>
      </c>
      <c r="C59" s="62" t="s">
        <v>483</v>
      </c>
      <c r="D59" s="70"/>
      <c r="E59" s="71"/>
      <c r="F59" s="125" t="s">
        <v>124</v>
      </c>
      <c r="G59" s="124">
        <v>35</v>
      </c>
      <c r="H59" s="124">
        <v>20</v>
      </c>
      <c r="I59" s="59">
        <f t="shared" si="0"/>
        <v>55</v>
      </c>
      <c r="J59" s="216">
        <v>9706339430</v>
      </c>
      <c r="K59" s="92" t="s">
        <v>125</v>
      </c>
      <c r="L59" s="100" t="s">
        <v>126</v>
      </c>
      <c r="M59" s="101">
        <v>9957430641</v>
      </c>
      <c r="N59" s="102" t="s">
        <v>127</v>
      </c>
      <c r="O59" s="73">
        <v>8486287850</v>
      </c>
      <c r="P59" s="76"/>
      <c r="Q59" s="77"/>
      <c r="R59" s="77" t="s">
        <v>228</v>
      </c>
      <c r="S59" s="77" t="s">
        <v>446</v>
      </c>
      <c r="T59" s="18"/>
    </row>
    <row r="60" spans="1:20">
      <c r="A60" s="4">
        <v>56</v>
      </c>
      <c r="B60" s="212"/>
      <c r="C60" s="62"/>
      <c r="D60" s="70"/>
      <c r="E60" s="71"/>
      <c r="F60" s="66"/>
      <c r="G60" s="95"/>
      <c r="H60" s="95"/>
      <c r="I60" s="59">
        <f t="shared" si="0"/>
        <v>0</v>
      </c>
      <c r="J60" s="87"/>
      <c r="K60" s="74"/>
      <c r="L60" s="118"/>
      <c r="M60" s="62"/>
      <c r="N60" s="227"/>
      <c r="O60" s="73"/>
      <c r="P60" s="66"/>
      <c r="Q60" s="66"/>
      <c r="R60" s="77"/>
      <c r="S60" s="77"/>
      <c r="T60" s="18"/>
    </row>
    <row r="61" spans="1:20">
      <c r="A61" s="4">
        <v>57</v>
      </c>
      <c r="B61" s="212" t="s">
        <v>62</v>
      </c>
      <c r="C61" s="62" t="s">
        <v>486</v>
      </c>
      <c r="D61" s="70" t="s">
        <v>25</v>
      </c>
      <c r="E61" s="71"/>
      <c r="F61" s="125" t="s">
        <v>129</v>
      </c>
      <c r="G61" s="124">
        <v>56</v>
      </c>
      <c r="H61" s="124">
        <v>47</v>
      </c>
      <c r="I61" s="59">
        <f t="shared" si="0"/>
        <v>103</v>
      </c>
      <c r="J61" s="87">
        <v>9864289560</v>
      </c>
      <c r="K61" s="127" t="s">
        <v>132</v>
      </c>
      <c r="L61" s="127" t="s">
        <v>133</v>
      </c>
      <c r="M61" s="127">
        <v>9707170999</v>
      </c>
      <c r="N61" s="145" t="s">
        <v>221</v>
      </c>
      <c r="O61" s="145">
        <v>9707799591</v>
      </c>
      <c r="P61" s="76">
        <v>43728</v>
      </c>
      <c r="Q61" s="77" t="s">
        <v>136</v>
      </c>
      <c r="R61" s="77" t="s">
        <v>114</v>
      </c>
      <c r="S61" s="77" t="s">
        <v>446</v>
      </c>
      <c r="T61" s="18"/>
    </row>
    <row r="62" spans="1:20" ht="33">
      <c r="A62" s="4">
        <v>58</v>
      </c>
      <c r="B62" s="212" t="s">
        <v>63</v>
      </c>
      <c r="C62" s="62" t="s">
        <v>483</v>
      </c>
      <c r="D62" s="70" t="s">
        <v>23</v>
      </c>
      <c r="E62" s="71"/>
      <c r="F62" s="125" t="s">
        <v>124</v>
      </c>
      <c r="G62" s="124">
        <v>188</v>
      </c>
      <c r="H62" s="124">
        <v>168</v>
      </c>
      <c r="I62" s="59">
        <f t="shared" si="0"/>
        <v>356</v>
      </c>
      <c r="J62" s="87">
        <v>9085656208</v>
      </c>
      <c r="K62" s="127" t="s">
        <v>132</v>
      </c>
      <c r="L62" s="127" t="s">
        <v>133</v>
      </c>
      <c r="M62" s="127">
        <v>9707170999</v>
      </c>
      <c r="N62" s="145" t="s">
        <v>221</v>
      </c>
      <c r="O62" s="145">
        <v>9707799591</v>
      </c>
      <c r="P62" s="77"/>
      <c r="Q62" s="77"/>
      <c r="R62" s="77" t="s">
        <v>114</v>
      </c>
      <c r="S62" s="77" t="s">
        <v>446</v>
      </c>
      <c r="T62" s="18"/>
    </row>
    <row r="63" spans="1:20">
      <c r="A63" s="4">
        <v>59</v>
      </c>
      <c r="B63" s="212"/>
      <c r="C63" s="62"/>
      <c r="D63" s="70"/>
      <c r="E63" s="71"/>
      <c r="F63" s="125"/>
      <c r="G63" s="136"/>
      <c r="H63" s="136"/>
      <c r="I63" s="59">
        <f t="shared" si="0"/>
        <v>0</v>
      </c>
      <c r="J63" s="68"/>
      <c r="K63" s="68"/>
      <c r="L63" s="68"/>
      <c r="M63" s="68"/>
      <c r="N63" s="68"/>
      <c r="O63" s="68"/>
      <c r="P63" s="77"/>
      <c r="Q63" s="66"/>
      <c r="R63" s="77"/>
      <c r="S63" s="77"/>
      <c r="T63" s="18"/>
    </row>
    <row r="64" spans="1:20">
      <c r="A64" s="4">
        <v>60</v>
      </c>
      <c r="B64" s="212" t="s">
        <v>62</v>
      </c>
      <c r="C64" s="62" t="s">
        <v>487</v>
      </c>
      <c r="D64" s="62" t="s">
        <v>23</v>
      </c>
      <c r="E64" s="71"/>
      <c r="F64" s="125" t="s">
        <v>124</v>
      </c>
      <c r="G64" s="124">
        <v>54</v>
      </c>
      <c r="H64" s="124">
        <v>43</v>
      </c>
      <c r="I64" s="59">
        <f t="shared" si="0"/>
        <v>97</v>
      </c>
      <c r="J64" s="62">
        <v>9864268044</v>
      </c>
      <c r="K64" s="74" t="s">
        <v>138</v>
      </c>
      <c r="L64" s="74" t="s">
        <v>139</v>
      </c>
      <c r="M64" s="74">
        <v>9207099669</v>
      </c>
      <c r="N64" s="88" t="s">
        <v>140</v>
      </c>
      <c r="O64" s="88">
        <v>8721003379</v>
      </c>
      <c r="P64" s="76">
        <v>43729</v>
      </c>
      <c r="Q64" s="77" t="s">
        <v>122</v>
      </c>
      <c r="R64" s="77" t="s">
        <v>226</v>
      </c>
      <c r="S64" s="77" t="s">
        <v>446</v>
      </c>
      <c r="T64" s="18"/>
    </row>
    <row r="65" spans="1:20">
      <c r="A65" s="4">
        <v>61</v>
      </c>
      <c r="B65" s="212" t="s">
        <v>63</v>
      </c>
      <c r="C65" s="62" t="s">
        <v>177</v>
      </c>
      <c r="D65" s="62" t="s">
        <v>23</v>
      </c>
      <c r="E65" s="71"/>
      <c r="F65" s="125" t="s">
        <v>129</v>
      </c>
      <c r="G65" s="127">
        <v>65</v>
      </c>
      <c r="H65" s="127">
        <v>86</v>
      </c>
      <c r="I65" s="59">
        <f t="shared" si="0"/>
        <v>151</v>
      </c>
      <c r="J65" s="62">
        <v>9706230694</v>
      </c>
      <c r="K65" s="127" t="s">
        <v>132</v>
      </c>
      <c r="L65" s="127" t="s">
        <v>133</v>
      </c>
      <c r="M65" s="127">
        <v>9707170999</v>
      </c>
      <c r="N65" s="145" t="s">
        <v>221</v>
      </c>
      <c r="O65" s="145">
        <v>9707799591</v>
      </c>
      <c r="P65" s="76"/>
      <c r="Q65" s="65"/>
      <c r="R65" s="77" t="s">
        <v>228</v>
      </c>
      <c r="S65" s="77" t="s">
        <v>446</v>
      </c>
      <c r="T65" s="18"/>
    </row>
    <row r="66" spans="1:20">
      <c r="A66" s="4">
        <v>62</v>
      </c>
      <c r="B66" s="212"/>
      <c r="C66" s="62"/>
      <c r="D66" s="70"/>
      <c r="E66" s="71"/>
      <c r="F66" s="127"/>
      <c r="G66" s="127"/>
      <c r="H66" s="127"/>
      <c r="I66" s="59">
        <f t="shared" si="0"/>
        <v>0</v>
      </c>
      <c r="J66" s="87"/>
      <c r="K66" s="74"/>
      <c r="L66" s="75"/>
      <c r="M66" s="73"/>
      <c r="N66" s="73"/>
      <c r="O66" s="73"/>
      <c r="P66" s="97">
        <v>43730</v>
      </c>
      <c r="Q66" s="98" t="s">
        <v>123</v>
      </c>
      <c r="R66" s="77"/>
      <c r="S66" s="77"/>
      <c r="T66" s="18"/>
    </row>
    <row r="67" spans="1:20">
      <c r="A67" s="4">
        <v>63</v>
      </c>
      <c r="B67" s="212" t="s">
        <v>62</v>
      </c>
      <c r="C67" s="62" t="s">
        <v>488</v>
      </c>
      <c r="D67" s="62" t="s">
        <v>23</v>
      </c>
      <c r="E67" s="71"/>
      <c r="F67" s="125" t="s">
        <v>129</v>
      </c>
      <c r="G67" s="124">
        <v>38</v>
      </c>
      <c r="H67" s="124">
        <v>36</v>
      </c>
      <c r="I67" s="59">
        <f t="shared" si="0"/>
        <v>74</v>
      </c>
      <c r="J67" s="87">
        <v>7662929193</v>
      </c>
      <c r="K67" s="74" t="s">
        <v>138</v>
      </c>
      <c r="L67" s="74" t="s">
        <v>139</v>
      </c>
      <c r="M67" s="74">
        <v>9207099669</v>
      </c>
      <c r="N67" s="88" t="s">
        <v>140</v>
      </c>
      <c r="O67" s="88">
        <v>8721003379</v>
      </c>
      <c r="P67" s="228">
        <v>43731</v>
      </c>
      <c r="Q67" s="77" t="s">
        <v>143</v>
      </c>
      <c r="R67" s="77" t="s">
        <v>231</v>
      </c>
      <c r="S67" s="77" t="s">
        <v>446</v>
      </c>
      <c r="T67" s="18"/>
    </row>
    <row r="68" spans="1:20">
      <c r="A68" s="4">
        <v>64</v>
      </c>
      <c r="B68" s="212" t="s">
        <v>63</v>
      </c>
      <c r="C68" s="62" t="s">
        <v>489</v>
      </c>
      <c r="D68" s="70"/>
      <c r="E68" s="71"/>
      <c r="F68" s="125"/>
      <c r="G68" s="124">
        <v>12</v>
      </c>
      <c r="H68" s="124">
        <v>14</v>
      </c>
      <c r="I68" s="59">
        <f t="shared" si="0"/>
        <v>26</v>
      </c>
      <c r="J68" s="216">
        <v>9957218456</v>
      </c>
      <c r="K68" s="127" t="s">
        <v>132</v>
      </c>
      <c r="L68" s="127" t="s">
        <v>133</v>
      </c>
      <c r="M68" s="127">
        <v>9707170999</v>
      </c>
      <c r="N68" s="145" t="s">
        <v>221</v>
      </c>
      <c r="O68" s="145">
        <v>9707799591</v>
      </c>
      <c r="P68" s="76"/>
      <c r="Q68" s="77"/>
      <c r="R68" s="77" t="s">
        <v>101</v>
      </c>
      <c r="S68" s="77" t="s">
        <v>446</v>
      </c>
      <c r="T68" s="18"/>
    </row>
    <row r="69" spans="1:20">
      <c r="A69" s="4">
        <v>65</v>
      </c>
      <c r="B69" s="212"/>
      <c r="C69" s="62"/>
      <c r="D69" s="70"/>
      <c r="E69" s="71"/>
      <c r="F69" s="125"/>
      <c r="G69" s="124"/>
      <c r="H69" s="124"/>
      <c r="I69" s="59">
        <f t="shared" si="0"/>
        <v>0</v>
      </c>
      <c r="J69" s="73"/>
      <c r="K69" s="74"/>
      <c r="L69" s="75"/>
      <c r="M69" s="73"/>
      <c r="N69" s="73"/>
      <c r="O69" s="73"/>
      <c r="P69" s="76"/>
      <c r="Q69" s="77"/>
      <c r="R69" s="77"/>
      <c r="S69" s="77"/>
      <c r="T69" s="18"/>
    </row>
    <row r="70" spans="1:20">
      <c r="A70" s="4">
        <v>66</v>
      </c>
      <c r="B70" s="212" t="s">
        <v>62</v>
      </c>
      <c r="C70" s="65" t="s">
        <v>490</v>
      </c>
      <c r="D70" s="62" t="s">
        <v>23</v>
      </c>
      <c r="E70" s="71"/>
      <c r="F70" s="125" t="s">
        <v>129</v>
      </c>
      <c r="G70" s="124">
        <v>176</v>
      </c>
      <c r="H70" s="124">
        <v>186</v>
      </c>
      <c r="I70" s="59">
        <f t="shared" ref="I70:I133" si="1">SUM(G70:H70)</f>
        <v>362</v>
      </c>
      <c r="J70" s="62">
        <v>8403880587</v>
      </c>
      <c r="K70" s="74" t="s">
        <v>138</v>
      </c>
      <c r="L70" s="74" t="s">
        <v>139</v>
      </c>
      <c r="M70" s="74">
        <v>9207099669</v>
      </c>
      <c r="N70" s="88" t="s">
        <v>140</v>
      </c>
      <c r="O70" s="88">
        <v>8721003379</v>
      </c>
      <c r="P70" s="228">
        <v>43732</v>
      </c>
      <c r="Q70" s="77" t="s">
        <v>110</v>
      </c>
      <c r="R70" s="98"/>
      <c r="S70" s="98"/>
      <c r="T70" s="18"/>
    </row>
    <row r="71" spans="1:20">
      <c r="A71" s="4">
        <v>67</v>
      </c>
      <c r="B71" s="212" t="s">
        <v>63</v>
      </c>
      <c r="C71" s="62" t="s">
        <v>491</v>
      </c>
      <c r="D71" s="62" t="s">
        <v>23</v>
      </c>
      <c r="E71" s="71"/>
      <c r="F71" s="125" t="s">
        <v>129</v>
      </c>
      <c r="G71" s="124">
        <v>21</v>
      </c>
      <c r="H71" s="124">
        <v>13</v>
      </c>
      <c r="I71" s="59">
        <f t="shared" si="1"/>
        <v>34</v>
      </c>
      <c r="J71" s="216">
        <v>7086041281</v>
      </c>
      <c r="K71" s="127" t="s">
        <v>132</v>
      </c>
      <c r="L71" s="127" t="s">
        <v>133</v>
      </c>
      <c r="M71" s="127">
        <v>9707170999</v>
      </c>
      <c r="N71" s="145" t="s">
        <v>221</v>
      </c>
      <c r="O71" s="145">
        <v>9707799591</v>
      </c>
      <c r="P71" s="66"/>
      <c r="Q71" s="66"/>
      <c r="R71" s="98"/>
      <c r="S71" s="98"/>
      <c r="T71" s="18"/>
    </row>
    <row r="72" spans="1:20">
      <c r="A72" s="4">
        <v>68</v>
      </c>
      <c r="B72" s="212"/>
      <c r="C72" s="62"/>
      <c r="D72" s="70"/>
      <c r="E72" s="71"/>
      <c r="F72" s="18"/>
      <c r="G72" s="19"/>
      <c r="H72" s="19"/>
      <c r="I72" s="59">
        <f t="shared" si="1"/>
        <v>0</v>
      </c>
      <c r="J72" s="65"/>
      <c r="K72" s="74"/>
      <c r="L72" s="222"/>
      <c r="M72" s="74"/>
      <c r="N72" s="223"/>
      <c r="O72" s="73"/>
      <c r="P72" s="76"/>
      <c r="Q72" s="77"/>
      <c r="R72" s="98"/>
      <c r="S72" s="98"/>
      <c r="T72" s="18"/>
    </row>
    <row r="73" spans="1:20" ht="33">
      <c r="A73" s="4">
        <v>69</v>
      </c>
      <c r="B73" s="212" t="s">
        <v>62</v>
      </c>
      <c r="C73" s="62" t="s">
        <v>492</v>
      </c>
      <c r="D73" s="62" t="s">
        <v>23</v>
      </c>
      <c r="E73" s="71"/>
      <c r="F73" s="125" t="s">
        <v>129</v>
      </c>
      <c r="G73" s="124"/>
      <c r="H73" s="124"/>
      <c r="I73" s="59">
        <f t="shared" si="1"/>
        <v>0</v>
      </c>
      <c r="J73" s="216">
        <v>9435731182</v>
      </c>
      <c r="K73" s="127" t="s">
        <v>133</v>
      </c>
      <c r="L73" s="127">
        <v>9707170999</v>
      </c>
      <c r="M73" s="145" t="s">
        <v>221</v>
      </c>
      <c r="N73" s="145">
        <v>9707799591</v>
      </c>
      <c r="O73" s="73"/>
      <c r="P73" s="228">
        <v>43733</v>
      </c>
      <c r="Q73" s="77" t="s">
        <v>131</v>
      </c>
      <c r="R73" s="62" t="s">
        <v>101</v>
      </c>
      <c r="S73" s="77" t="s">
        <v>102</v>
      </c>
      <c r="T73" s="18"/>
    </row>
    <row r="74" spans="1:20">
      <c r="A74" s="4">
        <v>70</v>
      </c>
      <c r="B74" s="212" t="s">
        <v>63</v>
      </c>
      <c r="C74" s="62" t="s">
        <v>493</v>
      </c>
      <c r="D74" s="62" t="s">
        <v>23</v>
      </c>
      <c r="E74" s="71"/>
      <c r="F74" s="125" t="s">
        <v>124</v>
      </c>
      <c r="G74" s="124">
        <v>112</v>
      </c>
      <c r="H74" s="124">
        <v>155</v>
      </c>
      <c r="I74" s="59">
        <f t="shared" si="1"/>
        <v>267</v>
      </c>
      <c r="J74" s="216">
        <v>8011362301</v>
      </c>
      <c r="K74" s="74" t="s">
        <v>151</v>
      </c>
      <c r="L74" s="118" t="s">
        <v>152</v>
      </c>
      <c r="M74" s="62"/>
      <c r="N74" s="86" t="s">
        <v>153</v>
      </c>
      <c r="O74" s="73">
        <v>9613284629</v>
      </c>
      <c r="P74" s="76"/>
      <c r="Q74" s="98"/>
      <c r="R74" s="62" t="s">
        <v>114</v>
      </c>
      <c r="S74" s="77" t="s">
        <v>102</v>
      </c>
      <c r="T74" s="18"/>
    </row>
    <row r="75" spans="1:20">
      <c r="A75" s="4">
        <v>71</v>
      </c>
      <c r="B75" s="212"/>
      <c r="C75" s="62"/>
      <c r="D75" s="70"/>
      <c r="E75" s="71"/>
      <c r="F75" s="125"/>
      <c r="G75" s="124"/>
      <c r="H75" s="124"/>
      <c r="I75" s="59">
        <f t="shared" si="1"/>
        <v>0</v>
      </c>
      <c r="J75" s="216"/>
      <c r="K75" s="74"/>
      <c r="L75" s="75"/>
      <c r="M75" s="73"/>
      <c r="N75" s="227"/>
      <c r="O75" s="73"/>
      <c r="P75" s="76"/>
      <c r="Q75" s="98"/>
      <c r="R75" s="62"/>
      <c r="S75" s="77"/>
      <c r="T75" s="18"/>
    </row>
    <row r="76" spans="1:20" ht="24">
      <c r="A76" s="4">
        <v>72</v>
      </c>
      <c r="B76" s="212" t="s">
        <v>62</v>
      </c>
      <c r="C76" s="62" t="s">
        <v>494</v>
      </c>
      <c r="D76" s="62" t="s">
        <v>23</v>
      </c>
      <c r="E76" s="216"/>
      <c r="F76" s="125" t="s">
        <v>129</v>
      </c>
      <c r="G76" s="124">
        <v>131</v>
      </c>
      <c r="H76" s="124">
        <v>125</v>
      </c>
      <c r="I76" s="59">
        <f t="shared" si="1"/>
        <v>256</v>
      </c>
      <c r="J76" s="87">
        <v>8876790116</v>
      </c>
      <c r="K76" s="74" t="s">
        <v>103</v>
      </c>
      <c r="L76" s="80" t="s">
        <v>104</v>
      </c>
      <c r="M76" s="74">
        <v>9707419017</v>
      </c>
      <c r="N76" s="73" t="s">
        <v>105</v>
      </c>
      <c r="O76" s="74">
        <v>9577010896</v>
      </c>
      <c r="P76" s="228">
        <v>43734</v>
      </c>
      <c r="Q76" s="62" t="s">
        <v>135</v>
      </c>
      <c r="R76" s="62" t="s">
        <v>130</v>
      </c>
      <c r="S76" s="62" t="s">
        <v>336</v>
      </c>
      <c r="T76" s="18"/>
    </row>
    <row r="77" spans="1:20">
      <c r="A77" s="4">
        <v>73</v>
      </c>
      <c r="B77" s="212" t="s">
        <v>63</v>
      </c>
      <c r="C77" s="65" t="s">
        <v>495</v>
      </c>
      <c r="D77" s="62" t="s">
        <v>23</v>
      </c>
      <c r="E77" s="219"/>
      <c r="F77" s="62" t="s">
        <v>129</v>
      </c>
      <c r="G77" s="19">
        <v>78</v>
      </c>
      <c r="H77" s="19">
        <v>68</v>
      </c>
      <c r="I77" s="59">
        <f t="shared" si="1"/>
        <v>146</v>
      </c>
      <c r="J77" s="73">
        <v>9577786044</v>
      </c>
      <c r="K77" s="74" t="s">
        <v>107</v>
      </c>
      <c r="L77" s="75" t="s">
        <v>108</v>
      </c>
      <c r="M77" s="73">
        <v>9864222301</v>
      </c>
      <c r="N77" s="73" t="s">
        <v>112</v>
      </c>
      <c r="O77" s="73">
        <v>9508201126</v>
      </c>
      <c r="P77" s="76"/>
      <c r="Q77" s="77"/>
      <c r="R77" s="77" t="s">
        <v>500</v>
      </c>
      <c r="S77" s="77" t="s">
        <v>336</v>
      </c>
      <c r="T77" s="18"/>
    </row>
    <row r="78" spans="1:20">
      <c r="A78" s="4">
        <v>74</v>
      </c>
      <c r="B78" s="79"/>
      <c r="C78" s="62"/>
      <c r="D78" s="70"/>
      <c r="E78" s="216"/>
      <c r="F78" s="62"/>
      <c r="G78" s="19"/>
      <c r="H78" s="19"/>
      <c r="I78" s="59">
        <f t="shared" si="1"/>
        <v>0</v>
      </c>
      <c r="J78" s="214"/>
      <c r="K78" s="74"/>
      <c r="L78" s="75"/>
      <c r="M78" s="73"/>
      <c r="N78" s="73"/>
      <c r="O78" s="73"/>
      <c r="P78" s="76"/>
      <c r="Q78" s="77"/>
      <c r="R78" s="62" t="s">
        <v>500</v>
      </c>
      <c r="S78" s="77" t="s">
        <v>336</v>
      </c>
      <c r="T78" s="18"/>
    </row>
    <row r="79" spans="1:20">
      <c r="A79" s="4">
        <v>75</v>
      </c>
      <c r="B79" s="79" t="s">
        <v>62</v>
      </c>
      <c r="C79" s="62" t="s">
        <v>496</v>
      </c>
      <c r="D79" s="62" t="s">
        <v>23</v>
      </c>
      <c r="E79" s="71"/>
      <c r="F79" s="62" t="s">
        <v>129</v>
      </c>
      <c r="G79" s="19">
        <v>67</v>
      </c>
      <c r="H79" s="19">
        <v>64</v>
      </c>
      <c r="I79" s="59">
        <f t="shared" si="1"/>
        <v>131</v>
      </c>
      <c r="J79" s="74">
        <v>9707419017</v>
      </c>
      <c r="K79" s="74" t="s">
        <v>107</v>
      </c>
      <c r="L79" s="75" t="s">
        <v>108</v>
      </c>
      <c r="M79" s="73">
        <v>9864222301</v>
      </c>
      <c r="N79" s="73" t="s">
        <v>112</v>
      </c>
      <c r="O79" s="73">
        <v>9508201126</v>
      </c>
      <c r="P79" s="228">
        <v>43735</v>
      </c>
      <c r="Q79" s="62" t="s">
        <v>136</v>
      </c>
      <c r="R79" s="62"/>
      <c r="S79" s="77"/>
      <c r="T79" s="18"/>
    </row>
    <row r="80" spans="1:20" ht="33">
      <c r="A80" s="4">
        <v>76</v>
      </c>
      <c r="B80" s="212" t="s">
        <v>63</v>
      </c>
      <c r="C80" s="62" t="s">
        <v>497</v>
      </c>
      <c r="D80" s="62" t="s">
        <v>25</v>
      </c>
      <c r="E80" s="71"/>
      <c r="F80" s="62"/>
      <c r="G80" s="19">
        <v>34</v>
      </c>
      <c r="H80" s="19">
        <v>32</v>
      </c>
      <c r="I80" s="59">
        <f t="shared" si="1"/>
        <v>66</v>
      </c>
      <c r="J80" s="74">
        <v>9707170999</v>
      </c>
      <c r="K80" s="74" t="s">
        <v>107</v>
      </c>
      <c r="L80" s="75" t="s">
        <v>108</v>
      </c>
      <c r="M80" s="73">
        <v>9864222301</v>
      </c>
      <c r="N80" s="73" t="s">
        <v>112</v>
      </c>
      <c r="O80" s="73">
        <v>9508201126</v>
      </c>
      <c r="P80" s="76"/>
      <c r="Q80" s="62"/>
      <c r="R80" s="18"/>
      <c r="S80" s="18"/>
      <c r="T80" s="18"/>
    </row>
    <row r="81" spans="1:20">
      <c r="A81" s="4">
        <v>77</v>
      </c>
      <c r="B81" s="212" t="s">
        <v>63</v>
      </c>
      <c r="C81" s="74" t="s">
        <v>498</v>
      </c>
      <c r="D81" s="62" t="s">
        <v>25</v>
      </c>
      <c r="E81" s="214"/>
      <c r="F81" s="62"/>
      <c r="G81" s="19">
        <v>23</v>
      </c>
      <c r="H81" s="19">
        <v>34</v>
      </c>
      <c r="I81" s="59">
        <f t="shared" si="1"/>
        <v>57</v>
      </c>
      <c r="J81" s="214"/>
      <c r="K81" s="74" t="s">
        <v>107</v>
      </c>
      <c r="L81" s="75" t="s">
        <v>108</v>
      </c>
      <c r="M81" s="73">
        <v>9864222301</v>
      </c>
      <c r="N81" s="73" t="s">
        <v>112</v>
      </c>
      <c r="O81" s="73">
        <v>9508201126</v>
      </c>
      <c r="P81" s="76"/>
      <c r="Q81" s="77"/>
      <c r="R81" s="18"/>
      <c r="S81" s="18"/>
      <c r="T81" s="18"/>
    </row>
    <row r="82" spans="1:20">
      <c r="A82" s="4">
        <v>78</v>
      </c>
      <c r="B82" s="17"/>
      <c r="C82" s="18"/>
      <c r="D82" s="18"/>
      <c r="E82" s="19"/>
      <c r="F82" s="18"/>
      <c r="G82" s="19"/>
      <c r="H82" s="19"/>
      <c r="I82" s="59">
        <f t="shared" si="1"/>
        <v>0</v>
      </c>
      <c r="J82" s="214"/>
      <c r="K82" s="18"/>
      <c r="L82" s="18"/>
      <c r="M82" s="18"/>
      <c r="N82" s="18"/>
      <c r="O82" s="18"/>
      <c r="P82" s="66"/>
      <c r="Q82" s="66"/>
      <c r="R82" s="18"/>
      <c r="S82" s="18"/>
      <c r="T82" s="18"/>
    </row>
    <row r="83" spans="1:20">
      <c r="A83" s="4">
        <v>79</v>
      </c>
      <c r="B83" s="17"/>
      <c r="C83" s="18"/>
      <c r="D83" s="18"/>
      <c r="E83" s="19"/>
      <c r="F83" s="18"/>
      <c r="G83" s="19"/>
      <c r="H83" s="19"/>
      <c r="I83" s="59">
        <f t="shared" si="1"/>
        <v>0</v>
      </c>
      <c r="J83" s="214"/>
      <c r="K83" s="18"/>
      <c r="L83" s="18"/>
      <c r="M83" s="18"/>
      <c r="N83" s="18"/>
      <c r="O83" s="18"/>
      <c r="P83" s="76"/>
      <c r="Q83" s="18"/>
      <c r="R83" s="18"/>
      <c r="S83" s="18"/>
      <c r="T83" s="18"/>
    </row>
    <row r="84" spans="1:20" ht="33">
      <c r="A84" s="4">
        <v>80</v>
      </c>
      <c r="B84" s="17" t="s">
        <v>62</v>
      </c>
      <c r="C84" s="125" t="s">
        <v>505</v>
      </c>
      <c r="D84" s="123" t="s">
        <v>25</v>
      </c>
      <c r="E84" s="124"/>
      <c r="F84" s="125"/>
      <c r="G84" s="136">
        <v>26</v>
      </c>
      <c r="H84" s="136">
        <v>20</v>
      </c>
      <c r="I84" s="59">
        <f t="shared" si="1"/>
        <v>46</v>
      </c>
      <c r="J84" s="73">
        <v>9954077517</v>
      </c>
      <c r="K84" s="74" t="s">
        <v>138</v>
      </c>
      <c r="L84" s="74" t="s">
        <v>139</v>
      </c>
      <c r="M84" s="74">
        <v>9207099669</v>
      </c>
      <c r="N84" s="88" t="s">
        <v>140</v>
      </c>
      <c r="O84" s="88">
        <v>8721003379</v>
      </c>
      <c r="P84" s="76">
        <v>43736</v>
      </c>
      <c r="Q84" s="66" t="s">
        <v>122</v>
      </c>
      <c r="R84" s="18"/>
      <c r="S84" s="18"/>
      <c r="T84" s="18"/>
    </row>
    <row r="85" spans="1:20" ht="33">
      <c r="A85" s="4">
        <v>81</v>
      </c>
      <c r="B85" s="17" t="s">
        <v>63</v>
      </c>
      <c r="C85" s="125" t="s">
        <v>506</v>
      </c>
      <c r="D85" s="123" t="s">
        <v>25</v>
      </c>
      <c r="E85" s="124"/>
      <c r="F85" s="125"/>
      <c r="G85" s="136">
        <v>14</v>
      </c>
      <c r="H85" s="136">
        <v>15</v>
      </c>
      <c r="I85" s="59">
        <f t="shared" si="1"/>
        <v>29</v>
      </c>
      <c r="J85" s="74">
        <v>9707170999</v>
      </c>
      <c r="K85" s="225" t="s">
        <v>115</v>
      </c>
      <c r="L85" s="225" t="s">
        <v>116</v>
      </c>
      <c r="M85" s="221">
        <v>9954077517</v>
      </c>
      <c r="N85" s="226" t="s">
        <v>117</v>
      </c>
      <c r="O85" s="225">
        <v>9707811933</v>
      </c>
      <c r="P85" s="76"/>
      <c r="Q85" s="18"/>
      <c r="R85" s="18"/>
      <c r="S85" s="18"/>
      <c r="T85" s="18"/>
    </row>
    <row r="86" spans="1:20" ht="33">
      <c r="A86" s="4">
        <v>82</v>
      </c>
      <c r="B86" s="17" t="s">
        <v>63</v>
      </c>
      <c r="C86" s="125" t="s">
        <v>507</v>
      </c>
      <c r="D86" s="123" t="s">
        <v>25</v>
      </c>
      <c r="E86" s="124"/>
      <c r="F86" s="125"/>
      <c r="G86" s="136">
        <v>23</v>
      </c>
      <c r="H86" s="136">
        <v>18</v>
      </c>
      <c r="I86" s="59">
        <f t="shared" si="1"/>
        <v>41</v>
      </c>
      <c r="J86" s="18"/>
      <c r="K86" s="225" t="s">
        <v>115</v>
      </c>
      <c r="L86" s="225" t="s">
        <v>116</v>
      </c>
      <c r="M86" s="221">
        <v>9954077517</v>
      </c>
      <c r="N86" s="226" t="s">
        <v>117</v>
      </c>
      <c r="O86" s="225">
        <v>9707811933</v>
      </c>
      <c r="P86" s="76"/>
      <c r="Q86" s="18"/>
      <c r="R86" s="18"/>
      <c r="S86" s="18"/>
      <c r="T86" s="18"/>
    </row>
    <row r="87" spans="1:20">
      <c r="A87" s="4">
        <v>83</v>
      </c>
      <c r="B87" s="17"/>
      <c r="C87" s="18"/>
      <c r="D87" s="18"/>
      <c r="E87" s="19"/>
      <c r="F87" s="18"/>
      <c r="G87" s="19"/>
      <c r="H87" s="19"/>
      <c r="I87" s="59">
        <f t="shared" si="1"/>
        <v>0</v>
      </c>
      <c r="J87" s="18"/>
      <c r="K87" s="18"/>
      <c r="L87" s="18"/>
      <c r="M87" s="18"/>
      <c r="N87" s="18"/>
      <c r="O87" s="18"/>
      <c r="P87" s="97">
        <v>43737</v>
      </c>
      <c r="Q87" s="192" t="s">
        <v>123</v>
      </c>
      <c r="R87" s="18"/>
      <c r="S87" s="18"/>
      <c r="T87" s="18"/>
    </row>
    <row r="88" spans="1:20">
      <c r="A88" s="4">
        <v>84</v>
      </c>
      <c r="B88" s="126" t="s">
        <v>62</v>
      </c>
      <c r="C88" s="135" t="s">
        <v>508</v>
      </c>
      <c r="D88" s="123" t="s">
        <v>23</v>
      </c>
      <c r="E88" s="124"/>
      <c r="F88" s="125" t="s">
        <v>129</v>
      </c>
      <c r="G88" s="124">
        <v>97</v>
      </c>
      <c r="H88" s="124">
        <v>76</v>
      </c>
      <c r="I88" s="59">
        <f t="shared" si="1"/>
        <v>173</v>
      </c>
      <c r="J88" s="147">
        <v>9508201126</v>
      </c>
      <c r="K88" s="225" t="s">
        <v>115</v>
      </c>
      <c r="L88" s="225" t="s">
        <v>116</v>
      </c>
      <c r="M88" s="221">
        <v>9954077517</v>
      </c>
      <c r="N88" s="226" t="s">
        <v>117</v>
      </c>
      <c r="O88" s="225">
        <v>9707811933</v>
      </c>
      <c r="P88" s="66"/>
      <c r="Q88" s="66"/>
      <c r="R88" s="18"/>
      <c r="S88" s="18"/>
      <c r="T88" s="18"/>
    </row>
    <row r="89" spans="1:20">
      <c r="A89" s="4">
        <v>85</v>
      </c>
      <c r="B89" s="126" t="s">
        <v>63</v>
      </c>
      <c r="C89" s="125" t="s">
        <v>509</v>
      </c>
      <c r="D89" s="123" t="s">
        <v>23</v>
      </c>
      <c r="E89" s="124"/>
      <c r="F89" s="125" t="s">
        <v>129</v>
      </c>
      <c r="G89" s="124">
        <v>89</v>
      </c>
      <c r="H89" s="124">
        <v>82</v>
      </c>
      <c r="I89" s="59">
        <f t="shared" si="1"/>
        <v>171</v>
      </c>
      <c r="J89" s="147">
        <v>9508201126</v>
      </c>
      <c r="K89" s="225" t="s">
        <v>115</v>
      </c>
      <c r="L89" s="225" t="s">
        <v>116</v>
      </c>
      <c r="M89" s="221">
        <v>9954077517</v>
      </c>
      <c r="N89" s="226" t="s">
        <v>117</v>
      </c>
      <c r="O89" s="225">
        <v>9707811933</v>
      </c>
      <c r="P89" s="76">
        <v>43738</v>
      </c>
      <c r="Q89" s="18" t="s">
        <v>143</v>
      </c>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48"/>
      <c r="D98" s="48"/>
      <c r="E98" s="19"/>
      <c r="F98" s="48"/>
      <c r="G98" s="19"/>
      <c r="H98" s="19"/>
      <c r="I98" s="59">
        <f t="shared" si="1"/>
        <v>0</v>
      </c>
      <c r="J98" s="48"/>
      <c r="K98" s="48"/>
      <c r="L98" s="48"/>
      <c r="M98" s="48"/>
      <c r="N98" s="48"/>
      <c r="O98" s="4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COUNTIFS(C7:C164,"*")</f>
        <v>55</v>
      </c>
      <c r="D165" s="21"/>
      <c r="E165" s="13"/>
      <c r="F165" s="21"/>
      <c r="G165" s="58">
        <f>SUM(G6:G164)</f>
        <v>2491</v>
      </c>
      <c r="H165" s="58">
        <f>SUM(H6:H164)</f>
        <v>2259</v>
      </c>
      <c r="I165" s="58">
        <f>SUM(I6:I164)</f>
        <v>4750</v>
      </c>
      <c r="J165" s="21"/>
      <c r="K165" s="21"/>
      <c r="L165" s="21"/>
      <c r="M165" s="21"/>
      <c r="N165" s="21"/>
      <c r="O165" s="21"/>
      <c r="P165" s="14"/>
      <c r="Q165" s="21"/>
      <c r="R165" s="21"/>
      <c r="S165" s="21"/>
      <c r="T165" s="12"/>
    </row>
    <row r="166" spans="1:20">
      <c r="A166" s="44" t="s">
        <v>62</v>
      </c>
      <c r="B166" s="10">
        <f>COUNTIF(B$6:B$164,"Team 1")</f>
        <v>28</v>
      </c>
      <c r="C166" s="44" t="s">
        <v>25</v>
      </c>
      <c r="D166" s="10">
        <f>COUNTIF(D7:D164,"Anganwadi")</f>
        <v>21</v>
      </c>
    </row>
    <row r="167" spans="1:20">
      <c r="A167" s="44" t="s">
        <v>63</v>
      </c>
      <c r="B167" s="10">
        <f>COUNTIF(B$7:B$164,"Team 2")</f>
        <v>28</v>
      </c>
      <c r="C167" s="44" t="s">
        <v>23</v>
      </c>
      <c r="D167" s="10">
        <f>COUNTIF(D7:D164,"School")</f>
        <v>31</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37:D44 D6:D11 D14:D15 D19:D28 D67:D164 D60:D65 D30:D35 D46:D58">
      <formula1>"Anganwadi,School"</formula1>
    </dataValidation>
    <dataValidation type="list" allowBlank="1" showInputMessage="1" showErrorMessage="1" sqref="B6:B12 B14:B15 B19:B164">
      <formula1>"Team 1, Team 2"</formula1>
    </dataValidation>
    <dataValidation type="list" allowBlank="1" showInputMessage="1" showErrorMessage="1" sqref="D165">
      <formula1>"School,Anganwadi Centre"</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C21" sqref="C21"/>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293" t="s">
        <v>71</v>
      </c>
      <c r="B1" s="293"/>
      <c r="C1" s="293"/>
      <c r="D1" s="293"/>
      <c r="E1" s="293"/>
      <c r="F1" s="294"/>
      <c r="G1" s="294"/>
      <c r="H1" s="294"/>
      <c r="I1" s="294"/>
      <c r="J1" s="294"/>
    </row>
    <row r="2" spans="1:11" ht="25.5">
      <c r="A2" s="295" t="s">
        <v>0</v>
      </c>
      <c r="B2" s="296"/>
      <c r="C2" s="297" t="str">
        <f>'Block at a Glance'!C2:D2</f>
        <v>ASSAM</v>
      </c>
      <c r="D2" s="298"/>
      <c r="E2" s="27" t="s">
        <v>1</v>
      </c>
      <c r="F2" s="299"/>
      <c r="G2" s="300"/>
      <c r="H2" s="28" t="s">
        <v>24</v>
      </c>
      <c r="I2" s="299"/>
      <c r="J2" s="300"/>
    </row>
    <row r="3" spans="1:11" ht="28.5" customHeight="1">
      <c r="A3" s="304" t="s">
        <v>66</v>
      </c>
      <c r="B3" s="304"/>
      <c r="C3" s="304"/>
      <c r="D3" s="304"/>
      <c r="E3" s="304"/>
      <c r="F3" s="304"/>
      <c r="G3" s="304"/>
      <c r="H3" s="304"/>
      <c r="I3" s="304"/>
      <c r="J3" s="304"/>
    </row>
    <row r="4" spans="1:11">
      <c r="A4" s="303" t="s">
        <v>27</v>
      </c>
      <c r="B4" s="302" t="s">
        <v>28</v>
      </c>
      <c r="C4" s="301" t="s">
        <v>29</v>
      </c>
      <c r="D4" s="301" t="s">
        <v>36</v>
      </c>
      <c r="E4" s="301"/>
      <c r="F4" s="301"/>
      <c r="G4" s="301" t="s">
        <v>30</v>
      </c>
      <c r="H4" s="301" t="s">
        <v>37</v>
      </c>
      <c r="I4" s="301"/>
      <c r="J4" s="301"/>
    </row>
    <row r="5" spans="1:11" ht="22.5" customHeight="1">
      <c r="A5" s="303"/>
      <c r="B5" s="302"/>
      <c r="C5" s="301"/>
      <c r="D5" s="29" t="s">
        <v>9</v>
      </c>
      <c r="E5" s="29" t="s">
        <v>10</v>
      </c>
      <c r="F5" s="29" t="s">
        <v>11</v>
      </c>
      <c r="G5" s="301"/>
      <c r="H5" s="29" t="s">
        <v>9</v>
      </c>
      <c r="I5" s="29" t="s">
        <v>10</v>
      </c>
      <c r="J5" s="29" t="s">
        <v>11</v>
      </c>
    </row>
    <row r="6" spans="1:11" ht="22.5" customHeight="1">
      <c r="A6" s="45">
        <v>1</v>
      </c>
      <c r="B6" s="60">
        <v>43556</v>
      </c>
      <c r="C6" s="31">
        <f>COUNTIFS('April-19'!D$5:D$164,"Anganwadi")</f>
        <v>26</v>
      </c>
      <c r="D6" s="32">
        <f>SUMIF('April-19'!$D$5:$D$164,"Anganwadi",'April-19'!$G$5:$G$164)</f>
        <v>762</v>
      </c>
      <c r="E6" s="32">
        <f>SUMIF('April-19'!$D$5:$D$164,"Anganwadi",'April-19'!$H$5:$H$164)</f>
        <v>712</v>
      </c>
      <c r="F6" s="32">
        <f>+D6+E6</f>
        <v>1474</v>
      </c>
      <c r="G6" s="31">
        <f>COUNTIF('April-19'!D5:D164,"School")</f>
        <v>19</v>
      </c>
      <c r="H6" s="32">
        <f>SUMIF('April-19'!$D$5:$D$164,"School",'April-19'!$G$5:$G$164)</f>
        <v>1029</v>
      </c>
      <c r="I6" s="32">
        <f>SUMIF('April-19'!$D$5:$D$164,"School",'April-19'!$H$5:$H$164)</f>
        <v>1006</v>
      </c>
      <c r="J6" s="32">
        <f>+H6+I6</f>
        <v>2035</v>
      </c>
      <c r="K6" s="33"/>
    </row>
    <row r="7" spans="1:11" ht="22.5" customHeight="1">
      <c r="A7" s="30">
        <v>2</v>
      </c>
      <c r="B7" s="61">
        <v>43601</v>
      </c>
      <c r="C7" s="31">
        <f>COUNTIF('May-19'!D5:D164,"Anganwadi")</f>
        <v>9</v>
      </c>
      <c r="D7" s="32">
        <f>SUMIF('May-19'!$D$5:$D$164,"Anganwadi",'May-19'!$G$5:$G$164)</f>
        <v>254</v>
      </c>
      <c r="E7" s="32">
        <f>SUMIF('May-19'!$D$5:$D$164,"Anganwadi",'May-19'!$H$5:$H$164)</f>
        <v>273</v>
      </c>
      <c r="F7" s="32">
        <f t="shared" ref="F7:F11" si="0">+D7+E7</f>
        <v>527</v>
      </c>
      <c r="G7" s="31">
        <f>COUNTIF('May-19'!D5:D164,"School")</f>
        <v>48</v>
      </c>
      <c r="H7" s="32">
        <f>SUMIF('May-19'!$D$5:$D$164,"School",'May-19'!$G$5:$G$164)</f>
        <v>2944</v>
      </c>
      <c r="I7" s="32">
        <f>SUMIF('May-19'!$D$5:$D$164,"School",'May-19'!$H$5:$H$164)</f>
        <v>3264</v>
      </c>
      <c r="J7" s="32">
        <f t="shared" ref="J7:J11" si="1">+H7+I7</f>
        <v>6208</v>
      </c>
    </row>
    <row r="8" spans="1:11" ht="22.5" customHeight="1">
      <c r="A8" s="30">
        <v>3</v>
      </c>
      <c r="B8" s="61">
        <v>43632</v>
      </c>
      <c r="C8" s="31">
        <f>COUNTIF('Jun-19'!D5:D164,"Anganwadi")</f>
        <v>34</v>
      </c>
      <c r="D8" s="32">
        <f>SUMIF('Jun-19'!$D$5:$D$164,"Anganwadi",'Jun-19'!$G$5:$G$164)</f>
        <v>66</v>
      </c>
      <c r="E8" s="32">
        <f>SUMIF('Jun-19'!$D$5:$D$164,"Anganwadi",'Jun-19'!$H$5:$H$164)</f>
        <v>83</v>
      </c>
      <c r="F8" s="32">
        <f t="shared" si="0"/>
        <v>149</v>
      </c>
      <c r="G8" s="31">
        <f>COUNTIF('Jun-19'!D5:D164,"School")</f>
        <v>18</v>
      </c>
      <c r="H8" s="32">
        <f>SUMIF('Jun-19'!$D$5:$D$164,"School",'Jun-19'!$G$5:$G$164)</f>
        <v>0</v>
      </c>
      <c r="I8" s="32">
        <f>SUMIF('Jun-19'!$D$5:$D$164,"School",'Jun-19'!$H$5:$H$164)</f>
        <v>0</v>
      </c>
      <c r="J8" s="32">
        <f t="shared" si="1"/>
        <v>0</v>
      </c>
    </row>
    <row r="9" spans="1:11" ht="22.5" customHeight="1">
      <c r="A9" s="30">
        <v>4</v>
      </c>
      <c r="B9" s="61">
        <v>43662</v>
      </c>
      <c r="C9" s="31">
        <f>COUNTIF('Jul-19'!D8:D164,"Anganwadi")</f>
        <v>50</v>
      </c>
      <c r="D9" s="32">
        <f>SUMIF('Jul-19'!$D$8:$D$164,"Anganwadi",'Jul-19'!$G$5:$G$164)</f>
        <v>0</v>
      </c>
      <c r="E9" s="32">
        <f>SUMIF('Jul-19'!$D$8:$D$164,"Anganwadi",'Jul-19'!$H$5:$H$164)</f>
        <v>0</v>
      </c>
      <c r="F9" s="32">
        <f t="shared" si="0"/>
        <v>0</v>
      </c>
      <c r="G9" s="31">
        <f>COUNTIF('Jul-19'!D8:D164,"School")</f>
        <v>0</v>
      </c>
      <c r="H9" s="32">
        <f>SUMIF('Jul-19'!$D$8:$D$164,"School",'Jul-19'!$G$5:$G$164)</f>
        <v>0</v>
      </c>
      <c r="I9" s="32">
        <f>SUMIF('Jul-19'!$D$8:$D$164,"School",'Jul-19'!$H$5:$H$164)</f>
        <v>0</v>
      </c>
      <c r="J9" s="32">
        <f t="shared" si="1"/>
        <v>0</v>
      </c>
    </row>
    <row r="10" spans="1:11" ht="22.5" customHeight="1">
      <c r="A10" s="30">
        <v>5</v>
      </c>
      <c r="B10" s="61">
        <v>43693</v>
      </c>
      <c r="C10" s="31">
        <f>COUNTIF('Aug-19'!D5:D164,"Anganwadi")</f>
        <v>18</v>
      </c>
      <c r="D10" s="32">
        <f>SUMIF('Aug-19'!$D$5:$D$164,"Anganwadi",'Aug-19'!$G$5:$G$164)</f>
        <v>0</v>
      </c>
      <c r="E10" s="32">
        <f>SUMIF('Aug-19'!$D$5:$D$164,"Anganwadi",'Aug-19'!$H$5:$H$164)</f>
        <v>0</v>
      </c>
      <c r="F10" s="32">
        <f t="shared" si="0"/>
        <v>0</v>
      </c>
      <c r="G10" s="31">
        <f>COUNTIF('Aug-19'!D5:D164,"School")</f>
        <v>34</v>
      </c>
      <c r="H10" s="32">
        <f>SUMIF('Aug-19'!$D$5:$D$164,"School",'Aug-19'!$G$5:$G$164)</f>
        <v>0</v>
      </c>
      <c r="I10" s="32">
        <f>SUMIF('Aug-19'!$D$5:$D$164,"School",'Aug-19'!$H$5:$H$164)</f>
        <v>0</v>
      </c>
      <c r="J10" s="32">
        <f t="shared" si="1"/>
        <v>0</v>
      </c>
    </row>
    <row r="11" spans="1:11" ht="22.5" customHeight="1">
      <c r="A11" s="30">
        <v>6</v>
      </c>
      <c r="B11" s="61">
        <v>43724</v>
      </c>
      <c r="C11" s="31">
        <f>COUNTIF('Sep-19'!D7:D164,"Anganwadi")</f>
        <v>21</v>
      </c>
      <c r="D11" s="32">
        <f>SUMIF('Sep-19'!$D$7:$D$164,"Anganwadi",'Sep-19'!$G$6:$G$164)</f>
        <v>429</v>
      </c>
      <c r="E11" s="32">
        <f>SUMIF('Sep-19'!$D$7:$D$164,"Anganwadi",'Sep-19'!$H$6:$H$164)</f>
        <v>370</v>
      </c>
      <c r="F11" s="32">
        <f t="shared" si="0"/>
        <v>799</v>
      </c>
      <c r="G11" s="31">
        <f>COUNTIF('Sep-19'!D7:D164,"School")</f>
        <v>31</v>
      </c>
      <c r="H11" s="32">
        <f>SUMIF('Sep-19'!$D$7:$D$164,"School",'Sep-19'!$G$6:$G$164)</f>
        <v>923</v>
      </c>
      <c r="I11" s="32">
        <f>SUMIF('Sep-19'!$D$7:$D$164,"School",'Sep-19'!$H$6:$H$164)</f>
        <v>815</v>
      </c>
      <c r="J11" s="32">
        <f t="shared" si="1"/>
        <v>1738</v>
      </c>
    </row>
    <row r="12" spans="1:11" ht="19.5" customHeight="1">
      <c r="A12" s="292" t="s">
        <v>38</v>
      </c>
      <c r="B12" s="292"/>
      <c r="C12" s="34">
        <f>SUM(C6:C11)</f>
        <v>158</v>
      </c>
      <c r="D12" s="34">
        <f t="shared" ref="D12:J12" si="2">SUM(D6:D11)</f>
        <v>1511</v>
      </c>
      <c r="E12" s="34">
        <f t="shared" si="2"/>
        <v>1438</v>
      </c>
      <c r="F12" s="34">
        <f t="shared" si="2"/>
        <v>2949</v>
      </c>
      <c r="G12" s="34">
        <f t="shared" si="2"/>
        <v>150</v>
      </c>
      <c r="H12" s="34">
        <f t="shared" si="2"/>
        <v>4896</v>
      </c>
      <c r="I12" s="34">
        <f t="shared" si="2"/>
        <v>5085</v>
      </c>
      <c r="J12" s="34">
        <f t="shared" si="2"/>
        <v>9981</v>
      </c>
    </row>
    <row r="14" spans="1:11">
      <c r="A14" s="308" t="s">
        <v>67</v>
      </c>
      <c r="B14" s="308"/>
      <c r="C14" s="308"/>
      <c r="D14" s="308"/>
      <c r="E14" s="308"/>
      <c r="F14" s="308"/>
    </row>
    <row r="15" spans="1:11" ht="82.5">
      <c r="A15" s="43" t="s">
        <v>27</v>
      </c>
      <c r="B15" s="42" t="s">
        <v>28</v>
      </c>
      <c r="C15" s="46" t="s">
        <v>64</v>
      </c>
      <c r="D15" s="41" t="s">
        <v>29</v>
      </c>
      <c r="E15" s="41" t="s">
        <v>30</v>
      </c>
      <c r="F15" s="41" t="s">
        <v>65</v>
      </c>
    </row>
    <row r="16" spans="1:11">
      <c r="A16" s="311">
        <v>1</v>
      </c>
      <c r="B16" s="309">
        <v>43571</v>
      </c>
      <c r="C16" s="47" t="s">
        <v>62</v>
      </c>
      <c r="D16" s="31">
        <f>COUNTIFS('April-19'!B$5:B$164,"Team 1",'April-19'!D$5:D$164,"Anganwadi")</f>
        <v>13</v>
      </c>
      <c r="E16" s="31">
        <f>COUNTIFS('April-19'!B$5:B$164,"Team 1",'April-19'!D$5:D$164,"School")</f>
        <v>8</v>
      </c>
      <c r="F16" s="32">
        <f>SUMIF('April-19'!$B$5:$B$164,"Team 1",'April-19'!$I$5:$I$164)</f>
        <v>557</v>
      </c>
    </row>
    <row r="17" spans="1:6">
      <c r="A17" s="312"/>
      <c r="B17" s="310"/>
      <c r="C17" s="47" t="s">
        <v>63</v>
      </c>
      <c r="D17" s="31">
        <f>COUNTIFS('April-19'!B$5:B$164,"Team 2",'April-19'!D$5:D$164,"Anganwadi")</f>
        <v>13</v>
      </c>
      <c r="E17" s="31">
        <f>COUNTIFS('April-19'!B$5:B$164,"Team 2",'April-19'!D$5:D$164,"School")</f>
        <v>10</v>
      </c>
      <c r="F17" s="32">
        <f>SUMIF('April-19'!$B$5:$B$164,"Team 2",'April-19'!$I$5:$I$164)</f>
        <v>2883</v>
      </c>
    </row>
    <row r="18" spans="1:6">
      <c r="A18" s="311">
        <v>2</v>
      </c>
      <c r="B18" s="309">
        <v>43601</v>
      </c>
      <c r="C18" s="47" t="s">
        <v>62</v>
      </c>
      <c r="D18" s="31">
        <f>COUNTIFS('May-19'!B$5:B$164,"Team 1",'May-19'!D$5:D$164,"Anganwadi")</f>
        <v>5</v>
      </c>
      <c r="E18" s="31">
        <f>COUNTIFS('May-19'!B$5:B$164,"Team 1",'May-19'!D$5:D$164,"School")</f>
        <v>23</v>
      </c>
      <c r="F18" s="32">
        <f>SUMIF('May-19'!$B$5:$B$164,"Team 1",'May-19'!$I$5:$I$164)</f>
        <v>4064</v>
      </c>
    </row>
    <row r="19" spans="1:6">
      <c r="A19" s="312"/>
      <c r="B19" s="310"/>
      <c r="C19" s="47" t="s">
        <v>63</v>
      </c>
      <c r="D19" s="31">
        <f>COUNTIFS('May-19'!B$5:B$164,"Team 2",'May-19'!D$5:D$164,"Anganwadi")</f>
        <v>4</v>
      </c>
      <c r="E19" s="31">
        <f>COUNTIFS('May-19'!B$5:B$164,"Team 2",'May-19'!D$5:D$164,"School")</f>
        <v>23</v>
      </c>
      <c r="F19" s="32">
        <f>SUMIF('May-19'!$B$5:$B$164,"Team 2",'May-19'!$I$5:$I$164)</f>
        <v>2671</v>
      </c>
    </row>
    <row r="20" spans="1:6">
      <c r="A20" s="311">
        <v>3</v>
      </c>
      <c r="B20" s="309">
        <v>43632</v>
      </c>
      <c r="C20" s="47" t="s">
        <v>62</v>
      </c>
      <c r="D20" s="31">
        <f>COUNTIFS('Jun-19'!B$5:B$164,"Team 1",'Jun-19'!D$5:D$164,"Anganwadi")</f>
        <v>18</v>
      </c>
      <c r="E20" s="31">
        <f>COUNTIFS('Jun-19'!B$5:B$164,"Team 1",'Jun-19'!D$5:D$164,"School")</f>
        <v>10</v>
      </c>
      <c r="F20" s="32">
        <f>SUMIF('Jun-19'!$B$5:$B$164,"Team 1",'Jun-19'!$I$5:$I$164)</f>
        <v>101</v>
      </c>
    </row>
    <row r="21" spans="1:6">
      <c r="A21" s="312"/>
      <c r="B21" s="310"/>
      <c r="C21" s="47" t="s">
        <v>63</v>
      </c>
      <c r="D21" s="31">
        <f>COUNTIFS('Jun-19'!B$5:B$164,"Team 2",'Jun-19'!D$5:D$164,"Anganwadi")</f>
        <v>13</v>
      </c>
      <c r="E21" s="31">
        <f>COUNTIFS('Jun-19'!B$5:B$164,"Team 2",'Jun-19'!D$5:D$164,"School")</f>
        <v>8</v>
      </c>
      <c r="F21" s="32">
        <f>SUMIF('Jun-19'!$B$5:$B$164,"Team 2",'Jun-19'!$I$5:$I$164)</f>
        <v>106</v>
      </c>
    </row>
    <row r="22" spans="1:6">
      <c r="A22" s="311">
        <v>4</v>
      </c>
      <c r="B22" s="309">
        <v>43662</v>
      </c>
      <c r="C22" s="47" t="s">
        <v>62</v>
      </c>
      <c r="D22" s="31">
        <f>COUNTIFS('Jul-19'!B$8:B$164,"Team 1",'Jul-19'!D$8:D$164,"Anganwadi")</f>
        <v>21</v>
      </c>
      <c r="E22" s="31">
        <f>COUNTIFS('Jul-19'!B$8:B$164,"Team 1",'Jul-19'!D$8:D$164,"School")</f>
        <v>0</v>
      </c>
      <c r="F22" s="32">
        <f>SUMIF('Jul-19'!$B$8:$B$164,"Team 1",'Jul-19'!$I$5:$I$164)</f>
        <v>0</v>
      </c>
    </row>
    <row r="23" spans="1:6">
      <c r="A23" s="312"/>
      <c r="B23" s="310"/>
      <c r="C23" s="47" t="s">
        <v>63</v>
      </c>
      <c r="D23" s="31">
        <f>COUNTIFS('Jul-19'!B$8:B$164,"Team 2",'Jul-19'!D$8:D$164,"Anganwadi")</f>
        <v>24</v>
      </c>
      <c r="E23" s="31">
        <f>COUNTIFS('Jul-19'!B$8:B$164,"Team 2",'Jul-19'!D$8:D$164,"School")</f>
        <v>0</v>
      </c>
      <c r="F23" s="32">
        <f>SUMIF('Jul-19'!$B$8:$B$164,"Team 2",'Jul-19'!$I$5:$I$164)</f>
        <v>0</v>
      </c>
    </row>
    <row r="24" spans="1:6">
      <c r="A24" s="311">
        <v>5</v>
      </c>
      <c r="B24" s="309">
        <v>43693</v>
      </c>
      <c r="C24" s="47" t="s">
        <v>62</v>
      </c>
      <c r="D24" s="31">
        <f>COUNTIFS('Aug-19'!B$5:B$164,"Team 1",'Aug-19'!D$5:D$164,"Anganwadi")</f>
        <v>10</v>
      </c>
      <c r="E24" s="31">
        <f>COUNTIFS('Aug-19'!B$5:B$164,"Team 1",'Aug-19'!D$5:D$164,"School")</f>
        <v>16</v>
      </c>
      <c r="F24" s="32">
        <f>SUMIF('Aug-19'!$B$5:$B$164,"Team 1",'Aug-19'!$I$5:$I$164)</f>
        <v>0</v>
      </c>
    </row>
    <row r="25" spans="1:6">
      <c r="A25" s="312"/>
      <c r="B25" s="310"/>
      <c r="C25" s="47" t="s">
        <v>63</v>
      </c>
      <c r="D25" s="31">
        <f>COUNTIFS('Aug-19'!B$5:B$164,"Team 2",'Aug-19'!D$5:D$164,"Anganwadi")</f>
        <v>8</v>
      </c>
      <c r="E25" s="31">
        <f>COUNTIFS('Aug-19'!B$5:B$164,"Team 2",'Aug-19'!D$5:D$164,"School")</f>
        <v>16</v>
      </c>
      <c r="F25" s="32">
        <f>SUMIF('Aug-19'!$B$5:$B$164,"Team 2",'Aug-19'!$I$5:$I$164)</f>
        <v>0</v>
      </c>
    </row>
    <row r="26" spans="1:6">
      <c r="A26" s="311">
        <v>6</v>
      </c>
      <c r="B26" s="309">
        <v>43724</v>
      </c>
      <c r="C26" s="47" t="s">
        <v>62</v>
      </c>
      <c r="D26" s="31">
        <f>COUNTIFS('Sep-19'!B$6:B$164,"Team 1",'Sep-19'!D$6:D$164,"Anganwadi")</f>
        <v>12</v>
      </c>
      <c r="E26" s="31">
        <f>COUNTIFS('Sep-19'!B$6:B$164,"Team 1",'Sep-19'!D$6:D$164,"School")</f>
        <v>16</v>
      </c>
      <c r="F26" s="32">
        <f>SUMIF('Sep-19'!$B$6:$B$164,"Team 1",'Sep-19'!$I$5:$I$164)</f>
        <v>385</v>
      </c>
    </row>
    <row r="27" spans="1:6">
      <c r="A27" s="312"/>
      <c r="B27" s="310"/>
      <c r="C27" s="47" t="s">
        <v>63</v>
      </c>
      <c r="D27" s="31">
        <f>COUNTIFS('Sep-19'!B$6:B$164,"Team 2",'Sep-19'!D$6:D$164,"Anganwadi")</f>
        <v>9</v>
      </c>
      <c r="E27" s="31">
        <f>COUNTIFS('Sep-19'!B$6:B$164,"Team 2",'Sep-19'!D$6:D$164,"School")</f>
        <v>15</v>
      </c>
      <c r="F27" s="32">
        <f>SUMIF('Sep-19'!$B$6:$B$164,"Team 2",'Sep-19'!$I$5:$I$164)</f>
        <v>2286</v>
      </c>
    </row>
    <row r="28" spans="1:6">
      <c r="A28" s="305" t="s">
        <v>38</v>
      </c>
      <c r="B28" s="306"/>
      <c r="C28" s="307"/>
      <c r="D28" s="40">
        <f>SUM(D16:D27)</f>
        <v>150</v>
      </c>
      <c r="E28" s="40">
        <f>SUM(E16:E27)</f>
        <v>145</v>
      </c>
      <c r="F28" s="40">
        <f>SUM(F16:F27)</f>
        <v>13053</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2019-04-11T08:37:24Z</dcterms:modified>
</cp:coreProperties>
</file>