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45621"/>
</workbook>
</file>

<file path=xl/calcChain.xml><?xml version="1.0" encoding="utf-8"?>
<calcChain xmlns="http://schemas.openxmlformats.org/spreadsheetml/2006/main">
  <c r="I98" i="5" l="1"/>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35" i="5"/>
  <c r="I34" i="5"/>
  <c r="I33" i="5"/>
  <c r="I31" i="5"/>
  <c r="I30" i="5"/>
  <c r="I29" i="5"/>
  <c r="I28" i="5"/>
  <c r="I27" i="5"/>
  <c r="I26" i="5"/>
  <c r="I24" i="5"/>
  <c r="I22" i="5"/>
  <c r="I21" i="5"/>
  <c r="I20" i="5"/>
  <c r="I19" i="5"/>
  <c r="I11" i="5"/>
  <c r="E27" i="11"/>
  <c r="D27" i="11"/>
  <c r="E26" i="11"/>
  <c r="D26" i="1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5" i="21"/>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5" i="20"/>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5" i="19"/>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5" i="18"/>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5" i="17"/>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E25" i="11"/>
  <c r="D25" i="11"/>
  <c r="E24" i="11"/>
  <c r="D24" i="11"/>
  <c r="E23" i="11"/>
  <c r="D23" i="11"/>
  <c r="E22" i="11"/>
  <c r="D22" i="11"/>
  <c r="E21" i="11"/>
  <c r="D21" i="11"/>
  <c r="E20" i="11"/>
  <c r="D20" i="11"/>
  <c r="E19" i="11"/>
  <c r="D19" i="11"/>
  <c r="E18" i="11"/>
  <c r="D18" i="11"/>
  <c r="E17" i="11"/>
  <c r="E16" i="11"/>
  <c r="D6" i="11"/>
  <c r="E6" i="11"/>
  <c r="C6" i="11"/>
  <c r="D17" i="11"/>
  <c r="D16" i="11"/>
  <c r="F27" i="11" l="1"/>
  <c r="F26" i="11"/>
  <c r="D28" i="11"/>
  <c r="E28" i="11"/>
  <c r="B167" i="21" l="1"/>
  <c r="B166" i="21"/>
  <c r="B167" i="20"/>
  <c r="B166" i="20"/>
  <c r="B167" i="19"/>
  <c r="B166" i="19"/>
  <c r="B167" i="18"/>
  <c r="B166" i="18"/>
  <c r="B167" i="17"/>
  <c r="B166" i="17"/>
  <c r="B167" i="5"/>
  <c r="B166" i="5"/>
  <c r="C11" i="11"/>
  <c r="C10" i="11"/>
  <c r="C9" i="11"/>
  <c r="G11" i="11"/>
  <c r="G10" i="11"/>
  <c r="G9" i="11"/>
  <c r="I11" i="11"/>
  <c r="H11" i="11"/>
  <c r="I10" i="11"/>
  <c r="H10" i="11"/>
  <c r="I9" i="11"/>
  <c r="H9" i="11"/>
  <c r="I8" i="11"/>
  <c r="H8" i="11"/>
  <c r="I7" i="11"/>
  <c r="H7" i="11"/>
  <c r="E11" i="11"/>
  <c r="D11" i="11"/>
  <c r="E10" i="11"/>
  <c r="E9" i="11"/>
  <c r="D10" i="11"/>
  <c r="D9" i="11"/>
  <c r="E8" i="11"/>
  <c r="D8" i="11"/>
  <c r="E7" i="11"/>
  <c r="D7" i="11"/>
  <c r="G8" i="11"/>
  <c r="G7" i="11"/>
  <c r="I6" i="11"/>
  <c r="H6" i="11"/>
  <c r="G6" i="11" l="1"/>
  <c r="C8" i="11"/>
  <c r="C7" i="11"/>
  <c r="H165" i="5" l="1"/>
  <c r="G165" i="5"/>
  <c r="D167" i="5"/>
  <c r="D166" i="5"/>
  <c r="C165" i="5"/>
  <c r="D167" i="21"/>
  <c r="D166" i="21"/>
  <c r="H165" i="21"/>
  <c r="G165" i="21"/>
  <c r="C165" i="21"/>
  <c r="D167" i="20"/>
  <c r="D166" i="20"/>
  <c r="H165" i="20"/>
  <c r="G165" i="20"/>
  <c r="C165" i="20"/>
  <c r="D167" i="19"/>
  <c r="D166" i="19"/>
  <c r="H165" i="19"/>
  <c r="G165" i="19"/>
  <c r="C165" i="19"/>
  <c r="F23" i="11"/>
  <c r="F22" i="11"/>
  <c r="D167" i="18"/>
  <c r="D166" i="18"/>
  <c r="H165" i="18"/>
  <c r="G165" i="18"/>
  <c r="C165" i="18"/>
  <c r="F21" i="11"/>
  <c r="F20" i="11"/>
  <c r="D167" i="17"/>
  <c r="D166" i="17"/>
  <c r="H165" i="17"/>
  <c r="G165" i="17"/>
  <c r="C165" i="17"/>
  <c r="F18" i="11"/>
  <c r="F19" i="11"/>
  <c r="F17" i="11"/>
  <c r="C2" i="11"/>
  <c r="F25" i="11" l="1"/>
  <c r="F24" i="11"/>
  <c r="I165" i="20"/>
  <c r="I165" i="17"/>
  <c r="I165" i="21"/>
  <c r="I165" i="19"/>
  <c r="I165" i="18"/>
  <c r="H12" i="11"/>
  <c r="G12" i="11"/>
  <c r="D12" i="11"/>
  <c r="E12" i="11"/>
  <c r="I12" i="11"/>
  <c r="F11" i="11"/>
  <c r="J11" i="11"/>
  <c r="J10" i="11"/>
  <c r="F10" i="11"/>
  <c r="F9" i="11"/>
  <c r="J9" i="11"/>
  <c r="F8" i="11"/>
  <c r="J8" i="11"/>
  <c r="J7" i="11"/>
  <c r="F7" i="11"/>
  <c r="F6" i="11"/>
  <c r="J6" i="11"/>
  <c r="F16" i="11"/>
  <c r="F28" i="11" l="1"/>
  <c r="C12" i="11"/>
  <c r="I165" i="5"/>
  <c r="F12" i="11"/>
  <c r="J12" i="11"/>
</calcChain>
</file>

<file path=xl/sharedStrings.xml><?xml version="1.0" encoding="utf-8"?>
<sst xmlns="http://schemas.openxmlformats.org/spreadsheetml/2006/main" count="2564" uniqueCount="710">
  <si>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</si>
  <si>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</si>
  <si>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</si>
  <si>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</si>
  <si>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</si>
  <si>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</si>
  <si>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</si>
  <si>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</si>
  <si>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</si>
  <si>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</si>
  <si>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</si>
  <si>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</si>
  <si>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</si>
  <si>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</si>
  <si>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</si>
  <si>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</si>
  <si>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</si>
  <si>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</si>
  <si>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</si>
  <si>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</si>
  <si>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</si>
  <si>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</si>
  <si>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</si>
  <si>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</si>
  <si>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</si>
  <si>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</si>
  <si>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</si>
  <si>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</si>
  <si>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</si>
  <si>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</si>
  <si>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</si>
  <si>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</si>
  <si>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</si>
  <si>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</si>
  <si>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</si>
  <si>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</si>
  <si>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</si>
  <si>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</si>
  <si>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</si>
  <si>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</si>
  <si>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</si>
  <si>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</si>
  <si>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</si>
  <si>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</si>
  <si>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</si>
  <si>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</si>
  <si>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</si>
  <si>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</si>
  <si>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</si>
  <si>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</si>
  <si>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</si>
  <si>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</si>
  <si>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</si>
  <si>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</si>
  <si>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</si>
  <si>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</si>
  <si>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</si>
  <si>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</si>
  <si>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</si>
  <si>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</si>
  <si>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</si>
  <si>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</si>
  <si>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</si>
  <si>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</si>
  <si>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</si>
  <si>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</si>
  <si>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</si>
  <si>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</si>
  <si>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</si>
  <si>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</si>
  <si>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</si>
  <si>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</si>
  <si>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MONDAY</t>
  </si>
  <si>
    <t>TUESDAY</t>
  </si>
  <si>
    <t>WEDNESDAY</t>
  </si>
  <si>
    <t>THURSDAY</t>
  </si>
  <si>
    <t>FRIDAY</t>
  </si>
  <si>
    <t>SATURDAY</t>
  </si>
  <si>
    <t>SUNDAY</t>
  </si>
  <si>
    <t>DR IKRAM HUSSAIN KHAN</t>
  </si>
  <si>
    <t>DR BOBIARA KHATUN</t>
  </si>
  <si>
    <t>ANOWAR HUSSAIN</t>
  </si>
  <si>
    <t>DIPANJALI DAS</t>
  </si>
  <si>
    <t>DR BADSAH RAHMAN SARKAR</t>
  </si>
  <si>
    <t>DR GOLAP HUSSAIN CHOUDHURY</t>
  </si>
  <si>
    <t>FARUK AHMED</t>
  </si>
  <si>
    <t>MAMATA MINHAZ AL FARUQUE</t>
  </si>
  <si>
    <t>MO(HOMEO)</t>
  </si>
  <si>
    <t>BDS</t>
  </si>
  <si>
    <t>PHARMASIST</t>
  </si>
  <si>
    <t>ANM</t>
  </si>
  <si>
    <t>DHUBRI</t>
  </si>
  <si>
    <t>CHAPAR</t>
  </si>
  <si>
    <t>RANGAMATI HIGH SCHOOL</t>
  </si>
  <si>
    <t>18020512801</t>
  </si>
  <si>
    <t>HS</t>
  </si>
  <si>
    <t>Champaboti</t>
  </si>
  <si>
    <t>Sefali Singha</t>
  </si>
  <si>
    <t>133 NO. KALABARI NAMAPARA</t>
  </si>
  <si>
    <t>Folimari</t>
  </si>
  <si>
    <t>Anuwara Khatun</t>
  </si>
  <si>
    <t>Khadiza Bibi</t>
  </si>
  <si>
    <t>RANGAMATI  LP SCHOOL</t>
  </si>
  <si>
    <t>LP</t>
  </si>
  <si>
    <t>9 NO. KRISHNAKOLI TE</t>
  </si>
  <si>
    <t>Sewali Beyan</t>
  </si>
  <si>
    <t>Dipika Uraw Ray</t>
  </si>
  <si>
    <t>13 NO. FALIMARI PT-I</t>
  </si>
  <si>
    <t>Tara Bhanu Bibi</t>
  </si>
  <si>
    <t>14 NO. FALIMARI PT-II</t>
  </si>
  <si>
    <t>Khaiful Nessa</t>
  </si>
  <si>
    <t>15 NO. FALIMARI PT-III</t>
  </si>
  <si>
    <t>Khina Ray</t>
  </si>
  <si>
    <t>20 NO MOUKHOWA AWC</t>
  </si>
  <si>
    <t>16 NO. DHIRBIL PT-I</t>
  </si>
  <si>
    <t>2443/B NO FOLIMARI LP SCHOOL</t>
  </si>
  <si>
    <t>18020503403</t>
  </si>
  <si>
    <t>2020 NO. KALABARI LP SCHOOL</t>
  </si>
  <si>
    <t>18020503401</t>
  </si>
  <si>
    <t>7896170110</t>
  </si>
  <si>
    <t>108 NO FALIMARI PT-II AP</t>
  </si>
  <si>
    <t>18020503402</t>
  </si>
  <si>
    <t>9854763349</t>
  </si>
  <si>
    <t>Aruna Ray Choudhury</t>
  </si>
  <si>
    <t>BOHAG BIHU</t>
  </si>
  <si>
    <t>2426/B NO.KARISHNAKALI T.E.LPS</t>
  </si>
  <si>
    <t>18020503601</t>
  </si>
  <si>
    <t>9435511643</t>
  </si>
  <si>
    <t>2443/B NO. FALIMARI LP SCHOOL</t>
  </si>
  <si>
    <t>18020503701</t>
  </si>
  <si>
    <t>9854785456</t>
  </si>
  <si>
    <t>GOOD FRIDAY</t>
  </si>
  <si>
    <t>2180 NO. FALIMARI LP SCHOOL</t>
  </si>
  <si>
    <t>18020503702</t>
  </si>
  <si>
    <t>9954966196</t>
  </si>
  <si>
    <t>NAYAN JYOTI JATIYA VIDYALAYA</t>
  </si>
  <si>
    <t>18020514606</t>
  </si>
  <si>
    <t>8011198507</t>
  </si>
  <si>
    <t>103 FALIMARIKRISHNAKALI UPGRADED LP</t>
  </si>
  <si>
    <t>18020512104</t>
  </si>
  <si>
    <t>9707674403</t>
  </si>
  <si>
    <t>RATNAPITH ME SCHOOL</t>
  </si>
  <si>
    <t>18020514502</t>
  </si>
  <si>
    <t>UP</t>
  </si>
  <si>
    <t>9678582246</t>
  </si>
  <si>
    <t>1560 NO. KALABARI LP SCHOOL</t>
  </si>
  <si>
    <t>18020503705</t>
  </si>
  <si>
    <t>10 NO. CHOIBARI TE PT-I</t>
  </si>
  <si>
    <t>Rita Tigga</t>
  </si>
  <si>
    <t>102 NO CHOIBARI T.E. UPGRADED LP</t>
  </si>
  <si>
    <t>18020517201</t>
  </si>
  <si>
    <t>9954504579</t>
  </si>
  <si>
    <t>Nomita Roy</t>
  </si>
  <si>
    <t>299 NO. FALIMARI LP SCHOOL</t>
  </si>
  <si>
    <t>18020503703</t>
  </si>
  <si>
    <t>9613012751</t>
  </si>
  <si>
    <t>134 NO. KALABARI PAHARPARA</t>
  </si>
  <si>
    <t>223 NO. CHAKKYARA PARA</t>
  </si>
  <si>
    <t>Dhirghat</t>
  </si>
  <si>
    <t>Anjali Das</t>
  </si>
  <si>
    <t>Nurerashida Khatun</t>
  </si>
  <si>
    <t>41 NO. AREARJHAR LP SCHOOL</t>
  </si>
  <si>
    <t>18020515101</t>
  </si>
  <si>
    <t>9435296927</t>
  </si>
  <si>
    <t>Arearjhar</t>
  </si>
  <si>
    <t>Podumi Das</t>
  </si>
  <si>
    <t>66 NO. DHIRERCHAR PT-IA</t>
  </si>
  <si>
    <t>Aciya Khatun</t>
  </si>
  <si>
    <t>68 NO. DHIRERCHAR PT-IIA</t>
  </si>
  <si>
    <t>Nurjahan Khatun</t>
  </si>
  <si>
    <t>64 NO. TARANGAPUR PT-I</t>
  </si>
  <si>
    <t>Kamela Khatun</t>
  </si>
  <si>
    <t>67 NO. DHIRERCHAR PT-IB</t>
  </si>
  <si>
    <t>114 NO. CHANDERGAON AWC</t>
  </si>
  <si>
    <t>224 NO. RANDHANIPARA</t>
  </si>
  <si>
    <t>55 NO SILDANGA AWC</t>
  </si>
  <si>
    <t>Soulmari</t>
  </si>
  <si>
    <t>Phunu Singha</t>
  </si>
  <si>
    <t>2319 NO. DHIRERCHAR LP SCHOOL</t>
  </si>
  <si>
    <t>18020502401</t>
  </si>
  <si>
    <t>9859527345</t>
  </si>
  <si>
    <t>1400 NO. LALKURA LP SCHOOL</t>
  </si>
  <si>
    <t>18020504701</t>
  </si>
  <si>
    <t>9854794760</t>
  </si>
  <si>
    <t>Merina Ahmed</t>
  </si>
  <si>
    <t>BHALTIKHOWA JOGIPARA PT-II VLP</t>
  </si>
  <si>
    <t>18020514904</t>
  </si>
  <si>
    <t>8011068105</t>
  </si>
  <si>
    <t>Kurchamari</t>
  </si>
  <si>
    <t>Bhanumati Ray</t>
  </si>
  <si>
    <t>2342 NO U. KAZIPARA LP SCHOOL</t>
  </si>
  <si>
    <t>18020515301</t>
  </si>
  <si>
    <t>9678606635</t>
  </si>
  <si>
    <t>183 NO. LALIAPARA</t>
  </si>
  <si>
    <t>Noonmati</t>
  </si>
  <si>
    <t>Jugamaya Sarkar</t>
  </si>
  <si>
    <t>Nili Devi</t>
  </si>
  <si>
    <t>31 NO. LALKURA</t>
  </si>
  <si>
    <t>1395 NO. PATADHUAPARA LPS</t>
  </si>
  <si>
    <t>18020502202</t>
  </si>
  <si>
    <t>8876298324</t>
  </si>
  <si>
    <t>BAIAPARA LP SCHOOL</t>
  </si>
  <si>
    <t>18020504001</t>
  </si>
  <si>
    <t>9435643836</t>
  </si>
  <si>
    <t>157 NO. SINGIMARI</t>
  </si>
  <si>
    <t>323 NO SINGIMARI-1 AP</t>
  </si>
  <si>
    <t>18020503208</t>
  </si>
  <si>
    <t>9707848925</t>
  </si>
  <si>
    <t>1514 NO. AIRMARI LP SCHOOL</t>
  </si>
  <si>
    <t>18020502201</t>
  </si>
  <si>
    <t>9706769857</t>
  </si>
  <si>
    <t>Lina Das</t>
  </si>
  <si>
    <t>018 NO AIRMARI LPS</t>
  </si>
  <si>
    <t>18020502205</t>
  </si>
  <si>
    <t>9864348080</t>
  </si>
  <si>
    <t>CHOIBARI SASLAKANDA  VLP</t>
  </si>
  <si>
    <t>18020510704</t>
  </si>
  <si>
    <t>9954026912</t>
  </si>
  <si>
    <t>2295 NO. LALIA PARA LP SCHOOL</t>
  </si>
  <si>
    <t>18020504201</t>
  </si>
  <si>
    <t>9954919569</t>
  </si>
  <si>
    <t>Rumi Nayak</t>
  </si>
  <si>
    <t>BAPUJI M.E.S</t>
  </si>
  <si>
    <t>18020515412</t>
  </si>
  <si>
    <t>191 NO. TUKRA FOREST BELDIPA</t>
  </si>
  <si>
    <t>106 NO KRISHNAKALI T.E. UPGRADED LP</t>
  </si>
  <si>
    <t>18020517501</t>
  </si>
  <si>
    <t>98 NO. CHOIBARI PT-IV</t>
  </si>
  <si>
    <t>MANIKUT SISHU NIKETON (VLP)</t>
  </si>
  <si>
    <t>18020505602</t>
  </si>
  <si>
    <t>533 NO. HARDEMARA LP SCHOOL</t>
  </si>
  <si>
    <t>18020514901</t>
  </si>
  <si>
    <t>CHOIBARI TG LP</t>
  </si>
  <si>
    <t>18020512102</t>
  </si>
  <si>
    <t>143 NO. NOLDOBA</t>
  </si>
  <si>
    <t>1205 NO. NOLDOBA LP SCHOOL</t>
  </si>
  <si>
    <t>18020500401</t>
  </si>
  <si>
    <t>19 NO. HARDEMARA</t>
  </si>
  <si>
    <t>5 NO. CHOIBARI HINDUPARA PT-I</t>
  </si>
  <si>
    <t>1923 NO PAKHIPARA LP SCHOOL</t>
  </si>
  <si>
    <t>22 NO. BAHALPUR TATPARA</t>
  </si>
  <si>
    <t>1397 NO. NATHPARA LP SCHOOL</t>
  </si>
  <si>
    <t>18020514501</t>
  </si>
  <si>
    <t>25 NO. BAHALPUR BORAPARA PT-I</t>
  </si>
  <si>
    <t>MOWATARI VLP</t>
  </si>
  <si>
    <t>18020515106</t>
  </si>
  <si>
    <t>138 NO. SEGUNJHARI</t>
  </si>
  <si>
    <t>CHAPOR H.S. SCHOOL</t>
  </si>
  <si>
    <t>18020515204</t>
  </si>
  <si>
    <t>099 NO SEGUNJHARI AP</t>
  </si>
  <si>
    <t>18020500801</t>
  </si>
  <si>
    <t>NARANARAYAN MES</t>
  </si>
  <si>
    <t>18020515409</t>
  </si>
  <si>
    <t>30 NO. BAHAL PUR J.B. SCHOOL</t>
  </si>
  <si>
    <t>18020500902</t>
  </si>
  <si>
    <t>PROGOTI VLP</t>
  </si>
  <si>
    <t>18020515105</t>
  </si>
  <si>
    <t>215 NO. SIMLABARI PT-I</t>
  </si>
  <si>
    <t>915 NO. GOURIPUR PARA LPS</t>
  </si>
  <si>
    <t>18020500301</t>
  </si>
  <si>
    <t>162 NO. CHAKCHAKA UTTAR</t>
  </si>
  <si>
    <t>DIGHIRPAR  VLP</t>
  </si>
  <si>
    <t>18020504004</t>
  </si>
  <si>
    <t>1726 NO. CHAKCHAKA LP SCHOOL</t>
  </si>
  <si>
    <t>18020500303</t>
  </si>
  <si>
    <t>405 NO. PUTHIMARI LP SCHOOL</t>
  </si>
  <si>
    <t>18020502701</t>
  </si>
  <si>
    <t>219 NO. SOULMARI</t>
  </si>
  <si>
    <t>1213 NO. SOULMARI LP SCHOOL</t>
  </si>
  <si>
    <t>18020502601</t>
  </si>
  <si>
    <t>159 NO. PUTHIMARI PT-IV</t>
  </si>
  <si>
    <t>MONALISA VLP</t>
  </si>
  <si>
    <t>18020506101</t>
  </si>
  <si>
    <t>NEW HATIPOTA ME MADRASSA</t>
  </si>
  <si>
    <t>18020511708</t>
  </si>
  <si>
    <t>ME</t>
  </si>
  <si>
    <t>2442/B NO. D. DHIRGHAT LPS</t>
  </si>
  <si>
    <t>18020503101</t>
  </si>
  <si>
    <t>PANBARI VLP</t>
  </si>
  <si>
    <t>18020511601</t>
  </si>
  <si>
    <t>JANAKALYAN PRE-SR. MADRASSA</t>
  </si>
  <si>
    <t>18020511706</t>
  </si>
  <si>
    <t>1923 NO. PAKHI PARA LP SCHOOL</t>
  </si>
  <si>
    <t>18020503102</t>
  </si>
  <si>
    <t>220 NO. PAKHIPARA</t>
  </si>
  <si>
    <t>NEW HATIPATA HIGH SCHOOL</t>
  </si>
  <si>
    <t>GHUNIMARI JANPRIYA V. L.P.S</t>
  </si>
  <si>
    <t>18020503008</t>
  </si>
  <si>
    <t>348 NO. CHANGBANDHA LP SCHOOL</t>
  </si>
  <si>
    <t>18020503201</t>
  </si>
  <si>
    <t>54 NO. CHANDARDINGA</t>
  </si>
  <si>
    <t>221 NO. FULJURPARA</t>
  </si>
  <si>
    <t>1725 NO. FULZARPARA LP SCHOOL</t>
  </si>
  <si>
    <t>18020503203</t>
  </si>
  <si>
    <t>AREARJHAR HIGH SCHOOL</t>
  </si>
  <si>
    <t>MAY DAY</t>
  </si>
  <si>
    <t>9678473319</t>
  </si>
  <si>
    <t>Chapar CHC</t>
  </si>
  <si>
    <t>Anjumanara Begum</t>
  </si>
  <si>
    <t>Nageswari Rabidas</t>
  </si>
  <si>
    <t>9706934328</t>
  </si>
  <si>
    <t>8011010568</t>
  </si>
  <si>
    <t>9678632979</t>
  </si>
  <si>
    <t>Saleha Khatun</t>
  </si>
  <si>
    <t>9859227947</t>
  </si>
  <si>
    <t>9706484704</t>
  </si>
  <si>
    <t>Hardemara</t>
  </si>
  <si>
    <t>Monjila Khatun</t>
  </si>
  <si>
    <t>Rowshanara Begum</t>
  </si>
  <si>
    <t>9435801002</t>
  </si>
  <si>
    <t>Bahalpur</t>
  </si>
  <si>
    <t>Malanchabala Ray</t>
  </si>
  <si>
    <t>Bhumika Nath</t>
  </si>
  <si>
    <t>9706659736</t>
  </si>
  <si>
    <t>Biroza Ray</t>
  </si>
  <si>
    <t>BUDHAA PURNIMA</t>
  </si>
  <si>
    <t>9957162583</t>
  </si>
  <si>
    <t>Jalikura</t>
  </si>
  <si>
    <t>Lila Das</t>
  </si>
  <si>
    <t>Korimon Bibi</t>
  </si>
  <si>
    <t>9707614315</t>
  </si>
  <si>
    <t>9954155162</t>
  </si>
  <si>
    <t>9435725690</t>
  </si>
  <si>
    <t>Simlabari</t>
  </si>
  <si>
    <t>Rezatun Nessa</t>
  </si>
  <si>
    <t>Monira Khatun</t>
  </si>
  <si>
    <t>Anjila Khatun</t>
  </si>
  <si>
    <t>Saleha Begum</t>
  </si>
  <si>
    <t>Islamari</t>
  </si>
  <si>
    <t>Aroti das</t>
  </si>
  <si>
    <t>Monika Adhikary</t>
  </si>
  <si>
    <t>Hamida Khatun</t>
  </si>
  <si>
    <t>Pinjira Khatun</t>
  </si>
  <si>
    <t>Diparani Das</t>
  </si>
  <si>
    <t>21 NO. JALIKURA</t>
  </si>
  <si>
    <t>1398 NO. JALIKURA LP SCHOOL</t>
  </si>
  <si>
    <t>18020511301</t>
  </si>
  <si>
    <t>24 NO. BAHALPUR BORAPARA PT-II</t>
  </si>
  <si>
    <t>20 NO. MOWKHUWA</t>
  </si>
  <si>
    <t>1945 NO. MOUKHOWA CH.LPS</t>
  </si>
  <si>
    <t>18020500701</t>
  </si>
  <si>
    <t>CHAPAR GIRLS M.E. SCHOOL</t>
  </si>
  <si>
    <t>18020515305</t>
  </si>
  <si>
    <t>628 NO. RAIJHARA J.B. SCHOOL</t>
  </si>
  <si>
    <t>18020500601</t>
  </si>
  <si>
    <t>26 NO. AIRMARI</t>
  </si>
  <si>
    <t>131 NO. MAJERGAON PUBPARA</t>
  </si>
  <si>
    <t>2009 NO. AMGURI LP SCHOOL</t>
  </si>
  <si>
    <t>18020500101</t>
  </si>
  <si>
    <t>2345 NO. K.GOSSAIGAON LPS</t>
  </si>
  <si>
    <t>18020515202</t>
  </si>
  <si>
    <t>193 NO. BALACHAR MOUKHUWA</t>
  </si>
  <si>
    <t>189 NO. SIMLAKANI BALAPARA</t>
  </si>
  <si>
    <t>197 NO. MISTRIPARA</t>
  </si>
  <si>
    <t>190 NO. GHUNECHAR AMPARA</t>
  </si>
  <si>
    <t>142 NO. JOGIPARA PT-I (A)</t>
  </si>
  <si>
    <t>BAHALPUR LALMATI VLP</t>
  </si>
  <si>
    <t>18020501102</t>
  </si>
  <si>
    <t>137 NO. TILAPARA</t>
  </si>
  <si>
    <t>17 NO DHIRBIL PT II AWC</t>
  </si>
  <si>
    <t>6 NO. CHOIBARI HINDUPARA PT-II</t>
  </si>
  <si>
    <t>18 NO. KURSHAKATI</t>
  </si>
  <si>
    <t>194 NO. JALIKURA CHAR</t>
  </si>
  <si>
    <t>63 NO. SREEGRAM PT-VI © KHERDUBI</t>
  </si>
  <si>
    <t>1889 NO. KHERDUBI LP SCHOOL</t>
  </si>
  <si>
    <t>18020511701</t>
  </si>
  <si>
    <t>110 NO. SREEGRAM PT-VI (B)</t>
  </si>
  <si>
    <t>2410/B NO. DHIRGHAT BARGHOLA  LPS</t>
  </si>
  <si>
    <t>18020511702</t>
  </si>
  <si>
    <t>DWARSHILA HIGH SCHOOL</t>
  </si>
  <si>
    <t>175 NO. MOSKAGURI</t>
  </si>
  <si>
    <t>GAURANGJYOTI HIGH SCHOOL</t>
  </si>
  <si>
    <t>83 NO. NOONMATI PT-I</t>
  </si>
  <si>
    <t>1399 NO NOONMATI LP SCHOOL</t>
  </si>
  <si>
    <t>18020513601</t>
  </si>
  <si>
    <t>139 NO. KASARIVITA</t>
  </si>
  <si>
    <t>109 NO. SILDANGA ISLAMARI</t>
  </si>
  <si>
    <t>2294 NO. JAYPUR LP SCHOOL</t>
  </si>
  <si>
    <t>18020513901</t>
  </si>
  <si>
    <t>252NO. SHILDANGA LP SCHOOL</t>
  </si>
  <si>
    <t>18020513301</t>
  </si>
  <si>
    <t>JANAPRIYA VLP</t>
  </si>
  <si>
    <t>18020503209</t>
  </si>
  <si>
    <t>226 NO. GOURIPURPARA CHANDIRPARA AWC</t>
  </si>
  <si>
    <t>1219 NO.CHANDIRPARA,R.PARA LPS</t>
  </si>
  <si>
    <t>18020502402</t>
  </si>
  <si>
    <t>146 NO. BALAJANI NEAR FOREST OFFICE</t>
  </si>
  <si>
    <t>71 NO. HAPAPARA PT-I</t>
  </si>
  <si>
    <t>72 NO. GOURANGTARY PT-III</t>
  </si>
  <si>
    <t>153 NO. ALEGHARTILA</t>
  </si>
  <si>
    <t>230 NO. TUKUPARA</t>
  </si>
  <si>
    <t>231 NO. BOJER PARA</t>
  </si>
  <si>
    <t>JALIKURA</t>
  </si>
  <si>
    <t>Morjina Bewa</t>
  </si>
  <si>
    <t>9859164105</t>
  </si>
  <si>
    <t>EID UL FITRE</t>
  </si>
  <si>
    <t>Jorina Begum</t>
  </si>
  <si>
    <t>9954464443</t>
  </si>
  <si>
    <t>9957386702</t>
  </si>
  <si>
    <t>9435639643</t>
  </si>
  <si>
    <t>Khodeza Bibi</t>
  </si>
  <si>
    <t>Hasna Banu</t>
  </si>
  <si>
    <t>9859236890</t>
  </si>
  <si>
    <t>Anubala Ray</t>
  </si>
  <si>
    <t>Aleka Bibi</t>
  </si>
  <si>
    <t>9954739908</t>
  </si>
  <si>
    <t>Bharati Nath</t>
  </si>
  <si>
    <t>FOLIMARI</t>
  </si>
  <si>
    <t>Buluwara Begum</t>
  </si>
  <si>
    <t>Rakhi Das</t>
  </si>
  <si>
    <t>Azima Begum</t>
  </si>
  <si>
    <t>Somiran Nessa</t>
  </si>
  <si>
    <t>9435126332</t>
  </si>
  <si>
    <t>9954893022</t>
  </si>
  <si>
    <t>Maleka Khatun</t>
  </si>
  <si>
    <t>9859135791</t>
  </si>
  <si>
    <t>9859487430</t>
  </si>
  <si>
    <t>7896328264</t>
  </si>
  <si>
    <t>9957299040</t>
  </si>
  <si>
    <t>Meherbanu Nessa</t>
  </si>
  <si>
    <t>9864734345</t>
  </si>
  <si>
    <t>Kaljani</t>
  </si>
  <si>
    <t>Rashida Begum</t>
  </si>
  <si>
    <t>Salkocha</t>
  </si>
  <si>
    <t>Alpona Das</t>
  </si>
  <si>
    <t>Debula Devi</t>
  </si>
  <si>
    <t>Sulabha Baruah</t>
  </si>
  <si>
    <t>198 NO. KOLOBARI BORPARA</t>
  </si>
  <si>
    <t>199 NO. BORAIBARI</t>
  </si>
  <si>
    <t>200 NO. KURSHAKATI</t>
  </si>
  <si>
    <t>135 NO. THOTAPARA</t>
  </si>
  <si>
    <t>34 NO. SAGALKHUTI</t>
  </si>
  <si>
    <t>192 NO. NAMAPARA</t>
  </si>
  <si>
    <t>11 NO CHOIBARI PT II AWC</t>
  </si>
  <si>
    <t>35 NO. BARUNITARA PT-I</t>
  </si>
  <si>
    <t>36 NO. BARUNITARA PT-II</t>
  </si>
  <si>
    <t>37 NO. BARUNITARA PT-III</t>
  </si>
  <si>
    <t>38 NO. KHUTAPARA</t>
  </si>
  <si>
    <t>196 NO KOIMARIPARA AWC</t>
  </si>
  <si>
    <t>186 NO. JUGULIKHANDA</t>
  </si>
  <si>
    <t>39 NO. NIDANI</t>
  </si>
  <si>
    <t>204 NO. BATORDOL</t>
  </si>
  <si>
    <t>208 NO. NAYAPARA</t>
  </si>
  <si>
    <t>196 NO. KAIMARIPARA</t>
  </si>
  <si>
    <t>158 NO NAYERALGAPARA AWC</t>
  </si>
  <si>
    <t>207 NO. NIGUM</t>
  </si>
  <si>
    <t>8 NO. SASLAPARA PT-II</t>
  </si>
  <si>
    <t>12 NO. CHOIBARI TE PT-III</t>
  </si>
  <si>
    <t>188 NO. ISLAMPUR NIGAM</t>
  </si>
  <si>
    <t>184 NO. CHAMPABATI NIGAM</t>
  </si>
  <si>
    <t>131 NO MAJERGAON PUB PARA AWC</t>
  </si>
  <si>
    <t>44 NO. TAKRABANDHA PT-II</t>
  </si>
  <si>
    <t>40 NO. JAMDUAR PT-I</t>
  </si>
  <si>
    <t>164 NO. JOMDUAR TILLAPARA</t>
  </si>
  <si>
    <t>167 NO. TAKRABANDHA PITBARI</t>
  </si>
  <si>
    <t>168 NO. CHIRAKUTA KACHUBARI</t>
  </si>
  <si>
    <t>165 NO. EKLAPARA</t>
  </si>
  <si>
    <t>234 NO.SHOULMARI</t>
  </si>
  <si>
    <t>49 NO SORUABAKRA AWC</t>
  </si>
  <si>
    <t>216 NO. SIMLABARI PT-III</t>
  </si>
  <si>
    <t>229 NO. PAHARPARA DUDHNATH HILL</t>
  </si>
  <si>
    <t>100 NO. JOMDUAR PT-III</t>
  </si>
  <si>
    <t>240 NO. AGILAGAON PASILAGAON</t>
  </si>
  <si>
    <t>176 NO. HATIPOTA PT-II</t>
  </si>
  <si>
    <t>57 NO HATIPOTA PT II AWC</t>
  </si>
  <si>
    <t>29 NO. SIMLABARI PT-III(A)</t>
  </si>
  <si>
    <t>173 NO. NEW HATIPOTA 9 NO. TILA</t>
  </si>
  <si>
    <t>169 NO. HARKATA M PARA UTTAR PT.</t>
  </si>
  <si>
    <t>55 NO. SILDANGA</t>
  </si>
  <si>
    <t>30 NO. SIMLABARI PT-III(A)</t>
  </si>
  <si>
    <t>75 NO. BHELUPARA PT-II</t>
  </si>
  <si>
    <t>28 NO. SIMLABARI PT-II(B)</t>
  </si>
  <si>
    <t>106 NO. SIMLABARI PT-II</t>
  </si>
  <si>
    <t>233 NO BEDBARI TOKORABANDHA AWC</t>
  </si>
  <si>
    <t>237 NO. HAPAPARA</t>
  </si>
  <si>
    <t>110 NO SREGRAM AWC</t>
  </si>
  <si>
    <t>Nilima Ray</t>
  </si>
  <si>
    <t>Mina Sutradhar</t>
  </si>
  <si>
    <t>Sarmila Tani</t>
  </si>
  <si>
    <t>Bijon Sarkar</t>
  </si>
  <si>
    <t>Tanuja Baruah</t>
  </si>
  <si>
    <t>Sushila Ray</t>
  </si>
  <si>
    <t>Batordol</t>
  </si>
  <si>
    <t>Bhagirathi Ray</t>
  </si>
  <si>
    <t>Sarala Ray</t>
  </si>
  <si>
    <t xml:space="preserve">Ranjubala Ray </t>
  </si>
  <si>
    <t>Sakera Khatun</t>
  </si>
  <si>
    <t>Purnima Uraw</t>
  </si>
  <si>
    <t>Koushllya Singha</t>
  </si>
  <si>
    <t>Santoushpur</t>
  </si>
  <si>
    <t>Purnima Ray</t>
  </si>
  <si>
    <t>Rashida Khatun</t>
  </si>
  <si>
    <t>Jamela Khatun</t>
  </si>
  <si>
    <t>Monowara Begum</t>
  </si>
  <si>
    <t>Somila Khatun</t>
  </si>
  <si>
    <t>Afruza Begum</t>
  </si>
  <si>
    <t>Shahanoor Begum</t>
  </si>
  <si>
    <t>Nill</t>
  </si>
  <si>
    <t>Jamuna Devi</t>
  </si>
  <si>
    <t>Rahima Khatun</t>
  </si>
  <si>
    <t>Goljan Nessa</t>
  </si>
  <si>
    <t>Shaleha Khatun</t>
  </si>
  <si>
    <t>Romina Bibi</t>
  </si>
  <si>
    <t>Juthika Barman</t>
  </si>
  <si>
    <t>2412/B NO. S. ALI SARKAR MEM LPS</t>
  </si>
  <si>
    <t>18020515304</t>
  </si>
  <si>
    <t>195 NO. DHORAMPUR COLLAGE NAGAR</t>
  </si>
  <si>
    <t>17 NO. DHIRBIL PT-II</t>
  </si>
  <si>
    <t>CHAPAR GIRLS HIGH SCHOOL</t>
  </si>
  <si>
    <t>FALIMARI ME SCHOOL</t>
  </si>
  <si>
    <t>18020503704</t>
  </si>
  <si>
    <t>1580 NO. CHAPAR LP SCHOOL</t>
  </si>
  <si>
    <t>18020515203</t>
  </si>
  <si>
    <t>CHAPOR M.E. SCHOOL</t>
  </si>
  <si>
    <t>18020515306</t>
  </si>
  <si>
    <t>CHAPAR HIGHER SECONDARY MADRASHA</t>
  </si>
  <si>
    <t>132 NO. SIDAGURI</t>
  </si>
  <si>
    <t>SIDAGURI VLP</t>
  </si>
  <si>
    <t>18020510902</t>
  </si>
  <si>
    <t>185 NO. KURCHAMARI</t>
  </si>
  <si>
    <t>497 NO. MOWATARI MOKTUB LP SCHOOL</t>
  </si>
  <si>
    <t>18020515201</t>
  </si>
  <si>
    <t>KURSHAMARI VLP</t>
  </si>
  <si>
    <t>18020510202</t>
  </si>
  <si>
    <t>202 NO. VELTIKHUWA</t>
  </si>
  <si>
    <t>97 NO. KURCHAMARI</t>
  </si>
  <si>
    <t>7 NO. SASLAPARA PT-I</t>
  </si>
  <si>
    <t>2243/B NO FOLIMARI LP SCHOOL</t>
  </si>
  <si>
    <t>1879 NO. KAZIPARA LP SCHOOL</t>
  </si>
  <si>
    <t>18020515302</t>
  </si>
  <si>
    <t>438 NO. BHANDANI LP SCHOOL</t>
  </si>
  <si>
    <t>18020511001</t>
  </si>
  <si>
    <t>DHIRBIL KOLOBARI  VLP</t>
  </si>
  <si>
    <t>GYAN PITH VLP</t>
  </si>
  <si>
    <t>18020503210</t>
  </si>
  <si>
    <t>27 NO. SIMLABARI PT-II(A)</t>
  </si>
  <si>
    <t>1995 NO. SIMLABARI LP SCHOOL</t>
  </si>
  <si>
    <t>18020503001</t>
  </si>
  <si>
    <t>TILAPARA HIGH SCHOOL</t>
  </si>
  <si>
    <t>170 NO. HARKATA HINDUPARA</t>
  </si>
  <si>
    <t>ROWMARI SHASHANGHAT J.V.L.P.S.</t>
  </si>
  <si>
    <t>18020515417</t>
  </si>
  <si>
    <t>168 NO. DWARSILA LP SCHOOL</t>
  </si>
  <si>
    <t>18020504301</t>
  </si>
  <si>
    <t>77 NO. SREEGRAM PT-I</t>
  </si>
  <si>
    <t>554 NO.SREERGRAM LP SCHOOL</t>
  </si>
  <si>
    <t>18020506301</t>
  </si>
  <si>
    <t>148 NO. SREEGRAM PT-II</t>
  </si>
  <si>
    <t>BHULKAGURI VLP</t>
  </si>
  <si>
    <t>18020512503</t>
  </si>
  <si>
    <t>2255 NO.BHOLANATH LP SCHOOL</t>
  </si>
  <si>
    <t>18020509101</t>
  </si>
  <si>
    <t>82 NO. HARKATA MUSLIMPARA</t>
  </si>
  <si>
    <t>2006 NO. HARKATA LP SCHOOL</t>
  </si>
  <si>
    <t>18020513401</t>
  </si>
  <si>
    <t>SALKOCHA GIRLS HIGH SCHOOL</t>
  </si>
  <si>
    <t>NATEYA V.L.P.SCHOOL</t>
  </si>
  <si>
    <t>18020505306</t>
  </si>
  <si>
    <t>1576 NO. MOHESHDEW LP SCHOOL</t>
  </si>
  <si>
    <t>18020506201</t>
  </si>
  <si>
    <t>2052 NO. CHAKCHAKA LP SCHOOL</t>
  </si>
  <si>
    <t>18020513402</t>
  </si>
  <si>
    <t>PUTHIMARI CHANDIPARA HIGH SCHOOL</t>
  </si>
  <si>
    <t>2019 BHAGABATI LP SCHOOL</t>
  </si>
  <si>
    <t>18020505901</t>
  </si>
  <si>
    <t>211 NO. BARONTOLA</t>
  </si>
  <si>
    <t>212 NO. NEOGIPARA</t>
  </si>
  <si>
    <t>9435296875</t>
  </si>
  <si>
    <t>Puspeswari Ray</t>
  </si>
  <si>
    <t>Rabiya Begum</t>
  </si>
  <si>
    <t>9577629290</t>
  </si>
  <si>
    <t>9954721146</t>
  </si>
  <si>
    <t>9954459444</t>
  </si>
  <si>
    <t>ID UZ JUHA</t>
  </si>
  <si>
    <t>INDIPENDENCE DAY</t>
  </si>
  <si>
    <t>8472869831</t>
  </si>
  <si>
    <t>Tohiran Bibi</t>
  </si>
  <si>
    <t>MADHAB DEV</t>
  </si>
  <si>
    <t>9435619645</t>
  </si>
  <si>
    <t>9577470370</t>
  </si>
  <si>
    <t>JANMASTAMI</t>
  </si>
  <si>
    <t>Marjina Begum</t>
  </si>
  <si>
    <t>9864375405</t>
  </si>
  <si>
    <t>9954919222</t>
  </si>
  <si>
    <t>9678740588</t>
  </si>
  <si>
    <t>8822601523</t>
  </si>
  <si>
    <t>9954252770</t>
  </si>
  <si>
    <t>Kabita Devi</t>
  </si>
  <si>
    <t>9954467637</t>
  </si>
  <si>
    <t>9859557242</t>
  </si>
  <si>
    <t>Horirdol</t>
  </si>
  <si>
    <t>Afsan Nessa</t>
  </si>
  <si>
    <t>Rita Barman</t>
  </si>
  <si>
    <t>9435126646</t>
  </si>
  <si>
    <t>9859490708</t>
  </si>
  <si>
    <t>9859073787</t>
  </si>
  <si>
    <t>9859038518</t>
  </si>
  <si>
    <t>8876301658</t>
  </si>
  <si>
    <t>9401040877</t>
  </si>
  <si>
    <t>9854706249</t>
  </si>
  <si>
    <t>9435245791</t>
  </si>
  <si>
    <t>Pranati Sutradhar</t>
  </si>
  <si>
    <t>CHAPAR M.E. MADRASSA</t>
  </si>
  <si>
    <t>18020515403</t>
  </si>
  <si>
    <t>145 NO. HASHDOBA KHUTAPARA</t>
  </si>
  <si>
    <t>HASDOBA T.G. VLP</t>
  </si>
  <si>
    <t>18020517801</t>
  </si>
  <si>
    <t>205 NO. KHERBARI LINE + 7 NO. LINE</t>
  </si>
  <si>
    <t>691 NO SANTIPUR LP SCHOOL</t>
  </si>
  <si>
    <t>18020515303</t>
  </si>
  <si>
    <t>CHAGALKHUTI NABORATNA VLP</t>
  </si>
  <si>
    <t>18020503804</t>
  </si>
  <si>
    <t>VEERSHAH ME SCHOOL</t>
  </si>
  <si>
    <t>18020503802</t>
  </si>
  <si>
    <t>2343 NO. RATNAPIT LP SCHOOL</t>
  </si>
  <si>
    <t>18020515407</t>
  </si>
  <si>
    <t>GHOPERGAON VLP</t>
  </si>
  <si>
    <t>18020517703</t>
  </si>
  <si>
    <t>180 NO. BANIAPARA</t>
  </si>
  <si>
    <t>203 NO. SAGALKHUTI MUSLIMPARA</t>
  </si>
  <si>
    <t>CHAPOR TG LPS</t>
  </si>
  <si>
    <t>18020509604</t>
  </si>
  <si>
    <t>1220 NO. S. BHATIPARA LPSCHOOL</t>
  </si>
  <si>
    <t>18020515405</t>
  </si>
  <si>
    <t>PAGLADARA T.G. VLP</t>
  </si>
  <si>
    <t>18020517101</t>
  </si>
  <si>
    <t>241 NO. SAGALKHUTI</t>
  </si>
  <si>
    <t>1151 NO. CHAPOR JB SCHOOL</t>
  </si>
  <si>
    <t>18020515401</t>
  </si>
  <si>
    <t>2344 NO. ROWMARI LP SCHOOL</t>
  </si>
  <si>
    <t>18020515406</t>
  </si>
  <si>
    <t>210 NO. BAMUNPARA</t>
  </si>
  <si>
    <t>SATYAPUR BHAKATGAON ME SCHOOL</t>
  </si>
  <si>
    <t>18020515404</t>
  </si>
  <si>
    <t>11 NO. CHOIBARI TE PT-II</t>
  </si>
  <si>
    <t>CHOIBARI T.E. M.E.S.</t>
  </si>
  <si>
    <t>18020517302</t>
  </si>
  <si>
    <t>DHIRGHAT SENIOR MADRASSA</t>
  </si>
  <si>
    <t>18020503103</t>
  </si>
  <si>
    <t>193 NO HRISHIPARA AP</t>
  </si>
  <si>
    <t>18020506202</t>
  </si>
  <si>
    <t>214 NO. RISHIPARA</t>
  </si>
  <si>
    <t>2239 NO. BURABABA LP SCHOOL</t>
  </si>
  <si>
    <t>18020507601</t>
  </si>
  <si>
    <t>76 NO. SALKOCHA MILON</t>
  </si>
  <si>
    <t>SALKOCHA H.S. SCHOOL</t>
  </si>
  <si>
    <t>18020508301</t>
  </si>
  <si>
    <t>236 NO. UKUNIMARI</t>
  </si>
  <si>
    <t>939 NO.UKUNIMARI LP SCHOOL</t>
  </si>
  <si>
    <t>18020509801</t>
  </si>
  <si>
    <t>2444/B CHARUA BAKRA LP SCHOOL</t>
  </si>
  <si>
    <t>18020505002</t>
  </si>
  <si>
    <t>VELUPARA M.V. SCHOOL</t>
  </si>
  <si>
    <t>18020506401</t>
  </si>
  <si>
    <t>1541 NO. KAMARDIHI LP SCHOOL</t>
  </si>
  <si>
    <t>18020505201</t>
  </si>
  <si>
    <t>2424/B DIGHAL LEZA LP SCHOOL</t>
  </si>
  <si>
    <t>18020505001</t>
  </si>
  <si>
    <t>104 NO. GAURANGTARI LP SCHOOL</t>
  </si>
  <si>
    <t>18020510101</t>
  </si>
  <si>
    <t>1680 NO.CHILKIKHATA LP SCHOOL</t>
  </si>
  <si>
    <t>18020509701</t>
  </si>
  <si>
    <t>235 NO. PUKHURIPARA</t>
  </si>
  <si>
    <t>116 NO.PUKHURIPARA LP SCHOOL</t>
  </si>
  <si>
    <t>BORAIBARI KARIKORPARA VLP</t>
  </si>
  <si>
    <t>18020500103</t>
  </si>
  <si>
    <t>2242 NO. TULUPARA LP SCHOOL</t>
  </si>
  <si>
    <t>18020505301</t>
  </si>
  <si>
    <t>53 NO. CHIKIKHATA</t>
  </si>
  <si>
    <t>201 NO. KURSHAKATI KOLANIPARA</t>
  </si>
  <si>
    <t>882 NO.BAMUNPARA LP SCHOOL</t>
  </si>
  <si>
    <t>18020505902</t>
  </si>
  <si>
    <t>9401345713</t>
  </si>
  <si>
    <t>TEACHER DAY</t>
  </si>
  <si>
    <t>9864733168</t>
  </si>
  <si>
    <t>Premboti Chik Baraik</t>
  </si>
  <si>
    <t>9435512818</t>
  </si>
  <si>
    <t>9613720127</t>
  </si>
  <si>
    <t>MAHARRAM</t>
  </si>
  <si>
    <t>9954990767</t>
  </si>
  <si>
    <t>9577446421</t>
  </si>
  <si>
    <t>9954130707</t>
  </si>
  <si>
    <t>9508984869</t>
  </si>
  <si>
    <t>9954893275</t>
  </si>
  <si>
    <t>9854936346</t>
  </si>
  <si>
    <t>Champa Das</t>
  </si>
  <si>
    <t>9678884968</t>
  </si>
  <si>
    <t>9706931547</t>
  </si>
  <si>
    <t>HARDEMARA</t>
  </si>
  <si>
    <t>Faguni Barman</t>
  </si>
  <si>
    <t>9954739900</t>
  </si>
  <si>
    <t>9954990871</t>
  </si>
  <si>
    <t>9859481931</t>
  </si>
  <si>
    <t>9864780559</t>
  </si>
  <si>
    <t>9707849127</t>
  </si>
  <si>
    <t>Sarajini Singha</t>
  </si>
  <si>
    <t>9435848315</t>
  </si>
  <si>
    <t>9678240094</t>
  </si>
  <si>
    <t>9854794766</t>
  </si>
  <si>
    <t>9954866245</t>
  </si>
  <si>
    <t>9678481897</t>
  </si>
  <si>
    <t>8011448464</t>
  </si>
  <si>
    <t>9954796035</t>
  </si>
  <si>
    <t>Binapani Ray</t>
  </si>
  <si>
    <t>9435644033</t>
  </si>
  <si>
    <t>9954311889</t>
  </si>
  <si>
    <t>9859752456</t>
  </si>
  <si>
    <t>9859164971</t>
  </si>
  <si>
    <t>JINAH ALOM</t>
  </si>
  <si>
    <t>C.R.DAS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</si>
</sst>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3"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color rgb="FFFF0000"/>
      <name val="Arial Narrow"/>
      <family val="2"/>
    </font>
    <font>
      <sz val="11"/>
      <color theme="3" tint="0.39997558519241921"/>
      <name val="Arial Narrow"/>
      <family val="2"/>
    </font>
    <font>
      <sz val="11"/>
      <name val="Arial Narrow"/>
      <family val="2"/>
    </font>
    <font>
      <sz val="10"/>
      <color theme="1"/>
      <name val="Arial Narrow"/>
      <family val="2"/>
    </font>
    <font>
      <sz val="10"/>
      <color rgb="FFFF0000"/>
      <name val="Arial Narrow"/>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7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164" fontId="18" fillId="0" borderId="1" xfId="0" applyNumberFormat="1"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164" fontId="19" fillId="0" borderId="1" xfId="0" applyNumberFormat="1"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1" fontId="20"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1" fillId="0" borderId="1" xfId="0" applyFont="1" applyBorder="1" applyProtection="1">
      <protection locked="0"/>
    </xf>
    <xf numFmtId="0" fontId="21" fillId="0" borderId="1" xfId="0" applyFont="1" applyBorder="1" applyAlignment="1" applyProtection="1">
      <alignment horizontal="center" vertical="center" wrapText="1"/>
      <protection locked="0"/>
    </xf>
    <xf numFmtId="1"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left" vertical="center" wrapText="1"/>
      <protection locked="0"/>
    </xf>
    <xf numFmtId="1" fontId="21" fillId="0" borderId="1" xfId="0" applyNumberFormat="1" applyFont="1" applyFill="1" applyBorder="1" applyAlignment="1" applyProtection="1">
      <alignment horizontal="center" vertical="center" wrapText="1"/>
      <protection locked="0"/>
    </xf>
    <xf numFmtId="164" fontId="22"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164" fontId="21" fillId="0" borderId="1" xfId="0" applyNumberFormat="1" applyFont="1" applyBorder="1" applyAlignment="1" applyProtection="1">
      <alignment horizontal="center" vertical="center" wrapText="1"/>
      <protection locked="0"/>
    </xf>
    <xf numFmtId="164" fontId="2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164" fontId="21" fillId="0" borderId="1" xfId="0" applyNumberFormat="1"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164" fontId="18" fillId="0" borderId="1" xfId="0" applyNumberFormat="1" applyFont="1" applyBorder="1" applyAlignment="1" applyProtection="1">
      <alignment horizontal="center" vertical="center"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tabSelected="1" workbookViewId="0">
      <selection activeCell="N17" sqref="N17"/>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118" t="s">
        <v>69</v>
      </c>
      <c r="B1" s="118"/>
      <c r="C1" s="118"/>
      <c r="D1" s="118"/>
      <c r="E1" s="118"/>
      <c r="F1" s="118"/>
      <c r="G1" s="118"/>
      <c r="H1" s="118"/>
      <c r="I1" s="118"/>
      <c r="J1" s="118"/>
      <c r="K1" s="118"/>
      <c r="L1" s="118"/>
      <c r="M1" s="118"/>
    </row>
    <row r="2" spans="1:14" x14ac:dyDescent="0.3">
      <c r="A2" s="119" t="s">
        <v>0</v>
      </c>
      <c r="B2" s="119"/>
      <c r="C2" s="121" t="s">
        <v>68</v>
      </c>
      <c r="D2" s="122"/>
      <c r="E2" s="2" t="s">
        <v>1</v>
      </c>
      <c r="F2" s="136" t="s">
        <v>91</v>
      </c>
      <c r="G2" s="136"/>
      <c r="H2" s="136"/>
      <c r="I2" s="136"/>
      <c r="J2" s="136"/>
      <c r="K2" s="133" t="s">
        <v>24</v>
      </c>
      <c r="L2" s="133"/>
      <c r="M2" s="36" t="s">
        <v>92</v>
      </c>
    </row>
    <row r="3" spans="1:14" ht="7.5" customHeight="1" x14ac:dyDescent="0.3">
      <c r="A3" s="97"/>
      <c r="B3" s="97"/>
      <c r="C3" s="97"/>
      <c r="D3" s="97"/>
      <c r="E3" s="97"/>
      <c r="F3" s="96"/>
      <c r="G3" s="96"/>
      <c r="H3" s="96"/>
      <c r="I3" s="96"/>
      <c r="J3" s="96"/>
      <c r="K3" s="98"/>
      <c r="L3" s="98"/>
      <c r="M3" s="98"/>
    </row>
    <row r="4" spans="1:14" x14ac:dyDescent="0.3">
      <c r="A4" s="129" t="s">
        <v>2</v>
      </c>
      <c r="B4" s="130"/>
      <c r="C4" s="130"/>
      <c r="D4" s="130"/>
      <c r="E4" s="131"/>
      <c r="F4" s="96"/>
      <c r="G4" s="96"/>
      <c r="H4" s="96"/>
      <c r="I4" s="99" t="s">
        <v>60</v>
      </c>
      <c r="J4" s="99"/>
      <c r="K4" s="99"/>
      <c r="L4" s="99"/>
      <c r="M4" s="99"/>
    </row>
    <row r="5" spans="1:14" ht="18.75" customHeight="1" x14ac:dyDescent="0.3">
      <c r="A5" s="94" t="s">
        <v>4</v>
      </c>
      <c r="B5" s="94"/>
      <c r="C5" s="112" t="s">
        <v>708</v>
      </c>
      <c r="D5" s="132"/>
      <c r="E5" s="113"/>
      <c r="F5" s="96"/>
      <c r="G5" s="96"/>
      <c r="H5" s="96"/>
      <c r="I5" s="123" t="s">
        <v>5</v>
      </c>
      <c r="J5" s="123"/>
      <c r="K5" s="126" t="s">
        <v>709</v>
      </c>
      <c r="L5" s="127"/>
      <c r="M5" s="128"/>
    </row>
    <row r="6" spans="1:14" ht="18.75" customHeight="1" x14ac:dyDescent="0.3">
      <c r="A6" s="95" t="s">
        <v>18</v>
      </c>
      <c r="B6" s="95"/>
      <c r="C6" s="37"/>
      <c r="D6" s="120"/>
      <c r="E6" s="120"/>
      <c r="F6" s="96"/>
      <c r="G6" s="96"/>
      <c r="H6" s="96"/>
      <c r="I6" s="95" t="s">
        <v>18</v>
      </c>
      <c r="J6" s="95"/>
      <c r="K6" s="124"/>
      <c r="L6" s="125"/>
      <c r="M6" s="134"/>
      <c r="N6" s="128"/>
    </row>
    <row r="7" spans="1:14" x14ac:dyDescent="0.3">
      <c r="A7" s="93" t="s">
        <v>3</v>
      </c>
      <c r="B7" s="93"/>
      <c r="C7" s="93"/>
      <c r="D7" s="93"/>
      <c r="E7" s="93"/>
      <c r="F7" s="93"/>
      <c r="G7" s="93"/>
      <c r="H7" s="93"/>
      <c r="I7" s="93"/>
      <c r="J7" s="93"/>
      <c r="K7" s="93"/>
      <c r="L7" s="93"/>
      <c r="M7" s="93"/>
    </row>
    <row r="8" spans="1:14" x14ac:dyDescent="0.3">
      <c r="A8" s="141" t="s">
        <v>21</v>
      </c>
      <c r="B8" s="142"/>
      <c r="C8" s="143"/>
      <c r="D8" s="3" t="s">
        <v>20</v>
      </c>
      <c r="E8" s="55"/>
      <c r="F8" s="103"/>
      <c r="G8" s="104"/>
      <c r="H8" s="104"/>
      <c r="I8" s="141" t="s">
        <v>22</v>
      </c>
      <c r="J8" s="142"/>
      <c r="K8" s="143"/>
      <c r="L8" s="3" t="s">
        <v>20</v>
      </c>
      <c r="M8" s="55"/>
    </row>
    <row r="9" spans="1:14" x14ac:dyDescent="0.3">
      <c r="A9" s="108" t="s">
        <v>26</v>
      </c>
      <c r="B9" s="109"/>
      <c r="C9" s="6" t="s">
        <v>6</v>
      </c>
      <c r="D9" s="9" t="s">
        <v>12</v>
      </c>
      <c r="E9" s="5" t="s">
        <v>15</v>
      </c>
      <c r="F9" s="105"/>
      <c r="G9" s="106"/>
      <c r="H9" s="106"/>
      <c r="I9" s="108" t="s">
        <v>26</v>
      </c>
      <c r="J9" s="109"/>
      <c r="K9" s="6" t="s">
        <v>6</v>
      </c>
      <c r="L9" s="9" t="s">
        <v>12</v>
      </c>
      <c r="M9" s="5" t="s">
        <v>15</v>
      </c>
    </row>
    <row r="10" spans="1:14" x14ac:dyDescent="0.3">
      <c r="A10" s="117" t="s">
        <v>79</v>
      </c>
      <c r="B10" s="117"/>
      <c r="C10" s="17" t="s">
        <v>87</v>
      </c>
      <c r="D10" s="91">
        <v>8721968879</v>
      </c>
      <c r="E10" s="38"/>
      <c r="F10" s="105"/>
      <c r="G10" s="106"/>
      <c r="H10" s="106"/>
      <c r="I10" s="110" t="s">
        <v>83</v>
      </c>
      <c r="J10" s="111"/>
      <c r="K10" s="17" t="s">
        <v>87</v>
      </c>
      <c r="L10" s="92">
        <v>9957864506</v>
      </c>
      <c r="M10" s="38"/>
    </row>
    <row r="11" spans="1:14" x14ac:dyDescent="0.3">
      <c r="A11" s="117" t="s">
        <v>80</v>
      </c>
      <c r="B11" s="117"/>
      <c r="C11" s="17" t="s">
        <v>87</v>
      </c>
      <c r="D11" s="91">
        <v>9401603586</v>
      </c>
      <c r="E11" s="38"/>
      <c r="F11" s="105"/>
      <c r="G11" s="106"/>
      <c r="H11" s="106"/>
      <c r="I11" s="112" t="s">
        <v>84</v>
      </c>
      <c r="J11" s="113"/>
      <c r="K11" s="20" t="s">
        <v>88</v>
      </c>
      <c r="L11" s="92">
        <v>8720903690</v>
      </c>
      <c r="M11" s="38"/>
    </row>
    <row r="12" spans="1:14" x14ac:dyDescent="0.3">
      <c r="A12" s="117" t="s">
        <v>81</v>
      </c>
      <c r="B12" s="117"/>
      <c r="C12" s="17" t="s">
        <v>89</v>
      </c>
      <c r="D12" s="91">
        <v>9954294348</v>
      </c>
      <c r="E12" s="38"/>
      <c r="F12" s="105"/>
      <c r="G12" s="106"/>
      <c r="H12" s="106"/>
      <c r="I12" s="110" t="s">
        <v>85</v>
      </c>
      <c r="J12" s="111"/>
      <c r="K12" s="17" t="s">
        <v>89</v>
      </c>
      <c r="L12" s="92">
        <v>9864766512</v>
      </c>
      <c r="M12" s="38"/>
    </row>
    <row r="13" spans="1:14" x14ac:dyDescent="0.3">
      <c r="A13" s="117" t="s">
        <v>82</v>
      </c>
      <c r="B13" s="117"/>
      <c r="C13" s="17" t="s">
        <v>90</v>
      </c>
      <c r="D13" s="91">
        <v>8752887815</v>
      </c>
      <c r="E13" s="38"/>
      <c r="F13" s="105"/>
      <c r="G13" s="106"/>
      <c r="H13" s="106"/>
      <c r="I13" s="110" t="s">
        <v>86</v>
      </c>
      <c r="J13" s="111"/>
      <c r="K13" s="17" t="s">
        <v>90</v>
      </c>
      <c r="L13" s="92">
        <v>7663834146</v>
      </c>
      <c r="M13" s="38"/>
    </row>
    <row r="14" spans="1:14" x14ac:dyDescent="0.3">
      <c r="A14" s="114" t="s">
        <v>19</v>
      </c>
      <c r="B14" s="115"/>
      <c r="C14" s="116"/>
      <c r="D14" s="140"/>
      <c r="E14" s="140"/>
      <c r="F14" s="105"/>
      <c r="G14" s="106"/>
      <c r="H14" s="106"/>
      <c r="I14" s="107"/>
      <c r="J14" s="107"/>
      <c r="K14" s="107"/>
      <c r="L14" s="107"/>
      <c r="M14" s="107"/>
      <c r="N14" s="8"/>
    </row>
    <row r="15" spans="1:14" x14ac:dyDescent="0.3">
      <c r="A15" s="102"/>
      <c r="B15" s="102"/>
      <c r="C15" s="102"/>
      <c r="D15" s="102"/>
      <c r="E15" s="102"/>
      <c r="F15" s="102"/>
      <c r="G15" s="102"/>
      <c r="H15" s="102"/>
      <c r="I15" s="102"/>
      <c r="J15" s="102"/>
      <c r="K15" s="102"/>
      <c r="L15" s="102"/>
      <c r="M15" s="102"/>
    </row>
    <row r="16" spans="1:14" x14ac:dyDescent="0.3">
      <c r="A16" s="101" t="s">
        <v>44</v>
      </c>
      <c r="B16" s="101"/>
      <c r="C16" s="101"/>
      <c r="D16" s="101"/>
      <c r="E16" s="101"/>
      <c r="F16" s="101"/>
      <c r="G16" s="101"/>
      <c r="H16" s="101"/>
      <c r="I16" s="101"/>
      <c r="J16" s="101"/>
      <c r="K16" s="101"/>
      <c r="L16" s="101"/>
      <c r="M16" s="101"/>
    </row>
    <row r="17" spans="1:13" ht="32.25" customHeight="1" x14ac:dyDescent="0.3">
      <c r="A17" s="138" t="s">
        <v>56</v>
      </c>
      <c r="B17" s="138"/>
      <c r="C17" s="138"/>
      <c r="D17" s="138"/>
      <c r="E17" s="138"/>
      <c r="F17" s="138"/>
      <c r="G17" s="138"/>
      <c r="H17" s="138"/>
      <c r="I17" s="138"/>
      <c r="J17" s="138"/>
      <c r="K17" s="138"/>
      <c r="L17" s="138"/>
      <c r="M17" s="138"/>
    </row>
    <row r="18" spans="1:13" x14ac:dyDescent="0.3">
      <c r="A18" s="100" t="s">
        <v>57</v>
      </c>
      <c r="B18" s="100"/>
      <c r="C18" s="100"/>
      <c r="D18" s="100"/>
      <c r="E18" s="100"/>
      <c r="F18" s="100"/>
      <c r="G18" s="100"/>
      <c r="H18" s="100"/>
      <c r="I18" s="100"/>
      <c r="J18" s="100"/>
      <c r="K18" s="100"/>
      <c r="L18" s="100"/>
      <c r="M18" s="100"/>
    </row>
    <row r="19" spans="1:13" x14ac:dyDescent="0.3">
      <c r="A19" s="100" t="s">
        <v>45</v>
      </c>
      <c r="B19" s="100"/>
      <c r="C19" s="100"/>
      <c r="D19" s="100"/>
      <c r="E19" s="100"/>
      <c r="F19" s="100"/>
      <c r="G19" s="100"/>
      <c r="H19" s="100"/>
      <c r="I19" s="100"/>
      <c r="J19" s="100"/>
      <c r="K19" s="100"/>
      <c r="L19" s="100"/>
      <c r="M19" s="100"/>
    </row>
    <row r="20" spans="1:13" x14ac:dyDescent="0.3">
      <c r="A20" s="100" t="s">
        <v>39</v>
      </c>
      <c r="B20" s="100"/>
      <c r="C20" s="100"/>
      <c r="D20" s="100"/>
      <c r="E20" s="100"/>
      <c r="F20" s="100"/>
      <c r="G20" s="100"/>
      <c r="H20" s="100"/>
      <c r="I20" s="100"/>
      <c r="J20" s="100"/>
      <c r="K20" s="100"/>
      <c r="L20" s="100"/>
      <c r="M20" s="100"/>
    </row>
    <row r="21" spans="1:13" x14ac:dyDescent="0.3">
      <c r="A21" s="100" t="s">
        <v>46</v>
      </c>
      <c r="B21" s="100"/>
      <c r="C21" s="100"/>
      <c r="D21" s="100"/>
      <c r="E21" s="100"/>
      <c r="F21" s="100"/>
      <c r="G21" s="100"/>
      <c r="H21" s="100"/>
      <c r="I21" s="100"/>
      <c r="J21" s="100"/>
      <c r="K21" s="100"/>
      <c r="L21" s="100"/>
      <c r="M21" s="100"/>
    </row>
    <row r="22" spans="1:13" x14ac:dyDescent="0.3">
      <c r="A22" s="100" t="s">
        <v>40</v>
      </c>
      <c r="B22" s="100"/>
      <c r="C22" s="100"/>
      <c r="D22" s="100"/>
      <c r="E22" s="100"/>
      <c r="F22" s="100"/>
      <c r="G22" s="100"/>
      <c r="H22" s="100"/>
      <c r="I22" s="100"/>
      <c r="J22" s="100"/>
      <c r="K22" s="100"/>
      <c r="L22" s="100"/>
      <c r="M22" s="100"/>
    </row>
    <row r="23" spans="1:13" x14ac:dyDescent="0.3">
      <c r="A23" s="139" t="s">
        <v>49</v>
      </c>
      <c r="B23" s="139"/>
      <c r="C23" s="139"/>
      <c r="D23" s="139"/>
      <c r="E23" s="139"/>
      <c r="F23" s="139"/>
      <c r="G23" s="139"/>
      <c r="H23" s="139"/>
      <c r="I23" s="139"/>
      <c r="J23" s="139"/>
      <c r="K23" s="139"/>
      <c r="L23" s="139"/>
      <c r="M23" s="139"/>
    </row>
    <row r="24" spans="1:13" x14ac:dyDescent="0.3">
      <c r="A24" s="100" t="s">
        <v>41</v>
      </c>
      <c r="B24" s="100"/>
      <c r="C24" s="100"/>
      <c r="D24" s="100"/>
      <c r="E24" s="100"/>
      <c r="F24" s="100"/>
      <c r="G24" s="100"/>
      <c r="H24" s="100"/>
      <c r="I24" s="100"/>
      <c r="J24" s="100"/>
      <c r="K24" s="100"/>
      <c r="L24" s="100"/>
      <c r="M24" s="100"/>
    </row>
    <row r="25" spans="1:13" x14ac:dyDescent="0.3">
      <c r="A25" s="100" t="s">
        <v>42</v>
      </c>
      <c r="B25" s="100"/>
      <c r="C25" s="100"/>
      <c r="D25" s="100"/>
      <c r="E25" s="100"/>
      <c r="F25" s="100"/>
      <c r="G25" s="100"/>
      <c r="H25" s="100"/>
      <c r="I25" s="100"/>
      <c r="J25" s="100"/>
      <c r="K25" s="100"/>
      <c r="L25" s="100"/>
      <c r="M25" s="100"/>
    </row>
    <row r="26" spans="1:13" x14ac:dyDescent="0.3">
      <c r="A26" s="100" t="s">
        <v>43</v>
      </c>
      <c r="B26" s="100"/>
      <c r="C26" s="100"/>
      <c r="D26" s="100"/>
      <c r="E26" s="100"/>
      <c r="F26" s="100"/>
      <c r="G26" s="100"/>
      <c r="H26" s="100"/>
      <c r="I26" s="100"/>
      <c r="J26" s="100"/>
      <c r="K26" s="100"/>
      <c r="L26" s="100"/>
      <c r="M26" s="100"/>
    </row>
    <row r="27" spans="1:13" x14ac:dyDescent="0.3">
      <c r="A27" s="137" t="s">
        <v>47</v>
      </c>
      <c r="B27" s="137"/>
      <c r="C27" s="137"/>
      <c r="D27" s="137"/>
      <c r="E27" s="137"/>
      <c r="F27" s="137"/>
      <c r="G27" s="137"/>
      <c r="H27" s="137"/>
      <c r="I27" s="137"/>
      <c r="J27" s="137"/>
      <c r="K27" s="137"/>
      <c r="L27" s="137"/>
      <c r="M27" s="137"/>
    </row>
    <row r="28" spans="1:13" x14ac:dyDescent="0.3">
      <c r="A28" s="100" t="s">
        <v>48</v>
      </c>
      <c r="B28" s="100"/>
      <c r="C28" s="100"/>
      <c r="D28" s="100"/>
      <c r="E28" s="100"/>
      <c r="F28" s="100"/>
      <c r="G28" s="100"/>
      <c r="H28" s="100"/>
      <c r="I28" s="100"/>
      <c r="J28" s="100"/>
      <c r="K28" s="100"/>
      <c r="L28" s="100"/>
      <c r="M28" s="100"/>
    </row>
    <row r="29" spans="1:13" ht="44.25" customHeight="1" x14ac:dyDescent="0.3">
      <c r="A29" s="135" t="s">
        <v>58</v>
      </c>
      <c r="B29" s="135"/>
      <c r="C29" s="135"/>
      <c r="D29" s="135"/>
      <c r="E29" s="135"/>
      <c r="F29" s="135"/>
      <c r="G29" s="135"/>
      <c r="H29" s="135"/>
      <c r="I29" s="135"/>
      <c r="J29" s="135"/>
      <c r="K29" s="135"/>
      <c r="L29" s="135"/>
      <c r="M29" s="135"/>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S154" sqref="S154"/>
    </sheetView>
  </sheetViews>
  <sheetFormatPr defaultRowHeight="16.5" x14ac:dyDescent="0.3"/>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x14ac:dyDescent="0.3">
      <c r="A1" s="146" t="s">
        <v>70</v>
      </c>
      <c r="B1" s="146"/>
      <c r="C1" s="146"/>
      <c r="D1" s="146"/>
      <c r="E1" s="146"/>
      <c r="F1" s="146"/>
      <c r="G1" s="146"/>
      <c r="H1" s="146"/>
      <c r="I1" s="146"/>
      <c r="J1" s="146"/>
      <c r="K1" s="146"/>
      <c r="L1" s="146"/>
      <c r="M1" s="146"/>
      <c r="N1" s="146"/>
      <c r="O1" s="146"/>
      <c r="P1" s="146"/>
      <c r="Q1" s="146"/>
      <c r="R1" s="146"/>
      <c r="S1" s="146"/>
    </row>
    <row r="2" spans="1:20" ht="16.5" customHeight="1" x14ac:dyDescent="0.3">
      <c r="A2" s="149" t="s">
        <v>59</v>
      </c>
      <c r="B2" s="150"/>
      <c r="C2" s="150"/>
      <c r="D2" s="25">
        <v>43556</v>
      </c>
      <c r="E2" s="22"/>
      <c r="F2" s="22"/>
      <c r="G2" s="22"/>
      <c r="H2" s="22"/>
      <c r="I2" s="22"/>
      <c r="J2" s="22"/>
      <c r="K2" s="22"/>
      <c r="L2" s="22"/>
      <c r="M2" s="22"/>
      <c r="N2" s="22"/>
      <c r="O2" s="22"/>
      <c r="P2" s="22"/>
      <c r="Q2" s="22"/>
      <c r="R2" s="22"/>
      <c r="S2" s="22"/>
    </row>
    <row r="3" spans="1:20" ht="24" customHeight="1" x14ac:dyDescent="0.3">
      <c r="A3" s="145" t="s">
        <v>14</v>
      </c>
      <c r="B3" s="147" t="s">
        <v>61</v>
      </c>
      <c r="C3" s="144" t="s">
        <v>7</v>
      </c>
      <c r="D3" s="144" t="s">
        <v>55</v>
      </c>
      <c r="E3" s="144" t="s">
        <v>16</v>
      </c>
      <c r="F3" s="151" t="s">
        <v>17</v>
      </c>
      <c r="G3" s="144" t="s">
        <v>8</v>
      </c>
      <c r="H3" s="144"/>
      <c r="I3" s="144"/>
      <c r="J3" s="144" t="s">
        <v>31</v>
      </c>
      <c r="K3" s="147" t="s">
        <v>33</v>
      </c>
      <c r="L3" s="147" t="s">
        <v>50</v>
      </c>
      <c r="M3" s="147" t="s">
        <v>51</v>
      </c>
      <c r="N3" s="147" t="s">
        <v>34</v>
      </c>
      <c r="O3" s="147" t="s">
        <v>35</v>
      </c>
      <c r="P3" s="145" t="s">
        <v>54</v>
      </c>
      <c r="Q3" s="144" t="s">
        <v>52</v>
      </c>
      <c r="R3" s="144" t="s">
        <v>32</v>
      </c>
      <c r="S3" s="144" t="s">
        <v>53</v>
      </c>
      <c r="T3" s="144" t="s">
        <v>13</v>
      </c>
    </row>
    <row r="4" spans="1:20" ht="25.5" customHeight="1" x14ac:dyDescent="0.3">
      <c r="A4" s="145"/>
      <c r="B4" s="152"/>
      <c r="C4" s="144"/>
      <c r="D4" s="144"/>
      <c r="E4" s="144"/>
      <c r="F4" s="151"/>
      <c r="G4" s="15" t="s">
        <v>9</v>
      </c>
      <c r="H4" s="15" t="s">
        <v>10</v>
      </c>
      <c r="I4" s="11" t="s">
        <v>11</v>
      </c>
      <c r="J4" s="144"/>
      <c r="K4" s="148"/>
      <c r="L4" s="148"/>
      <c r="M4" s="148"/>
      <c r="N4" s="148"/>
      <c r="O4" s="148"/>
      <c r="P4" s="145"/>
      <c r="Q4" s="145"/>
      <c r="R4" s="144"/>
      <c r="S4" s="144"/>
      <c r="T4" s="144"/>
    </row>
    <row r="5" spans="1:20" x14ac:dyDescent="0.3">
      <c r="A5" s="4">
        <v>1</v>
      </c>
      <c r="B5" s="17" t="s">
        <v>62</v>
      </c>
      <c r="C5" s="18" t="s">
        <v>93</v>
      </c>
      <c r="D5" s="18" t="s">
        <v>23</v>
      </c>
      <c r="E5" s="19" t="s">
        <v>94</v>
      </c>
      <c r="F5" s="18" t="s">
        <v>95</v>
      </c>
      <c r="G5" s="19">
        <v>75</v>
      </c>
      <c r="H5" s="19">
        <v>87</v>
      </c>
      <c r="I5" s="57">
        <v>162</v>
      </c>
      <c r="J5" s="18">
        <v>9957292276</v>
      </c>
      <c r="K5" s="18" t="s">
        <v>96</v>
      </c>
      <c r="L5" s="18" t="s">
        <v>97</v>
      </c>
      <c r="M5" s="18">
        <v>9854973916</v>
      </c>
      <c r="N5" s="18"/>
      <c r="O5" s="18"/>
      <c r="P5" s="24">
        <v>43556</v>
      </c>
      <c r="Q5" s="18" t="s">
        <v>72</v>
      </c>
      <c r="R5" s="48"/>
      <c r="S5" s="18"/>
      <c r="T5" s="18"/>
    </row>
    <row r="6" spans="1:20" ht="33" x14ac:dyDescent="0.3">
      <c r="A6" s="4">
        <v>2</v>
      </c>
      <c r="B6" s="17" t="s">
        <v>62</v>
      </c>
      <c r="C6" s="18" t="s">
        <v>98</v>
      </c>
      <c r="D6" s="18" t="s">
        <v>25</v>
      </c>
      <c r="E6" s="19">
        <v>133</v>
      </c>
      <c r="F6" s="18"/>
      <c r="G6" s="19">
        <v>45</v>
      </c>
      <c r="H6" s="19">
        <v>53</v>
      </c>
      <c r="I6" s="57">
        <v>98</v>
      </c>
      <c r="J6" s="18">
        <v>9954893233</v>
      </c>
      <c r="K6" s="18" t="s">
        <v>99</v>
      </c>
      <c r="L6" s="18" t="s">
        <v>100</v>
      </c>
      <c r="M6" s="18">
        <v>9435935543</v>
      </c>
      <c r="N6" s="18" t="s">
        <v>101</v>
      </c>
      <c r="O6" s="18">
        <v>9707060249</v>
      </c>
      <c r="P6" s="24">
        <v>43557</v>
      </c>
      <c r="Q6" s="18" t="s">
        <v>73</v>
      </c>
      <c r="R6" s="48"/>
      <c r="S6" s="18"/>
      <c r="T6" s="18"/>
    </row>
    <row r="7" spans="1:20" ht="33" x14ac:dyDescent="0.3">
      <c r="A7" s="4">
        <v>3</v>
      </c>
      <c r="B7" s="17" t="s">
        <v>62</v>
      </c>
      <c r="C7" s="18" t="s">
        <v>102</v>
      </c>
      <c r="D7" s="18" t="s">
        <v>23</v>
      </c>
      <c r="E7" s="19"/>
      <c r="F7" s="18" t="s">
        <v>103</v>
      </c>
      <c r="G7" s="19">
        <v>56</v>
      </c>
      <c r="H7" s="19">
        <v>68</v>
      </c>
      <c r="I7" s="57">
        <v>124</v>
      </c>
      <c r="J7" s="18"/>
      <c r="K7" s="18" t="s">
        <v>99</v>
      </c>
      <c r="L7" s="18" t="s">
        <v>100</v>
      </c>
      <c r="M7" s="18"/>
      <c r="N7" s="18"/>
      <c r="O7" s="18"/>
      <c r="P7" s="24">
        <v>43558</v>
      </c>
      <c r="Q7" s="18" t="s">
        <v>74</v>
      </c>
      <c r="R7" s="48"/>
      <c r="S7" s="18"/>
      <c r="T7" s="18"/>
    </row>
    <row r="8" spans="1:20" x14ac:dyDescent="0.3">
      <c r="A8" s="4">
        <v>4</v>
      </c>
      <c r="B8" s="17" t="s">
        <v>62</v>
      </c>
      <c r="C8" s="18" t="s">
        <v>104</v>
      </c>
      <c r="D8" s="18" t="s">
        <v>25</v>
      </c>
      <c r="E8" s="19">
        <v>9</v>
      </c>
      <c r="F8" s="18"/>
      <c r="G8" s="19">
        <v>55</v>
      </c>
      <c r="H8" s="19">
        <v>48</v>
      </c>
      <c r="I8" s="57">
        <v>103</v>
      </c>
      <c r="J8" s="17">
        <v>9957148192</v>
      </c>
      <c r="K8" s="18" t="s">
        <v>99</v>
      </c>
      <c r="L8" s="18" t="s">
        <v>105</v>
      </c>
      <c r="M8" s="18">
        <v>9854371742</v>
      </c>
      <c r="N8" s="18" t="s">
        <v>106</v>
      </c>
      <c r="O8" s="18">
        <v>9577257979</v>
      </c>
      <c r="P8" s="24">
        <v>43559</v>
      </c>
      <c r="Q8" s="18" t="s">
        <v>75</v>
      </c>
      <c r="R8" s="48"/>
      <c r="S8" s="18"/>
      <c r="T8" s="18"/>
    </row>
    <row r="9" spans="1:20" x14ac:dyDescent="0.3">
      <c r="A9" s="4">
        <v>5</v>
      </c>
      <c r="B9" s="17" t="s">
        <v>62</v>
      </c>
      <c r="C9" s="18" t="s">
        <v>107</v>
      </c>
      <c r="D9" s="18" t="s">
        <v>25</v>
      </c>
      <c r="E9" s="19">
        <v>13</v>
      </c>
      <c r="F9" s="18"/>
      <c r="G9" s="19">
        <v>45</v>
      </c>
      <c r="H9" s="19">
        <v>59</v>
      </c>
      <c r="I9" s="57">
        <v>104</v>
      </c>
      <c r="J9" s="18">
        <v>9613929310</v>
      </c>
      <c r="K9" s="18" t="s">
        <v>99</v>
      </c>
      <c r="L9" s="18" t="s">
        <v>105</v>
      </c>
      <c r="M9" s="18">
        <v>9854371742</v>
      </c>
      <c r="N9" s="18" t="s">
        <v>108</v>
      </c>
      <c r="O9" s="18">
        <v>9613492955</v>
      </c>
      <c r="P9" s="24">
        <v>43560</v>
      </c>
      <c r="Q9" s="18" t="s">
        <v>76</v>
      </c>
      <c r="R9" s="48"/>
      <c r="S9" s="18"/>
      <c r="T9" s="18"/>
    </row>
    <row r="10" spans="1:20" x14ac:dyDescent="0.3">
      <c r="A10" s="4">
        <v>6</v>
      </c>
      <c r="B10" s="17" t="s">
        <v>62</v>
      </c>
      <c r="C10" s="18" t="s">
        <v>109</v>
      </c>
      <c r="D10" s="18" t="s">
        <v>25</v>
      </c>
      <c r="E10" s="19">
        <v>14</v>
      </c>
      <c r="F10" s="18"/>
      <c r="G10" s="19">
        <v>45</v>
      </c>
      <c r="H10" s="19">
        <v>35</v>
      </c>
      <c r="I10" s="57">
        <v>80</v>
      </c>
      <c r="J10" s="18">
        <v>9954714071</v>
      </c>
      <c r="K10" s="18" t="s">
        <v>99</v>
      </c>
      <c r="L10" s="18" t="s">
        <v>105</v>
      </c>
      <c r="M10" s="18">
        <v>9854371742</v>
      </c>
      <c r="N10" s="18" t="s">
        <v>110</v>
      </c>
      <c r="O10" s="18">
        <v>9613476344</v>
      </c>
      <c r="P10" s="24">
        <v>43561</v>
      </c>
      <c r="Q10" s="18" t="s">
        <v>77</v>
      </c>
      <c r="R10" s="48"/>
      <c r="S10" s="18"/>
      <c r="T10" s="18"/>
    </row>
    <row r="11" spans="1:20" x14ac:dyDescent="0.3">
      <c r="A11" s="4">
        <v>7</v>
      </c>
      <c r="B11" s="17"/>
      <c r="C11" s="18"/>
      <c r="D11" s="18"/>
      <c r="E11" s="19"/>
      <c r="F11" s="18"/>
      <c r="G11" s="19"/>
      <c r="H11" s="19"/>
      <c r="I11" s="57">
        <f t="shared" ref="I11:I74" si="0">SUM(G11:H11)</f>
        <v>0</v>
      </c>
      <c r="J11" s="18"/>
      <c r="K11" s="18"/>
      <c r="L11" s="18"/>
      <c r="M11" s="18"/>
      <c r="N11" s="18"/>
      <c r="O11" s="18"/>
      <c r="P11" s="65">
        <v>43562</v>
      </c>
      <c r="Q11" s="66" t="s">
        <v>78</v>
      </c>
      <c r="R11" s="48"/>
      <c r="S11" s="18"/>
      <c r="T11" s="18"/>
    </row>
    <row r="12" spans="1:20" s="54" customFormat="1" x14ac:dyDescent="0.3">
      <c r="A12" s="50">
        <v>8</v>
      </c>
      <c r="B12" s="17" t="s">
        <v>62</v>
      </c>
      <c r="C12" s="51" t="s">
        <v>111</v>
      </c>
      <c r="D12" s="51" t="s">
        <v>25</v>
      </c>
      <c r="E12" s="52">
        <v>15</v>
      </c>
      <c r="F12" s="51"/>
      <c r="G12" s="52">
        <v>54</v>
      </c>
      <c r="H12" s="52">
        <v>42</v>
      </c>
      <c r="I12" s="57">
        <v>96</v>
      </c>
      <c r="J12" s="51">
        <v>9957960838</v>
      </c>
      <c r="K12" s="51" t="s">
        <v>99</v>
      </c>
      <c r="L12" s="51" t="s">
        <v>105</v>
      </c>
      <c r="M12" s="51">
        <v>9854371742</v>
      </c>
      <c r="N12" s="51" t="s">
        <v>112</v>
      </c>
      <c r="O12" s="51">
        <v>8752044345</v>
      </c>
      <c r="P12" s="24">
        <v>43563</v>
      </c>
      <c r="Q12" s="18" t="s">
        <v>72</v>
      </c>
      <c r="R12" s="53"/>
      <c r="S12" s="18"/>
      <c r="T12" s="51"/>
    </row>
    <row r="13" spans="1:20" x14ac:dyDescent="0.3">
      <c r="A13" s="4">
        <v>9</v>
      </c>
      <c r="B13" s="17" t="s">
        <v>62</v>
      </c>
      <c r="C13" s="18" t="s">
        <v>113</v>
      </c>
      <c r="D13" s="18" t="s">
        <v>25</v>
      </c>
      <c r="E13" s="19"/>
      <c r="F13" s="18"/>
      <c r="G13" s="19">
        <v>45</v>
      </c>
      <c r="H13" s="19">
        <v>68</v>
      </c>
      <c r="I13" s="57">
        <v>113</v>
      </c>
      <c r="J13" s="18"/>
      <c r="K13" s="18" t="s">
        <v>96</v>
      </c>
      <c r="L13" s="18" t="s">
        <v>97</v>
      </c>
      <c r="M13" s="18">
        <v>9854973916</v>
      </c>
      <c r="N13" s="18"/>
      <c r="O13" s="18"/>
      <c r="P13" s="24">
        <v>43564</v>
      </c>
      <c r="Q13" s="18" t="s">
        <v>73</v>
      </c>
      <c r="R13" s="48"/>
      <c r="S13" s="18"/>
      <c r="T13" s="18"/>
    </row>
    <row r="14" spans="1:20" ht="33" x14ac:dyDescent="0.3">
      <c r="A14" s="4">
        <v>10</v>
      </c>
      <c r="B14" s="17" t="s">
        <v>62</v>
      </c>
      <c r="C14" s="18" t="s">
        <v>114</v>
      </c>
      <c r="D14" s="18" t="s">
        <v>25</v>
      </c>
      <c r="E14" s="19">
        <v>16</v>
      </c>
      <c r="F14" s="18"/>
      <c r="G14" s="19">
        <v>67</v>
      </c>
      <c r="H14" s="19">
        <v>56</v>
      </c>
      <c r="I14" s="57">
        <v>123</v>
      </c>
      <c r="J14" s="18">
        <v>9954869386</v>
      </c>
      <c r="K14" s="18" t="s">
        <v>99</v>
      </c>
      <c r="L14" s="18" t="s">
        <v>100</v>
      </c>
      <c r="M14" s="18">
        <v>9435935543</v>
      </c>
      <c r="N14" s="18" t="s">
        <v>108</v>
      </c>
      <c r="O14" s="18">
        <v>9613492955</v>
      </c>
      <c r="P14" s="24">
        <v>43565</v>
      </c>
      <c r="Q14" s="18" t="s">
        <v>74</v>
      </c>
      <c r="R14" s="48"/>
      <c r="S14" s="18"/>
      <c r="T14" s="18"/>
    </row>
    <row r="15" spans="1:20" ht="33" x14ac:dyDescent="0.3">
      <c r="A15" s="4">
        <v>11</v>
      </c>
      <c r="B15" s="17" t="s">
        <v>62</v>
      </c>
      <c r="C15" s="18" t="s">
        <v>115</v>
      </c>
      <c r="D15" s="18" t="s">
        <v>23</v>
      </c>
      <c r="E15" s="19" t="s">
        <v>116</v>
      </c>
      <c r="F15" s="18" t="s">
        <v>103</v>
      </c>
      <c r="G15" s="19">
        <v>78</v>
      </c>
      <c r="H15" s="19">
        <v>62</v>
      </c>
      <c r="I15" s="57">
        <v>140</v>
      </c>
      <c r="J15" s="18">
        <v>9678817150</v>
      </c>
      <c r="K15" s="18" t="s">
        <v>99</v>
      </c>
      <c r="L15" s="18" t="s">
        <v>99</v>
      </c>
      <c r="M15" s="18" t="s">
        <v>100</v>
      </c>
      <c r="N15" s="18">
        <v>9435935543</v>
      </c>
      <c r="O15" s="18" t="s">
        <v>108</v>
      </c>
      <c r="P15" s="24">
        <v>43566</v>
      </c>
      <c r="Q15" s="18" t="s">
        <v>75</v>
      </c>
      <c r="R15" s="48"/>
      <c r="S15" s="18"/>
      <c r="T15" s="18"/>
    </row>
    <row r="16" spans="1:20" ht="33" x14ac:dyDescent="0.3">
      <c r="A16" s="4">
        <v>12</v>
      </c>
      <c r="B16" s="17" t="s">
        <v>62</v>
      </c>
      <c r="C16" s="18" t="s">
        <v>117</v>
      </c>
      <c r="D16" s="18" t="s">
        <v>23</v>
      </c>
      <c r="E16" s="19" t="s">
        <v>118</v>
      </c>
      <c r="F16" s="18" t="s">
        <v>103</v>
      </c>
      <c r="G16" s="19">
        <v>57</v>
      </c>
      <c r="H16" s="19">
        <v>78</v>
      </c>
      <c r="I16" s="57">
        <v>135</v>
      </c>
      <c r="J16" s="18" t="s">
        <v>119</v>
      </c>
      <c r="K16" s="18" t="s">
        <v>99</v>
      </c>
      <c r="L16" s="18" t="s">
        <v>105</v>
      </c>
      <c r="M16" s="18">
        <v>9854371742</v>
      </c>
      <c r="N16" s="18"/>
      <c r="O16" s="18"/>
      <c r="P16" s="24">
        <v>43567</v>
      </c>
      <c r="Q16" s="18" t="s">
        <v>76</v>
      </c>
      <c r="R16" s="48"/>
      <c r="S16" s="18"/>
      <c r="T16" s="18"/>
    </row>
    <row r="17" spans="1:20" x14ac:dyDescent="0.3">
      <c r="A17" s="4">
        <v>13</v>
      </c>
      <c r="B17" s="17" t="s">
        <v>62</v>
      </c>
      <c r="C17" s="18" t="s">
        <v>120</v>
      </c>
      <c r="D17" s="18" t="s">
        <v>23</v>
      </c>
      <c r="E17" s="19" t="s">
        <v>121</v>
      </c>
      <c r="F17" s="18" t="s">
        <v>103</v>
      </c>
      <c r="G17" s="19">
        <v>58</v>
      </c>
      <c r="H17" s="19">
        <v>72</v>
      </c>
      <c r="I17" s="57">
        <v>130</v>
      </c>
      <c r="J17" s="18" t="s">
        <v>122</v>
      </c>
      <c r="K17" s="18" t="s">
        <v>99</v>
      </c>
      <c r="L17" s="18" t="s">
        <v>105</v>
      </c>
      <c r="M17" s="18">
        <v>9854371742</v>
      </c>
      <c r="N17" s="18" t="s">
        <v>123</v>
      </c>
      <c r="O17" s="18">
        <v>9957536092</v>
      </c>
      <c r="P17" s="24">
        <v>43568</v>
      </c>
      <c r="Q17" s="18" t="s">
        <v>77</v>
      </c>
      <c r="R17" s="48"/>
      <c r="S17" s="18"/>
      <c r="T17" s="18"/>
    </row>
    <row r="18" spans="1:20" x14ac:dyDescent="0.3">
      <c r="A18" s="4">
        <v>14</v>
      </c>
      <c r="B18" s="17"/>
      <c r="C18" s="67"/>
      <c r="D18" s="67"/>
      <c r="E18" s="68"/>
      <c r="F18" s="67"/>
      <c r="G18" s="68"/>
      <c r="H18" s="68"/>
      <c r="I18" s="67"/>
      <c r="J18" s="67"/>
      <c r="K18" s="67"/>
      <c r="L18" s="67"/>
      <c r="M18" s="67"/>
      <c r="N18" s="67"/>
      <c r="O18" s="67"/>
      <c r="P18" s="65">
        <v>43569</v>
      </c>
      <c r="Q18" s="66" t="s">
        <v>78</v>
      </c>
      <c r="R18" s="48"/>
      <c r="S18" s="18"/>
      <c r="T18" s="18"/>
    </row>
    <row r="19" spans="1:20" ht="33" x14ac:dyDescent="0.3">
      <c r="A19" s="4">
        <v>15</v>
      </c>
      <c r="B19" s="17"/>
      <c r="C19" s="18"/>
      <c r="D19" s="18"/>
      <c r="E19" s="19"/>
      <c r="F19" s="18"/>
      <c r="G19" s="19"/>
      <c r="H19" s="19"/>
      <c r="I19" s="57">
        <f t="shared" si="0"/>
        <v>0</v>
      </c>
      <c r="J19" s="18"/>
      <c r="K19" s="18"/>
      <c r="L19" s="18"/>
      <c r="M19" s="18"/>
      <c r="N19" s="18"/>
      <c r="O19" s="18"/>
      <c r="P19" s="69">
        <v>43570</v>
      </c>
      <c r="Q19" s="70" t="s">
        <v>72</v>
      </c>
      <c r="R19" s="48"/>
      <c r="S19" s="18"/>
      <c r="T19" s="48" t="s">
        <v>124</v>
      </c>
    </row>
    <row r="20" spans="1:20" ht="33" x14ac:dyDescent="0.3">
      <c r="A20" s="4">
        <v>16</v>
      </c>
      <c r="B20" s="17"/>
      <c r="C20" s="18"/>
      <c r="D20" s="18"/>
      <c r="E20" s="19"/>
      <c r="F20" s="18"/>
      <c r="G20" s="19"/>
      <c r="H20" s="19"/>
      <c r="I20" s="57">
        <f t="shared" si="0"/>
        <v>0</v>
      </c>
      <c r="J20" s="18"/>
      <c r="K20" s="18"/>
      <c r="L20" s="18"/>
      <c r="M20" s="18"/>
      <c r="N20" s="18"/>
      <c r="O20" s="18"/>
      <c r="P20" s="69">
        <v>43571</v>
      </c>
      <c r="Q20" s="70" t="s">
        <v>73</v>
      </c>
      <c r="R20" s="48"/>
      <c r="S20" s="18"/>
      <c r="T20" s="48" t="s">
        <v>124</v>
      </c>
    </row>
    <row r="21" spans="1:20" ht="33" x14ac:dyDescent="0.3">
      <c r="A21" s="4">
        <v>17</v>
      </c>
      <c r="B21" s="17" t="s">
        <v>62</v>
      </c>
      <c r="C21" s="71" t="s">
        <v>125</v>
      </c>
      <c r="D21" s="71" t="s">
        <v>23</v>
      </c>
      <c r="E21" s="72" t="s">
        <v>126</v>
      </c>
      <c r="F21" s="71" t="s">
        <v>103</v>
      </c>
      <c r="G21" s="72">
        <v>31</v>
      </c>
      <c r="H21" s="72">
        <v>46</v>
      </c>
      <c r="I21" s="73">
        <f t="shared" ref="I21:I34" si="1">SUM(G21:H21)</f>
        <v>77</v>
      </c>
      <c r="J21" s="71" t="s">
        <v>127</v>
      </c>
      <c r="K21" s="71" t="s">
        <v>99</v>
      </c>
      <c r="L21" s="71" t="s">
        <v>100</v>
      </c>
      <c r="M21" s="71">
        <v>9435935543</v>
      </c>
      <c r="N21" s="71"/>
      <c r="O21" s="71"/>
      <c r="P21" s="24">
        <v>43572</v>
      </c>
      <c r="Q21" s="18" t="s">
        <v>74</v>
      </c>
      <c r="R21" s="48"/>
      <c r="S21" s="18"/>
      <c r="T21" s="48"/>
    </row>
    <row r="22" spans="1:20" ht="33" x14ac:dyDescent="0.3">
      <c r="A22" s="4">
        <v>18</v>
      </c>
      <c r="B22" s="17" t="s">
        <v>62</v>
      </c>
      <c r="C22" s="71" t="s">
        <v>128</v>
      </c>
      <c r="D22" s="71" t="s">
        <v>23</v>
      </c>
      <c r="E22" s="72" t="s">
        <v>129</v>
      </c>
      <c r="F22" s="71" t="s">
        <v>103</v>
      </c>
      <c r="G22" s="72">
        <v>78</v>
      </c>
      <c r="H22" s="72">
        <v>84</v>
      </c>
      <c r="I22" s="73">
        <f t="shared" si="1"/>
        <v>162</v>
      </c>
      <c r="J22" s="71" t="s">
        <v>130</v>
      </c>
      <c r="K22" s="71" t="s">
        <v>99</v>
      </c>
      <c r="L22" s="71" t="s">
        <v>100</v>
      </c>
      <c r="M22" s="71">
        <v>9435935543</v>
      </c>
      <c r="N22" s="71"/>
      <c r="O22" s="71"/>
      <c r="P22" s="24">
        <v>43573</v>
      </c>
      <c r="Q22" s="18" t="s">
        <v>75</v>
      </c>
      <c r="R22" s="48"/>
      <c r="S22" s="18"/>
      <c r="T22" s="48"/>
    </row>
    <row r="23" spans="1:20" ht="33" x14ac:dyDescent="0.3">
      <c r="A23" s="4">
        <v>19</v>
      </c>
      <c r="B23" s="17"/>
      <c r="C23" s="67"/>
      <c r="D23" s="67"/>
      <c r="E23" s="68"/>
      <c r="F23" s="67"/>
      <c r="G23" s="68"/>
      <c r="H23" s="68"/>
      <c r="I23" s="67"/>
      <c r="J23" s="67"/>
      <c r="K23" s="67"/>
      <c r="L23" s="67"/>
      <c r="M23" s="67"/>
      <c r="N23" s="67"/>
      <c r="O23" s="67"/>
      <c r="P23" s="69">
        <v>43574</v>
      </c>
      <c r="Q23" s="70" t="s">
        <v>76</v>
      </c>
      <c r="R23" s="74"/>
      <c r="S23" s="18"/>
      <c r="T23" s="74" t="s">
        <v>131</v>
      </c>
    </row>
    <row r="24" spans="1:20" ht="33" x14ac:dyDescent="0.3">
      <c r="A24" s="4">
        <v>20</v>
      </c>
      <c r="B24" s="17" t="s">
        <v>62</v>
      </c>
      <c r="C24" s="71" t="s">
        <v>132</v>
      </c>
      <c r="D24" s="71" t="s">
        <v>23</v>
      </c>
      <c r="E24" s="72" t="s">
        <v>133</v>
      </c>
      <c r="F24" s="71" t="s">
        <v>103</v>
      </c>
      <c r="G24" s="72">
        <v>52</v>
      </c>
      <c r="H24" s="72">
        <v>73</v>
      </c>
      <c r="I24" s="73">
        <f t="shared" si="1"/>
        <v>125</v>
      </c>
      <c r="J24" s="71" t="s">
        <v>134</v>
      </c>
      <c r="K24" s="71" t="s">
        <v>99</v>
      </c>
      <c r="L24" s="71" t="s">
        <v>100</v>
      </c>
      <c r="M24" s="71">
        <v>9435935543</v>
      </c>
      <c r="N24" s="71"/>
      <c r="O24" s="71"/>
      <c r="P24" s="24">
        <v>43575</v>
      </c>
      <c r="Q24" s="18" t="s">
        <v>77</v>
      </c>
      <c r="R24" s="48"/>
      <c r="S24" s="18"/>
      <c r="T24" s="48"/>
    </row>
    <row r="25" spans="1:20" x14ac:dyDescent="0.3">
      <c r="A25" s="4">
        <v>21</v>
      </c>
      <c r="B25" s="17"/>
      <c r="C25" s="67"/>
      <c r="D25" s="67"/>
      <c r="E25" s="68"/>
      <c r="F25" s="67"/>
      <c r="G25" s="68"/>
      <c r="H25" s="68"/>
      <c r="I25" s="67"/>
      <c r="J25" s="67"/>
      <c r="K25" s="67"/>
      <c r="L25" s="67"/>
      <c r="M25" s="67"/>
      <c r="N25" s="67"/>
      <c r="O25" s="67"/>
      <c r="P25" s="65">
        <v>43576</v>
      </c>
      <c r="Q25" s="66" t="s">
        <v>78</v>
      </c>
      <c r="R25" s="48"/>
      <c r="S25" s="18"/>
      <c r="T25" s="48"/>
    </row>
    <row r="26" spans="1:20" ht="33" x14ac:dyDescent="0.3">
      <c r="A26" s="4">
        <v>22</v>
      </c>
      <c r="B26" s="17" t="s">
        <v>62</v>
      </c>
      <c r="C26" s="71" t="s">
        <v>135</v>
      </c>
      <c r="D26" s="71" t="s">
        <v>23</v>
      </c>
      <c r="E26" s="72" t="s">
        <v>136</v>
      </c>
      <c r="F26" s="71" t="s">
        <v>103</v>
      </c>
      <c r="G26" s="72">
        <v>56</v>
      </c>
      <c r="H26" s="72">
        <v>22</v>
      </c>
      <c r="I26" s="73">
        <f>SUM(G26:H26)</f>
        <v>78</v>
      </c>
      <c r="J26" s="71" t="s">
        <v>137</v>
      </c>
      <c r="K26" s="71" t="s">
        <v>99</v>
      </c>
      <c r="L26" s="71" t="s">
        <v>100</v>
      </c>
      <c r="M26" s="71">
        <v>9435935543</v>
      </c>
      <c r="N26" s="71"/>
      <c r="O26" s="71"/>
      <c r="P26" s="24">
        <v>43577</v>
      </c>
      <c r="Q26" s="18" t="s">
        <v>72</v>
      </c>
      <c r="R26" s="48"/>
      <c r="S26" s="18"/>
      <c r="T26" s="48"/>
    </row>
    <row r="27" spans="1:20" ht="33" x14ac:dyDescent="0.3">
      <c r="A27" s="4">
        <v>23</v>
      </c>
      <c r="B27" s="17" t="s">
        <v>62</v>
      </c>
      <c r="C27" s="71" t="s">
        <v>138</v>
      </c>
      <c r="D27" s="71" t="s">
        <v>23</v>
      </c>
      <c r="E27" s="72" t="s">
        <v>139</v>
      </c>
      <c r="F27" s="71" t="s">
        <v>103</v>
      </c>
      <c r="G27" s="72">
        <v>43</v>
      </c>
      <c r="H27" s="72">
        <v>53</v>
      </c>
      <c r="I27" s="73">
        <f t="shared" si="1"/>
        <v>96</v>
      </c>
      <c r="J27" s="71" t="s">
        <v>140</v>
      </c>
      <c r="K27" s="71" t="s">
        <v>99</v>
      </c>
      <c r="L27" s="71" t="s">
        <v>105</v>
      </c>
      <c r="M27" s="71">
        <v>9854371742</v>
      </c>
      <c r="N27" s="71"/>
      <c r="O27" s="71"/>
      <c r="P27" s="24">
        <v>43578</v>
      </c>
      <c r="Q27" s="18" t="s">
        <v>73</v>
      </c>
      <c r="R27" s="48"/>
      <c r="S27" s="18"/>
      <c r="T27" s="48"/>
    </row>
    <row r="28" spans="1:20" ht="33" x14ac:dyDescent="0.3">
      <c r="A28" s="4">
        <v>24</v>
      </c>
      <c r="B28" s="17" t="s">
        <v>62</v>
      </c>
      <c r="C28" s="71" t="s">
        <v>141</v>
      </c>
      <c r="D28" s="71" t="s">
        <v>23</v>
      </c>
      <c r="E28" s="72" t="s">
        <v>142</v>
      </c>
      <c r="F28" s="71" t="s">
        <v>143</v>
      </c>
      <c r="G28" s="72">
        <v>43</v>
      </c>
      <c r="H28" s="72">
        <v>48</v>
      </c>
      <c r="I28" s="73">
        <f t="shared" si="1"/>
        <v>91</v>
      </c>
      <c r="J28" s="71" t="s">
        <v>144</v>
      </c>
      <c r="K28" s="71"/>
      <c r="L28" s="71" t="s">
        <v>105</v>
      </c>
      <c r="M28" s="71">
        <v>9854371742</v>
      </c>
      <c r="N28" s="71"/>
      <c r="O28" s="71"/>
      <c r="P28" s="24">
        <v>43579</v>
      </c>
      <c r="Q28" s="18" t="s">
        <v>74</v>
      </c>
      <c r="R28" s="48"/>
      <c r="S28" s="18"/>
      <c r="T28" s="48"/>
    </row>
    <row r="29" spans="1:20" ht="33" x14ac:dyDescent="0.3">
      <c r="A29" s="4">
        <v>25</v>
      </c>
      <c r="B29" s="17" t="s">
        <v>62</v>
      </c>
      <c r="C29" s="71" t="s">
        <v>145</v>
      </c>
      <c r="D29" s="71" t="s">
        <v>23</v>
      </c>
      <c r="E29" s="72" t="s">
        <v>146</v>
      </c>
      <c r="F29" s="71" t="s">
        <v>103</v>
      </c>
      <c r="G29" s="72">
        <v>55</v>
      </c>
      <c r="H29" s="72">
        <v>73</v>
      </c>
      <c r="I29" s="73">
        <f t="shared" si="1"/>
        <v>128</v>
      </c>
      <c r="J29" s="71" t="s">
        <v>122</v>
      </c>
      <c r="K29" s="71" t="s">
        <v>99</v>
      </c>
      <c r="L29" s="71" t="s">
        <v>105</v>
      </c>
      <c r="M29" s="71">
        <v>9854371742</v>
      </c>
      <c r="N29" s="71"/>
      <c r="O29" s="71"/>
      <c r="P29" s="24">
        <v>43580</v>
      </c>
      <c r="Q29" s="18" t="s">
        <v>75</v>
      </c>
      <c r="R29" s="48"/>
      <c r="S29" s="18"/>
      <c r="T29" s="48"/>
    </row>
    <row r="30" spans="1:20" x14ac:dyDescent="0.3">
      <c r="A30" s="4">
        <v>26</v>
      </c>
      <c r="B30" s="17" t="s">
        <v>62</v>
      </c>
      <c r="C30" s="71" t="s">
        <v>147</v>
      </c>
      <c r="D30" s="71" t="s">
        <v>25</v>
      </c>
      <c r="E30" s="72">
        <v>10</v>
      </c>
      <c r="F30" s="71"/>
      <c r="G30" s="72">
        <v>34</v>
      </c>
      <c r="H30" s="72">
        <v>48</v>
      </c>
      <c r="I30" s="73">
        <f t="shared" si="1"/>
        <v>82</v>
      </c>
      <c r="J30" s="71">
        <v>9954128325</v>
      </c>
      <c r="K30" s="71" t="s">
        <v>96</v>
      </c>
      <c r="L30" s="71" t="s">
        <v>97</v>
      </c>
      <c r="M30" s="71">
        <v>9854973916</v>
      </c>
      <c r="N30" s="71" t="s">
        <v>148</v>
      </c>
      <c r="O30" s="71">
        <v>9957779594</v>
      </c>
      <c r="P30" s="24">
        <v>43581</v>
      </c>
      <c r="Q30" s="18" t="s">
        <v>76</v>
      </c>
      <c r="R30" s="48"/>
      <c r="S30" s="18"/>
      <c r="T30" s="48"/>
    </row>
    <row r="31" spans="1:20" ht="33" x14ac:dyDescent="0.3">
      <c r="A31" s="4">
        <v>27</v>
      </c>
      <c r="B31" s="17" t="s">
        <v>62</v>
      </c>
      <c r="C31" s="71" t="s">
        <v>149</v>
      </c>
      <c r="D31" s="71" t="s">
        <v>23</v>
      </c>
      <c r="E31" s="72" t="s">
        <v>150</v>
      </c>
      <c r="F31" s="71" t="s">
        <v>103</v>
      </c>
      <c r="G31" s="72">
        <v>45</v>
      </c>
      <c r="H31" s="72">
        <v>62</v>
      </c>
      <c r="I31" s="73">
        <f t="shared" si="1"/>
        <v>107</v>
      </c>
      <c r="J31" s="71" t="s">
        <v>151</v>
      </c>
      <c r="K31" s="71" t="s">
        <v>96</v>
      </c>
      <c r="L31" s="71" t="s">
        <v>152</v>
      </c>
      <c r="M31" s="71"/>
      <c r="N31" s="71"/>
      <c r="O31" s="71"/>
      <c r="P31" s="24">
        <v>43582</v>
      </c>
      <c r="Q31" s="18" t="s">
        <v>77</v>
      </c>
      <c r="R31" s="48"/>
      <c r="S31" s="18"/>
      <c r="T31" s="48"/>
    </row>
    <row r="32" spans="1:20" x14ac:dyDescent="0.3">
      <c r="A32" s="4">
        <v>28</v>
      </c>
      <c r="B32" s="17"/>
      <c r="C32" s="71"/>
      <c r="D32" s="71"/>
      <c r="E32" s="72"/>
      <c r="F32" s="71"/>
      <c r="G32" s="72"/>
      <c r="H32" s="72"/>
      <c r="I32" s="73"/>
      <c r="J32" s="71"/>
      <c r="K32" s="71"/>
      <c r="L32" s="71"/>
      <c r="M32" s="71"/>
      <c r="N32" s="71"/>
      <c r="O32" s="71"/>
      <c r="P32" s="65">
        <v>43583</v>
      </c>
      <c r="Q32" s="66" t="s">
        <v>78</v>
      </c>
      <c r="R32" s="48"/>
      <c r="S32" s="18"/>
      <c r="T32" s="48"/>
    </row>
    <row r="33" spans="1:20" ht="33" x14ac:dyDescent="0.3">
      <c r="A33" s="4">
        <v>29</v>
      </c>
      <c r="B33" s="17" t="s">
        <v>62</v>
      </c>
      <c r="C33" s="71" t="s">
        <v>153</v>
      </c>
      <c r="D33" s="71" t="s">
        <v>23</v>
      </c>
      <c r="E33" s="72" t="s">
        <v>154</v>
      </c>
      <c r="F33" s="71" t="s">
        <v>103</v>
      </c>
      <c r="G33" s="72">
        <v>37</v>
      </c>
      <c r="H33" s="72">
        <v>43</v>
      </c>
      <c r="I33" s="73">
        <f>SUM(G33:H33)</f>
        <v>80</v>
      </c>
      <c r="J33" s="71" t="s">
        <v>155</v>
      </c>
      <c r="K33" s="71" t="s">
        <v>99</v>
      </c>
      <c r="L33" s="71" t="s">
        <v>100</v>
      </c>
      <c r="M33" s="71">
        <v>9435935543</v>
      </c>
      <c r="N33" s="71"/>
      <c r="O33" s="71"/>
      <c r="P33" s="24">
        <v>43584</v>
      </c>
      <c r="Q33" s="18" t="s">
        <v>72</v>
      </c>
      <c r="R33" s="48"/>
      <c r="S33" s="18"/>
      <c r="T33" s="48"/>
    </row>
    <row r="34" spans="1:20" ht="33" x14ac:dyDescent="0.3">
      <c r="A34" s="4">
        <v>30</v>
      </c>
      <c r="B34" s="17" t="s">
        <v>62</v>
      </c>
      <c r="C34" s="71" t="s">
        <v>156</v>
      </c>
      <c r="D34" s="71" t="s">
        <v>25</v>
      </c>
      <c r="E34" s="72">
        <v>134</v>
      </c>
      <c r="F34" s="71"/>
      <c r="G34" s="72">
        <v>46</v>
      </c>
      <c r="H34" s="72">
        <v>52</v>
      </c>
      <c r="I34" s="73">
        <f t="shared" si="1"/>
        <v>98</v>
      </c>
      <c r="J34" s="71">
        <v>9957322848</v>
      </c>
      <c r="K34" s="71" t="s">
        <v>99</v>
      </c>
      <c r="L34" s="71" t="s">
        <v>100</v>
      </c>
      <c r="M34" s="71">
        <v>9435935543</v>
      </c>
      <c r="N34" s="71" t="s">
        <v>110</v>
      </c>
      <c r="O34" s="71">
        <v>9613476344</v>
      </c>
      <c r="P34" s="24">
        <v>43585</v>
      </c>
      <c r="Q34" s="18" t="s">
        <v>73</v>
      </c>
      <c r="R34" s="48"/>
      <c r="S34" s="18"/>
      <c r="T34" s="48"/>
    </row>
    <row r="35" spans="1:20" x14ac:dyDescent="0.3">
      <c r="A35" s="4">
        <v>31</v>
      </c>
      <c r="B35" s="17"/>
      <c r="C35" s="18"/>
      <c r="D35" s="18"/>
      <c r="E35" s="19"/>
      <c r="F35" s="18"/>
      <c r="G35" s="19"/>
      <c r="H35" s="19"/>
      <c r="I35" s="57">
        <f t="shared" si="0"/>
        <v>0</v>
      </c>
      <c r="J35" s="18"/>
      <c r="K35" s="18"/>
      <c r="L35" s="18"/>
      <c r="M35" s="18"/>
      <c r="N35" s="18"/>
      <c r="O35" s="18"/>
      <c r="P35" s="24"/>
      <c r="Q35" s="18"/>
      <c r="R35" s="48"/>
      <c r="S35" s="18"/>
      <c r="T35" s="48"/>
    </row>
    <row r="36" spans="1:20" x14ac:dyDescent="0.3">
      <c r="A36" s="4">
        <v>32</v>
      </c>
      <c r="B36" s="17" t="s">
        <v>63</v>
      </c>
      <c r="C36" s="18" t="s">
        <v>157</v>
      </c>
      <c r="D36" s="18" t="s">
        <v>25</v>
      </c>
      <c r="E36" s="19">
        <v>223</v>
      </c>
      <c r="F36" s="18"/>
      <c r="G36" s="19">
        <v>55</v>
      </c>
      <c r="H36" s="19">
        <v>63</v>
      </c>
      <c r="I36" s="57">
        <v>118</v>
      </c>
      <c r="J36" s="18">
        <v>9706790805</v>
      </c>
      <c r="K36" s="18" t="s">
        <v>158</v>
      </c>
      <c r="L36" s="18" t="s">
        <v>159</v>
      </c>
      <c r="M36" s="18">
        <v>9401726141</v>
      </c>
      <c r="N36" s="18" t="s">
        <v>160</v>
      </c>
      <c r="O36" s="18">
        <v>9864179764</v>
      </c>
      <c r="P36" s="24">
        <v>43556</v>
      </c>
      <c r="Q36" s="18" t="s">
        <v>72</v>
      </c>
      <c r="R36" s="48"/>
      <c r="S36" s="18"/>
      <c r="T36" s="48"/>
    </row>
    <row r="37" spans="1:20" ht="33" x14ac:dyDescent="0.3">
      <c r="A37" s="4">
        <v>33</v>
      </c>
      <c r="B37" s="17" t="s">
        <v>63</v>
      </c>
      <c r="C37" s="18" t="s">
        <v>161</v>
      </c>
      <c r="D37" s="18" t="s">
        <v>23</v>
      </c>
      <c r="E37" s="19" t="s">
        <v>162</v>
      </c>
      <c r="F37" s="18" t="s">
        <v>103</v>
      </c>
      <c r="G37" s="19">
        <v>47</v>
      </c>
      <c r="H37" s="19">
        <v>51</v>
      </c>
      <c r="I37" s="57">
        <v>98</v>
      </c>
      <c r="J37" s="18" t="s">
        <v>163</v>
      </c>
      <c r="K37" s="18" t="s">
        <v>164</v>
      </c>
      <c r="L37" s="18" t="s">
        <v>165</v>
      </c>
      <c r="M37" s="18">
        <v>9435639995</v>
      </c>
      <c r="N37" s="18"/>
      <c r="O37" s="18"/>
      <c r="P37" s="24">
        <v>43557</v>
      </c>
      <c r="Q37" s="18" t="s">
        <v>73</v>
      </c>
      <c r="R37" s="48"/>
      <c r="S37" s="18"/>
      <c r="T37" s="48"/>
    </row>
    <row r="38" spans="1:20" ht="33" x14ac:dyDescent="0.3">
      <c r="A38" s="4">
        <v>34</v>
      </c>
      <c r="B38" s="17" t="s">
        <v>63</v>
      </c>
      <c r="C38" s="18" t="s">
        <v>166</v>
      </c>
      <c r="D38" s="18" t="s">
        <v>25</v>
      </c>
      <c r="E38" s="19">
        <v>66</v>
      </c>
      <c r="F38" s="18"/>
      <c r="G38" s="19">
        <v>38</v>
      </c>
      <c r="H38" s="19">
        <v>54</v>
      </c>
      <c r="I38" s="57">
        <v>92</v>
      </c>
      <c r="J38" s="18">
        <v>9957004995</v>
      </c>
      <c r="K38" s="18" t="s">
        <v>164</v>
      </c>
      <c r="L38" s="18" t="s">
        <v>165</v>
      </c>
      <c r="M38" s="18">
        <v>9435639995</v>
      </c>
      <c r="N38" s="18" t="s">
        <v>167</v>
      </c>
      <c r="O38" s="18">
        <v>7896725775</v>
      </c>
      <c r="P38" s="24">
        <v>43558</v>
      </c>
      <c r="Q38" s="18" t="s">
        <v>74</v>
      </c>
      <c r="R38" s="48"/>
      <c r="S38" s="18"/>
      <c r="T38" s="48"/>
    </row>
    <row r="39" spans="1:20" x14ac:dyDescent="0.3">
      <c r="A39" s="4">
        <v>35</v>
      </c>
      <c r="B39" s="17" t="s">
        <v>63</v>
      </c>
      <c r="C39" s="18" t="s">
        <v>168</v>
      </c>
      <c r="D39" s="18" t="s">
        <v>25</v>
      </c>
      <c r="E39" s="19">
        <v>68</v>
      </c>
      <c r="F39" s="18"/>
      <c r="G39" s="19">
        <v>45</v>
      </c>
      <c r="H39" s="19">
        <v>50</v>
      </c>
      <c r="I39" s="57">
        <v>95</v>
      </c>
      <c r="J39" s="18">
        <v>9864512649</v>
      </c>
      <c r="K39" s="18" t="s">
        <v>158</v>
      </c>
      <c r="L39" s="18" t="s">
        <v>159</v>
      </c>
      <c r="M39" s="18">
        <v>9401726141</v>
      </c>
      <c r="N39" s="18" t="s">
        <v>169</v>
      </c>
      <c r="O39" s="18">
        <v>9954797561</v>
      </c>
      <c r="P39" s="24">
        <v>43559</v>
      </c>
      <c r="Q39" s="18" t="s">
        <v>75</v>
      </c>
      <c r="R39" s="48"/>
      <c r="S39" s="18"/>
      <c r="T39" s="48"/>
    </row>
    <row r="40" spans="1:20" x14ac:dyDescent="0.3">
      <c r="A40" s="4">
        <v>36</v>
      </c>
      <c r="B40" s="17" t="s">
        <v>63</v>
      </c>
      <c r="C40" s="18" t="s">
        <v>170</v>
      </c>
      <c r="D40" s="18" t="s">
        <v>25</v>
      </c>
      <c r="E40" s="19">
        <v>64</v>
      </c>
      <c r="F40" s="18"/>
      <c r="G40" s="19">
        <v>36</v>
      </c>
      <c r="H40" s="19">
        <v>46</v>
      </c>
      <c r="I40" s="57">
        <v>82</v>
      </c>
      <c r="J40" s="18">
        <v>9707727511</v>
      </c>
      <c r="K40" s="18" t="s">
        <v>164</v>
      </c>
      <c r="L40" s="18" t="s">
        <v>165</v>
      </c>
      <c r="M40" s="18">
        <v>9435639995</v>
      </c>
      <c r="N40" s="18" t="s">
        <v>171</v>
      </c>
      <c r="O40" s="18"/>
      <c r="P40" s="24">
        <v>43560</v>
      </c>
      <c r="Q40" s="18" t="s">
        <v>76</v>
      </c>
      <c r="R40" s="48"/>
      <c r="S40" s="18"/>
      <c r="T40" s="48"/>
    </row>
    <row r="41" spans="1:20" x14ac:dyDescent="0.3">
      <c r="A41" s="4">
        <v>37</v>
      </c>
      <c r="B41" s="17" t="s">
        <v>63</v>
      </c>
      <c r="C41" s="18" t="s">
        <v>172</v>
      </c>
      <c r="D41" s="18" t="s">
        <v>25</v>
      </c>
      <c r="E41" s="19">
        <v>67</v>
      </c>
      <c r="F41" s="18"/>
      <c r="G41" s="19">
        <v>57</v>
      </c>
      <c r="H41" s="19">
        <v>59</v>
      </c>
      <c r="I41" s="57">
        <v>116</v>
      </c>
      <c r="J41" s="18">
        <v>9957195997</v>
      </c>
      <c r="K41" s="18" t="s">
        <v>158</v>
      </c>
      <c r="L41" s="18" t="s">
        <v>159</v>
      </c>
      <c r="M41" s="18">
        <v>9401726141</v>
      </c>
      <c r="N41" s="18" t="s">
        <v>169</v>
      </c>
      <c r="O41" s="18">
        <v>9954797561</v>
      </c>
      <c r="P41" s="24">
        <v>43561</v>
      </c>
      <c r="Q41" s="18" t="s">
        <v>77</v>
      </c>
      <c r="R41" s="48"/>
      <c r="S41" s="18"/>
      <c r="T41" s="48"/>
    </row>
    <row r="42" spans="1:20" x14ac:dyDescent="0.3">
      <c r="A42" s="4">
        <v>38</v>
      </c>
      <c r="B42" s="17"/>
      <c r="C42" s="18"/>
      <c r="D42" s="18"/>
      <c r="E42" s="19"/>
      <c r="F42" s="18"/>
      <c r="G42" s="19"/>
      <c r="H42" s="19"/>
      <c r="I42" s="57">
        <v>0</v>
      </c>
      <c r="J42" s="18"/>
      <c r="K42" s="18"/>
      <c r="L42" s="18"/>
      <c r="M42" s="18"/>
      <c r="N42" s="18"/>
      <c r="O42" s="18"/>
      <c r="P42" s="65">
        <v>43562</v>
      </c>
      <c r="Q42" s="66" t="s">
        <v>78</v>
      </c>
      <c r="R42" s="48"/>
      <c r="S42" s="18"/>
      <c r="T42" s="48"/>
    </row>
    <row r="43" spans="1:20" ht="33" x14ac:dyDescent="0.3">
      <c r="A43" s="4">
        <v>39</v>
      </c>
      <c r="B43" s="17" t="s">
        <v>63</v>
      </c>
      <c r="C43" s="18" t="s">
        <v>173</v>
      </c>
      <c r="D43" s="18" t="s">
        <v>25</v>
      </c>
      <c r="E43" s="19">
        <v>114</v>
      </c>
      <c r="F43" s="18" t="s">
        <v>103</v>
      </c>
      <c r="G43" s="19">
        <v>41</v>
      </c>
      <c r="H43" s="19">
        <v>57</v>
      </c>
      <c r="I43" s="57">
        <v>98</v>
      </c>
      <c r="J43" s="18">
        <v>9954790387</v>
      </c>
      <c r="K43" s="18"/>
      <c r="L43" s="18"/>
      <c r="M43" s="18"/>
      <c r="N43" s="18"/>
      <c r="O43" s="18"/>
      <c r="P43" s="24">
        <v>43563</v>
      </c>
      <c r="Q43" s="18" t="s">
        <v>72</v>
      </c>
      <c r="R43" s="53"/>
      <c r="S43" s="18"/>
      <c r="T43" s="53"/>
    </row>
    <row r="44" spans="1:20" x14ac:dyDescent="0.3">
      <c r="A44" s="4">
        <v>40</v>
      </c>
      <c r="B44" s="17" t="s">
        <v>63</v>
      </c>
      <c r="C44" s="18" t="s">
        <v>174</v>
      </c>
      <c r="D44" s="18" t="s">
        <v>25</v>
      </c>
      <c r="E44" s="19">
        <v>224</v>
      </c>
      <c r="F44" s="18"/>
      <c r="G44" s="19">
        <v>52</v>
      </c>
      <c r="H44" s="19">
        <v>61</v>
      </c>
      <c r="I44" s="57">
        <v>113</v>
      </c>
      <c r="J44" s="18">
        <v>9976856620</v>
      </c>
      <c r="K44" s="18" t="s">
        <v>158</v>
      </c>
      <c r="L44" s="18" t="s">
        <v>159</v>
      </c>
      <c r="M44" s="18">
        <v>9401726141</v>
      </c>
      <c r="N44" s="18" t="s">
        <v>169</v>
      </c>
      <c r="O44" s="18">
        <v>9954797561</v>
      </c>
      <c r="P44" s="24">
        <v>43564</v>
      </c>
      <c r="Q44" s="18" t="s">
        <v>73</v>
      </c>
      <c r="R44" s="48"/>
      <c r="S44" s="18"/>
      <c r="T44" s="48"/>
    </row>
    <row r="45" spans="1:20" ht="33" x14ac:dyDescent="0.3">
      <c r="A45" s="4">
        <v>41</v>
      </c>
      <c r="B45" s="17" t="s">
        <v>63</v>
      </c>
      <c r="C45" s="18" t="s">
        <v>175</v>
      </c>
      <c r="D45" s="18" t="s">
        <v>25</v>
      </c>
      <c r="E45" s="19">
        <v>55</v>
      </c>
      <c r="F45" s="18"/>
      <c r="G45" s="19">
        <v>56</v>
      </c>
      <c r="H45" s="19">
        <v>69</v>
      </c>
      <c r="I45" s="57">
        <v>125</v>
      </c>
      <c r="J45" s="18"/>
      <c r="K45" s="18" t="s">
        <v>176</v>
      </c>
      <c r="L45" s="18" t="s">
        <v>177</v>
      </c>
      <c r="M45" s="18">
        <v>9859087725</v>
      </c>
      <c r="N45" s="18" t="s">
        <v>169</v>
      </c>
      <c r="O45" s="18"/>
      <c r="P45" s="24">
        <v>43565</v>
      </c>
      <c r="Q45" s="18" t="s">
        <v>74</v>
      </c>
      <c r="R45" s="48"/>
      <c r="S45" s="18"/>
      <c r="T45" s="48"/>
    </row>
    <row r="46" spans="1:20" ht="33" x14ac:dyDescent="0.3">
      <c r="A46" s="4">
        <v>42</v>
      </c>
      <c r="B46" s="17" t="s">
        <v>63</v>
      </c>
      <c r="C46" s="18" t="s">
        <v>178</v>
      </c>
      <c r="D46" s="18" t="s">
        <v>23</v>
      </c>
      <c r="E46" s="19" t="s">
        <v>179</v>
      </c>
      <c r="F46" s="18" t="s">
        <v>103</v>
      </c>
      <c r="G46" s="19">
        <v>53</v>
      </c>
      <c r="H46" s="19">
        <v>54</v>
      </c>
      <c r="I46" s="57">
        <v>107</v>
      </c>
      <c r="J46" s="18" t="s">
        <v>180</v>
      </c>
      <c r="K46" s="18" t="s">
        <v>158</v>
      </c>
      <c r="L46" s="18" t="s">
        <v>159</v>
      </c>
      <c r="M46" s="18">
        <v>9401726141</v>
      </c>
      <c r="N46" s="18"/>
      <c r="O46" s="18"/>
      <c r="P46" s="24">
        <v>43566</v>
      </c>
      <c r="Q46" s="18" t="s">
        <v>75</v>
      </c>
      <c r="R46" s="48"/>
      <c r="S46" s="18"/>
      <c r="T46" s="48"/>
    </row>
    <row r="47" spans="1:20" ht="33" x14ac:dyDescent="0.3">
      <c r="A47" s="4">
        <v>43</v>
      </c>
      <c r="B47" s="17" t="s">
        <v>63</v>
      </c>
      <c r="C47" s="18" t="s">
        <v>181</v>
      </c>
      <c r="D47" s="18" t="s">
        <v>23</v>
      </c>
      <c r="E47" s="19" t="s">
        <v>182</v>
      </c>
      <c r="F47" s="18" t="s">
        <v>103</v>
      </c>
      <c r="G47" s="19">
        <v>58</v>
      </c>
      <c r="H47" s="19">
        <v>67</v>
      </c>
      <c r="I47" s="57">
        <v>125</v>
      </c>
      <c r="J47" s="18" t="s">
        <v>183</v>
      </c>
      <c r="K47" s="18" t="s">
        <v>158</v>
      </c>
      <c r="L47" s="18" t="s">
        <v>184</v>
      </c>
      <c r="M47" s="18">
        <v>8822858598</v>
      </c>
      <c r="N47" s="18"/>
      <c r="O47" s="18"/>
      <c r="P47" s="24">
        <v>43567</v>
      </c>
      <c r="Q47" s="18" t="s">
        <v>76</v>
      </c>
      <c r="R47" s="48"/>
      <c r="S47" s="18"/>
      <c r="T47" s="48"/>
    </row>
    <row r="48" spans="1:20" ht="33" x14ac:dyDescent="0.3">
      <c r="A48" s="4">
        <v>44</v>
      </c>
      <c r="B48" s="17" t="s">
        <v>63</v>
      </c>
      <c r="C48" s="18" t="s">
        <v>185</v>
      </c>
      <c r="D48" s="18" t="s">
        <v>23</v>
      </c>
      <c r="E48" s="19" t="s">
        <v>186</v>
      </c>
      <c r="F48" s="18" t="s">
        <v>103</v>
      </c>
      <c r="G48" s="19">
        <v>62</v>
      </c>
      <c r="H48" s="19">
        <v>54</v>
      </c>
      <c r="I48" s="57">
        <v>116</v>
      </c>
      <c r="J48" s="18" t="s">
        <v>187</v>
      </c>
      <c r="K48" s="18" t="s">
        <v>188</v>
      </c>
      <c r="L48" s="18" t="s">
        <v>189</v>
      </c>
      <c r="M48" s="18">
        <v>9957408382</v>
      </c>
      <c r="N48" s="18"/>
      <c r="O48" s="18"/>
      <c r="P48" s="24">
        <v>43568</v>
      </c>
      <c r="Q48" s="18" t="s">
        <v>77</v>
      </c>
      <c r="R48" s="48"/>
      <c r="S48" s="18"/>
      <c r="T48" s="48"/>
    </row>
    <row r="49" spans="1:20" x14ac:dyDescent="0.3">
      <c r="A49" s="4">
        <v>45</v>
      </c>
      <c r="B49" s="17"/>
      <c r="C49" s="18"/>
      <c r="D49" s="18"/>
      <c r="E49" s="19"/>
      <c r="F49" s="18"/>
      <c r="G49" s="19"/>
      <c r="H49" s="19"/>
      <c r="I49" s="57">
        <v>0</v>
      </c>
      <c r="J49" s="18"/>
      <c r="K49" s="18"/>
      <c r="L49" s="18"/>
      <c r="M49" s="18"/>
      <c r="N49" s="18"/>
      <c r="O49" s="18"/>
      <c r="P49" s="65">
        <v>43569</v>
      </c>
      <c r="Q49" s="66" t="s">
        <v>78</v>
      </c>
      <c r="R49" s="48"/>
      <c r="S49" s="18"/>
      <c r="T49" s="48"/>
    </row>
    <row r="50" spans="1:20" ht="33" x14ac:dyDescent="0.3">
      <c r="A50" s="4">
        <v>46</v>
      </c>
      <c r="B50" s="17"/>
      <c r="C50" s="18"/>
      <c r="D50" s="18"/>
      <c r="E50" s="19"/>
      <c r="F50" s="18"/>
      <c r="G50" s="19"/>
      <c r="H50" s="19"/>
      <c r="I50" s="57">
        <v>0</v>
      </c>
      <c r="J50" s="18"/>
      <c r="K50" s="18"/>
      <c r="L50" s="18"/>
      <c r="M50" s="18"/>
      <c r="N50" s="18"/>
      <c r="O50" s="18"/>
      <c r="P50" s="69">
        <v>43570</v>
      </c>
      <c r="Q50" s="70" t="s">
        <v>72</v>
      </c>
      <c r="R50" s="48"/>
      <c r="S50" s="18"/>
      <c r="T50" s="48" t="s">
        <v>124</v>
      </c>
    </row>
    <row r="51" spans="1:20" ht="33" x14ac:dyDescent="0.3">
      <c r="A51" s="4">
        <v>47</v>
      </c>
      <c r="B51" s="17"/>
      <c r="C51" s="67"/>
      <c r="D51" s="67"/>
      <c r="E51" s="68"/>
      <c r="F51" s="67"/>
      <c r="G51" s="68"/>
      <c r="H51" s="68"/>
      <c r="I51" s="67"/>
      <c r="J51" s="67"/>
      <c r="K51" s="67"/>
      <c r="L51" s="67"/>
      <c r="M51" s="67"/>
      <c r="N51" s="67"/>
      <c r="O51" s="67"/>
      <c r="P51" s="69">
        <v>43571</v>
      </c>
      <c r="Q51" s="70" t="s">
        <v>73</v>
      </c>
      <c r="R51" s="48"/>
      <c r="S51" s="18"/>
      <c r="T51" s="48" t="s">
        <v>124</v>
      </c>
    </row>
    <row r="52" spans="1:20" ht="33" x14ac:dyDescent="0.3">
      <c r="A52" s="4">
        <v>48</v>
      </c>
      <c r="B52" s="17" t="s">
        <v>63</v>
      </c>
      <c r="C52" s="18" t="s">
        <v>190</v>
      </c>
      <c r="D52" s="18" t="s">
        <v>23</v>
      </c>
      <c r="E52" s="19" t="s">
        <v>191</v>
      </c>
      <c r="F52" s="18" t="s">
        <v>103</v>
      </c>
      <c r="G52" s="19">
        <v>31</v>
      </c>
      <c r="H52" s="19">
        <v>36</v>
      </c>
      <c r="I52" s="57">
        <v>67</v>
      </c>
      <c r="J52" s="18" t="s">
        <v>192</v>
      </c>
      <c r="K52" s="18" t="s">
        <v>164</v>
      </c>
      <c r="L52" s="18" t="s">
        <v>165</v>
      </c>
      <c r="M52" s="18">
        <v>9435639995</v>
      </c>
      <c r="N52" s="18"/>
      <c r="O52" s="18"/>
      <c r="P52" s="24">
        <v>43572</v>
      </c>
      <c r="Q52" s="18" t="s">
        <v>74</v>
      </c>
      <c r="R52" s="48"/>
      <c r="S52" s="18"/>
      <c r="T52" s="48"/>
    </row>
    <row r="53" spans="1:20" x14ac:dyDescent="0.3">
      <c r="A53" s="4">
        <v>49</v>
      </c>
      <c r="B53" s="17" t="s">
        <v>63</v>
      </c>
      <c r="C53" s="18" t="s">
        <v>193</v>
      </c>
      <c r="D53" s="18" t="s">
        <v>25</v>
      </c>
      <c r="E53" s="19">
        <v>183</v>
      </c>
      <c r="F53" s="18"/>
      <c r="G53" s="19">
        <v>49</v>
      </c>
      <c r="H53" s="19">
        <v>58</v>
      </c>
      <c r="I53" s="57">
        <v>107</v>
      </c>
      <c r="J53" s="18">
        <v>9508489700</v>
      </c>
      <c r="K53" s="18" t="s">
        <v>194</v>
      </c>
      <c r="L53" s="18" t="s">
        <v>195</v>
      </c>
      <c r="M53" s="18">
        <v>8486118890</v>
      </c>
      <c r="N53" s="18" t="s">
        <v>196</v>
      </c>
      <c r="O53" s="18">
        <v>9859475612</v>
      </c>
      <c r="P53" s="24">
        <v>43573</v>
      </c>
      <c r="Q53" s="18" t="s">
        <v>75</v>
      </c>
      <c r="R53" s="48"/>
      <c r="S53" s="18"/>
      <c r="T53" s="48"/>
    </row>
    <row r="54" spans="1:20" ht="33" x14ac:dyDescent="0.3">
      <c r="A54" s="4">
        <v>50</v>
      </c>
      <c r="B54" s="17"/>
      <c r="C54" s="67"/>
      <c r="D54" s="67"/>
      <c r="E54" s="68"/>
      <c r="F54" s="67"/>
      <c r="G54" s="68"/>
      <c r="H54" s="68"/>
      <c r="I54" s="67"/>
      <c r="J54" s="67"/>
      <c r="K54" s="67"/>
      <c r="L54" s="67"/>
      <c r="M54" s="67"/>
      <c r="N54" s="67"/>
      <c r="O54" s="67"/>
      <c r="P54" s="69">
        <v>43574</v>
      </c>
      <c r="Q54" s="70" t="s">
        <v>76</v>
      </c>
      <c r="R54" s="74"/>
      <c r="S54" s="18"/>
      <c r="T54" s="74" t="s">
        <v>131</v>
      </c>
    </row>
    <row r="55" spans="1:20" x14ac:dyDescent="0.3">
      <c r="A55" s="4">
        <v>51</v>
      </c>
      <c r="B55" s="17" t="s">
        <v>63</v>
      </c>
      <c r="C55" s="18" t="s">
        <v>197</v>
      </c>
      <c r="D55" s="18" t="s">
        <v>25</v>
      </c>
      <c r="E55" s="19">
        <v>31</v>
      </c>
      <c r="F55" s="18"/>
      <c r="G55" s="19">
        <v>42</v>
      </c>
      <c r="H55" s="19">
        <v>53</v>
      </c>
      <c r="I55" s="57">
        <v>95</v>
      </c>
      <c r="J55" s="18">
        <v>9854948249</v>
      </c>
      <c r="K55" s="18" t="s">
        <v>158</v>
      </c>
      <c r="L55" s="18" t="s">
        <v>159</v>
      </c>
      <c r="M55" s="18">
        <v>9401726141</v>
      </c>
      <c r="N55" s="18" t="s">
        <v>160</v>
      </c>
      <c r="O55" s="18">
        <v>9864179764</v>
      </c>
      <c r="P55" s="24">
        <v>43575</v>
      </c>
      <c r="Q55" s="18" t="s">
        <v>77</v>
      </c>
      <c r="R55" s="48"/>
      <c r="S55" s="18"/>
      <c r="T55" s="48"/>
    </row>
    <row r="56" spans="1:20" x14ac:dyDescent="0.3">
      <c r="A56" s="4">
        <v>52</v>
      </c>
      <c r="B56" s="17"/>
      <c r="C56" s="18"/>
      <c r="D56" s="18"/>
      <c r="E56" s="19"/>
      <c r="F56" s="18"/>
      <c r="G56" s="19"/>
      <c r="H56" s="19"/>
      <c r="I56" s="57">
        <v>0</v>
      </c>
      <c r="J56" s="18"/>
      <c r="K56" s="18"/>
      <c r="L56" s="18"/>
      <c r="M56" s="18"/>
      <c r="N56" s="18"/>
      <c r="O56" s="18"/>
      <c r="P56" s="65">
        <v>43576</v>
      </c>
      <c r="Q56" s="66" t="s">
        <v>78</v>
      </c>
      <c r="R56" s="48"/>
      <c r="S56" s="18"/>
      <c r="T56" s="48"/>
    </row>
    <row r="57" spans="1:20" ht="33" x14ac:dyDescent="0.3">
      <c r="A57" s="4">
        <v>53</v>
      </c>
      <c r="B57" s="67"/>
      <c r="C57" s="18" t="s">
        <v>198</v>
      </c>
      <c r="D57" s="18" t="s">
        <v>23</v>
      </c>
      <c r="E57" s="19" t="s">
        <v>199</v>
      </c>
      <c r="F57" s="18" t="s">
        <v>103</v>
      </c>
      <c r="G57" s="19">
        <v>54</v>
      </c>
      <c r="H57" s="19">
        <v>67</v>
      </c>
      <c r="I57" s="57">
        <v>121</v>
      </c>
      <c r="J57" s="18" t="s">
        <v>200</v>
      </c>
      <c r="K57" s="18" t="s">
        <v>164</v>
      </c>
      <c r="L57" s="18" t="s">
        <v>165</v>
      </c>
      <c r="M57" s="18">
        <v>9435639995</v>
      </c>
      <c r="N57" s="18"/>
      <c r="O57" s="18"/>
      <c r="P57" s="24">
        <v>43577</v>
      </c>
      <c r="Q57" s="18" t="s">
        <v>72</v>
      </c>
      <c r="R57" s="48"/>
      <c r="S57" s="18"/>
      <c r="T57" s="48"/>
    </row>
    <row r="58" spans="1:20" x14ac:dyDescent="0.3">
      <c r="A58" s="4">
        <v>54</v>
      </c>
      <c r="B58" s="17" t="s">
        <v>63</v>
      </c>
      <c r="C58" s="18" t="s">
        <v>201</v>
      </c>
      <c r="D58" s="18" t="s">
        <v>23</v>
      </c>
      <c r="E58" s="19" t="s">
        <v>202</v>
      </c>
      <c r="F58" s="18" t="s">
        <v>103</v>
      </c>
      <c r="G58" s="19">
        <v>35</v>
      </c>
      <c r="H58" s="19">
        <v>43</v>
      </c>
      <c r="I58" s="57">
        <v>78</v>
      </c>
      <c r="J58" s="18" t="s">
        <v>203</v>
      </c>
      <c r="K58" s="18" t="s">
        <v>158</v>
      </c>
      <c r="L58" s="18" t="s">
        <v>184</v>
      </c>
      <c r="M58" s="18">
        <v>8822858598</v>
      </c>
      <c r="N58" s="18"/>
      <c r="O58" s="18"/>
      <c r="P58" s="24">
        <v>43578</v>
      </c>
      <c r="Q58" s="18" t="s">
        <v>73</v>
      </c>
      <c r="R58" s="48"/>
      <c r="S58" s="18"/>
      <c r="T58" s="48"/>
    </row>
    <row r="59" spans="1:20" ht="33" x14ac:dyDescent="0.3">
      <c r="A59" s="4">
        <v>55</v>
      </c>
      <c r="B59" s="17" t="s">
        <v>63</v>
      </c>
      <c r="C59" s="18" t="s">
        <v>204</v>
      </c>
      <c r="D59" s="18" t="s">
        <v>25</v>
      </c>
      <c r="E59" s="19">
        <v>157</v>
      </c>
      <c r="F59" s="18"/>
      <c r="G59" s="19">
        <v>31</v>
      </c>
      <c r="H59" s="19">
        <v>44</v>
      </c>
      <c r="I59" s="57">
        <v>75</v>
      </c>
      <c r="J59" s="18">
        <v>9864973548</v>
      </c>
      <c r="K59" s="18" t="s">
        <v>176</v>
      </c>
      <c r="L59" s="18" t="s">
        <v>177</v>
      </c>
      <c r="M59" s="18">
        <v>9859087725</v>
      </c>
      <c r="N59" s="18" t="s">
        <v>169</v>
      </c>
      <c r="O59" s="18"/>
      <c r="P59" s="24">
        <v>43579</v>
      </c>
      <c r="Q59" s="18" t="s">
        <v>74</v>
      </c>
      <c r="R59" s="48"/>
      <c r="S59" s="18"/>
      <c r="T59" s="48"/>
    </row>
    <row r="60" spans="1:20" x14ac:dyDescent="0.3">
      <c r="A60" s="4">
        <v>56</v>
      </c>
      <c r="B60" s="17" t="s">
        <v>63</v>
      </c>
      <c r="C60" s="18" t="s">
        <v>205</v>
      </c>
      <c r="D60" s="18" t="s">
        <v>23</v>
      </c>
      <c r="E60" s="19" t="s">
        <v>206</v>
      </c>
      <c r="F60" s="18" t="s">
        <v>103</v>
      </c>
      <c r="G60" s="19">
        <v>48</v>
      </c>
      <c r="H60" s="19">
        <v>56</v>
      </c>
      <c r="I60" s="57">
        <v>104</v>
      </c>
      <c r="J60" s="18" t="s">
        <v>207</v>
      </c>
      <c r="K60" s="18" t="s">
        <v>176</v>
      </c>
      <c r="L60" s="18" t="s">
        <v>177</v>
      </c>
      <c r="M60" s="18">
        <v>9859087725</v>
      </c>
      <c r="N60" s="18"/>
      <c r="O60" s="18"/>
      <c r="P60" s="24">
        <v>43580</v>
      </c>
      <c r="Q60" s="18" t="s">
        <v>75</v>
      </c>
      <c r="R60" s="48"/>
      <c r="S60" s="18"/>
      <c r="T60" s="48"/>
    </row>
    <row r="61" spans="1:20" ht="33" x14ac:dyDescent="0.3">
      <c r="A61" s="4">
        <v>57</v>
      </c>
      <c r="B61" s="17" t="s">
        <v>63</v>
      </c>
      <c r="C61" s="18" t="s">
        <v>208</v>
      </c>
      <c r="D61" s="18" t="s">
        <v>23</v>
      </c>
      <c r="E61" s="19" t="s">
        <v>209</v>
      </c>
      <c r="F61" s="18" t="s">
        <v>103</v>
      </c>
      <c r="G61" s="19">
        <v>67</v>
      </c>
      <c r="H61" s="19">
        <v>71</v>
      </c>
      <c r="I61" s="57">
        <v>138</v>
      </c>
      <c r="J61" s="18" t="s">
        <v>210</v>
      </c>
      <c r="K61" s="18" t="s">
        <v>164</v>
      </c>
      <c r="L61" s="18" t="s">
        <v>211</v>
      </c>
      <c r="M61" s="18">
        <v>8486089084</v>
      </c>
      <c r="N61" s="18"/>
      <c r="O61" s="18"/>
      <c r="P61" s="24">
        <v>43581</v>
      </c>
      <c r="Q61" s="18" t="s">
        <v>76</v>
      </c>
      <c r="R61" s="48"/>
      <c r="S61" s="18"/>
      <c r="T61" s="48"/>
    </row>
    <row r="62" spans="1:20" x14ac:dyDescent="0.3">
      <c r="A62" s="4">
        <v>58</v>
      </c>
      <c r="B62" s="17" t="s">
        <v>63</v>
      </c>
      <c r="C62" s="18" t="s">
        <v>212</v>
      </c>
      <c r="D62" s="18" t="s">
        <v>23</v>
      </c>
      <c r="E62" s="19" t="s">
        <v>213</v>
      </c>
      <c r="F62" s="18" t="s">
        <v>103</v>
      </c>
      <c r="G62" s="19">
        <v>52</v>
      </c>
      <c r="H62" s="19">
        <v>67</v>
      </c>
      <c r="I62" s="57">
        <v>119</v>
      </c>
      <c r="J62" s="18" t="s">
        <v>214</v>
      </c>
      <c r="K62" s="18" t="s">
        <v>158</v>
      </c>
      <c r="L62" s="18" t="s">
        <v>159</v>
      </c>
      <c r="M62" s="18">
        <v>9401726141</v>
      </c>
      <c r="N62" s="18"/>
      <c r="O62" s="18"/>
      <c r="P62" s="24">
        <v>43582</v>
      </c>
      <c r="Q62" s="18" t="s">
        <v>77</v>
      </c>
      <c r="R62" s="48"/>
      <c r="S62" s="18"/>
      <c r="T62" s="48"/>
    </row>
    <row r="63" spans="1:20" x14ac:dyDescent="0.3">
      <c r="A63" s="4">
        <v>59</v>
      </c>
      <c r="B63" s="17"/>
      <c r="C63" s="18"/>
      <c r="D63" s="18"/>
      <c r="E63" s="19"/>
      <c r="F63" s="18"/>
      <c r="G63" s="19"/>
      <c r="H63" s="19"/>
      <c r="I63" s="57">
        <v>0</v>
      </c>
      <c r="J63" s="18"/>
      <c r="K63" s="18"/>
      <c r="L63" s="18"/>
      <c r="M63" s="18"/>
      <c r="N63" s="18"/>
      <c r="O63" s="18"/>
      <c r="P63" s="65">
        <v>43583</v>
      </c>
      <c r="Q63" s="66" t="s">
        <v>78</v>
      </c>
      <c r="R63" s="48"/>
      <c r="S63" s="18"/>
      <c r="T63" s="48"/>
    </row>
    <row r="64" spans="1:20" x14ac:dyDescent="0.3">
      <c r="A64" s="4">
        <v>60</v>
      </c>
      <c r="B64" s="17" t="s">
        <v>63</v>
      </c>
      <c r="C64" s="18" t="s">
        <v>215</v>
      </c>
      <c r="D64" s="18" t="s">
        <v>23</v>
      </c>
      <c r="E64" s="19" t="s">
        <v>216</v>
      </c>
      <c r="F64" s="18" t="s">
        <v>103</v>
      </c>
      <c r="G64" s="19">
        <v>55</v>
      </c>
      <c r="H64" s="19">
        <v>46</v>
      </c>
      <c r="I64" s="57">
        <v>101</v>
      </c>
      <c r="J64" s="18" t="s">
        <v>217</v>
      </c>
      <c r="K64" s="18"/>
      <c r="L64" s="18" t="s">
        <v>152</v>
      </c>
      <c r="M64" s="18"/>
      <c r="N64" s="18"/>
      <c r="O64" s="18"/>
      <c r="P64" s="24">
        <v>43584</v>
      </c>
      <c r="Q64" s="18" t="s">
        <v>72</v>
      </c>
      <c r="R64" s="48"/>
      <c r="S64" s="18"/>
      <c r="T64" s="48"/>
    </row>
    <row r="65" spans="1:20" ht="33" x14ac:dyDescent="0.3">
      <c r="A65" s="4">
        <v>61</v>
      </c>
      <c r="B65" s="17" t="s">
        <v>63</v>
      </c>
      <c r="C65" s="18" t="s">
        <v>218</v>
      </c>
      <c r="D65" s="18" t="s">
        <v>23</v>
      </c>
      <c r="E65" s="19" t="s">
        <v>219</v>
      </c>
      <c r="F65" s="18" t="s">
        <v>103</v>
      </c>
      <c r="G65" s="19">
        <v>21</v>
      </c>
      <c r="H65" s="19">
        <v>20</v>
      </c>
      <c r="I65" s="57">
        <v>41</v>
      </c>
      <c r="J65" s="18" t="s">
        <v>220</v>
      </c>
      <c r="K65" s="18" t="s">
        <v>194</v>
      </c>
      <c r="L65" s="18" t="s">
        <v>221</v>
      </c>
      <c r="M65" s="18">
        <v>9859594799</v>
      </c>
      <c r="N65" s="18"/>
      <c r="O65" s="18"/>
      <c r="P65" s="24">
        <v>43585</v>
      </c>
      <c r="Q65" s="18" t="s">
        <v>73</v>
      </c>
      <c r="R65" s="48"/>
      <c r="S65" s="18"/>
      <c r="T65" s="48"/>
    </row>
    <row r="66" spans="1:20" x14ac:dyDescent="0.3">
      <c r="A66" s="4">
        <v>62</v>
      </c>
      <c r="B66" s="17"/>
      <c r="C66" s="18"/>
      <c r="D66" s="18"/>
      <c r="E66" s="19"/>
      <c r="F66" s="18"/>
      <c r="G66" s="19"/>
      <c r="H66" s="19"/>
      <c r="I66" s="57">
        <f t="shared" si="0"/>
        <v>0</v>
      </c>
      <c r="J66" s="18"/>
      <c r="K66" s="18"/>
      <c r="L66" s="18"/>
      <c r="M66" s="18"/>
      <c r="N66" s="18"/>
      <c r="O66" s="18"/>
      <c r="P66" s="24"/>
      <c r="Q66" s="18"/>
      <c r="R66" s="18"/>
      <c r="S66" s="18"/>
      <c r="T66" s="18"/>
    </row>
    <row r="67" spans="1:20" x14ac:dyDescent="0.3">
      <c r="A67" s="4">
        <v>63</v>
      </c>
      <c r="B67" s="17"/>
      <c r="C67" s="18"/>
      <c r="D67" s="18"/>
      <c r="E67" s="19"/>
      <c r="F67" s="18"/>
      <c r="G67" s="19"/>
      <c r="H67" s="19"/>
      <c r="I67" s="57">
        <f t="shared" si="0"/>
        <v>0</v>
      </c>
      <c r="J67" s="18"/>
      <c r="K67" s="18"/>
      <c r="L67" s="18"/>
      <c r="M67" s="18"/>
      <c r="N67" s="18"/>
      <c r="O67" s="18"/>
      <c r="P67" s="24"/>
      <c r="Q67" s="18"/>
      <c r="R67" s="18"/>
      <c r="S67" s="18"/>
      <c r="T67" s="18"/>
    </row>
    <row r="68" spans="1:20" x14ac:dyDescent="0.3">
      <c r="A68" s="4">
        <v>64</v>
      </c>
      <c r="B68" s="17"/>
      <c r="C68" s="18"/>
      <c r="D68" s="18"/>
      <c r="E68" s="19"/>
      <c r="F68" s="18"/>
      <c r="G68" s="19"/>
      <c r="H68" s="19"/>
      <c r="I68" s="57">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57">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57">
        <f t="shared" si="0"/>
        <v>0</v>
      </c>
      <c r="J70" s="18"/>
      <c r="K70" s="18"/>
      <c r="L70" s="18"/>
      <c r="M70" s="18"/>
      <c r="N70" s="18"/>
      <c r="O70" s="18"/>
      <c r="P70" s="24"/>
      <c r="Q70" s="18"/>
      <c r="R70" s="18"/>
      <c r="S70" s="18"/>
      <c r="T70" s="18"/>
    </row>
    <row r="71" spans="1:20" x14ac:dyDescent="0.3">
      <c r="A71" s="4">
        <v>67</v>
      </c>
      <c r="B71" s="17"/>
      <c r="C71" s="18"/>
      <c r="D71" s="18"/>
      <c r="E71" s="19"/>
      <c r="F71" s="18"/>
      <c r="G71" s="19"/>
      <c r="H71" s="19"/>
      <c r="I71" s="57">
        <f t="shared" si="0"/>
        <v>0</v>
      </c>
      <c r="J71" s="18"/>
      <c r="K71" s="18"/>
      <c r="L71" s="18"/>
      <c r="M71" s="18"/>
      <c r="N71" s="18"/>
      <c r="O71" s="18"/>
      <c r="P71" s="24"/>
      <c r="Q71" s="18"/>
      <c r="R71" s="18"/>
      <c r="S71" s="18"/>
      <c r="T71" s="18"/>
    </row>
    <row r="72" spans="1:20" x14ac:dyDescent="0.3">
      <c r="A72" s="4">
        <v>68</v>
      </c>
      <c r="B72" s="17"/>
      <c r="C72" s="18"/>
      <c r="D72" s="18"/>
      <c r="E72" s="19"/>
      <c r="F72" s="18"/>
      <c r="G72" s="19"/>
      <c r="H72" s="19"/>
      <c r="I72" s="57">
        <f t="shared" si="0"/>
        <v>0</v>
      </c>
      <c r="J72" s="18"/>
      <c r="K72" s="18"/>
      <c r="L72" s="18"/>
      <c r="M72" s="18"/>
      <c r="N72" s="18"/>
      <c r="O72" s="18"/>
      <c r="P72" s="24"/>
      <c r="Q72" s="18"/>
      <c r="R72" s="18"/>
      <c r="S72" s="18"/>
      <c r="T72" s="18"/>
    </row>
    <row r="73" spans="1:20" x14ac:dyDescent="0.3">
      <c r="A73" s="4">
        <v>69</v>
      </c>
      <c r="B73" s="17"/>
      <c r="C73" s="18"/>
      <c r="D73" s="18"/>
      <c r="E73" s="19"/>
      <c r="F73" s="18"/>
      <c r="G73" s="19"/>
      <c r="H73" s="19"/>
      <c r="I73" s="57">
        <f t="shared" si="0"/>
        <v>0</v>
      </c>
      <c r="J73" s="18"/>
      <c r="K73" s="18"/>
      <c r="L73" s="18"/>
      <c r="M73" s="18"/>
      <c r="N73" s="18"/>
      <c r="O73" s="18"/>
      <c r="P73" s="24"/>
      <c r="Q73" s="18"/>
      <c r="R73" s="18"/>
      <c r="S73" s="18"/>
      <c r="T73" s="18"/>
    </row>
    <row r="74" spans="1:20" x14ac:dyDescent="0.3">
      <c r="A74" s="4">
        <v>70</v>
      </c>
      <c r="B74" s="17"/>
      <c r="C74" s="58"/>
      <c r="D74" s="58"/>
      <c r="E74" s="17"/>
      <c r="F74" s="58"/>
      <c r="G74" s="17"/>
      <c r="H74" s="17"/>
      <c r="I74" s="57">
        <f t="shared" si="0"/>
        <v>0</v>
      </c>
      <c r="J74" s="58"/>
      <c r="K74" s="58"/>
      <c r="L74" s="58"/>
      <c r="M74" s="58"/>
      <c r="N74" s="58"/>
      <c r="O74" s="58"/>
      <c r="P74" s="24"/>
      <c r="Q74" s="18"/>
      <c r="R74" s="18"/>
      <c r="S74" s="18"/>
      <c r="T74" s="18"/>
    </row>
    <row r="75" spans="1:20" x14ac:dyDescent="0.3">
      <c r="A75" s="4">
        <v>71</v>
      </c>
      <c r="B75" s="17"/>
      <c r="C75" s="18"/>
      <c r="D75" s="18"/>
      <c r="E75" s="19"/>
      <c r="F75" s="18"/>
      <c r="G75" s="19"/>
      <c r="H75" s="19"/>
      <c r="I75" s="57">
        <f t="shared" ref="I75:I98" si="2">SUM(G75:H75)</f>
        <v>0</v>
      </c>
      <c r="J75" s="18"/>
      <c r="K75" s="18"/>
      <c r="L75" s="18"/>
      <c r="M75" s="18"/>
      <c r="N75" s="18"/>
      <c r="O75" s="18"/>
      <c r="P75" s="24"/>
      <c r="Q75" s="18"/>
      <c r="R75" s="18"/>
      <c r="S75" s="18"/>
      <c r="T75" s="18"/>
    </row>
    <row r="76" spans="1:20" x14ac:dyDescent="0.3">
      <c r="A76" s="4">
        <v>72</v>
      </c>
      <c r="B76" s="17"/>
      <c r="C76" s="18"/>
      <c r="D76" s="18"/>
      <c r="E76" s="19"/>
      <c r="F76" s="18"/>
      <c r="G76" s="19"/>
      <c r="H76" s="19"/>
      <c r="I76" s="57">
        <f t="shared" si="2"/>
        <v>0</v>
      </c>
      <c r="J76" s="18"/>
      <c r="K76" s="18"/>
      <c r="L76" s="18"/>
      <c r="M76" s="18"/>
      <c r="N76" s="18"/>
      <c r="O76" s="18"/>
      <c r="P76" s="24"/>
      <c r="Q76" s="18"/>
      <c r="R76" s="18"/>
      <c r="S76" s="18"/>
      <c r="T76" s="18"/>
    </row>
    <row r="77" spans="1:20" x14ac:dyDescent="0.3">
      <c r="A77" s="4">
        <v>73</v>
      </c>
      <c r="B77" s="17"/>
      <c r="C77" s="18"/>
      <c r="D77" s="18"/>
      <c r="E77" s="19"/>
      <c r="F77" s="18"/>
      <c r="G77" s="19"/>
      <c r="H77" s="19"/>
      <c r="I77" s="57">
        <f t="shared" si="2"/>
        <v>0</v>
      </c>
      <c r="J77" s="18"/>
      <c r="K77" s="18"/>
      <c r="L77" s="18"/>
      <c r="M77" s="18"/>
      <c r="N77" s="18"/>
      <c r="O77" s="18"/>
      <c r="P77" s="24"/>
      <c r="Q77" s="18"/>
      <c r="R77" s="18"/>
      <c r="S77" s="18"/>
      <c r="T77" s="18"/>
    </row>
    <row r="78" spans="1:20" x14ac:dyDescent="0.3">
      <c r="A78" s="4">
        <v>74</v>
      </c>
      <c r="B78" s="17"/>
      <c r="C78" s="18"/>
      <c r="D78" s="18"/>
      <c r="E78" s="19"/>
      <c r="F78" s="18"/>
      <c r="G78" s="19"/>
      <c r="H78" s="19"/>
      <c r="I78" s="57">
        <f t="shared" si="2"/>
        <v>0</v>
      </c>
      <c r="J78" s="18"/>
      <c r="K78" s="18"/>
      <c r="L78" s="18"/>
      <c r="M78" s="18"/>
      <c r="N78" s="18"/>
      <c r="O78" s="18"/>
      <c r="P78" s="24"/>
      <c r="Q78" s="18"/>
      <c r="R78" s="18"/>
      <c r="S78" s="18"/>
      <c r="T78" s="18"/>
    </row>
    <row r="79" spans="1:20" x14ac:dyDescent="0.3">
      <c r="A79" s="4">
        <v>75</v>
      </c>
      <c r="B79" s="17"/>
      <c r="C79" s="18"/>
      <c r="D79" s="18"/>
      <c r="E79" s="19"/>
      <c r="F79" s="18"/>
      <c r="G79" s="19"/>
      <c r="H79" s="19"/>
      <c r="I79" s="57">
        <f t="shared" si="2"/>
        <v>0</v>
      </c>
      <c r="J79" s="18"/>
      <c r="K79" s="18"/>
      <c r="L79" s="18"/>
      <c r="M79" s="18"/>
      <c r="N79" s="18"/>
      <c r="O79" s="18"/>
      <c r="P79" s="24"/>
      <c r="Q79" s="18"/>
      <c r="R79" s="18"/>
      <c r="S79" s="18"/>
      <c r="T79" s="18"/>
    </row>
    <row r="80" spans="1:20" x14ac:dyDescent="0.3">
      <c r="A80" s="4">
        <v>76</v>
      </c>
      <c r="B80" s="17"/>
      <c r="C80" s="18"/>
      <c r="D80" s="18"/>
      <c r="E80" s="19"/>
      <c r="F80" s="18"/>
      <c r="G80" s="19"/>
      <c r="H80" s="19"/>
      <c r="I80" s="57">
        <f t="shared" si="2"/>
        <v>0</v>
      </c>
      <c r="J80" s="18"/>
      <c r="K80" s="18"/>
      <c r="L80" s="18"/>
      <c r="M80" s="18"/>
      <c r="N80" s="18"/>
      <c r="O80" s="18"/>
      <c r="P80" s="24"/>
      <c r="Q80" s="18"/>
      <c r="R80" s="18"/>
      <c r="S80" s="18"/>
      <c r="T80" s="18"/>
    </row>
    <row r="81" spans="1:20" x14ac:dyDescent="0.3">
      <c r="A81" s="4">
        <v>77</v>
      </c>
      <c r="B81" s="17"/>
      <c r="C81" s="18"/>
      <c r="D81" s="18"/>
      <c r="E81" s="19"/>
      <c r="F81" s="18"/>
      <c r="G81" s="19"/>
      <c r="H81" s="19"/>
      <c r="I81" s="57">
        <f t="shared" si="2"/>
        <v>0</v>
      </c>
      <c r="J81" s="18"/>
      <c r="K81" s="18"/>
      <c r="L81" s="18"/>
      <c r="M81" s="18"/>
      <c r="N81" s="18"/>
      <c r="O81" s="18"/>
      <c r="P81" s="24"/>
      <c r="Q81" s="18"/>
      <c r="R81" s="18"/>
      <c r="S81" s="18"/>
      <c r="T81" s="18"/>
    </row>
    <row r="82" spans="1:20" x14ac:dyDescent="0.3">
      <c r="A82" s="4">
        <v>78</v>
      </c>
      <c r="B82" s="17"/>
      <c r="C82" s="18"/>
      <c r="D82" s="18"/>
      <c r="E82" s="19"/>
      <c r="F82" s="18"/>
      <c r="G82" s="19"/>
      <c r="H82" s="19"/>
      <c r="I82" s="57">
        <f t="shared" si="2"/>
        <v>0</v>
      </c>
      <c r="J82" s="18"/>
      <c r="K82" s="18"/>
      <c r="L82" s="18"/>
      <c r="M82" s="18"/>
      <c r="N82" s="18"/>
      <c r="O82" s="18"/>
      <c r="P82" s="24"/>
      <c r="Q82" s="18"/>
      <c r="R82" s="18"/>
      <c r="S82" s="18"/>
      <c r="T82" s="18"/>
    </row>
    <row r="83" spans="1:20" x14ac:dyDescent="0.3">
      <c r="A83" s="4">
        <v>79</v>
      </c>
      <c r="B83" s="17"/>
      <c r="C83" s="18"/>
      <c r="D83" s="18"/>
      <c r="E83" s="19"/>
      <c r="F83" s="18"/>
      <c r="G83" s="19"/>
      <c r="H83" s="19"/>
      <c r="I83" s="57">
        <f t="shared" si="2"/>
        <v>0</v>
      </c>
      <c r="J83" s="18"/>
      <c r="K83" s="18"/>
      <c r="L83" s="18"/>
      <c r="M83" s="18"/>
      <c r="N83" s="18"/>
      <c r="O83" s="18"/>
      <c r="P83" s="24"/>
      <c r="Q83" s="18"/>
      <c r="R83" s="18"/>
      <c r="S83" s="18"/>
      <c r="T83" s="18"/>
    </row>
    <row r="84" spans="1:20" x14ac:dyDescent="0.3">
      <c r="A84" s="4">
        <v>80</v>
      </c>
      <c r="B84" s="17"/>
      <c r="C84" s="18"/>
      <c r="D84" s="18"/>
      <c r="E84" s="19"/>
      <c r="F84" s="18"/>
      <c r="G84" s="19"/>
      <c r="H84" s="19"/>
      <c r="I84" s="57">
        <f t="shared" si="2"/>
        <v>0</v>
      </c>
      <c r="J84" s="18"/>
      <c r="K84" s="18"/>
      <c r="L84" s="18"/>
      <c r="M84" s="18"/>
      <c r="N84" s="18"/>
      <c r="O84" s="18"/>
      <c r="P84" s="24"/>
      <c r="Q84" s="18"/>
      <c r="R84" s="18"/>
      <c r="S84" s="18"/>
      <c r="T84" s="18"/>
    </row>
    <row r="85" spans="1:20" x14ac:dyDescent="0.3">
      <c r="A85" s="4">
        <v>81</v>
      </c>
      <c r="B85" s="17"/>
      <c r="C85" s="18"/>
      <c r="D85" s="18"/>
      <c r="E85" s="19"/>
      <c r="F85" s="18"/>
      <c r="G85" s="19"/>
      <c r="H85" s="19"/>
      <c r="I85" s="57">
        <f t="shared" si="2"/>
        <v>0</v>
      </c>
      <c r="J85" s="18"/>
      <c r="K85" s="18"/>
      <c r="L85" s="18"/>
      <c r="M85" s="18"/>
      <c r="N85" s="18"/>
      <c r="O85" s="18"/>
      <c r="P85" s="24"/>
      <c r="Q85" s="18"/>
      <c r="R85" s="18"/>
      <c r="S85" s="18"/>
      <c r="T85" s="18"/>
    </row>
    <row r="86" spans="1:20" x14ac:dyDescent="0.3">
      <c r="A86" s="4">
        <v>82</v>
      </c>
      <c r="B86" s="17"/>
      <c r="C86" s="18"/>
      <c r="D86" s="18"/>
      <c r="E86" s="19"/>
      <c r="F86" s="18"/>
      <c r="G86" s="19"/>
      <c r="H86" s="19"/>
      <c r="I86" s="57">
        <f t="shared" si="2"/>
        <v>0</v>
      </c>
      <c r="J86" s="18"/>
      <c r="K86" s="18"/>
      <c r="L86" s="18"/>
      <c r="M86" s="18"/>
      <c r="N86" s="18"/>
      <c r="O86" s="18"/>
      <c r="P86" s="24"/>
      <c r="Q86" s="18"/>
      <c r="R86" s="18"/>
      <c r="S86" s="18"/>
      <c r="T86" s="18"/>
    </row>
    <row r="87" spans="1:20" x14ac:dyDescent="0.3">
      <c r="A87" s="4">
        <v>83</v>
      </c>
      <c r="B87" s="17"/>
      <c r="C87" s="18"/>
      <c r="D87" s="18"/>
      <c r="E87" s="19"/>
      <c r="F87" s="18"/>
      <c r="G87" s="19"/>
      <c r="H87" s="19"/>
      <c r="I87" s="57">
        <f t="shared" si="2"/>
        <v>0</v>
      </c>
      <c r="J87" s="18"/>
      <c r="K87" s="18"/>
      <c r="L87" s="18"/>
      <c r="M87" s="18"/>
      <c r="N87" s="18"/>
      <c r="O87" s="18"/>
      <c r="P87" s="24"/>
      <c r="Q87" s="18"/>
      <c r="R87" s="18"/>
      <c r="S87" s="18"/>
      <c r="T87" s="18"/>
    </row>
    <row r="88" spans="1:20" x14ac:dyDescent="0.3">
      <c r="A88" s="4">
        <v>84</v>
      </c>
      <c r="B88" s="17"/>
      <c r="C88" s="18"/>
      <c r="D88" s="18"/>
      <c r="E88" s="19"/>
      <c r="F88" s="18"/>
      <c r="G88" s="19"/>
      <c r="H88" s="19"/>
      <c r="I88" s="57">
        <f t="shared" si="2"/>
        <v>0</v>
      </c>
      <c r="J88" s="18"/>
      <c r="K88" s="18"/>
      <c r="L88" s="18"/>
      <c r="M88" s="18"/>
      <c r="N88" s="18"/>
      <c r="O88" s="18"/>
      <c r="P88" s="24"/>
      <c r="Q88" s="18"/>
      <c r="R88" s="18"/>
      <c r="S88" s="18"/>
      <c r="T88" s="18"/>
    </row>
    <row r="89" spans="1:20" x14ac:dyDescent="0.3">
      <c r="A89" s="4">
        <v>85</v>
      </c>
      <c r="B89" s="17"/>
      <c r="C89" s="18"/>
      <c r="D89" s="18"/>
      <c r="E89" s="19"/>
      <c r="F89" s="18"/>
      <c r="G89" s="19"/>
      <c r="H89" s="19"/>
      <c r="I89" s="57">
        <f t="shared" si="2"/>
        <v>0</v>
      </c>
      <c r="J89" s="18"/>
      <c r="K89" s="18"/>
      <c r="L89" s="18"/>
      <c r="M89" s="18"/>
      <c r="N89" s="18"/>
      <c r="O89" s="18"/>
      <c r="P89" s="24"/>
      <c r="Q89" s="18"/>
      <c r="R89" s="18"/>
      <c r="S89" s="18"/>
      <c r="T89" s="18"/>
    </row>
    <row r="90" spans="1:20" x14ac:dyDescent="0.3">
      <c r="A90" s="4">
        <v>86</v>
      </c>
      <c r="B90" s="17"/>
      <c r="C90" s="18"/>
      <c r="D90" s="18"/>
      <c r="E90" s="19"/>
      <c r="F90" s="18"/>
      <c r="G90" s="19"/>
      <c r="H90" s="19"/>
      <c r="I90" s="57">
        <f t="shared" si="2"/>
        <v>0</v>
      </c>
      <c r="J90" s="18"/>
      <c r="K90" s="18"/>
      <c r="L90" s="18"/>
      <c r="M90" s="18"/>
      <c r="N90" s="18"/>
      <c r="O90" s="18"/>
      <c r="P90" s="24"/>
      <c r="Q90" s="18"/>
      <c r="R90" s="18"/>
      <c r="S90" s="18"/>
      <c r="T90" s="18"/>
    </row>
    <row r="91" spans="1:20" x14ac:dyDescent="0.3">
      <c r="A91" s="4">
        <v>87</v>
      </c>
      <c r="B91" s="17"/>
      <c r="C91" s="18"/>
      <c r="D91" s="18"/>
      <c r="E91" s="19"/>
      <c r="F91" s="18"/>
      <c r="G91" s="19"/>
      <c r="H91" s="19"/>
      <c r="I91" s="57">
        <f t="shared" si="2"/>
        <v>0</v>
      </c>
      <c r="J91" s="18"/>
      <c r="K91" s="18"/>
      <c r="L91" s="18"/>
      <c r="M91" s="18"/>
      <c r="N91" s="18"/>
      <c r="O91" s="18"/>
      <c r="P91" s="24"/>
      <c r="Q91" s="18"/>
      <c r="R91" s="18"/>
      <c r="S91" s="18"/>
      <c r="T91" s="18"/>
    </row>
    <row r="92" spans="1:20" x14ac:dyDescent="0.3">
      <c r="A92" s="4">
        <v>88</v>
      </c>
      <c r="B92" s="17"/>
      <c r="C92" s="18"/>
      <c r="D92" s="18"/>
      <c r="E92" s="19"/>
      <c r="F92" s="18"/>
      <c r="G92" s="19"/>
      <c r="H92" s="19"/>
      <c r="I92" s="57">
        <f t="shared" si="2"/>
        <v>0</v>
      </c>
      <c r="J92" s="18"/>
      <c r="K92" s="18"/>
      <c r="L92" s="18"/>
      <c r="M92" s="18"/>
      <c r="N92" s="18"/>
      <c r="O92" s="18"/>
      <c r="P92" s="24"/>
      <c r="Q92" s="18"/>
      <c r="R92" s="18"/>
      <c r="S92" s="18"/>
      <c r="T92" s="18"/>
    </row>
    <row r="93" spans="1:20" x14ac:dyDescent="0.3">
      <c r="A93" s="4">
        <v>89</v>
      </c>
      <c r="B93" s="17"/>
      <c r="C93" s="18"/>
      <c r="D93" s="18"/>
      <c r="E93" s="19"/>
      <c r="F93" s="18"/>
      <c r="G93" s="19"/>
      <c r="H93" s="19"/>
      <c r="I93" s="57">
        <f t="shared" si="2"/>
        <v>0</v>
      </c>
      <c r="J93" s="18"/>
      <c r="K93" s="18"/>
      <c r="L93" s="18"/>
      <c r="M93" s="18"/>
      <c r="N93" s="18"/>
      <c r="O93" s="18"/>
      <c r="P93" s="24"/>
      <c r="Q93" s="18"/>
      <c r="R93" s="18"/>
      <c r="S93" s="18"/>
      <c r="T93" s="18"/>
    </row>
    <row r="94" spans="1:20" x14ac:dyDescent="0.3">
      <c r="A94" s="4">
        <v>90</v>
      </c>
      <c r="B94" s="17"/>
      <c r="C94" s="18"/>
      <c r="D94" s="18"/>
      <c r="E94" s="19"/>
      <c r="F94" s="18"/>
      <c r="G94" s="19"/>
      <c r="H94" s="19"/>
      <c r="I94" s="57">
        <f t="shared" si="2"/>
        <v>0</v>
      </c>
      <c r="J94" s="18"/>
      <c r="K94" s="18"/>
      <c r="L94" s="18"/>
      <c r="M94" s="18"/>
      <c r="N94" s="18"/>
      <c r="O94" s="18"/>
      <c r="P94" s="24"/>
      <c r="Q94" s="18"/>
      <c r="R94" s="18"/>
      <c r="S94" s="18"/>
      <c r="T94" s="18"/>
    </row>
    <row r="95" spans="1:20" x14ac:dyDescent="0.3">
      <c r="A95" s="4">
        <v>91</v>
      </c>
      <c r="B95" s="17"/>
      <c r="C95" s="18"/>
      <c r="D95" s="18"/>
      <c r="E95" s="19"/>
      <c r="F95" s="18"/>
      <c r="G95" s="19"/>
      <c r="H95" s="19"/>
      <c r="I95" s="57">
        <f t="shared" si="2"/>
        <v>0</v>
      </c>
      <c r="J95" s="18"/>
      <c r="K95" s="18"/>
      <c r="L95" s="18"/>
      <c r="M95" s="18"/>
      <c r="N95" s="18"/>
      <c r="O95" s="18"/>
      <c r="P95" s="24"/>
      <c r="Q95" s="18"/>
      <c r="R95" s="18"/>
      <c r="S95" s="18"/>
      <c r="T95" s="18"/>
    </row>
    <row r="96" spans="1:20" x14ac:dyDescent="0.3">
      <c r="A96" s="4">
        <v>92</v>
      </c>
      <c r="B96" s="17"/>
      <c r="C96" s="18"/>
      <c r="D96" s="18"/>
      <c r="E96" s="19"/>
      <c r="F96" s="18"/>
      <c r="G96" s="19"/>
      <c r="H96" s="19"/>
      <c r="I96" s="57">
        <f t="shared" si="2"/>
        <v>0</v>
      </c>
      <c r="J96" s="18"/>
      <c r="K96" s="18"/>
      <c r="L96" s="18"/>
      <c r="M96" s="18"/>
      <c r="N96" s="18"/>
      <c r="O96" s="18"/>
      <c r="P96" s="24"/>
      <c r="Q96" s="18"/>
      <c r="R96" s="18"/>
      <c r="S96" s="18"/>
      <c r="T96" s="18"/>
    </row>
    <row r="97" spans="1:20" x14ac:dyDescent="0.3">
      <c r="A97" s="4">
        <v>93</v>
      </c>
      <c r="B97" s="17"/>
      <c r="C97" s="18"/>
      <c r="D97" s="18"/>
      <c r="E97" s="19"/>
      <c r="F97" s="18"/>
      <c r="G97" s="19"/>
      <c r="H97" s="19"/>
      <c r="I97" s="57">
        <f t="shared" si="2"/>
        <v>0</v>
      </c>
      <c r="J97" s="18"/>
      <c r="K97" s="18"/>
      <c r="L97" s="18"/>
      <c r="M97" s="18"/>
      <c r="N97" s="18"/>
      <c r="O97" s="18"/>
      <c r="P97" s="24"/>
      <c r="Q97" s="18"/>
      <c r="R97" s="18"/>
      <c r="S97" s="18"/>
      <c r="T97" s="18"/>
    </row>
    <row r="98" spans="1:20" x14ac:dyDescent="0.3">
      <c r="A98" s="4">
        <v>94</v>
      </c>
      <c r="B98" s="17"/>
      <c r="C98" s="18"/>
      <c r="D98" s="18"/>
      <c r="E98" s="19"/>
      <c r="F98" s="18"/>
      <c r="G98" s="19"/>
      <c r="H98" s="19"/>
      <c r="I98" s="57">
        <f t="shared" si="2"/>
        <v>0</v>
      </c>
      <c r="J98" s="18"/>
      <c r="K98" s="18"/>
      <c r="L98" s="18"/>
      <c r="M98" s="18"/>
      <c r="N98" s="18"/>
      <c r="O98" s="18"/>
      <c r="P98" s="24"/>
      <c r="Q98" s="18"/>
      <c r="R98" s="18"/>
      <c r="S98" s="18"/>
      <c r="T98" s="18"/>
    </row>
    <row r="99" spans="1:20" x14ac:dyDescent="0.3">
      <c r="A99" s="4">
        <v>95</v>
      </c>
      <c r="B99" s="17"/>
      <c r="C99" s="18"/>
      <c r="D99" s="18"/>
      <c r="E99" s="19"/>
      <c r="F99" s="18"/>
      <c r="G99" s="19"/>
      <c r="H99" s="19"/>
      <c r="I99" s="57">
        <f t="shared" ref="I99:I133" si="3">SUM(G99:H99)</f>
        <v>0</v>
      </c>
      <c r="J99" s="18"/>
      <c r="K99" s="18"/>
      <c r="L99" s="18"/>
      <c r="M99" s="18"/>
      <c r="N99" s="18"/>
      <c r="O99" s="18"/>
      <c r="P99" s="24"/>
      <c r="Q99" s="18"/>
      <c r="R99" s="18"/>
      <c r="S99" s="18"/>
      <c r="T99" s="18"/>
    </row>
    <row r="100" spans="1:20" x14ac:dyDescent="0.3">
      <c r="A100" s="4">
        <v>96</v>
      </c>
      <c r="B100" s="17"/>
      <c r="C100" s="18"/>
      <c r="D100" s="18"/>
      <c r="E100" s="19"/>
      <c r="F100" s="18"/>
      <c r="G100" s="19"/>
      <c r="H100" s="19"/>
      <c r="I100" s="57">
        <f t="shared" si="3"/>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7">
        <f t="shared" si="3"/>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7">
        <f t="shared" si="3"/>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7">
        <f t="shared" si="3"/>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7">
        <f t="shared" si="3"/>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7">
        <f t="shared" si="3"/>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7">
        <f t="shared" si="3"/>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7">
        <f t="shared" si="3"/>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7">
        <f t="shared" si="3"/>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7">
        <f t="shared" si="3"/>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7">
        <f t="shared" si="3"/>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7">
        <f t="shared" si="3"/>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7">
        <f t="shared" si="3"/>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7">
        <f t="shared" si="3"/>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7">
        <f t="shared" si="3"/>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7">
        <f t="shared" si="3"/>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7">
        <f t="shared" si="3"/>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7">
        <f t="shared" si="3"/>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7">
        <f t="shared" si="3"/>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7">
        <f t="shared" si="3"/>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7">
        <f t="shared" si="3"/>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7">
        <f t="shared" si="3"/>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7">
        <f t="shared" si="3"/>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7">
        <f t="shared" si="3"/>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7">
        <f t="shared" si="3"/>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7">
        <f t="shared" si="3"/>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7">
        <f t="shared" si="3"/>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7">
        <f t="shared" si="3"/>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7">
        <f t="shared" si="3"/>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7">
        <f t="shared" si="3"/>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7">
        <f t="shared" si="3"/>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7">
        <f t="shared" si="3"/>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7">
        <f t="shared" si="3"/>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7">
        <f t="shared" si="3"/>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7">
        <f t="shared" ref="I134:I164" si="4">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7">
        <f t="shared" si="4"/>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7">
        <f t="shared" si="4"/>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7">
        <f t="shared" si="4"/>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7">
        <f t="shared" si="4"/>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7">
        <f t="shared" si="4"/>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7">
        <f t="shared" si="4"/>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7">
        <f t="shared" si="4"/>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7">
        <f t="shared" si="4"/>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7">
        <f t="shared" si="4"/>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7">
        <f t="shared" si="4"/>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7">
        <f t="shared" si="4"/>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7">
        <f t="shared" si="4"/>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7">
        <f t="shared" si="4"/>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7">
        <f t="shared" si="4"/>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7">
        <f t="shared" si="4"/>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7">
        <f t="shared" si="4"/>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7">
        <f t="shared" si="4"/>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7">
        <f t="shared" si="4"/>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7">
        <f t="shared" si="4"/>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7">
        <f t="shared" si="4"/>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7">
        <f t="shared" si="4"/>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7">
        <f t="shared" si="4"/>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7">
        <f t="shared" si="4"/>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7">
        <f t="shared" si="4"/>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7">
        <f t="shared" si="4"/>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7">
        <f t="shared" si="4"/>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7">
        <f t="shared" si="4"/>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7">
        <f t="shared" si="4"/>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7">
        <f t="shared" si="4"/>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7">
        <f t="shared" si="4"/>
        <v>0</v>
      </c>
      <c r="J164" s="18"/>
      <c r="K164" s="18"/>
      <c r="L164" s="18"/>
      <c r="M164" s="18"/>
      <c r="N164" s="18"/>
      <c r="O164" s="18"/>
      <c r="P164" s="24"/>
      <c r="Q164" s="18"/>
      <c r="R164" s="18"/>
      <c r="S164" s="18"/>
      <c r="T164" s="18"/>
    </row>
    <row r="165" spans="1:20" x14ac:dyDescent="0.3">
      <c r="A165" s="3" t="s">
        <v>11</v>
      </c>
      <c r="B165" s="39"/>
      <c r="C165" s="3">
        <f>COUNTIFS(C5:C164,"*")</f>
        <v>46</v>
      </c>
      <c r="D165" s="3"/>
      <c r="E165" s="13"/>
      <c r="F165" s="3"/>
      <c r="G165" s="59">
        <f>SUM(G5:G164)</f>
        <v>2285</v>
      </c>
      <c r="H165" s="59">
        <f>SUM(H5:H164)</f>
        <v>2578</v>
      </c>
      <c r="I165" s="59">
        <f>SUM(I5:I164)</f>
        <v>4863</v>
      </c>
      <c r="J165" s="3"/>
      <c r="K165" s="7"/>
      <c r="L165" s="21"/>
      <c r="M165" s="21"/>
      <c r="N165" s="7"/>
      <c r="O165" s="7"/>
      <c r="P165" s="14"/>
      <c r="Q165" s="3"/>
      <c r="R165" s="3"/>
      <c r="S165" s="3"/>
      <c r="T165" s="12"/>
    </row>
    <row r="166" spans="1:20" x14ac:dyDescent="0.3">
      <c r="A166" s="44" t="s">
        <v>62</v>
      </c>
      <c r="B166" s="10">
        <f>COUNTIF(B$5:B$164,"Team 1")</f>
        <v>23</v>
      </c>
      <c r="C166" s="44" t="s">
        <v>25</v>
      </c>
      <c r="D166" s="10">
        <f>COUNTIF(D5:D164,"Anganwadi")</f>
        <v>20</v>
      </c>
    </row>
    <row r="167" spans="1:20" x14ac:dyDescent="0.3">
      <c r="A167" s="44" t="s">
        <v>63</v>
      </c>
      <c r="B167" s="10">
        <f>COUNTIF(B$6:B$164,"Team 2")</f>
        <v>22</v>
      </c>
      <c r="C167" s="44" t="s">
        <v>23</v>
      </c>
      <c r="D167" s="10">
        <f>COUNTIF(D5:D164,"School")</f>
        <v>26</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2" sqref="J52"/>
    </sheetView>
  </sheetViews>
  <sheetFormatPr defaultRowHeight="16.5" x14ac:dyDescent="0.3"/>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x14ac:dyDescent="0.3">
      <c r="A1" s="153" t="s">
        <v>70</v>
      </c>
      <c r="B1" s="153"/>
      <c r="C1" s="153"/>
      <c r="D1" s="56"/>
      <c r="E1" s="56"/>
      <c r="F1" s="56"/>
      <c r="G1" s="56"/>
      <c r="H1" s="56"/>
      <c r="I1" s="56"/>
      <c r="J1" s="56"/>
      <c r="K1" s="56"/>
      <c r="L1" s="56"/>
      <c r="M1" s="154"/>
      <c r="N1" s="154"/>
      <c r="O1" s="154"/>
      <c r="P1" s="154"/>
      <c r="Q1" s="154"/>
      <c r="R1" s="154"/>
      <c r="S1" s="154"/>
      <c r="T1" s="154"/>
    </row>
    <row r="2" spans="1:20" x14ac:dyDescent="0.3">
      <c r="A2" s="149" t="s">
        <v>59</v>
      </c>
      <c r="B2" s="150"/>
      <c r="C2" s="150"/>
      <c r="D2" s="25">
        <v>43586</v>
      </c>
      <c r="E2" s="22"/>
      <c r="F2" s="22"/>
      <c r="G2" s="22"/>
      <c r="H2" s="22"/>
      <c r="I2" s="22"/>
      <c r="J2" s="22"/>
      <c r="K2" s="22"/>
      <c r="L2" s="22"/>
      <c r="M2" s="22"/>
      <c r="N2" s="22"/>
      <c r="O2" s="22"/>
      <c r="P2" s="22"/>
      <c r="Q2" s="22"/>
      <c r="R2" s="22"/>
      <c r="S2" s="22"/>
    </row>
    <row r="3" spans="1:20" ht="24" customHeight="1" x14ac:dyDescent="0.3">
      <c r="A3" s="145" t="s">
        <v>14</v>
      </c>
      <c r="B3" s="147" t="s">
        <v>61</v>
      </c>
      <c r="C3" s="144" t="s">
        <v>7</v>
      </c>
      <c r="D3" s="144" t="s">
        <v>55</v>
      </c>
      <c r="E3" s="144" t="s">
        <v>16</v>
      </c>
      <c r="F3" s="151" t="s">
        <v>17</v>
      </c>
      <c r="G3" s="144" t="s">
        <v>8</v>
      </c>
      <c r="H3" s="144"/>
      <c r="I3" s="144"/>
      <c r="J3" s="144" t="s">
        <v>31</v>
      </c>
      <c r="K3" s="147" t="s">
        <v>33</v>
      </c>
      <c r="L3" s="147" t="s">
        <v>50</v>
      </c>
      <c r="M3" s="147" t="s">
        <v>51</v>
      </c>
      <c r="N3" s="147" t="s">
        <v>34</v>
      </c>
      <c r="O3" s="147" t="s">
        <v>35</v>
      </c>
      <c r="P3" s="145" t="s">
        <v>54</v>
      </c>
      <c r="Q3" s="144" t="s">
        <v>52</v>
      </c>
      <c r="R3" s="144" t="s">
        <v>32</v>
      </c>
      <c r="S3" s="144" t="s">
        <v>53</v>
      </c>
      <c r="T3" s="144" t="s">
        <v>13</v>
      </c>
    </row>
    <row r="4" spans="1:20" ht="25.5" customHeight="1" x14ac:dyDescent="0.3">
      <c r="A4" s="145"/>
      <c r="B4" s="152"/>
      <c r="C4" s="144"/>
      <c r="D4" s="144"/>
      <c r="E4" s="144"/>
      <c r="F4" s="151"/>
      <c r="G4" s="23" t="s">
        <v>9</v>
      </c>
      <c r="H4" s="23" t="s">
        <v>10</v>
      </c>
      <c r="I4" s="23" t="s">
        <v>11</v>
      </c>
      <c r="J4" s="144"/>
      <c r="K4" s="148"/>
      <c r="L4" s="148"/>
      <c r="M4" s="148"/>
      <c r="N4" s="148"/>
      <c r="O4" s="148"/>
      <c r="P4" s="145"/>
      <c r="Q4" s="145"/>
      <c r="R4" s="144"/>
      <c r="S4" s="144"/>
      <c r="T4" s="144"/>
    </row>
    <row r="5" spans="1:20" x14ac:dyDescent="0.3">
      <c r="A5" s="4">
        <v>1</v>
      </c>
      <c r="B5" s="75"/>
      <c r="C5" s="76"/>
      <c r="D5" s="76"/>
      <c r="E5" s="75"/>
      <c r="F5" s="76"/>
      <c r="G5" s="75"/>
      <c r="H5" s="75"/>
      <c r="I5" s="60">
        <f>SUM(G5:H5)</f>
        <v>0</v>
      </c>
      <c r="J5" s="76"/>
      <c r="K5" s="76"/>
      <c r="L5" s="76"/>
      <c r="M5" s="76"/>
      <c r="N5" s="76"/>
      <c r="O5" s="76"/>
      <c r="P5" s="83">
        <v>43586</v>
      </c>
      <c r="Q5" s="84" t="s">
        <v>74</v>
      </c>
      <c r="R5" s="84"/>
      <c r="S5" s="79"/>
      <c r="T5" s="84" t="s">
        <v>295</v>
      </c>
    </row>
    <row r="6" spans="1:20" x14ac:dyDescent="0.3">
      <c r="A6" s="4">
        <v>2</v>
      </c>
      <c r="B6" s="75" t="s">
        <v>62</v>
      </c>
      <c r="C6" s="77" t="s">
        <v>222</v>
      </c>
      <c r="D6" s="77" t="s">
        <v>23</v>
      </c>
      <c r="E6" s="78" t="s">
        <v>223</v>
      </c>
      <c r="F6" s="77" t="s">
        <v>143</v>
      </c>
      <c r="G6" s="78">
        <v>46</v>
      </c>
      <c r="H6" s="78">
        <v>46</v>
      </c>
      <c r="I6" s="60">
        <f t="shared" ref="I6:I69" si="0">SUM(G6:H6)</f>
        <v>92</v>
      </c>
      <c r="J6" s="77" t="s">
        <v>296</v>
      </c>
      <c r="K6" s="77" t="s">
        <v>297</v>
      </c>
      <c r="L6" s="77" t="s">
        <v>298</v>
      </c>
      <c r="M6" s="77">
        <v>8721008523</v>
      </c>
      <c r="N6" s="77"/>
      <c r="O6" s="77"/>
      <c r="P6" s="85">
        <v>43587</v>
      </c>
      <c r="Q6" s="77" t="s">
        <v>75</v>
      </c>
      <c r="R6" s="77"/>
      <c r="S6" s="79"/>
      <c r="T6" s="77"/>
    </row>
    <row r="7" spans="1:20" ht="25.5" x14ac:dyDescent="0.3">
      <c r="A7" s="4">
        <v>3</v>
      </c>
      <c r="B7" s="75" t="s">
        <v>62</v>
      </c>
      <c r="C7" s="77" t="s">
        <v>224</v>
      </c>
      <c r="D7" s="77" t="s">
        <v>25</v>
      </c>
      <c r="E7" s="78">
        <v>191</v>
      </c>
      <c r="F7" s="77"/>
      <c r="G7" s="78">
        <v>23</v>
      </c>
      <c r="H7" s="78">
        <v>27</v>
      </c>
      <c r="I7" s="60">
        <f t="shared" si="0"/>
        <v>50</v>
      </c>
      <c r="J7" s="77">
        <v>9678949304</v>
      </c>
      <c r="K7" s="77" t="s">
        <v>99</v>
      </c>
      <c r="L7" s="77" t="s">
        <v>100</v>
      </c>
      <c r="M7" s="77">
        <v>9435935543</v>
      </c>
      <c r="N7" s="77" t="s">
        <v>299</v>
      </c>
      <c r="O7" s="77">
        <v>9678793422</v>
      </c>
      <c r="P7" s="85">
        <v>43588</v>
      </c>
      <c r="Q7" s="77" t="s">
        <v>76</v>
      </c>
      <c r="R7" s="77"/>
      <c r="S7" s="79"/>
      <c r="T7" s="77"/>
    </row>
    <row r="8" spans="1:20" ht="25.5" x14ac:dyDescent="0.3">
      <c r="A8" s="4">
        <v>4</v>
      </c>
      <c r="B8" s="75" t="s">
        <v>62</v>
      </c>
      <c r="C8" s="77" t="s">
        <v>225</v>
      </c>
      <c r="D8" s="77" t="s">
        <v>23</v>
      </c>
      <c r="E8" s="78" t="s">
        <v>226</v>
      </c>
      <c r="F8" s="77" t="s">
        <v>103</v>
      </c>
      <c r="G8" s="78">
        <v>56</v>
      </c>
      <c r="H8" s="78">
        <v>54</v>
      </c>
      <c r="I8" s="60">
        <f t="shared" si="0"/>
        <v>110</v>
      </c>
      <c r="J8" s="75" t="s">
        <v>300</v>
      </c>
      <c r="K8" s="77" t="s">
        <v>99</v>
      </c>
      <c r="L8" s="77" t="s">
        <v>100</v>
      </c>
      <c r="M8" s="77">
        <v>9435935543</v>
      </c>
      <c r="N8" s="77"/>
      <c r="O8" s="77"/>
      <c r="P8" s="85">
        <v>43589</v>
      </c>
      <c r="Q8" s="77" t="s">
        <v>77</v>
      </c>
      <c r="R8" s="77"/>
      <c r="S8" s="79"/>
      <c r="T8" s="77"/>
    </row>
    <row r="9" spans="1:20" x14ac:dyDescent="0.3">
      <c r="A9" s="4">
        <v>5</v>
      </c>
      <c r="B9" s="75" t="s">
        <v>62</v>
      </c>
      <c r="C9" s="76"/>
      <c r="D9" s="76"/>
      <c r="E9" s="75"/>
      <c r="F9" s="76"/>
      <c r="G9" s="75"/>
      <c r="H9" s="75"/>
      <c r="I9" s="60">
        <f t="shared" si="0"/>
        <v>0</v>
      </c>
      <c r="J9" s="76"/>
      <c r="K9" s="76"/>
      <c r="L9" s="76"/>
      <c r="M9" s="76"/>
      <c r="N9" s="76"/>
      <c r="O9" s="76"/>
      <c r="P9" s="83">
        <v>43590</v>
      </c>
      <c r="Q9" s="84" t="s">
        <v>78</v>
      </c>
      <c r="R9" s="77"/>
      <c r="S9" s="79"/>
      <c r="T9" s="77"/>
    </row>
    <row r="10" spans="1:20" x14ac:dyDescent="0.3">
      <c r="A10" s="4">
        <v>6</v>
      </c>
      <c r="B10" s="75" t="s">
        <v>62</v>
      </c>
      <c r="C10" s="77" t="s">
        <v>227</v>
      </c>
      <c r="D10" s="77" t="s">
        <v>25</v>
      </c>
      <c r="E10" s="78">
        <v>98</v>
      </c>
      <c r="F10" s="77"/>
      <c r="G10" s="78">
        <v>24</v>
      </c>
      <c r="H10" s="78">
        <v>26</v>
      </c>
      <c r="I10" s="60">
        <f t="shared" si="0"/>
        <v>50</v>
      </c>
      <c r="J10" s="77">
        <v>9954591950</v>
      </c>
      <c r="K10" s="77" t="s">
        <v>99</v>
      </c>
      <c r="L10" s="77" t="s">
        <v>100</v>
      </c>
      <c r="M10" s="77">
        <v>9435935543</v>
      </c>
      <c r="N10" s="77" t="s">
        <v>148</v>
      </c>
      <c r="O10" s="77">
        <v>9957779594</v>
      </c>
      <c r="P10" s="85">
        <v>43591</v>
      </c>
      <c r="Q10" s="77" t="s">
        <v>72</v>
      </c>
      <c r="R10" s="77"/>
      <c r="S10" s="79"/>
      <c r="T10" s="77"/>
    </row>
    <row r="11" spans="1:20" x14ac:dyDescent="0.3">
      <c r="A11" s="4">
        <v>7</v>
      </c>
      <c r="B11" s="75" t="s">
        <v>62</v>
      </c>
      <c r="C11" s="77" t="s">
        <v>228</v>
      </c>
      <c r="D11" s="77" t="s">
        <v>23</v>
      </c>
      <c r="E11" s="78" t="s">
        <v>229</v>
      </c>
      <c r="F11" s="77"/>
      <c r="G11" s="78">
        <v>23</v>
      </c>
      <c r="H11" s="78"/>
      <c r="I11" s="60">
        <f t="shared" si="0"/>
        <v>23</v>
      </c>
      <c r="J11" s="77" t="s">
        <v>301</v>
      </c>
      <c r="K11" s="77"/>
      <c r="L11" s="77"/>
      <c r="M11" s="77"/>
      <c r="N11" s="77"/>
      <c r="O11" s="77"/>
      <c r="P11" s="85">
        <v>43592</v>
      </c>
      <c r="Q11" s="77" t="s">
        <v>73</v>
      </c>
      <c r="R11" s="77"/>
      <c r="S11" s="79"/>
      <c r="T11" s="77"/>
    </row>
    <row r="12" spans="1:20" ht="25.5" x14ac:dyDescent="0.3">
      <c r="A12" s="4">
        <v>8</v>
      </c>
      <c r="B12" s="75" t="s">
        <v>62</v>
      </c>
      <c r="C12" s="77" t="s">
        <v>230</v>
      </c>
      <c r="D12" s="77" t="s">
        <v>23</v>
      </c>
      <c r="E12" s="78" t="s">
        <v>231</v>
      </c>
      <c r="F12" s="77" t="s">
        <v>103</v>
      </c>
      <c r="G12" s="78">
        <v>56</v>
      </c>
      <c r="H12" s="78">
        <v>78</v>
      </c>
      <c r="I12" s="60">
        <f t="shared" si="0"/>
        <v>134</v>
      </c>
      <c r="J12" s="77" t="s">
        <v>302</v>
      </c>
      <c r="K12" s="77" t="s">
        <v>303</v>
      </c>
      <c r="L12" s="77">
        <v>9957525964</v>
      </c>
      <c r="M12" s="77"/>
      <c r="N12" s="77"/>
      <c r="O12" s="77"/>
      <c r="P12" s="85">
        <v>43593</v>
      </c>
      <c r="Q12" s="77" t="s">
        <v>74</v>
      </c>
      <c r="R12" s="77"/>
      <c r="S12" s="79"/>
      <c r="T12" s="77"/>
    </row>
    <row r="13" spans="1:20" x14ac:dyDescent="0.3">
      <c r="A13" s="4">
        <v>9</v>
      </c>
      <c r="B13" s="75" t="s">
        <v>62</v>
      </c>
      <c r="C13" s="77" t="s">
        <v>232</v>
      </c>
      <c r="D13" s="77" t="s">
        <v>23</v>
      </c>
      <c r="E13" s="78" t="s">
        <v>233</v>
      </c>
      <c r="F13" s="77" t="s">
        <v>103</v>
      </c>
      <c r="G13" s="78">
        <v>43</v>
      </c>
      <c r="H13" s="78">
        <v>30</v>
      </c>
      <c r="I13" s="60">
        <f t="shared" si="0"/>
        <v>73</v>
      </c>
      <c r="J13" s="77" t="s">
        <v>304</v>
      </c>
      <c r="K13" s="77" t="s">
        <v>99</v>
      </c>
      <c r="L13" s="77" t="s">
        <v>100</v>
      </c>
      <c r="M13" s="77">
        <v>9435935543</v>
      </c>
      <c r="N13" s="77"/>
      <c r="O13" s="77"/>
      <c r="P13" s="85">
        <v>43594</v>
      </c>
      <c r="Q13" s="77" t="s">
        <v>75</v>
      </c>
      <c r="R13" s="77"/>
      <c r="S13" s="79"/>
      <c r="T13" s="77"/>
    </row>
    <row r="14" spans="1:20" x14ac:dyDescent="0.3">
      <c r="A14" s="4">
        <v>10</v>
      </c>
      <c r="B14" s="75" t="s">
        <v>62</v>
      </c>
      <c r="C14" s="77" t="s">
        <v>234</v>
      </c>
      <c r="D14" s="77" t="s">
        <v>25</v>
      </c>
      <c r="E14" s="78">
        <v>143</v>
      </c>
      <c r="F14" s="77"/>
      <c r="G14" s="78">
        <v>53</v>
      </c>
      <c r="H14" s="78">
        <v>50</v>
      </c>
      <c r="I14" s="60">
        <f t="shared" si="0"/>
        <v>103</v>
      </c>
      <c r="J14" s="77">
        <v>9954164570</v>
      </c>
      <c r="K14" s="77"/>
      <c r="L14" s="77" t="s">
        <v>303</v>
      </c>
      <c r="M14" s="77">
        <v>9957525964</v>
      </c>
      <c r="N14" s="77" t="s">
        <v>303</v>
      </c>
      <c r="O14" s="77">
        <v>9957525964</v>
      </c>
      <c r="P14" s="85">
        <v>43595</v>
      </c>
      <c r="Q14" s="77" t="s">
        <v>76</v>
      </c>
      <c r="R14" s="77"/>
      <c r="S14" s="79"/>
      <c r="T14" s="77"/>
    </row>
    <row r="15" spans="1:20" x14ac:dyDescent="0.3">
      <c r="A15" s="4">
        <v>11</v>
      </c>
      <c r="B15" s="75" t="s">
        <v>62</v>
      </c>
      <c r="C15" s="77" t="s">
        <v>235</v>
      </c>
      <c r="D15" s="77" t="s">
        <v>23</v>
      </c>
      <c r="E15" s="78" t="s">
        <v>236</v>
      </c>
      <c r="F15" s="77" t="s">
        <v>103</v>
      </c>
      <c r="G15" s="78">
        <v>45</v>
      </c>
      <c r="H15" s="78">
        <v>53</v>
      </c>
      <c r="I15" s="60">
        <f t="shared" si="0"/>
        <v>98</v>
      </c>
      <c r="J15" s="77" t="s">
        <v>305</v>
      </c>
      <c r="K15" s="77" t="s">
        <v>306</v>
      </c>
      <c r="L15" s="77" t="s">
        <v>303</v>
      </c>
      <c r="M15" s="77">
        <v>9957525964</v>
      </c>
      <c r="N15" s="77"/>
      <c r="O15" s="77"/>
      <c r="P15" s="85">
        <v>43596</v>
      </c>
      <c r="Q15" s="77" t="s">
        <v>77</v>
      </c>
      <c r="R15" s="77"/>
      <c r="S15" s="79"/>
      <c r="T15" s="77"/>
    </row>
    <row r="16" spans="1:20" x14ac:dyDescent="0.3">
      <c r="A16" s="4">
        <v>12</v>
      </c>
      <c r="B16" s="76"/>
      <c r="C16" s="76"/>
      <c r="D16" s="76"/>
      <c r="E16" s="75"/>
      <c r="F16" s="76"/>
      <c r="G16" s="75"/>
      <c r="H16" s="75"/>
      <c r="I16" s="60">
        <f t="shared" si="0"/>
        <v>0</v>
      </c>
      <c r="J16" s="76"/>
      <c r="K16" s="76"/>
      <c r="L16" s="76"/>
      <c r="M16" s="76"/>
      <c r="N16" s="76"/>
      <c r="O16" s="76"/>
      <c r="P16" s="83">
        <v>43597</v>
      </c>
      <c r="Q16" s="84" t="s">
        <v>78</v>
      </c>
      <c r="R16" s="77"/>
      <c r="S16" s="79"/>
      <c r="T16" s="77"/>
    </row>
    <row r="17" spans="1:20" x14ac:dyDescent="0.3">
      <c r="A17" s="4">
        <v>13</v>
      </c>
      <c r="B17" s="75" t="s">
        <v>62</v>
      </c>
      <c r="C17" s="76" t="s">
        <v>237</v>
      </c>
      <c r="D17" s="76" t="s">
        <v>25</v>
      </c>
      <c r="E17" s="75">
        <v>19</v>
      </c>
      <c r="F17" s="76"/>
      <c r="G17" s="75">
        <v>43</v>
      </c>
      <c r="H17" s="75">
        <v>42</v>
      </c>
      <c r="I17" s="60">
        <f t="shared" si="0"/>
        <v>85</v>
      </c>
      <c r="J17" s="76">
        <v>9954892835</v>
      </c>
      <c r="K17" s="76" t="s">
        <v>303</v>
      </c>
      <c r="L17" s="76">
        <v>9957525964</v>
      </c>
      <c r="M17" s="76"/>
      <c r="N17" s="76" t="s">
        <v>307</v>
      </c>
      <c r="O17" s="76">
        <v>8876770481</v>
      </c>
      <c r="P17" s="85">
        <v>43598</v>
      </c>
      <c r="Q17" s="77" t="s">
        <v>72</v>
      </c>
      <c r="R17" s="77"/>
      <c r="S17" s="79"/>
      <c r="T17" s="77"/>
    </row>
    <row r="18" spans="1:20" ht="25.5" x14ac:dyDescent="0.3">
      <c r="A18" s="4">
        <v>14</v>
      </c>
      <c r="B18" s="75" t="s">
        <v>62</v>
      </c>
      <c r="C18" s="77" t="s">
        <v>238</v>
      </c>
      <c r="D18" s="77" t="s">
        <v>25</v>
      </c>
      <c r="E18" s="78">
        <v>5</v>
      </c>
      <c r="F18" s="77"/>
      <c r="G18" s="78">
        <v>28</v>
      </c>
      <c r="H18" s="78">
        <v>34</v>
      </c>
      <c r="I18" s="60">
        <f t="shared" si="0"/>
        <v>62</v>
      </c>
      <c r="J18" s="77">
        <v>9435327734</v>
      </c>
      <c r="K18" s="77" t="s">
        <v>99</v>
      </c>
      <c r="L18" s="77" t="s">
        <v>100</v>
      </c>
      <c r="M18" s="77">
        <v>9435935543</v>
      </c>
      <c r="N18" s="77" t="s">
        <v>308</v>
      </c>
      <c r="O18" s="77">
        <v>8761926227</v>
      </c>
      <c r="P18" s="85">
        <v>43599</v>
      </c>
      <c r="Q18" s="77" t="s">
        <v>73</v>
      </c>
      <c r="R18" s="77"/>
      <c r="S18" s="79"/>
      <c r="T18" s="77"/>
    </row>
    <row r="19" spans="1:20" ht="25.5" x14ac:dyDescent="0.3">
      <c r="A19" s="4">
        <v>15</v>
      </c>
      <c r="B19" s="75" t="s">
        <v>62</v>
      </c>
      <c r="C19" s="77" t="s">
        <v>239</v>
      </c>
      <c r="D19" s="77" t="s">
        <v>23</v>
      </c>
      <c r="E19" s="78">
        <v>180205154128</v>
      </c>
      <c r="F19" s="77" t="s">
        <v>103</v>
      </c>
      <c r="G19" s="78">
        <v>52</v>
      </c>
      <c r="H19" s="78">
        <v>58</v>
      </c>
      <c r="I19" s="60">
        <f t="shared" si="0"/>
        <v>110</v>
      </c>
      <c r="J19" s="77" t="s">
        <v>309</v>
      </c>
      <c r="K19" s="77" t="s">
        <v>164</v>
      </c>
      <c r="L19" s="77" t="s">
        <v>165</v>
      </c>
      <c r="M19" s="77">
        <v>9435639995</v>
      </c>
      <c r="N19" s="77"/>
      <c r="O19" s="77"/>
      <c r="P19" s="85">
        <v>43600</v>
      </c>
      <c r="Q19" s="77" t="s">
        <v>74</v>
      </c>
      <c r="R19" s="77"/>
      <c r="S19" s="79"/>
      <c r="T19" s="77"/>
    </row>
    <row r="20" spans="1:20" x14ac:dyDescent="0.3">
      <c r="A20" s="4">
        <v>16</v>
      </c>
      <c r="B20" s="75" t="s">
        <v>62</v>
      </c>
      <c r="C20" s="77" t="s">
        <v>240</v>
      </c>
      <c r="D20" s="77" t="s">
        <v>25</v>
      </c>
      <c r="E20" s="78">
        <v>22</v>
      </c>
      <c r="F20" s="77"/>
      <c r="G20" s="78">
        <v>45</v>
      </c>
      <c r="H20" s="78">
        <v>48</v>
      </c>
      <c r="I20" s="60">
        <f t="shared" si="0"/>
        <v>93</v>
      </c>
      <c r="J20" s="77">
        <v>985706436</v>
      </c>
      <c r="K20" s="77" t="s">
        <v>310</v>
      </c>
      <c r="L20" s="77" t="s">
        <v>311</v>
      </c>
      <c r="M20" s="77">
        <v>9435291912</v>
      </c>
      <c r="N20" s="77" t="s">
        <v>312</v>
      </c>
      <c r="O20" s="77">
        <v>8876445793</v>
      </c>
      <c r="P20" s="85">
        <v>43601</v>
      </c>
      <c r="Q20" s="77" t="s">
        <v>75</v>
      </c>
      <c r="R20" s="77"/>
      <c r="S20" s="79"/>
      <c r="T20" s="77"/>
    </row>
    <row r="21" spans="1:20" ht="25.5" x14ac:dyDescent="0.3">
      <c r="A21" s="4">
        <v>17</v>
      </c>
      <c r="B21" s="75" t="s">
        <v>62</v>
      </c>
      <c r="C21" s="77" t="s">
        <v>241</v>
      </c>
      <c r="D21" s="77" t="s">
        <v>23</v>
      </c>
      <c r="E21" s="78" t="s">
        <v>242</v>
      </c>
      <c r="F21" s="77" t="s">
        <v>103</v>
      </c>
      <c r="G21" s="78">
        <v>42</v>
      </c>
      <c r="H21" s="78">
        <v>45</v>
      </c>
      <c r="I21" s="60">
        <f t="shared" si="0"/>
        <v>87</v>
      </c>
      <c r="J21" s="77" t="s">
        <v>313</v>
      </c>
      <c r="K21" s="77" t="s">
        <v>310</v>
      </c>
      <c r="L21" s="77" t="s">
        <v>311</v>
      </c>
      <c r="M21" s="77">
        <v>8486111988</v>
      </c>
      <c r="N21" s="77"/>
      <c r="O21" s="77"/>
      <c r="P21" s="85">
        <v>43602</v>
      </c>
      <c r="Q21" s="77" t="s">
        <v>76</v>
      </c>
      <c r="R21" s="77"/>
      <c r="S21" s="79"/>
      <c r="T21" s="77"/>
    </row>
    <row r="22" spans="1:20" ht="25.5" x14ac:dyDescent="0.3">
      <c r="A22" s="4">
        <v>18</v>
      </c>
      <c r="B22" s="75" t="s">
        <v>62</v>
      </c>
      <c r="C22" s="77" t="s">
        <v>243</v>
      </c>
      <c r="D22" s="77" t="s">
        <v>25</v>
      </c>
      <c r="E22" s="78">
        <v>25</v>
      </c>
      <c r="F22" s="77"/>
      <c r="G22" s="78">
        <v>29</v>
      </c>
      <c r="H22" s="78">
        <v>41</v>
      </c>
      <c r="I22" s="60">
        <f t="shared" si="0"/>
        <v>70</v>
      </c>
      <c r="J22" s="77">
        <v>9957779595</v>
      </c>
      <c r="K22" s="77" t="s">
        <v>310</v>
      </c>
      <c r="L22" s="77" t="s">
        <v>311</v>
      </c>
      <c r="M22" s="77">
        <v>9435291912</v>
      </c>
      <c r="N22" s="77" t="s">
        <v>314</v>
      </c>
      <c r="O22" s="77">
        <v>7896416773</v>
      </c>
      <c r="P22" s="83">
        <v>43603</v>
      </c>
      <c r="Q22" s="84" t="s">
        <v>77</v>
      </c>
      <c r="R22" s="84"/>
      <c r="S22" s="79"/>
      <c r="T22" s="84" t="s">
        <v>315</v>
      </c>
    </row>
    <row r="23" spans="1:20" x14ac:dyDescent="0.3">
      <c r="A23" s="4">
        <v>19</v>
      </c>
      <c r="B23" s="76"/>
      <c r="C23" s="76"/>
      <c r="D23" s="76"/>
      <c r="E23" s="75"/>
      <c r="F23" s="76"/>
      <c r="G23" s="75"/>
      <c r="H23" s="75"/>
      <c r="I23" s="60">
        <f t="shared" si="0"/>
        <v>0</v>
      </c>
      <c r="J23" s="76"/>
      <c r="K23" s="76"/>
      <c r="L23" s="76"/>
      <c r="M23" s="76"/>
      <c r="N23" s="76"/>
      <c r="O23" s="76"/>
      <c r="P23" s="83">
        <v>43604</v>
      </c>
      <c r="Q23" s="84" t="s">
        <v>78</v>
      </c>
      <c r="R23" s="77"/>
      <c r="S23" s="79"/>
      <c r="T23" s="77"/>
    </row>
    <row r="24" spans="1:20" x14ac:dyDescent="0.3">
      <c r="A24" s="4">
        <v>20</v>
      </c>
      <c r="B24" s="75" t="s">
        <v>62</v>
      </c>
      <c r="C24" s="77" t="s">
        <v>244</v>
      </c>
      <c r="D24" s="77" t="s">
        <v>23</v>
      </c>
      <c r="E24" s="78" t="s">
        <v>245</v>
      </c>
      <c r="F24" s="77" t="s">
        <v>103</v>
      </c>
      <c r="G24" s="78">
        <v>51</v>
      </c>
      <c r="H24" s="78">
        <v>58</v>
      </c>
      <c r="I24" s="60">
        <f t="shared" si="0"/>
        <v>109</v>
      </c>
      <c r="J24" s="77" t="s">
        <v>316</v>
      </c>
      <c r="K24" s="77" t="s">
        <v>310</v>
      </c>
      <c r="L24" s="77" t="s">
        <v>311</v>
      </c>
      <c r="M24" s="77">
        <v>9435291912</v>
      </c>
      <c r="N24" s="77"/>
      <c r="O24" s="77"/>
      <c r="P24" s="85">
        <v>43605</v>
      </c>
      <c r="Q24" s="77" t="s">
        <v>72</v>
      </c>
      <c r="R24" s="77"/>
      <c r="S24" s="79"/>
      <c r="T24" s="77"/>
    </row>
    <row r="25" spans="1:20" x14ac:dyDescent="0.3">
      <c r="A25" s="4">
        <v>21</v>
      </c>
      <c r="B25" s="75" t="s">
        <v>62</v>
      </c>
      <c r="C25" s="77" t="s">
        <v>246</v>
      </c>
      <c r="D25" s="77"/>
      <c r="E25" s="78">
        <v>138</v>
      </c>
      <c r="F25" s="77"/>
      <c r="G25" s="78">
        <v>47</v>
      </c>
      <c r="H25" s="78">
        <v>69</v>
      </c>
      <c r="I25" s="60">
        <f t="shared" si="0"/>
        <v>116</v>
      </c>
      <c r="J25" s="77">
        <v>864943933</v>
      </c>
      <c r="K25" s="77" t="s">
        <v>317</v>
      </c>
      <c r="L25" s="77" t="s">
        <v>318</v>
      </c>
      <c r="M25" s="77">
        <v>8876164494</v>
      </c>
      <c r="N25" s="77" t="s">
        <v>319</v>
      </c>
      <c r="O25" s="77">
        <v>9706356226</v>
      </c>
      <c r="P25" s="85">
        <v>43606</v>
      </c>
      <c r="Q25" s="77" t="s">
        <v>73</v>
      </c>
      <c r="R25" s="77"/>
      <c r="S25" s="79"/>
      <c r="T25" s="77"/>
    </row>
    <row r="26" spans="1:20" x14ac:dyDescent="0.3">
      <c r="A26" s="4">
        <v>22</v>
      </c>
      <c r="B26" s="75" t="s">
        <v>62</v>
      </c>
      <c r="C26" s="76" t="s">
        <v>247</v>
      </c>
      <c r="D26" s="76"/>
      <c r="E26" s="75" t="s">
        <v>248</v>
      </c>
      <c r="F26" s="76" t="s">
        <v>95</v>
      </c>
      <c r="G26" s="75">
        <v>0</v>
      </c>
      <c r="H26" s="75">
        <v>0</v>
      </c>
      <c r="I26" s="60">
        <f t="shared" si="0"/>
        <v>0</v>
      </c>
      <c r="J26" s="76">
        <v>9435512818</v>
      </c>
      <c r="K26" s="76" t="s">
        <v>297</v>
      </c>
      <c r="L26" s="76" t="s">
        <v>298</v>
      </c>
      <c r="M26" s="76">
        <v>8721008523</v>
      </c>
      <c r="N26" s="76"/>
      <c r="O26" s="76"/>
      <c r="P26" s="85">
        <v>43607</v>
      </c>
      <c r="Q26" s="77" t="s">
        <v>74</v>
      </c>
      <c r="R26" s="77"/>
      <c r="S26" s="79"/>
      <c r="T26" s="77"/>
    </row>
    <row r="27" spans="1:20" x14ac:dyDescent="0.3">
      <c r="A27" s="4">
        <v>23</v>
      </c>
      <c r="B27" s="75" t="s">
        <v>62</v>
      </c>
      <c r="C27" s="77" t="s">
        <v>247</v>
      </c>
      <c r="D27" s="77" t="s">
        <v>23</v>
      </c>
      <c r="E27" s="78" t="s">
        <v>248</v>
      </c>
      <c r="F27" s="77" t="s">
        <v>95</v>
      </c>
      <c r="G27" s="78">
        <v>347</v>
      </c>
      <c r="H27" s="78">
        <v>467</v>
      </c>
      <c r="I27" s="60">
        <f t="shared" si="0"/>
        <v>814</v>
      </c>
      <c r="J27" s="77">
        <v>9435512818</v>
      </c>
      <c r="K27" s="77" t="s">
        <v>297</v>
      </c>
      <c r="L27" s="77" t="s">
        <v>298</v>
      </c>
      <c r="M27" s="77">
        <v>8721008523</v>
      </c>
      <c r="N27" s="77"/>
      <c r="O27" s="77"/>
      <c r="P27" s="85">
        <v>43608</v>
      </c>
      <c r="Q27" s="77" t="s">
        <v>75</v>
      </c>
      <c r="R27" s="77"/>
      <c r="S27" s="79"/>
      <c r="T27" s="77"/>
    </row>
    <row r="28" spans="1:20" x14ac:dyDescent="0.3">
      <c r="A28" s="4">
        <v>24</v>
      </c>
      <c r="B28" s="75" t="s">
        <v>62</v>
      </c>
      <c r="C28" s="77" t="s">
        <v>247</v>
      </c>
      <c r="D28" s="77"/>
      <c r="E28" s="78" t="s">
        <v>248</v>
      </c>
      <c r="F28" s="77" t="s">
        <v>95</v>
      </c>
      <c r="G28" s="78">
        <v>0</v>
      </c>
      <c r="H28" s="78">
        <v>0</v>
      </c>
      <c r="I28" s="60">
        <f t="shared" si="0"/>
        <v>0</v>
      </c>
      <c r="J28" s="77">
        <v>9435512818</v>
      </c>
      <c r="K28" s="77" t="s">
        <v>297</v>
      </c>
      <c r="L28" s="77" t="s">
        <v>298</v>
      </c>
      <c r="M28" s="77">
        <v>8721008523</v>
      </c>
      <c r="N28" s="77"/>
      <c r="O28" s="77"/>
      <c r="P28" s="85">
        <v>43609</v>
      </c>
      <c r="Q28" s="77" t="s">
        <v>76</v>
      </c>
      <c r="R28" s="77"/>
      <c r="S28" s="79"/>
      <c r="T28" s="77"/>
    </row>
    <row r="29" spans="1:20" x14ac:dyDescent="0.3">
      <c r="A29" s="4">
        <v>25</v>
      </c>
      <c r="B29" s="75" t="s">
        <v>62</v>
      </c>
      <c r="C29" s="77" t="s">
        <v>247</v>
      </c>
      <c r="D29" s="77"/>
      <c r="E29" s="78" t="s">
        <v>248</v>
      </c>
      <c r="F29" s="77" t="s">
        <v>95</v>
      </c>
      <c r="G29" s="78">
        <v>0</v>
      </c>
      <c r="H29" s="78">
        <v>0</v>
      </c>
      <c r="I29" s="60">
        <f t="shared" si="0"/>
        <v>0</v>
      </c>
      <c r="J29" s="77">
        <v>9435512818</v>
      </c>
      <c r="K29" s="77" t="s">
        <v>297</v>
      </c>
      <c r="L29" s="77" t="s">
        <v>298</v>
      </c>
      <c r="M29" s="77">
        <v>8721008523</v>
      </c>
      <c r="N29" s="77"/>
      <c r="O29" s="77"/>
      <c r="P29" s="85">
        <v>43610</v>
      </c>
      <c r="Q29" s="77" t="s">
        <v>77</v>
      </c>
      <c r="R29" s="77"/>
      <c r="S29" s="79"/>
      <c r="T29" s="77"/>
    </row>
    <row r="30" spans="1:20" x14ac:dyDescent="0.3">
      <c r="A30" s="4">
        <v>26</v>
      </c>
      <c r="B30" s="76"/>
      <c r="C30" s="76"/>
      <c r="D30" s="76"/>
      <c r="E30" s="75"/>
      <c r="F30" s="76"/>
      <c r="G30" s="75"/>
      <c r="H30" s="75"/>
      <c r="I30" s="60">
        <f t="shared" si="0"/>
        <v>0</v>
      </c>
      <c r="J30" s="76"/>
      <c r="K30" s="76"/>
      <c r="L30" s="76"/>
      <c r="M30" s="76"/>
      <c r="N30" s="76"/>
      <c r="O30" s="76"/>
      <c r="P30" s="83">
        <v>43611</v>
      </c>
      <c r="Q30" s="84" t="s">
        <v>78</v>
      </c>
      <c r="R30" s="77"/>
      <c r="S30" s="79"/>
      <c r="T30" s="77"/>
    </row>
    <row r="31" spans="1:20" x14ac:dyDescent="0.3">
      <c r="A31" s="4">
        <v>27</v>
      </c>
      <c r="B31" s="75" t="s">
        <v>62</v>
      </c>
      <c r="C31" s="77" t="s">
        <v>247</v>
      </c>
      <c r="D31" s="77"/>
      <c r="E31" s="78" t="s">
        <v>248</v>
      </c>
      <c r="F31" s="77" t="s">
        <v>95</v>
      </c>
      <c r="G31" s="78">
        <v>0</v>
      </c>
      <c r="H31" s="78">
        <v>0</v>
      </c>
      <c r="I31" s="60">
        <f t="shared" si="0"/>
        <v>0</v>
      </c>
      <c r="J31" s="77">
        <v>9435512818</v>
      </c>
      <c r="K31" s="77" t="s">
        <v>297</v>
      </c>
      <c r="L31" s="77" t="s">
        <v>298</v>
      </c>
      <c r="M31" s="77">
        <v>8721008523</v>
      </c>
      <c r="N31" s="77"/>
      <c r="O31" s="77"/>
      <c r="P31" s="85">
        <v>43612</v>
      </c>
      <c r="Q31" s="77" t="s">
        <v>72</v>
      </c>
      <c r="R31" s="77"/>
      <c r="S31" s="79"/>
      <c r="T31" s="77"/>
    </row>
    <row r="32" spans="1:20" x14ac:dyDescent="0.3">
      <c r="A32" s="4">
        <v>28</v>
      </c>
      <c r="B32" s="75" t="s">
        <v>62</v>
      </c>
      <c r="C32" s="77" t="s">
        <v>249</v>
      </c>
      <c r="D32" s="77"/>
      <c r="E32" s="78" t="s">
        <v>250</v>
      </c>
      <c r="F32" s="77" t="s">
        <v>103</v>
      </c>
      <c r="G32" s="78">
        <v>37</v>
      </c>
      <c r="H32" s="78">
        <v>43</v>
      </c>
      <c r="I32" s="60">
        <f t="shared" si="0"/>
        <v>80</v>
      </c>
      <c r="J32" s="77" t="s">
        <v>320</v>
      </c>
      <c r="K32" s="77" t="s">
        <v>317</v>
      </c>
      <c r="L32" s="77" t="s">
        <v>318</v>
      </c>
      <c r="M32" s="77"/>
      <c r="N32" s="77"/>
      <c r="O32" s="77"/>
      <c r="P32" s="85">
        <v>43613</v>
      </c>
      <c r="Q32" s="77" t="s">
        <v>73</v>
      </c>
      <c r="R32" s="77"/>
      <c r="S32" s="79"/>
      <c r="T32" s="77"/>
    </row>
    <row r="33" spans="1:20" x14ac:dyDescent="0.3">
      <c r="A33" s="4">
        <v>29</v>
      </c>
      <c r="B33" s="75" t="s">
        <v>62</v>
      </c>
      <c r="C33" s="77" t="s">
        <v>251</v>
      </c>
      <c r="D33" s="77"/>
      <c r="E33" s="78" t="s">
        <v>252</v>
      </c>
      <c r="F33" s="77" t="s">
        <v>143</v>
      </c>
      <c r="G33" s="78">
        <v>53</v>
      </c>
      <c r="H33" s="78">
        <v>48</v>
      </c>
      <c r="I33" s="60">
        <f t="shared" si="0"/>
        <v>101</v>
      </c>
      <c r="J33" s="77" t="s">
        <v>321</v>
      </c>
      <c r="K33" s="77" t="s">
        <v>164</v>
      </c>
      <c r="L33" s="77" t="s">
        <v>165</v>
      </c>
      <c r="M33" s="77">
        <v>9435639995</v>
      </c>
      <c r="N33" s="77"/>
      <c r="O33" s="77"/>
      <c r="P33" s="85">
        <v>43614</v>
      </c>
      <c r="Q33" s="77" t="s">
        <v>74</v>
      </c>
      <c r="R33" s="77"/>
      <c r="S33" s="79"/>
      <c r="T33" s="77"/>
    </row>
    <row r="34" spans="1:20" x14ac:dyDescent="0.3">
      <c r="A34" s="4">
        <v>30</v>
      </c>
      <c r="B34" s="75" t="s">
        <v>62</v>
      </c>
      <c r="C34" s="76" t="s">
        <v>253</v>
      </c>
      <c r="D34" s="76" t="s">
        <v>23</v>
      </c>
      <c r="E34" s="75" t="s">
        <v>254</v>
      </c>
      <c r="F34" s="76" t="s">
        <v>103</v>
      </c>
      <c r="G34" s="75">
        <v>53</v>
      </c>
      <c r="H34" s="75">
        <v>61</v>
      </c>
      <c r="I34" s="60">
        <f t="shared" si="0"/>
        <v>114</v>
      </c>
      <c r="J34" s="76" t="s">
        <v>322</v>
      </c>
      <c r="K34" s="76" t="s">
        <v>310</v>
      </c>
      <c r="L34" s="76" t="s">
        <v>311</v>
      </c>
      <c r="M34" s="76">
        <v>8486111988</v>
      </c>
      <c r="N34" s="76"/>
      <c r="O34" s="76"/>
      <c r="P34" s="85">
        <v>43615</v>
      </c>
      <c r="Q34" s="77" t="s">
        <v>75</v>
      </c>
      <c r="R34" s="77"/>
      <c r="S34" s="79"/>
      <c r="T34" s="77"/>
    </row>
    <row r="35" spans="1:20" x14ac:dyDescent="0.3">
      <c r="A35" s="4">
        <v>31</v>
      </c>
      <c r="B35" s="76"/>
      <c r="C35" s="76"/>
      <c r="D35" s="76"/>
      <c r="E35" s="75"/>
      <c r="F35" s="76"/>
      <c r="G35" s="75"/>
      <c r="H35" s="75"/>
      <c r="I35" s="60">
        <f t="shared" si="0"/>
        <v>0</v>
      </c>
      <c r="J35" s="76"/>
      <c r="K35" s="76"/>
      <c r="L35" s="76"/>
      <c r="M35" s="76"/>
      <c r="N35" s="76"/>
      <c r="O35" s="76"/>
      <c r="P35" s="85"/>
      <c r="Q35" s="77"/>
      <c r="R35" s="77"/>
      <c r="S35" s="79"/>
      <c r="T35" s="77"/>
    </row>
    <row r="36" spans="1:20" x14ac:dyDescent="0.3">
      <c r="A36" s="4">
        <v>32</v>
      </c>
      <c r="B36" s="75"/>
      <c r="C36" s="79"/>
      <c r="D36" s="79"/>
      <c r="E36" s="78"/>
      <c r="F36" s="79"/>
      <c r="G36" s="78"/>
      <c r="H36" s="78"/>
      <c r="I36" s="60">
        <f t="shared" si="0"/>
        <v>0</v>
      </c>
      <c r="J36" s="79"/>
      <c r="K36" s="79"/>
      <c r="L36" s="79"/>
      <c r="M36" s="79"/>
      <c r="N36" s="79"/>
      <c r="O36" s="79"/>
      <c r="P36" s="83">
        <v>43586</v>
      </c>
      <c r="Q36" s="84" t="s">
        <v>74</v>
      </c>
      <c r="R36" s="84"/>
      <c r="S36" s="79"/>
      <c r="T36" s="84" t="s">
        <v>295</v>
      </c>
    </row>
    <row r="37" spans="1:20" x14ac:dyDescent="0.3">
      <c r="A37" s="4">
        <v>33</v>
      </c>
      <c r="B37" s="75" t="s">
        <v>63</v>
      </c>
      <c r="C37" s="77" t="s">
        <v>255</v>
      </c>
      <c r="D37" s="77" t="s">
        <v>23</v>
      </c>
      <c r="E37" s="78" t="s">
        <v>256</v>
      </c>
      <c r="F37" s="77" t="s">
        <v>103</v>
      </c>
      <c r="G37" s="78">
        <v>23</v>
      </c>
      <c r="H37" s="78">
        <v>32</v>
      </c>
      <c r="I37" s="60">
        <f t="shared" si="0"/>
        <v>55</v>
      </c>
      <c r="J37" s="77" t="s">
        <v>323</v>
      </c>
      <c r="K37" s="77" t="s">
        <v>324</v>
      </c>
      <c r="L37" s="77">
        <v>9435296924</v>
      </c>
      <c r="M37" s="77"/>
      <c r="N37" s="77"/>
      <c r="O37" s="77"/>
      <c r="P37" s="85">
        <v>43587</v>
      </c>
      <c r="Q37" s="77" t="s">
        <v>75</v>
      </c>
      <c r="R37" s="77"/>
      <c r="S37" s="79"/>
      <c r="T37" s="77"/>
    </row>
    <row r="38" spans="1:20" x14ac:dyDescent="0.3">
      <c r="A38" s="4">
        <v>34</v>
      </c>
      <c r="B38" s="75" t="s">
        <v>63</v>
      </c>
      <c r="C38" s="79" t="s">
        <v>257</v>
      </c>
      <c r="D38" s="79" t="s">
        <v>25</v>
      </c>
      <c r="E38" s="78">
        <v>215</v>
      </c>
      <c r="F38" s="79"/>
      <c r="G38" s="78">
        <v>23</v>
      </c>
      <c r="H38" s="78">
        <v>24</v>
      </c>
      <c r="I38" s="60">
        <f t="shared" si="0"/>
        <v>47</v>
      </c>
      <c r="J38" s="79" t="s">
        <v>323</v>
      </c>
      <c r="K38" s="79" t="s">
        <v>324</v>
      </c>
      <c r="L38" s="79">
        <v>9435296924</v>
      </c>
      <c r="M38" s="79" t="s">
        <v>325</v>
      </c>
      <c r="N38" s="79">
        <v>9957013876</v>
      </c>
      <c r="O38" s="79"/>
      <c r="P38" s="85">
        <v>43588</v>
      </c>
      <c r="Q38" s="77" t="s">
        <v>76</v>
      </c>
      <c r="R38" s="77"/>
      <c r="S38" s="79"/>
      <c r="T38" s="77"/>
    </row>
    <row r="39" spans="1:20" x14ac:dyDescent="0.3">
      <c r="A39" s="4">
        <v>35</v>
      </c>
      <c r="B39" s="75" t="s">
        <v>63</v>
      </c>
      <c r="C39" s="79" t="s">
        <v>258</v>
      </c>
      <c r="D39" s="79" t="s">
        <v>23</v>
      </c>
      <c r="E39" s="78" t="s">
        <v>259</v>
      </c>
      <c r="F39" s="79" t="s">
        <v>103</v>
      </c>
      <c r="G39" s="78">
        <v>53</v>
      </c>
      <c r="H39" s="78">
        <v>69</v>
      </c>
      <c r="I39" s="60">
        <f t="shared" si="0"/>
        <v>122</v>
      </c>
      <c r="J39" s="79" t="s">
        <v>323</v>
      </c>
      <c r="K39" s="79" t="s">
        <v>324</v>
      </c>
      <c r="L39" s="79">
        <v>9435296924</v>
      </c>
      <c r="M39" s="79"/>
      <c r="N39" s="79"/>
      <c r="O39" s="79"/>
      <c r="P39" s="85">
        <v>43589</v>
      </c>
      <c r="Q39" s="77" t="s">
        <v>77</v>
      </c>
      <c r="R39" s="77"/>
      <c r="S39" s="79"/>
      <c r="T39" s="77"/>
    </row>
    <row r="40" spans="1:20" x14ac:dyDescent="0.3">
      <c r="A40" s="4">
        <v>36</v>
      </c>
      <c r="B40" s="76"/>
      <c r="C40" s="76"/>
      <c r="D40" s="76"/>
      <c r="E40" s="75"/>
      <c r="F40" s="76"/>
      <c r="G40" s="75"/>
      <c r="H40" s="75"/>
      <c r="I40" s="60">
        <f t="shared" si="0"/>
        <v>0</v>
      </c>
      <c r="J40" s="76"/>
      <c r="K40" s="76"/>
      <c r="L40" s="76"/>
      <c r="M40" s="76"/>
      <c r="N40" s="76"/>
      <c r="O40" s="76"/>
      <c r="P40" s="83">
        <v>43590</v>
      </c>
      <c r="Q40" s="84" t="s">
        <v>78</v>
      </c>
      <c r="R40" s="77"/>
      <c r="S40" s="79"/>
      <c r="T40" s="77"/>
    </row>
    <row r="41" spans="1:20" x14ac:dyDescent="0.3">
      <c r="A41" s="4">
        <v>37</v>
      </c>
      <c r="B41" s="75" t="s">
        <v>63</v>
      </c>
      <c r="C41" s="79" t="s">
        <v>260</v>
      </c>
      <c r="D41" s="79" t="s">
        <v>25</v>
      </c>
      <c r="E41" s="78">
        <v>162</v>
      </c>
      <c r="F41" s="79"/>
      <c r="G41" s="78">
        <v>38</v>
      </c>
      <c r="H41" s="78">
        <v>55</v>
      </c>
      <c r="I41" s="60">
        <f t="shared" si="0"/>
        <v>93</v>
      </c>
      <c r="J41" s="79" t="s">
        <v>158</v>
      </c>
      <c r="K41" s="79" t="s">
        <v>159</v>
      </c>
      <c r="L41" s="79">
        <v>9401726141</v>
      </c>
      <c r="M41" s="79" t="s">
        <v>326</v>
      </c>
      <c r="N41" s="79">
        <v>9613635547</v>
      </c>
      <c r="O41" s="79"/>
      <c r="P41" s="85">
        <v>43591</v>
      </c>
      <c r="Q41" s="77" t="s">
        <v>72</v>
      </c>
      <c r="R41" s="77"/>
      <c r="S41" s="79"/>
      <c r="T41" s="77"/>
    </row>
    <row r="42" spans="1:20" x14ac:dyDescent="0.3">
      <c r="A42" s="4">
        <v>38</v>
      </c>
      <c r="B42" s="75" t="s">
        <v>63</v>
      </c>
      <c r="C42" s="79" t="s">
        <v>261</v>
      </c>
      <c r="D42" s="79" t="s">
        <v>23</v>
      </c>
      <c r="E42" s="78" t="s">
        <v>262</v>
      </c>
      <c r="F42" s="79"/>
      <c r="G42" s="78">
        <v>59</v>
      </c>
      <c r="H42" s="78">
        <v>75</v>
      </c>
      <c r="I42" s="60">
        <f t="shared" si="0"/>
        <v>134</v>
      </c>
      <c r="J42" s="79"/>
      <c r="K42" s="79"/>
      <c r="L42" s="79"/>
      <c r="M42" s="79"/>
      <c r="N42" s="79"/>
      <c r="O42" s="79"/>
      <c r="P42" s="85">
        <v>43592</v>
      </c>
      <c r="Q42" s="77" t="s">
        <v>73</v>
      </c>
      <c r="R42" s="77"/>
      <c r="S42" s="79"/>
      <c r="T42" s="77"/>
    </row>
    <row r="43" spans="1:20" ht="25.5" x14ac:dyDescent="0.3">
      <c r="A43" s="4">
        <v>39</v>
      </c>
      <c r="B43" s="75" t="s">
        <v>63</v>
      </c>
      <c r="C43" s="79" t="s">
        <v>263</v>
      </c>
      <c r="D43" s="79" t="s">
        <v>23</v>
      </c>
      <c r="E43" s="78" t="s">
        <v>264</v>
      </c>
      <c r="F43" s="79" t="s">
        <v>103</v>
      </c>
      <c r="G43" s="78">
        <v>57</v>
      </c>
      <c r="H43" s="78">
        <v>74</v>
      </c>
      <c r="I43" s="60">
        <f t="shared" si="0"/>
        <v>131</v>
      </c>
      <c r="J43" s="79" t="s">
        <v>158</v>
      </c>
      <c r="K43" s="79" t="s">
        <v>159</v>
      </c>
      <c r="L43" s="79">
        <v>9401726141</v>
      </c>
      <c r="M43" s="79"/>
      <c r="N43" s="79"/>
      <c r="O43" s="79"/>
      <c r="P43" s="85">
        <v>43593</v>
      </c>
      <c r="Q43" s="77" t="s">
        <v>74</v>
      </c>
      <c r="R43" s="77"/>
      <c r="S43" s="79"/>
      <c r="T43" s="77"/>
    </row>
    <row r="44" spans="1:20" x14ac:dyDescent="0.3">
      <c r="A44" s="4">
        <v>40</v>
      </c>
      <c r="B44" s="75" t="s">
        <v>63</v>
      </c>
      <c r="C44" s="79" t="s">
        <v>265</v>
      </c>
      <c r="D44" s="79" t="s">
        <v>23</v>
      </c>
      <c r="E44" s="78" t="s">
        <v>266</v>
      </c>
      <c r="F44" s="79" t="s">
        <v>103</v>
      </c>
      <c r="G44" s="78">
        <v>57</v>
      </c>
      <c r="H44" s="78">
        <v>73</v>
      </c>
      <c r="I44" s="60">
        <f t="shared" si="0"/>
        <v>130</v>
      </c>
      <c r="J44" s="79" t="s">
        <v>158</v>
      </c>
      <c r="K44" s="79" t="s">
        <v>159</v>
      </c>
      <c r="L44" s="79">
        <v>9401726141</v>
      </c>
      <c r="M44" s="79"/>
      <c r="N44" s="79"/>
      <c r="O44" s="79"/>
      <c r="P44" s="85">
        <v>43594</v>
      </c>
      <c r="Q44" s="77" t="s">
        <v>75</v>
      </c>
      <c r="R44" s="77"/>
      <c r="S44" s="79"/>
      <c r="T44" s="77"/>
    </row>
    <row r="45" spans="1:20" x14ac:dyDescent="0.3">
      <c r="A45" s="4">
        <v>41</v>
      </c>
      <c r="B45" s="75" t="s">
        <v>63</v>
      </c>
      <c r="C45" s="79" t="s">
        <v>267</v>
      </c>
      <c r="D45" s="79" t="s">
        <v>25</v>
      </c>
      <c r="E45" s="78">
        <v>219</v>
      </c>
      <c r="F45" s="79"/>
      <c r="G45" s="78">
        <v>28</v>
      </c>
      <c r="H45" s="78">
        <v>61</v>
      </c>
      <c r="I45" s="60">
        <f t="shared" si="0"/>
        <v>89</v>
      </c>
      <c r="J45" s="79" t="s">
        <v>176</v>
      </c>
      <c r="K45" s="79" t="s">
        <v>177</v>
      </c>
      <c r="L45" s="79">
        <v>9859087725</v>
      </c>
      <c r="M45" s="79" t="s">
        <v>169</v>
      </c>
      <c r="N45" s="79">
        <v>9954797561</v>
      </c>
      <c r="O45" s="79"/>
      <c r="P45" s="85">
        <v>43595</v>
      </c>
      <c r="Q45" s="77" t="s">
        <v>76</v>
      </c>
      <c r="R45" s="77"/>
      <c r="S45" s="79"/>
      <c r="T45" s="77"/>
    </row>
    <row r="46" spans="1:20" x14ac:dyDescent="0.3">
      <c r="A46" s="4">
        <v>42</v>
      </c>
      <c r="B46" s="75" t="s">
        <v>63</v>
      </c>
      <c r="C46" s="79" t="s">
        <v>268</v>
      </c>
      <c r="D46" s="79" t="s">
        <v>23</v>
      </c>
      <c r="E46" s="78" t="s">
        <v>269</v>
      </c>
      <c r="F46" s="79" t="s">
        <v>103</v>
      </c>
      <c r="G46" s="78">
        <v>45</v>
      </c>
      <c r="H46" s="78">
        <v>52</v>
      </c>
      <c r="I46" s="60">
        <f t="shared" si="0"/>
        <v>97</v>
      </c>
      <c r="J46" s="79" t="s">
        <v>176</v>
      </c>
      <c r="K46" s="79" t="s">
        <v>177</v>
      </c>
      <c r="L46" s="79">
        <v>9859087725</v>
      </c>
      <c r="M46" s="79"/>
      <c r="N46" s="79"/>
      <c r="O46" s="79"/>
      <c r="P46" s="85">
        <v>43596</v>
      </c>
      <c r="Q46" s="77" t="s">
        <v>77</v>
      </c>
      <c r="R46" s="77"/>
      <c r="S46" s="79"/>
      <c r="T46" s="77"/>
    </row>
    <row r="47" spans="1:20" x14ac:dyDescent="0.3">
      <c r="A47" s="4">
        <v>43</v>
      </c>
      <c r="B47" s="76"/>
      <c r="C47" s="76"/>
      <c r="D47" s="76"/>
      <c r="E47" s="75"/>
      <c r="F47" s="76"/>
      <c r="G47" s="75"/>
      <c r="H47" s="75"/>
      <c r="I47" s="60">
        <f t="shared" si="0"/>
        <v>0</v>
      </c>
      <c r="J47" s="76"/>
      <c r="K47" s="76"/>
      <c r="L47" s="76"/>
      <c r="M47" s="76"/>
      <c r="N47" s="76"/>
      <c r="O47" s="76"/>
      <c r="P47" s="83">
        <v>43597</v>
      </c>
      <c r="Q47" s="84" t="s">
        <v>78</v>
      </c>
      <c r="R47" s="77"/>
      <c r="S47" s="79"/>
      <c r="T47" s="77"/>
    </row>
    <row r="48" spans="1:20" x14ac:dyDescent="0.3">
      <c r="A48" s="4">
        <v>44</v>
      </c>
      <c r="B48" s="75" t="s">
        <v>63</v>
      </c>
      <c r="C48" s="79" t="s">
        <v>270</v>
      </c>
      <c r="D48" s="79" t="s">
        <v>25</v>
      </c>
      <c r="E48" s="78">
        <v>159</v>
      </c>
      <c r="F48" s="79"/>
      <c r="G48" s="78">
        <v>35</v>
      </c>
      <c r="H48" s="78">
        <v>35</v>
      </c>
      <c r="I48" s="60">
        <f t="shared" si="0"/>
        <v>70</v>
      </c>
      <c r="J48" s="79" t="s">
        <v>158</v>
      </c>
      <c r="K48" s="79" t="s">
        <v>159</v>
      </c>
      <c r="L48" s="79">
        <v>9401726141</v>
      </c>
      <c r="M48" s="79" t="s">
        <v>169</v>
      </c>
      <c r="N48" s="79">
        <v>7896356123</v>
      </c>
      <c r="O48" s="79"/>
      <c r="P48" s="85">
        <v>43598</v>
      </c>
      <c r="Q48" s="77" t="s">
        <v>72</v>
      </c>
      <c r="R48" s="77"/>
      <c r="S48" s="79"/>
      <c r="T48" s="77"/>
    </row>
    <row r="49" spans="1:20" x14ac:dyDescent="0.3">
      <c r="A49" s="4">
        <v>45</v>
      </c>
      <c r="B49" s="80" t="s">
        <v>63</v>
      </c>
      <c r="C49" s="81" t="s">
        <v>271</v>
      </c>
      <c r="D49" s="81" t="s">
        <v>23</v>
      </c>
      <c r="E49" s="82" t="s">
        <v>272</v>
      </c>
      <c r="F49" s="81" t="s">
        <v>103</v>
      </c>
      <c r="G49" s="82">
        <v>38</v>
      </c>
      <c r="H49" s="82">
        <v>45</v>
      </c>
      <c r="I49" s="60">
        <f t="shared" si="0"/>
        <v>83</v>
      </c>
      <c r="J49" s="81" t="s">
        <v>158</v>
      </c>
      <c r="K49" s="81" t="s">
        <v>159</v>
      </c>
      <c r="L49" s="81">
        <v>9401726141</v>
      </c>
      <c r="M49" s="81"/>
      <c r="N49" s="81"/>
      <c r="O49" s="81"/>
      <c r="P49" s="86">
        <v>43599</v>
      </c>
      <c r="Q49" s="87" t="s">
        <v>73</v>
      </c>
      <c r="R49" s="87"/>
      <c r="S49" s="81"/>
      <c r="T49" s="87"/>
    </row>
    <row r="50" spans="1:20" x14ac:dyDescent="0.3">
      <c r="A50" s="4">
        <v>46</v>
      </c>
      <c r="B50" s="75" t="s">
        <v>63</v>
      </c>
      <c r="C50" s="79" t="s">
        <v>273</v>
      </c>
      <c r="D50" s="79" t="s">
        <v>23</v>
      </c>
      <c r="E50" s="78" t="s">
        <v>274</v>
      </c>
      <c r="F50" s="79" t="s">
        <v>275</v>
      </c>
      <c r="G50" s="78">
        <v>167</v>
      </c>
      <c r="H50" s="78">
        <v>172</v>
      </c>
      <c r="I50" s="60">
        <f t="shared" si="0"/>
        <v>339</v>
      </c>
      <c r="J50" s="79"/>
      <c r="K50" s="79" t="s">
        <v>158</v>
      </c>
      <c r="L50" s="79" t="s">
        <v>159</v>
      </c>
      <c r="M50" s="79">
        <v>9401726141</v>
      </c>
      <c r="N50" s="79"/>
      <c r="O50" s="79"/>
      <c r="P50" s="85">
        <v>43600</v>
      </c>
      <c r="Q50" s="77" t="s">
        <v>74</v>
      </c>
      <c r="R50" s="77"/>
      <c r="S50" s="79"/>
      <c r="T50" s="77"/>
    </row>
    <row r="51" spans="1:20" x14ac:dyDescent="0.3">
      <c r="A51" s="4">
        <v>47</v>
      </c>
      <c r="B51" s="75" t="s">
        <v>63</v>
      </c>
      <c r="C51" s="79" t="s">
        <v>273</v>
      </c>
      <c r="D51" s="79" t="s">
        <v>23</v>
      </c>
      <c r="E51" s="78" t="s">
        <v>274</v>
      </c>
      <c r="F51" s="79" t="s">
        <v>275</v>
      </c>
      <c r="G51" s="78">
        <v>0</v>
      </c>
      <c r="H51" s="78">
        <v>0</v>
      </c>
      <c r="I51" s="60">
        <f t="shared" si="0"/>
        <v>0</v>
      </c>
      <c r="J51" s="79"/>
      <c r="K51" s="79" t="s">
        <v>158</v>
      </c>
      <c r="L51" s="79" t="s">
        <v>159</v>
      </c>
      <c r="M51" s="79">
        <v>9401726141</v>
      </c>
      <c r="N51" s="79"/>
      <c r="O51" s="79"/>
      <c r="P51" s="85">
        <v>43601</v>
      </c>
      <c r="Q51" s="77" t="s">
        <v>75</v>
      </c>
      <c r="R51" s="77"/>
      <c r="S51" s="79"/>
      <c r="T51" s="77"/>
    </row>
    <row r="52" spans="1:20" x14ac:dyDescent="0.3">
      <c r="A52" s="4">
        <v>48</v>
      </c>
      <c r="B52" s="75" t="s">
        <v>63</v>
      </c>
      <c r="C52" s="79" t="s">
        <v>273</v>
      </c>
      <c r="D52" s="79" t="s">
        <v>23</v>
      </c>
      <c r="E52" s="78" t="s">
        <v>274</v>
      </c>
      <c r="F52" s="79" t="s">
        <v>275</v>
      </c>
      <c r="G52" s="78">
        <v>0</v>
      </c>
      <c r="H52" s="78">
        <v>0</v>
      </c>
      <c r="I52" s="60">
        <f t="shared" si="0"/>
        <v>0</v>
      </c>
      <c r="J52" s="79"/>
      <c r="K52" s="79" t="s">
        <v>158</v>
      </c>
      <c r="L52" s="79" t="s">
        <v>159</v>
      </c>
      <c r="M52" s="79">
        <v>9401726141</v>
      </c>
      <c r="N52" s="79"/>
      <c r="O52" s="79"/>
      <c r="P52" s="85">
        <v>43602</v>
      </c>
      <c r="Q52" s="77" t="s">
        <v>76</v>
      </c>
      <c r="R52" s="77"/>
      <c r="S52" s="79"/>
      <c r="T52" s="77"/>
    </row>
    <row r="53" spans="1:20" ht="25.5" x14ac:dyDescent="0.3">
      <c r="A53" s="4">
        <v>49</v>
      </c>
      <c r="B53" s="75" t="s">
        <v>63</v>
      </c>
      <c r="C53" s="79" t="s">
        <v>273</v>
      </c>
      <c r="D53" s="79" t="s">
        <v>23</v>
      </c>
      <c r="E53" s="78" t="s">
        <v>274</v>
      </c>
      <c r="F53" s="79" t="s">
        <v>275</v>
      </c>
      <c r="G53" s="78">
        <v>0</v>
      </c>
      <c r="H53" s="78">
        <v>0</v>
      </c>
      <c r="I53" s="60">
        <f t="shared" si="0"/>
        <v>0</v>
      </c>
      <c r="J53" s="79"/>
      <c r="K53" s="79" t="s">
        <v>158</v>
      </c>
      <c r="L53" s="79" t="s">
        <v>159</v>
      </c>
      <c r="M53" s="79">
        <v>9401726141</v>
      </c>
      <c r="N53" s="79">
        <v>8011458722</v>
      </c>
      <c r="O53" s="79"/>
      <c r="P53" s="83">
        <v>43603</v>
      </c>
      <c r="Q53" s="84" t="s">
        <v>77</v>
      </c>
      <c r="R53" s="84"/>
      <c r="S53" s="79"/>
      <c r="T53" s="84" t="s">
        <v>315</v>
      </c>
    </row>
    <row r="54" spans="1:20" x14ac:dyDescent="0.3">
      <c r="A54" s="4">
        <v>50</v>
      </c>
      <c r="B54" s="75" t="s">
        <v>63</v>
      </c>
      <c r="C54" s="76" t="s">
        <v>276</v>
      </c>
      <c r="D54" s="76" t="s">
        <v>23</v>
      </c>
      <c r="E54" s="75" t="s">
        <v>277</v>
      </c>
      <c r="F54" s="76" t="s">
        <v>103</v>
      </c>
      <c r="G54" s="75">
        <v>62</v>
      </c>
      <c r="H54" s="75">
        <v>72</v>
      </c>
      <c r="I54" s="60">
        <f t="shared" si="0"/>
        <v>134</v>
      </c>
      <c r="J54" s="76" t="s">
        <v>158</v>
      </c>
      <c r="K54" s="76" t="s">
        <v>159</v>
      </c>
      <c r="L54" s="76">
        <v>9401726141</v>
      </c>
      <c r="M54" s="76"/>
      <c r="N54" s="76"/>
      <c r="O54" s="76"/>
      <c r="P54" s="83">
        <v>43604</v>
      </c>
      <c r="Q54" s="84" t="s">
        <v>78</v>
      </c>
      <c r="R54" s="77"/>
      <c r="S54" s="79"/>
      <c r="T54" s="77"/>
    </row>
    <row r="55" spans="1:20" x14ac:dyDescent="0.3">
      <c r="A55" s="4">
        <v>51</v>
      </c>
      <c r="B55" s="75" t="s">
        <v>63</v>
      </c>
      <c r="C55" s="79" t="s">
        <v>278</v>
      </c>
      <c r="D55" s="79" t="s">
        <v>23</v>
      </c>
      <c r="E55" s="78" t="s">
        <v>279</v>
      </c>
      <c r="F55" s="79" t="s">
        <v>103</v>
      </c>
      <c r="G55" s="78">
        <v>44</v>
      </c>
      <c r="H55" s="78">
        <v>52</v>
      </c>
      <c r="I55" s="60">
        <f t="shared" si="0"/>
        <v>96</v>
      </c>
      <c r="J55" s="79" t="s">
        <v>158</v>
      </c>
      <c r="K55" s="79" t="s">
        <v>159</v>
      </c>
      <c r="L55" s="79">
        <v>9401726141</v>
      </c>
      <c r="M55" s="79"/>
      <c r="N55" s="79"/>
      <c r="O55" s="79"/>
      <c r="P55" s="85">
        <v>43605</v>
      </c>
      <c r="Q55" s="77" t="s">
        <v>72</v>
      </c>
      <c r="R55" s="77"/>
      <c r="S55" s="79"/>
      <c r="T55" s="77"/>
    </row>
    <row r="56" spans="1:20" ht="25.5" x14ac:dyDescent="0.3">
      <c r="A56" s="4">
        <v>52</v>
      </c>
      <c r="B56" s="75" t="s">
        <v>63</v>
      </c>
      <c r="C56" s="79" t="s">
        <v>280</v>
      </c>
      <c r="D56" s="79" t="s">
        <v>23</v>
      </c>
      <c r="E56" s="78" t="s">
        <v>281</v>
      </c>
      <c r="F56" s="79" t="s">
        <v>143</v>
      </c>
      <c r="G56" s="78">
        <v>53</v>
      </c>
      <c r="H56" s="78">
        <v>53</v>
      </c>
      <c r="I56" s="60">
        <f t="shared" si="0"/>
        <v>106</v>
      </c>
      <c r="J56" s="79"/>
      <c r="K56" s="79"/>
      <c r="L56" s="79"/>
      <c r="M56" s="79"/>
      <c r="N56" s="79"/>
      <c r="O56" s="79"/>
      <c r="P56" s="85">
        <v>43606</v>
      </c>
      <c r="Q56" s="77" t="s">
        <v>73</v>
      </c>
      <c r="R56" s="77"/>
      <c r="S56" s="79"/>
      <c r="T56" s="77"/>
    </row>
    <row r="57" spans="1:20" ht="25.5" x14ac:dyDescent="0.3">
      <c r="A57" s="4">
        <v>53</v>
      </c>
      <c r="B57" s="75" t="s">
        <v>63</v>
      </c>
      <c r="C57" s="79" t="s">
        <v>282</v>
      </c>
      <c r="D57" s="79" t="s">
        <v>23</v>
      </c>
      <c r="E57" s="78" t="s">
        <v>283</v>
      </c>
      <c r="F57" s="79" t="s">
        <v>103</v>
      </c>
      <c r="G57" s="78">
        <v>59</v>
      </c>
      <c r="H57" s="78">
        <v>60</v>
      </c>
      <c r="I57" s="60">
        <f t="shared" si="0"/>
        <v>119</v>
      </c>
      <c r="J57" s="79" t="s">
        <v>158</v>
      </c>
      <c r="K57" s="79" t="s">
        <v>159</v>
      </c>
      <c r="L57" s="79">
        <v>9401726141</v>
      </c>
      <c r="M57" s="79"/>
      <c r="N57" s="79"/>
      <c r="O57" s="79"/>
      <c r="P57" s="85">
        <v>43607</v>
      </c>
      <c r="Q57" s="77" t="s">
        <v>74</v>
      </c>
      <c r="R57" s="77"/>
      <c r="S57" s="79"/>
      <c r="T57" s="77"/>
    </row>
    <row r="58" spans="1:20" x14ac:dyDescent="0.3">
      <c r="A58" s="4">
        <v>54</v>
      </c>
      <c r="B58" s="75" t="s">
        <v>63</v>
      </c>
      <c r="C58" s="79" t="s">
        <v>284</v>
      </c>
      <c r="D58" s="79" t="s">
        <v>25</v>
      </c>
      <c r="E58" s="78">
        <v>220</v>
      </c>
      <c r="F58" s="79"/>
      <c r="G58" s="78">
        <v>36</v>
      </c>
      <c r="H58" s="78">
        <v>51</v>
      </c>
      <c r="I58" s="60">
        <f t="shared" si="0"/>
        <v>87</v>
      </c>
      <c r="J58" s="79" t="s">
        <v>158</v>
      </c>
      <c r="K58" s="79" t="s">
        <v>159</v>
      </c>
      <c r="L58" s="79">
        <v>9401726141</v>
      </c>
      <c r="M58" s="79" t="s">
        <v>327</v>
      </c>
      <c r="N58" s="79">
        <v>8471847438</v>
      </c>
      <c r="O58" s="79"/>
      <c r="P58" s="85">
        <v>43608</v>
      </c>
      <c r="Q58" s="77" t="s">
        <v>75</v>
      </c>
      <c r="R58" s="77"/>
      <c r="S58" s="79"/>
      <c r="T58" s="77"/>
    </row>
    <row r="59" spans="1:20" x14ac:dyDescent="0.3">
      <c r="A59" s="4">
        <v>55</v>
      </c>
      <c r="B59" s="75" t="s">
        <v>63</v>
      </c>
      <c r="C59" s="79" t="s">
        <v>285</v>
      </c>
      <c r="D59" s="79" t="s">
        <v>23</v>
      </c>
      <c r="E59" s="78">
        <v>18020511707</v>
      </c>
      <c r="F59" s="79" t="s">
        <v>95</v>
      </c>
      <c r="G59" s="78">
        <v>87</v>
      </c>
      <c r="H59" s="78">
        <v>98</v>
      </c>
      <c r="I59" s="60">
        <f t="shared" si="0"/>
        <v>185</v>
      </c>
      <c r="J59" s="79" t="s">
        <v>158</v>
      </c>
      <c r="K59" s="79" t="s">
        <v>159</v>
      </c>
      <c r="L59" s="79">
        <v>9401726141</v>
      </c>
      <c r="M59" s="79"/>
      <c r="N59" s="79"/>
      <c r="O59" s="79"/>
      <c r="P59" s="85">
        <v>43609</v>
      </c>
      <c r="Q59" s="77" t="s">
        <v>76</v>
      </c>
      <c r="R59" s="77"/>
      <c r="S59" s="79"/>
      <c r="T59" s="77"/>
    </row>
    <row r="60" spans="1:20" x14ac:dyDescent="0.3">
      <c r="A60" s="4">
        <v>56</v>
      </c>
      <c r="B60" s="75" t="s">
        <v>63</v>
      </c>
      <c r="C60" s="79" t="s">
        <v>286</v>
      </c>
      <c r="D60" s="79" t="s">
        <v>23</v>
      </c>
      <c r="E60" s="78" t="s">
        <v>287</v>
      </c>
      <c r="F60" s="79" t="s">
        <v>103</v>
      </c>
      <c r="G60" s="78">
        <v>34</v>
      </c>
      <c r="H60" s="78">
        <v>47</v>
      </c>
      <c r="I60" s="60">
        <f t="shared" si="0"/>
        <v>81</v>
      </c>
      <c r="J60" s="79"/>
      <c r="K60" s="79"/>
      <c r="L60" s="79"/>
      <c r="M60" s="79"/>
      <c r="N60" s="79"/>
      <c r="O60" s="79"/>
      <c r="P60" s="85">
        <v>43610</v>
      </c>
      <c r="Q60" s="77" t="s">
        <v>77</v>
      </c>
      <c r="R60" s="77"/>
      <c r="S60" s="79"/>
      <c r="T60" s="77"/>
    </row>
    <row r="61" spans="1:20" x14ac:dyDescent="0.3">
      <c r="A61" s="4">
        <v>57</v>
      </c>
      <c r="B61" s="76"/>
      <c r="C61" s="76"/>
      <c r="D61" s="76"/>
      <c r="E61" s="75"/>
      <c r="F61" s="76"/>
      <c r="G61" s="75"/>
      <c r="H61" s="75"/>
      <c r="I61" s="60">
        <f t="shared" si="0"/>
        <v>0</v>
      </c>
      <c r="J61" s="76"/>
      <c r="K61" s="76"/>
      <c r="L61" s="76"/>
      <c r="M61" s="76"/>
      <c r="N61" s="76"/>
      <c r="O61" s="76"/>
      <c r="P61" s="83">
        <v>43611</v>
      </c>
      <c r="Q61" s="84" t="s">
        <v>78</v>
      </c>
      <c r="R61" s="77"/>
      <c r="S61" s="79"/>
      <c r="T61" s="77"/>
    </row>
    <row r="62" spans="1:20" ht="25.5" x14ac:dyDescent="0.3">
      <c r="A62" s="4">
        <v>58</v>
      </c>
      <c r="B62" s="75" t="s">
        <v>63</v>
      </c>
      <c r="C62" s="79" t="s">
        <v>288</v>
      </c>
      <c r="D62" s="79" t="s">
        <v>23</v>
      </c>
      <c r="E62" s="78" t="s">
        <v>289</v>
      </c>
      <c r="F62" s="79" t="s">
        <v>103</v>
      </c>
      <c r="G62" s="78">
        <v>56</v>
      </c>
      <c r="H62" s="78">
        <v>78</v>
      </c>
      <c r="I62" s="60">
        <f t="shared" si="0"/>
        <v>134</v>
      </c>
      <c r="J62" s="79" t="s">
        <v>328</v>
      </c>
      <c r="K62" s="79" t="s">
        <v>329</v>
      </c>
      <c r="L62" s="79">
        <v>9706753114</v>
      </c>
      <c r="M62" s="79"/>
      <c r="N62" s="79"/>
      <c r="O62" s="79"/>
      <c r="P62" s="85">
        <v>43612</v>
      </c>
      <c r="Q62" s="77" t="s">
        <v>72</v>
      </c>
      <c r="R62" s="77"/>
      <c r="S62" s="79"/>
      <c r="T62" s="77"/>
    </row>
    <row r="63" spans="1:20" x14ac:dyDescent="0.3">
      <c r="A63" s="4">
        <v>59</v>
      </c>
      <c r="B63" s="75" t="s">
        <v>63</v>
      </c>
      <c r="C63" s="76" t="s">
        <v>290</v>
      </c>
      <c r="D63" s="76" t="s">
        <v>25</v>
      </c>
      <c r="E63" s="75">
        <v>54</v>
      </c>
      <c r="F63" s="76"/>
      <c r="G63" s="75">
        <v>45</v>
      </c>
      <c r="H63" s="75">
        <v>49</v>
      </c>
      <c r="I63" s="60">
        <f t="shared" si="0"/>
        <v>94</v>
      </c>
      <c r="J63" s="76" t="s">
        <v>328</v>
      </c>
      <c r="K63" s="76" t="s">
        <v>330</v>
      </c>
      <c r="L63" s="76">
        <v>9954919555</v>
      </c>
      <c r="M63" s="76" t="s">
        <v>331</v>
      </c>
      <c r="N63" s="76">
        <v>8011214840</v>
      </c>
      <c r="O63" s="76"/>
      <c r="P63" s="85">
        <v>43613</v>
      </c>
      <c r="Q63" s="77" t="s">
        <v>73</v>
      </c>
      <c r="R63" s="77"/>
      <c r="S63" s="79"/>
      <c r="T63" s="77"/>
    </row>
    <row r="64" spans="1:20" x14ac:dyDescent="0.3">
      <c r="A64" s="4">
        <v>60</v>
      </c>
      <c r="B64" s="75" t="s">
        <v>63</v>
      </c>
      <c r="C64" s="79" t="s">
        <v>291</v>
      </c>
      <c r="D64" s="79" t="s">
        <v>25</v>
      </c>
      <c r="E64" s="78">
        <v>221</v>
      </c>
      <c r="F64" s="79"/>
      <c r="G64" s="78">
        <v>45</v>
      </c>
      <c r="H64" s="78">
        <v>56</v>
      </c>
      <c r="I64" s="60">
        <f t="shared" si="0"/>
        <v>101</v>
      </c>
      <c r="J64" s="79" t="s">
        <v>323</v>
      </c>
      <c r="K64" s="79" t="s">
        <v>324</v>
      </c>
      <c r="L64" s="79">
        <v>9435296924</v>
      </c>
      <c r="M64" s="79" t="s">
        <v>332</v>
      </c>
      <c r="N64" s="79">
        <v>8876483978</v>
      </c>
      <c r="O64" s="79"/>
      <c r="P64" s="85">
        <v>43614</v>
      </c>
      <c r="Q64" s="77" t="s">
        <v>74</v>
      </c>
      <c r="R64" s="77"/>
      <c r="S64" s="79"/>
      <c r="T64" s="77"/>
    </row>
    <row r="65" spans="1:20" ht="25.5" x14ac:dyDescent="0.3">
      <c r="A65" s="4">
        <v>61</v>
      </c>
      <c r="B65" s="75" t="s">
        <v>63</v>
      </c>
      <c r="C65" s="79" t="s">
        <v>292</v>
      </c>
      <c r="D65" s="79" t="s">
        <v>23</v>
      </c>
      <c r="E65" s="78" t="s">
        <v>293</v>
      </c>
      <c r="F65" s="79" t="s">
        <v>103</v>
      </c>
      <c r="G65" s="78">
        <v>46</v>
      </c>
      <c r="H65" s="78">
        <v>59</v>
      </c>
      <c r="I65" s="60">
        <f t="shared" si="0"/>
        <v>105</v>
      </c>
      <c r="J65" s="79" t="s">
        <v>323</v>
      </c>
      <c r="K65" s="79" t="s">
        <v>333</v>
      </c>
      <c r="L65" s="79">
        <v>9706932669</v>
      </c>
      <c r="M65" s="79"/>
      <c r="N65" s="79"/>
      <c r="O65" s="79"/>
      <c r="P65" s="85">
        <v>43615</v>
      </c>
      <c r="Q65" s="77" t="s">
        <v>75</v>
      </c>
      <c r="R65" s="77"/>
      <c r="S65" s="79"/>
      <c r="T65" s="77"/>
    </row>
    <row r="66" spans="1:20" x14ac:dyDescent="0.3">
      <c r="A66" s="4">
        <v>62</v>
      </c>
      <c r="B66" s="75" t="s">
        <v>63</v>
      </c>
      <c r="C66" s="79" t="s">
        <v>294</v>
      </c>
      <c r="D66" s="79" t="s">
        <v>23</v>
      </c>
      <c r="E66" s="78"/>
      <c r="F66" s="79"/>
      <c r="G66" s="78">
        <v>83</v>
      </c>
      <c r="H66" s="78">
        <v>87</v>
      </c>
      <c r="I66" s="60">
        <f t="shared" si="0"/>
        <v>170</v>
      </c>
      <c r="J66" s="79">
        <v>985492597</v>
      </c>
      <c r="K66" s="79" t="s">
        <v>164</v>
      </c>
      <c r="L66" s="79" t="s">
        <v>165</v>
      </c>
      <c r="M66" s="79">
        <v>9435639995</v>
      </c>
      <c r="N66" s="79"/>
      <c r="O66" s="79"/>
      <c r="P66" s="85">
        <v>43616</v>
      </c>
      <c r="Q66" s="77" t="s">
        <v>76</v>
      </c>
      <c r="R66" s="79"/>
      <c r="S66" s="79"/>
      <c r="T66" s="79"/>
    </row>
    <row r="67" spans="1:20" x14ac:dyDescent="0.3">
      <c r="A67" s="4">
        <v>63</v>
      </c>
      <c r="B67" s="76"/>
      <c r="C67" s="76"/>
      <c r="D67" s="76"/>
      <c r="E67" s="75"/>
      <c r="F67" s="76"/>
      <c r="G67" s="75"/>
      <c r="H67" s="75"/>
      <c r="I67" s="60">
        <f t="shared" si="0"/>
        <v>0</v>
      </c>
      <c r="J67" s="76"/>
      <c r="K67" s="76"/>
      <c r="L67" s="76"/>
      <c r="M67" s="76"/>
      <c r="N67" s="76"/>
      <c r="O67" s="79"/>
      <c r="P67" s="88"/>
      <c r="Q67" s="79"/>
      <c r="R67" s="79"/>
      <c r="S67" s="79"/>
      <c r="T67" s="79"/>
    </row>
    <row r="68" spans="1:20" x14ac:dyDescent="0.3">
      <c r="A68" s="4">
        <v>64</v>
      </c>
      <c r="B68" s="75"/>
      <c r="C68" s="79"/>
      <c r="D68" s="79"/>
      <c r="E68" s="78"/>
      <c r="F68" s="79"/>
      <c r="G68" s="78"/>
      <c r="H68" s="78"/>
      <c r="I68" s="60">
        <f t="shared" si="0"/>
        <v>0</v>
      </c>
      <c r="J68" s="79"/>
      <c r="K68" s="79"/>
      <c r="L68" s="79"/>
      <c r="M68" s="79"/>
      <c r="N68" s="79"/>
      <c r="O68" s="79"/>
      <c r="P68" s="88"/>
      <c r="Q68" s="79"/>
      <c r="R68" s="79"/>
      <c r="S68" s="79"/>
      <c r="T68" s="79"/>
    </row>
    <row r="69" spans="1:20" x14ac:dyDescent="0.3">
      <c r="A69" s="4">
        <v>65</v>
      </c>
      <c r="B69" s="75"/>
      <c r="C69" s="79"/>
      <c r="D69" s="79"/>
      <c r="E69" s="78"/>
      <c r="F69" s="79"/>
      <c r="G69" s="78"/>
      <c r="H69" s="78"/>
      <c r="I69" s="60">
        <f t="shared" si="0"/>
        <v>0</v>
      </c>
      <c r="J69" s="79"/>
      <c r="K69" s="79"/>
      <c r="L69" s="79"/>
      <c r="M69" s="79"/>
      <c r="N69" s="79"/>
      <c r="O69" s="79"/>
      <c r="P69" s="88"/>
      <c r="Q69" s="79"/>
      <c r="R69" s="79"/>
      <c r="S69" s="79"/>
      <c r="T69" s="79"/>
    </row>
    <row r="70" spans="1:20" x14ac:dyDescent="0.3">
      <c r="A70" s="4">
        <v>66</v>
      </c>
      <c r="B70" s="75"/>
      <c r="C70" s="79"/>
      <c r="D70" s="79"/>
      <c r="E70" s="78"/>
      <c r="F70" s="79"/>
      <c r="G70" s="78"/>
      <c r="H70" s="78"/>
      <c r="I70" s="60">
        <f t="shared" ref="I70:I133" si="1">SUM(G70:H70)</f>
        <v>0</v>
      </c>
      <c r="J70" s="79"/>
      <c r="K70" s="79"/>
      <c r="L70" s="79"/>
      <c r="M70" s="79"/>
      <c r="N70" s="79"/>
      <c r="O70" s="79"/>
      <c r="P70" s="88"/>
      <c r="Q70" s="79"/>
      <c r="R70" s="79"/>
      <c r="S70" s="79"/>
      <c r="T70" s="79"/>
    </row>
    <row r="71" spans="1:20" x14ac:dyDescent="0.3">
      <c r="A71" s="4">
        <v>67</v>
      </c>
      <c r="B71" s="75"/>
      <c r="C71" s="79"/>
      <c r="D71" s="79"/>
      <c r="E71" s="78"/>
      <c r="F71" s="79"/>
      <c r="G71" s="78"/>
      <c r="H71" s="78"/>
      <c r="I71" s="60">
        <f t="shared" si="1"/>
        <v>0</v>
      </c>
      <c r="J71" s="79"/>
      <c r="K71" s="79"/>
      <c r="L71" s="79"/>
      <c r="M71" s="79"/>
      <c r="N71" s="79"/>
      <c r="O71" s="79"/>
      <c r="P71" s="88"/>
      <c r="Q71" s="79"/>
      <c r="R71" s="79"/>
      <c r="S71" s="79"/>
      <c r="T71" s="79"/>
    </row>
    <row r="72" spans="1:20" x14ac:dyDescent="0.3">
      <c r="A72" s="4">
        <v>68</v>
      </c>
      <c r="B72" s="75"/>
      <c r="C72" s="79"/>
      <c r="D72" s="79"/>
      <c r="E72" s="78"/>
      <c r="F72" s="79"/>
      <c r="G72" s="78"/>
      <c r="H72" s="78"/>
      <c r="I72" s="60">
        <f t="shared" si="1"/>
        <v>0</v>
      </c>
      <c r="J72" s="79"/>
      <c r="K72" s="79"/>
      <c r="L72" s="79"/>
      <c r="M72" s="79"/>
      <c r="N72" s="79"/>
      <c r="O72" s="79"/>
      <c r="P72" s="88"/>
      <c r="Q72" s="79"/>
      <c r="R72" s="79"/>
      <c r="S72" s="79"/>
      <c r="T72" s="79"/>
    </row>
    <row r="73" spans="1:20" x14ac:dyDescent="0.3">
      <c r="A73" s="4">
        <v>69</v>
      </c>
      <c r="B73" s="75"/>
      <c r="C73" s="79"/>
      <c r="D73" s="79"/>
      <c r="E73" s="78"/>
      <c r="F73" s="79"/>
      <c r="G73" s="78"/>
      <c r="H73" s="78"/>
      <c r="I73" s="60">
        <f t="shared" si="1"/>
        <v>0</v>
      </c>
      <c r="J73" s="79"/>
      <c r="K73" s="79"/>
      <c r="L73" s="79"/>
      <c r="M73" s="79"/>
      <c r="N73" s="79"/>
      <c r="O73" s="79"/>
      <c r="P73" s="88"/>
      <c r="Q73" s="79"/>
      <c r="R73" s="79"/>
      <c r="S73" s="79"/>
      <c r="T73" s="79"/>
    </row>
    <row r="74" spans="1:20" x14ac:dyDescent="0.3">
      <c r="A74" s="4">
        <v>70</v>
      </c>
      <c r="B74" s="75"/>
      <c r="C74" s="79"/>
      <c r="D74" s="79"/>
      <c r="E74" s="78"/>
      <c r="F74" s="79"/>
      <c r="G74" s="78"/>
      <c r="H74" s="78"/>
      <c r="I74" s="60">
        <f t="shared" si="1"/>
        <v>0</v>
      </c>
      <c r="J74" s="79"/>
      <c r="K74" s="79"/>
      <c r="L74" s="79"/>
      <c r="M74" s="79"/>
      <c r="N74" s="79"/>
      <c r="O74" s="79"/>
      <c r="P74" s="88"/>
      <c r="Q74" s="79"/>
      <c r="R74" s="79"/>
      <c r="S74" s="79"/>
      <c r="T74" s="79"/>
    </row>
    <row r="75" spans="1:20" x14ac:dyDescent="0.3">
      <c r="A75" s="4">
        <v>71</v>
      </c>
      <c r="B75" s="75"/>
      <c r="C75" s="79"/>
      <c r="D75" s="79"/>
      <c r="E75" s="78"/>
      <c r="F75" s="79"/>
      <c r="G75" s="78"/>
      <c r="H75" s="78"/>
      <c r="I75" s="60">
        <f t="shared" si="1"/>
        <v>0</v>
      </c>
      <c r="J75" s="79"/>
      <c r="K75" s="79"/>
      <c r="L75" s="79"/>
      <c r="M75" s="79"/>
      <c r="N75" s="79"/>
      <c r="O75" s="79"/>
      <c r="P75" s="88"/>
      <c r="Q75" s="79"/>
      <c r="R75" s="79"/>
      <c r="S75" s="79"/>
      <c r="T75" s="79"/>
    </row>
    <row r="76" spans="1:20" x14ac:dyDescent="0.3">
      <c r="A76" s="4">
        <v>72</v>
      </c>
      <c r="B76" s="75"/>
      <c r="C76" s="79"/>
      <c r="D76" s="79"/>
      <c r="E76" s="78"/>
      <c r="F76" s="79"/>
      <c r="G76" s="78"/>
      <c r="H76" s="78"/>
      <c r="I76" s="60">
        <f t="shared" si="1"/>
        <v>0</v>
      </c>
      <c r="J76" s="79"/>
      <c r="K76" s="79"/>
      <c r="L76" s="79"/>
      <c r="M76" s="79"/>
      <c r="N76" s="79"/>
      <c r="O76" s="79"/>
      <c r="P76" s="88"/>
      <c r="Q76" s="79"/>
      <c r="R76" s="79"/>
      <c r="S76" s="79"/>
      <c r="T76" s="79"/>
    </row>
    <row r="77" spans="1:20" x14ac:dyDescent="0.3">
      <c r="A77" s="4">
        <v>73</v>
      </c>
      <c r="B77" s="75"/>
      <c r="C77" s="79"/>
      <c r="D77" s="79"/>
      <c r="E77" s="78"/>
      <c r="F77" s="79"/>
      <c r="G77" s="78"/>
      <c r="H77" s="78"/>
      <c r="I77" s="60">
        <f t="shared" si="1"/>
        <v>0</v>
      </c>
      <c r="J77" s="79"/>
      <c r="K77" s="79"/>
      <c r="L77" s="79"/>
      <c r="M77" s="79"/>
      <c r="N77" s="79"/>
      <c r="O77" s="79"/>
      <c r="P77" s="88"/>
      <c r="Q77" s="79"/>
      <c r="R77" s="79"/>
      <c r="S77" s="79"/>
      <c r="T77" s="79"/>
    </row>
    <row r="78" spans="1:20" x14ac:dyDescent="0.3">
      <c r="A78" s="4">
        <v>74</v>
      </c>
      <c r="B78" s="75"/>
      <c r="C78" s="79"/>
      <c r="D78" s="79"/>
      <c r="E78" s="78"/>
      <c r="F78" s="79"/>
      <c r="G78" s="78"/>
      <c r="H78" s="78"/>
      <c r="I78" s="60">
        <f t="shared" si="1"/>
        <v>0</v>
      </c>
      <c r="J78" s="79"/>
      <c r="K78" s="79"/>
      <c r="L78" s="79"/>
      <c r="M78" s="79"/>
      <c r="N78" s="79"/>
      <c r="O78" s="79"/>
      <c r="P78" s="88"/>
      <c r="Q78" s="79"/>
      <c r="R78" s="79"/>
      <c r="S78" s="79"/>
      <c r="T78" s="79"/>
    </row>
    <row r="79" spans="1:20" x14ac:dyDescent="0.3">
      <c r="A79" s="4">
        <v>75</v>
      </c>
      <c r="B79" s="75"/>
      <c r="C79" s="79"/>
      <c r="D79" s="79"/>
      <c r="E79" s="78"/>
      <c r="F79" s="79"/>
      <c r="G79" s="78"/>
      <c r="H79" s="78"/>
      <c r="I79" s="60">
        <f t="shared" si="1"/>
        <v>0</v>
      </c>
      <c r="J79" s="79"/>
      <c r="K79" s="79"/>
      <c r="L79" s="79"/>
      <c r="M79" s="79"/>
      <c r="N79" s="79"/>
      <c r="O79" s="79"/>
      <c r="P79" s="88"/>
      <c r="Q79" s="79"/>
      <c r="R79" s="79"/>
      <c r="S79" s="79"/>
      <c r="T79" s="79"/>
    </row>
    <row r="80" spans="1:20" x14ac:dyDescent="0.3">
      <c r="A80" s="4">
        <v>76</v>
      </c>
      <c r="B80" s="75"/>
      <c r="C80" s="79"/>
      <c r="D80" s="79"/>
      <c r="E80" s="78"/>
      <c r="F80" s="79"/>
      <c r="G80" s="78"/>
      <c r="H80" s="78"/>
      <c r="I80" s="60">
        <f t="shared" si="1"/>
        <v>0</v>
      </c>
      <c r="J80" s="79"/>
      <c r="K80" s="79"/>
      <c r="L80" s="79"/>
      <c r="M80" s="79"/>
      <c r="N80" s="79"/>
      <c r="O80" s="79"/>
      <c r="P80" s="88"/>
      <c r="Q80" s="79"/>
      <c r="R80" s="79"/>
      <c r="S80" s="79"/>
      <c r="T80" s="79"/>
    </row>
    <row r="81" spans="1:20" x14ac:dyDescent="0.3">
      <c r="A81" s="4">
        <v>77</v>
      </c>
      <c r="B81" s="75"/>
      <c r="C81" s="79"/>
      <c r="D81" s="79"/>
      <c r="E81" s="78"/>
      <c r="F81" s="79"/>
      <c r="G81" s="78"/>
      <c r="H81" s="78"/>
      <c r="I81" s="60">
        <f t="shared" si="1"/>
        <v>0</v>
      </c>
      <c r="J81" s="79"/>
      <c r="K81" s="79"/>
      <c r="L81" s="79"/>
      <c r="M81" s="79"/>
      <c r="N81" s="79"/>
      <c r="O81" s="79"/>
      <c r="P81" s="88"/>
      <c r="Q81" s="79"/>
      <c r="R81" s="79"/>
      <c r="S81" s="79"/>
      <c r="T81" s="79"/>
    </row>
    <row r="82" spans="1:20" x14ac:dyDescent="0.3">
      <c r="A82" s="4">
        <v>78</v>
      </c>
      <c r="B82" s="75"/>
      <c r="C82" s="79"/>
      <c r="D82" s="79"/>
      <c r="E82" s="78"/>
      <c r="F82" s="79"/>
      <c r="G82" s="78"/>
      <c r="H82" s="78"/>
      <c r="I82" s="60">
        <f t="shared" si="1"/>
        <v>0</v>
      </c>
      <c r="J82" s="79"/>
      <c r="K82" s="79"/>
      <c r="L82" s="79"/>
      <c r="M82" s="79"/>
      <c r="N82" s="79"/>
      <c r="O82" s="79"/>
      <c r="P82" s="88"/>
      <c r="Q82" s="79"/>
      <c r="R82" s="79"/>
      <c r="S82" s="79"/>
      <c r="T82" s="79"/>
    </row>
    <row r="83" spans="1:20" x14ac:dyDescent="0.3">
      <c r="A83" s="4">
        <v>79</v>
      </c>
      <c r="B83" s="75"/>
      <c r="C83" s="79"/>
      <c r="D83" s="79"/>
      <c r="E83" s="78"/>
      <c r="F83" s="79"/>
      <c r="G83" s="78"/>
      <c r="H83" s="78"/>
      <c r="I83" s="60">
        <f t="shared" si="1"/>
        <v>0</v>
      </c>
      <c r="J83" s="79"/>
      <c r="K83" s="79"/>
      <c r="L83" s="79"/>
      <c r="M83" s="79"/>
      <c r="N83" s="79"/>
      <c r="O83" s="79"/>
      <c r="P83" s="88"/>
      <c r="Q83" s="79"/>
      <c r="R83" s="79"/>
      <c r="S83" s="79"/>
      <c r="T83" s="79"/>
    </row>
    <row r="84" spans="1:20" x14ac:dyDescent="0.3">
      <c r="A84" s="4">
        <v>80</v>
      </c>
      <c r="B84" s="75"/>
      <c r="C84" s="79"/>
      <c r="D84" s="79"/>
      <c r="E84" s="78"/>
      <c r="F84" s="79"/>
      <c r="G84" s="78"/>
      <c r="H84" s="78"/>
      <c r="I84" s="60">
        <f t="shared" si="1"/>
        <v>0</v>
      </c>
      <c r="J84" s="79"/>
      <c r="K84" s="79"/>
      <c r="L84" s="79"/>
      <c r="M84" s="79"/>
      <c r="N84" s="79"/>
      <c r="O84" s="79"/>
      <c r="P84" s="88"/>
      <c r="Q84" s="79"/>
      <c r="R84" s="79"/>
      <c r="S84" s="79"/>
      <c r="T84" s="79"/>
    </row>
    <row r="85" spans="1:20" x14ac:dyDescent="0.3">
      <c r="A85" s="4">
        <v>81</v>
      </c>
      <c r="B85" s="75"/>
      <c r="C85" s="79"/>
      <c r="D85" s="79"/>
      <c r="E85" s="78"/>
      <c r="F85" s="79"/>
      <c r="G85" s="78"/>
      <c r="H85" s="78"/>
      <c r="I85" s="60">
        <f t="shared" si="1"/>
        <v>0</v>
      </c>
      <c r="J85" s="79"/>
      <c r="K85" s="79"/>
      <c r="L85" s="79"/>
      <c r="M85" s="79"/>
      <c r="N85" s="79"/>
      <c r="O85" s="79"/>
      <c r="P85" s="88"/>
      <c r="Q85" s="79"/>
      <c r="R85" s="79"/>
      <c r="S85" s="79"/>
      <c r="T85" s="79"/>
    </row>
    <row r="86" spans="1:20" x14ac:dyDescent="0.3">
      <c r="A86" s="4">
        <v>82</v>
      </c>
      <c r="B86" s="75"/>
      <c r="C86" s="79"/>
      <c r="D86" s="79"/>
      <c r="E86" s="78"/>
      <c r="F86" s="79"/>
      <c r="G86" s="78"/>
      <c r="H86" s="78"/>
      <c r="I86" s="60">
        <f t="shared" si="1"/>
        <v>0</v>
      </c>
      <c r="J86" s="79"/>
      <c r="K86" s="79"/>
      <c r="L86" s="79"/>
      <c r="M86" s="79"/>
      <c r="N86" s="79"/>
      <c r="O86" s="79"/>
      <c r="P86" s="88"/>
      <c r="Q86" s="79"/>
      <c r="R86" s="79"/>
      <c r="S86" s="79"/>
      <c r="T86" s="79"/>
    </row>
    <row r="87" spans="1:20" x14ac:dyDescent="0.3">
      <c r="A87" s="4">
        <v>83</v>
      </c>
      <c r="B87" s="75"/>
      <c r="C87" s="79"/>
      <c r="D87" s="79"/>
      <c r="E87" s="78"/>
      <c r="F87" s="79"/>
      <c r="G87" s="78"/>
      <c r="H87" s="78"/>
      <c r="I87" s="60">
        <f t="shared" si="1"/>
        <v>0</v>
      </c>
      <c r="J87" s="79"/>
      <c r="K87" s="79"/>
      <c r="L87" s="79"/>
      <c r="M87" s="79"/>
      <c r="N87" s="79"/>
      <c r="O87" s="79"/>
      <c r="P87" s="88"/>
      <c r="Q87" s="79"/>
      <c r="R87" s="79"/>
      <c r="S87" s="79"/>
      <c r="T87" s="79"/>
    </row>
    <row r="88" spans="1:20" x14ac:dyDescent="0.3">
      <c r="A88" s="4">
        <v>84</v>
      </c>
      <c r="B88" s="75"/>
      <c r="C88" s="79"/>
      <c r="D88" s="79"/>
      <c r="E88" s="78"/>
      <c r="F88" s="79"/>
      <c r="G88" s="78"/>
      <c r="H88" s="78"/>
      <c r="I88" s="60">
        <f t="shared" si="1"/>
        <v>0</v>
      </c>
      <c r="J88" s="79"/>
      <c r="K88" s="79"/>
      <c r="L88" s="79"/>
      <c r="M88" s="79"/>
      <c r="N88" s="79"/>
      <c r="O88" s="79"/>
      <c r="P88" s="88"/>
      <c r="Q88" s="79"/>
      <c r="R88" s="79"/>
      <c r="S88" s="79"/>
      <c r="T88" s="79"/>
    </row>
    <row r="89" spans="1:20" x14ac:dyDescent="0.3">
      <c r="A89" s="4">
        <v>85</v>
      </c>
      <c r="B89" s="75"/>
      <c r="C89" s="79"/>
      <c r="D89" s="79"/>
      <c r="E89" s="78"/>
      <c r="F89" s="79"/>
      <c r="G89" s="78"/>
      <c r="H89" s="78"/>
      <c r="I89" s="60">
        <f t="shared" si="1"/>
        <v>0</v>
      </c>
      <c r="J89" s="79"/>
      <c r="K89" s="79"/>
      <c r="L89" s="79"/>
      <c r="M89" s="79"/>
      <c r="N89" s="79"/>
      <c r="O89" s="79"/>
      <c r="P89" s="88"/>
      <c r="Q89" s="79"/>
      <c r="R89" s="79"/>
      <c r="S89" s="79"/>
      <c r="T89" s="79"/>
    </row>
    <row r="90" spans="1:20" x14ac:dyDescent="0.3">
      <c r="A90" s="4">
        <v>86</v>
      </c>
      <c r="B90" s="75"/>
      <c r="C90" s="79"/>
      <c r="D90" s="79"/>
      <c r="E90" s="78"/>
      <c r="F90" s="79"/>
      <c r="G90" s="78"/>
      <c r="H90" s="78"/>
      <c r="I90" s="60">
        <f t="shared" si="1"/>
        <v>0</v>
      </c>
      <c r="J90" s="79"/>
      <c r="K90" s="79"/>
      <c r="L90" s="79"/>
      <c r="M90" s="79"/>
      <c r="N90" s="79"/>
      <c r="O90" s="79"/>
      <c r="P90" s="88"/>
      <c r="Q90" s="79"/>
      <c r="R90" s="79"/>
      <c r="S90" s="79"/>
      <c r="T90" s="79"/>
    </row>
    <row r="91" spans="1:20" x14ac:dyDescent="0.3">
      <c r="A91" s="4">
        <v>87</v>
      </c>
      <c r="B91" s="75"/>
      <c r="C91" s="79"/>
      <c r="D91" s="79"/>
      <c r="E91" s="78"/>
      <c r="F91" s="79"/>
      <c r="G91" s="78"/>
      <c r="H91" s="78"/>
      <c r="I91" s="60">
        <f t="shared" si="1"/>
        <v>0</v>
      </c>
      <c r="J91" s="18"/>
      <c r="K91" s="18"/>
      <c r="L91" s="18"/>
      <c r="M91" s="18"/>
      <c r="N91" s="18"/>
      <c r="O91" s="18"/>
      <c r="P91" s="24"/>
      <c r="Q91" s="18"/>
      <c r="R91" s="18"/>
      <c r="S91" s="18"/>
      <c r="T91" s="18"/>
    </row>
    <row r="92" spans="1:20" x14ac:dyDescent="0.3">
      <c r="A92" s="4">
        <v>88</v>
      </c>
      <c r="B92" s="75"/>
      <c r="C92" s="79"/>
      <c r="D92" s="79"/>
      <c r="E92" s="78"/>
      <c r="F92" s="79"/>
      <c r="G92" s="78"/>
      <c r="H92" s="78"/>
      <c r="I92" s="60">
        <f t="shared" si="1"/>
        <v>0</v>
      </c>
      <c r="J92" s="18"/>
      <c r="K92" s="18"/>
      <c r="L92" s="18"/>
      <c r="M92" s="18"/>
      <c r="N92" s="18"/>
      <c r="O92" s="18"/>
      <c r="P92" s="24"/>
      <c r="Q92" s="18"/>
      <c r="R92" s="18"/>
      <c r="S92" s="18"/>
      <c r="T92" s="18"/>
    </row>
    <row r="93" spans="1:20" x14ac:dyDescent="0.3">
      <c r="A93" s="4">
        <v>89</v>
      </c>
      <c r="B93" s="75"/>
      <c r="C93" s="79"/>
      <c r="D93" s="79"/>
      <c r="E93" s="78"/>
      <c r="F93" s="79"/>
      <c r="G93" s="78"/>
      <c r="H93" s="78"/>
      <c r="I93" s="60">
        <f t="shared" si="1"/>
        <v>0</v>
      </c>
      <c r="J93" s="18"/>
      <c r="K93" s="18"/>
      <c r="L93" s="18"/>
      <c r="M93" s="18"/>
      <c r="N93" s="18"/>
      <c r="O93" s="18"/>
      <c r="P93" s="24"/>
      <c r="Q93" s="18"/>
      <c r="R93" s="18"/>
      <c r="S93" s="18"/>
      <c r="T93" s="18"/>
    </row>
    <row r="94" spans="1:20" x14ac:dyDescent="0.3">
      <c r="A94" s="4">
        <v>90</v>
      </c>
      <c r="B94" s="75"/>
      <c r="C94" s="79"/>
      <c r="D94" s="79"/>
      <c r="E94" s="78"/>
      <c r="F94" s="79"/>
      <c r="G94" s="78"/>
      <c r="H94" s="78"/>
      <c r="I94" s="60">
        <f t="shared" si="1"/>
        <v>0</v>
      </c>
      <c r="J94" s="18"/>
      <c r="K94" s="18"/>
      <c r="L94" s="18"/>
      <c r="M94" s="18"/>
      <c r="N94" s="18"/>
      <c r="O94" s="18"/>
      <c r="P94" s="24"/>
      <c r="Q94" s="18"/>
      <c r="R94" s="18"/>
      <c r="S94" s="18"/>
      <c r="T94" s="18"/>
    </row>
    <row r="95" spans="1:20" x14ac:dyDescent="0.3">
      <c r="A95" s="4">
        <v>91</v>
      </c>
      <c r="B95" s="75"/>
      <c r="C95" s="79"/>
      <c r="D95" s="79"/>
      <c r="E95" s="78"/>
      <c r="F95" s="79"/>
      <c r="G95" s="78"/>
      <c r="H95" s="78"/>
      <c r="I95" s="60">
        <f t="shared" si="1"/>
        <v>0</v>
      </c>
      <c r="J95" s="18"/>
      <c r="K95" s="18"/>
      <c r="L95" s="18"/>
      <c r="M95" s="18"/>
      <c r="N95" s="18"/>
      <c r="O95" s="18"/>
      <c r="P95" s="24"/>
      <c r="Q95" s="18"/>
      <c r="R95" s="18"/>
      <c r="S95" s="18"/>
      <c r="T95" s="18"/>
    </row>
    <row r="96" spans="1:20" x14ac:dyDescent="0.3">
      <c r="A96" s="4">
        <v>92</v>
      </c>
      <c r="B96" s="75"/>
      <c r="C96" s="79"/>
      <c r="D96" s="79"/>
      <c r="E96" s="78"/>
      <c r="F96" s="79"/>
      <c r="G96" s="78"/>
      <c r="H96" s="78"/>
      <c r="I96" s="60">
        <f t="shared" si="1"/>
        <v>0</v>
      </c>
      <c r="J96" s="18"/>
      <c r="K96" s="18"/>
      <c r="L96" s="18"/>
      <c r="M96" s="18"/>
      <c r="N96" s="18"/>
      <c r="O96" s="18"/>
      <c r="P96" s="24"/>
      <c r="Q96" s="18"/>
      <c r="R96" s="18"/>
      <c r="S96" s="18"/>
      <c r="T96" s="18"/>
    </row>
    <row r="97" spans="1:20" x14ac:dyDescent="0.3">
      <c r="A97" s="4">
        <v>93</v>
      </c>
      <c r="B97" s="75"/>
      <c r="C97" s="79"/>
      <c r="D97" s="79"/>
      <c r="E97" s="78"/>
      <c r="F97" s="79"/>
      <c r="G97" s="78"/>
      <c r="H97" s="78"/>
      <c r="I97" s="60">
        <f t="shared" si="1"/>
        <v>0</v>
      </c>
      <c r="J97" s="18"/>
      <c r="K97" s="18"/>
      <c r="L97" s="18"/>
      <c r="M97" s="18"/>
      <c r="N97" s="18"/>
      <c r="O97" s="18"/>
      <c r="P97" s="24"/>
      <c r="Q97" s="18"/>
      <c r="R97" s="18"/>
      <c r="S97" s="18"/>
      <c r="T97" s="18"/>
    </row>
    <row r="98" spans="1:20" x14ac:dyDescent="0.3">
      <c r="A98" s="4">
        <v>94</v>
      </c>
      <c r="B98" s="75"/>
      <c r="C98" s="79"/>
      <c r="D98" s="79"/>
      <c r="E98" s="78"/>
      <c r="F98" s="79"/>
      <c r="G98" s="78"/>
      <c r="H98" s="78"/>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52</v>
      </c>
      <c r="D165" s="21"/>
      <c r="E165" s="13"/>
      <c r="F165" s="21"/>
      <c r="G165" s="61">
        <f>SUM(G5:G164)</f>
        <v>2469</v>
      </c>
      <c r="H165" s="61">
        <f>SUM(H5:H164)</f>
        <v>2907</v>
      </c>
      <c r="I165" s="61">
        <f>SUM(I5:I164)</f>
        <v>5376</v>
      </c>
      <c r="J165" s="21"/>
      <c r="K165" s="21"/>
      <c r="L165" s="21"/>
      <c r="M165" s="21"/>
      <c r="N165" s="21"/>
      <c r="O165" s="21"/>
      <c r="P165" s="14"/>
      <c r="Q165" s="21"/>
      <c r="R165" s="21"/>
      <c r="S165" s="21"/>
      <c r="T165" s="12"/>
    </row>
    <row r="166" spans="1:20" x14ac:dyDescent="0.3">
      <c r="A166" s="44" t="s">
        <v>62</v>
      </c>
      <c r="B166" s="10">
        <f>COUNTIF(B$5:B$164,"Team 1")</f>
        <v>26</v>
      </c>
      <c r="C166" s="44" t="s">
        <v>25</v>
      </c>
      <c r="D166" s="10">
        <f>COUNTIF(D5:D164,"Anganwadi")</f>
        <v>14</v>
      </c>
    </row>
    <row r="167" spans="1:20" x14ac:dyDescent="0.3">
      <c r="A167" s="44" t="s">
        <v>63</v>
      </c>
      <c r="B167" s="10">
        <f>COUNTIF(B$6:B$164,"Team 2")</f>
        <v>27</v>
      </c>
      <c r="C167" s="44" t="s">
        <v>23</v>
      </c>
      <c r="D167" s="10">
        <f>COUNTIF(D5:D164,"School")</f>
        <v>31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R117" sqref="R117"/>
    </sheetView>
  </sheetViews>
  <sheetFormatPr defaultRowHeight="16.5" x14ac:dyDescent="0.3"/>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x14ac:dyDescent="0.3">
      <c r="A1" s="153" t="s">
        <v>70</v>
      </c>
      <c r="B1" s="153"/>
      <c r="C1" s="153"/>
      <c r="D1" s="56"/>
      <c r="E1" s="56"/>
      <c r="F1" s="56"/>
      <c r="G1" s="56"/>
      <c r="H1" s="56"/>
      <c r="I1" s="56"/>
      <c r="J1" s="56"/>
      <c r="K1" s="56"/>
      <c r="L1" s="56"/>
      <c r="M1" s="154"/>
      <c r="N1" s="154"/>
      <c r="O1" s="154"/>
      <c r="P1" s="154"/>
      <c r="Q1" s="154"/>
      <c r="R1" s="154"/>
      <c r="S1" s="154"/>
      <c r="T1" s="154"/>
    </row>
    <row r="2" spans="1:20" x14ac:dyDescent="0.3">
      <c r="A2" s="149" t="s">
        <v>59</v>
      </c>
      <c r="B2" s="150"/>
      <c r="C2" s="150"/>
      <c r="D2" s="25">
        <v>43617</v>
      </c>
      <c r="E2" s="22"/>
      <c r="F2" s="22"/>
      <c r="G2" s="22"/>
      <c r="H2" s="22"/>
      <c r="I2" s="22"/>
      <c r="J2" s="22"/>
      <c r="K2" s="22"/>
      <c r="L2" s="22"/>
      <c r="M2" s="22"/>
      <c r="N2" s="22"/>
      <c r="O2" s="22"/>
      <c r="P2" s="22"/>
      <c r="Q2" s="22"/>
      <c r="R2" s="22"/>
      <c r="S2" s="22"/>
    </row>
    <row r="3" spans="1:20" ht="24" customHeight="1" x14ac:dyDescent="0.3">
      <c r="A3" s="145" t="s">
        <v>14</v>
      </c>
      <c r="B3" s="147" t="s">
        <v>61</v>
      </c>
      <c r="C3" s="144" t="s">
        <v>7</v>
      </c>
      <c r="D3" s="144" t="s">
        <v>55</v>
      </c>
      <c r="E3" s="144" t="s">
        <v>16</v>
      </c>
      <c r="F3" s="151" t="s">
        <v>17</v>
      </c>
      <c r="G3" s="144" t="s">
        <v>8</v>
      </c>
      <c r="H3" s="144"/>
      <c r="I3" s="144"/>
      <c r="J3" s="144" t="s">
        <v>31</v>
      </c>
      <c r="K3" s="147" t="s">
        <v>33</v>
      </c>
      <c r="L3" s="147" t="s">
        <v>50</v>
      </c>
      <c r="M3" s="147" t="s">
        <v>51</v>
      </c>
      <c r="N3" s="147" t="s">
        <v>34</v>
      </c>
      <c r="O3" s="147" t="s">
        <v>35</v>
      </c>
      <c r="P3" s="145" t="s">
        <v>54</v>
      </c>
      <c r="Q3" s="144" t="s">
        <v>52</v>
      </c>
      <c r="R3" s="144" t="s">
        <v>32</v>
      </c>
      <c r="S3" s="144" t="s">
        <v>53</v>
      </c>
      <c r="T3" s="144" t="s">
        <v>13</v>
      </c>
    </row>
    <row r="4" spans="1:20" ht="25.5" customHeight="1" x14ac:dyDescent="0.3">
      <c r="A4" s="145"/>
      <c r="B4" s="152"/>
      <c r="C4" s="144"/>
      <c r="D4" s="144"/>
      <c r="E4" s="144"/>
      <c r="F4" s="151"/>
      <c r="G4" s="23" t="s">
        <v>9</v>
      </c>
      <c r="H4" s="23" t="s">
        <v>10</v>
      </c>
      <c r="I4" s="23" t="s">
        <v>11</v>
      </c>
      <c r="J4" s="144"/>
      <c r="K4" s="148"/>
      <c r="L4" s="148"/>
      <c r="M4" s="148"/>
      <c r="N4" s="148"/>
      <c r="O4" s="148"/>
      <c r="P4" s="145"/>
      <c r="Q4" s="145"/>
      <c r="R4" s="144"/>
      <c r="S4" s="144"/>
      <c r="T4" s="144"/>
    </row>
    <row r="5" spans="1:20" x14ac:dyDescent="0.3">
      <c r="A5" s="4">
        <v>1</v>
      </c>
      <c r="B5" s="17" t="s">
        <v>62</v>
      </c>
      <c r="C5" s="48" t="s">
        <v>334</v>
      </c>
      <c r="D5" s="48" t="s">
        <v>25</v>
      </c>
      <c r="E5" s="19">
        <v>21</v>
      </c>
      <c r="F5" s="48"/>
      <c r="G5" s="19">
        <v>45</v>
      </c>
      <c r="H5" s="19">
        <v>38</v>
      </c>
      <c r="I5" s="60">
        <f>SUM(G5:H5)</f>
        <v>83</v>
      </c>
      <c r="J5" s="48">
        <v>9435296642</v>
      </c>
      <c r="K5" s="48" t="s">
        <v>392</v>
      </c>
      <c r="L5" s="48" t="s">
        <v>318</v>
      </c>
      <c r="M5" s="48">
        <v>8876164494</v>
      </c>
      <c r="N5" s="48" t="s">
        <v>393</v>
      </c>
      <c r="O5" s="48">
        <v>8011821770</v>
      </c>
      <c r="P5" s="24">
        <v>43617</v>
      </c>
      <c r="Q5" s="18" t="s">
        <v>77</v>
      </c>
      <c r="R5" s="48"/>
      <c r="S5" s="18"/>
      <c r="T5" s="48"/>
    </row>
    <row r="6" spans="1:20" x14ac:dyDescent="0.3">
      <c r="A6" s="4">
        <v>2</v>
      </c>
      <c r="B6" s="58"/>
      <c r="C6" s="58"/>
      <c r="D6" s="58"/>
      <c r="E6" s="17"/>
      <c r="F6" s="58"/>
      <c r="G6" s="17"/>
      <c r="H6" s="17"/>
      <c r="I6" s="60">
        <f t="shared" ref="I6:I69" si="0">SUM(G6:H6)</f>
        <v>0</v>
      </c>
      <c r="J6" s="58"/>
      <c r="K6" s="58"/>
      <c r="L6" s="58"/>
      <c r="M6" s="58"/>
      <c r="N6" s="58"/>
      <c r="O6" s="58"/>
      <c r="P6" s="65">
        <v>43618</v>
      </c>
      <c r="Q6" s="66" t="s">
        <v>78</v>
      </c>
      <c r="R6" s="48"/>
      <c r="S6" s="18"/>
      <c r="T6" s="48"/>
    </row>
    <row r="7" spans="1:20" x14ac:dyDescent="0.3">
      <c r="A7" s="4">
        <v>3</v>
      </c>
      <c r="B7" s="17" t="s">
        <v>62</v>
      </c>
      <c r="C7" s="58" t="s">
        <v>335</v>
      </c>
      <c r="D7" s="58" t="s">
        <v>23</v>
      </c>
      <c r="E7" s="17" t="s">
        <v>336</v>
      </c>
      <c r="F7" s="58" t="s">
        <v>103</v>
      </c>
      <c r="G7" s="17">
        <v>56</v>
      </c>
      <c r="H7" s="17">
        <v>68</v>
      </c>
      <c r="I7" s="60">
        <f t="shared" si="0"/>
        <v>124</v>
      </c>
      <c r="J7" s="58" t="s">
        <v>394</v>
      </c>
      <c r="K7" s="58" t="s">
        <v>392</v>
      </c>
      <c r="L7" s="58" t="s">
        <v>318</v>
      </c>
      <c r="M7" s="58">
        <v>8876164494</v>
      </c>
      <c r="N7" s="58"/>
      <c r="O7" s="58"/>
      <c r="P7" s="24">
        <v>43619</v>
      </c>
      <c r="Q7" s="18" t="s">
        <v>72</v>
      </c>
      <c r="R7" s="48"/>
      <c r="S7" s="18"/>
      <c r="T7" s="48"/>
    </row>
    <row r="8" spans="1:20" ht="33" x14ac:dyDescent="0.3">
      <c r="A8" s="4">
        <v>4</v>
      </c>
      <c r="B8" s="17" t="s">
        <v>62</v>
      </c>
      <c r="C8" s="48" t="s">
        <v>337</v>
      </c>
      <c r="D8" s="48" t="s">
        <v>25</v>
      </c>
      <c r="E8" s="19">
        <v>24</v>
      </c>
      <c r="F8" s="48"/>
      <c r="G8" s="19">
        <v>35</v>
      </c>
      <c r="H8" s="19">
        <v>43</v>
      </c>
      <c r="I8" s="60">
        <f t="shared" si="0"/>
        <v>78</v>
      </c>
      <c r="J8" s="48">
        <v>7399493853</v>
      </c>
      <c r="K8" s="48" t="s">
        <v>310</v>
      </c>
      <c r="L8" s="48" t="s">
        <v>311</v>
      </c>
      <c r="M8" s="48">
        <v>9435291912</v>
      </c>
      <c r="N8" s="48" t="s">
        <v>314</v>
      </c>
      <c r="O8" s="48">
        <v>7896416773</v>
      </c>
      <c r="P8" s="24">
        <v>43620</v>
      </c>
      <c r="Q8" s="18" t="s">
        <v>73</v>
      </c>
      <c r="R8" s="48"/>
      <c r="S8" s="18"/>
      <c r="T8" s="48"/>
    </row>
    <row r="9" spans="1:20" ht="33" x14ac:dyDescent="0.3">
      <c r="A9" s="4">
        <v>5</v>
      </c>
      <c r="B9" s="17"/>
      <c r="C9" s="48"/>
      <c r="D9" s="48"/>
      <c r="E9" s="19"/>
      <c r="F9" s="48"/>
      <c r="G9" s="19"/>
      <c r="H9" s="19"/>
      <c r="I9" s="60">
        <f t="shared" si="0"/>
        <v>0</v>
      </c>
      <c r="J9" s="48"/>
      <c r="K9" s="48"/>
      <c r="L9" s="48"/>
      <c r="M9" s="48"/>
      <c r="N9" s="48"/>
      <c r="O9" s="48"/>
      <c r="P9" s="65">
        <v>43621</v>
      </c>
      <c r="Q9" s="66" t="s">
        <v>74</v>
      </c>
      <c r="R9" s="89"/>
      <c r="S9" s="18"/>
      <c r="T9" s="89" t="s">
        <v>395</v>
      </c>
    </row>
    <row r="10" spans="1:20" x14ac:dyDescent="0.3">
      <c r="A10" s="4">
        <v>6</v>
      </c>
      <c r="B10" s="17" t="s">
        <v>62</v>
      </c>
      <c r="C10" s="48" t="s">
        <v>338</v>
      </c>
      <c r="D10" s="48" t="s">
        <v>25</v>
      </c>
      <c r="E10" s="19">
        <v>20</v>
      </c>
      <c r="F10" s="48"/>
      <c r="G10" s="19">
        <v>44</v>
      </c>
      <c r="H10" s="19">
        <v>41</v>
      </c>
      <c r="I10" s="60">
        <f t="shared" si="0"/>
        <v>85</v>
      </c>
      <c r="J10" s="48">
        <v>9508805018</v>
      </c>
      <c r="K10" s="48" t="s">
        <v>96</v>
      </c>
      <c r="L10" s="48" t="s">
        <v>97</v>
      </c>
      <c r="M10" s="48">
        <v>9854973916</v>
      </c>
      <c r="N10" s="48" t="s">
        <v>396</v>
      </c>
      <c r="O10" s="48">
        <v>8876766040</v>
      </c>
      <c r="P10" s="24">
        <v>43622</v>
      </c>
      <c r="Q10" s="18" t="s">
        <v>75</v>
      </c>
      <c r="R10" s="48"/>
      <c r="S10" s="18"/>
      <c r="T10" s="48"/>
    </row>
    <row r="11" spans="1:20" ht="33" x14ac:dyDescent="0.3">
      <c r="A11" s="4">
        <v>7</v>
      </c>
      <c r="B11" s="17" t="s">
        <v>62</v>
      </c>
      <c r="C11" s="48" t="s">
        <v>339</v>
      </c>
      <c r="D11" s="48" t="s">
        <v>23</v>
      </c>
      <c r="E11" s="19" t="s">
        <v>340</v>
      </c>
      <c r="F11" s="48" t="s">
        <v>103</v>
      </c>
      <c r="G11" s="19">
        <v>82</v>
      </c>
      <c r="H11" s="19">
        <v>84</v>
      </c>
      <c r="I11" s="60">
        <f t="shared" si="0"/>
        <v>166</v>
      </c>
      <c r="J11" s="48" t="s">
        <v>397</v>
      </c>
      <c r="K11" s="48" t="s">
        <v>96</v>
      </c>
      <c r="L11" s="48" t="s">
        <v>97</v>
      </c>
      <c r="M11" s="48">
        <v>9854973916</v>
      </c>
      <c r="N11" s="48"/>
      <c r="O11" s="48"/>
      <c r="P11" s="24">
        <v>43623</v>
      </c>
      <c r="Q11" s="18" t="s">
        <v>76</v>
      </c>
      <c r="R11" s="48"/>
      <c r="S11" s="18"/>
      <c r="T11" s="48"/>
    </row>
    <row r="12" spans="1:20" ht="33" x14ac:dyDescent="0.3">
      <c r="A12" s="4">
        <v>8</v>
      </c>
      <c r="B12" s="17" t="s">
        <v>62</v>
      </c>
      <c r="C12" s="48" t="s">
        <v>341</v>
      </c>
      <c r="D12" s="48" t="s">
        <v>23</v>
      </c>
      <c r="E12" s="19" t="s">
        <v>342</v>
      </c>
      <c r="F12" s="48" t="s">
        <v>143</v>
      </c>
      <c r="G12" s="19">
        <v>131</v>
      </c>
      <c r="H12" s="19">
        <v>127</v>
      </c>
      <c r="I12" s="60">
        <f t="shared" si="0"/>
        <v>258</v>
      </c>
      <c r="J12" s="48" t="s">
        <v>398</v>
      </c>
      <c r="K12" s="48" t="s">
        <v>297</v>
      </c>
      <c r="L12" s="48" t="s">
        <v>298</v>
      </c>
      <c r="M12" s="48">
        <v>8721008523</v>
      </c>
      <c r="N12" s="48"/>
      <c r="O12" s="48"/>
      <c r="P12" s="24">
        <v>43624</v>
      </c>
      <c r="Q12" s="18" t="s">
        <v>77</v>
      </c>
      <c r="R12" s="48"/>
      <c r="S12" s="18"/>
      <c r="T12" s="48"/>
    </row>
    <row r="13" spans="1:20" x14ac:dyDescent="0.3">
      <c r="A13" s="4">
        <v>9</v>
      </c>
      <c r="B13" s="58"/>
      <c r="C13" s="58"/>
      <c r="D13" s="58"/>
      <c r="E13" s="17"/>
      <c r="F13" s="58"/>
      <c r="G13" s="17"/>
      <c r="H13" s="17"/>
      <c r="I13" s="60">
        <f t="shared" si="0"/>
        <v>0</v>
      </c>
      <c r="J13" s="58"/>
      <c r="K13" s="58"/>
      <c r="L13" s="58"/>
      <c r="M13" s="58"/>
      <c r="N13" s="58"/>
      <c r="O13" s="58"/>
      <c r="P13" s="65">
        <v>43625</v>
      </c>
      <c r="Q13" s="66" t="s">
        <v>78</v>
      </c>
      <c r="R13" s="48"/>
      <c r="S13" s="18"/>
      <c r="T13" s="48"/>
    </row>
    <row r="14" spans="1:20" x14ac:dyDescent="0.3">
      <c r="A14" s="4">
        <v>10</v>
      </c>
      <c r="B14" s="17" t="s">
        <v>62</v>
      </c>
      <c r="C14" s="58" t="s">
        <v>341</v>
      </c>
      <c r="D14" s="58" t="s">
        <v>23</v>
      </c>
      <c r="E14" s="17" t="s">
        <v>342</v>
      </c>
      <c r="F14" s="58" t="s">
        <v>143</v>
      </c>
      <c r="G14" s="17">
        <v>0</v>
      </c>
      <c r="H14" s="17">
        <v>0</v>
      </c>
      <c r="I14" s="60">
        <f t="shared" si="0"/>
        <v>0</v>
      </c>
      <c r="J14" s="58" t="s">
        <v>398</v>
      </c>
      <c r="K14" s="58" t="s">
        <v>297</v>
      </c>
      <c r="L14" s="58" t="s">
        <v>298</v>
      </c>
      <c r="M14" s="58">
        <v>8721008523</v>
      </c>
      <c r="N14" s="48"/>
      <c r="O14" s="48"/>
      <c r="P14" s="24">
        <v>43626</v>
      </c>
      <c r="Q14" s="18" t="s">
        <v>72</v>
      </c>
      <c r="R14" s="48"/>
      <c r="S14" s="18"/>
      <c r="T14" s="48"/>
    </row>
    <row r="15" spans="1:20" ht="33" x14ac:dyDescent="0.3">
      <c r="A15" s="4">
        <v>11</v>
      </c>
      <c r="B15" s="17" t="s">
        <v>62</v>
      </c>
      <c r="C15" s="48" t="s">
        <v>343</v>
      </c>
      <c r="D15" s="48" t="s">
        <v>23</v>
      </c>
      <c r="E15" s="19" t="s">
        <v>344</v>
      </c>
      <c r="F15" s="48" t="s">
        <v>103</v>
      </c>
      <c r="G15" s="19">
        <v>62</v>
      </c>
      <c r="H15" s="19">
        <v>56</v>
      </c>
      <c r="I15" s="60">
        <f t="shared" si="0"/>
        <v>118</v>
      </c>
      <c r="J15" s="48" t="s">
        <v>399</v>
      </c>
      <c r="K15" s="48" t="s">
        <v>96</v>
      </c>
      <c r="L15" s="48" t="s">
        <v>97</v>
      </c>
      <c r="M15" s="48">
        <v>9854973916</v>
      </c>
      <c r="N15" s="48"/>
      <c r="O15" s="48"/>
      <c r="P15" s="24">
        <v>43627</v>
      </c>
      <c r="Q15" s="18" t="s">
        <v>73</v>
      </c>
      <c r="R15" s="48"/>
      <c r="S15" s="18"/>
      <c r="T15" s="48"/>
    </row>
    <row r="16" spans="1:20" ht="33" x14ac:dyDescent="0.3">
      <c r="A16" s="4">
        <v>12</v>
      </c>
      <c r="B16" s="17" t="s">
        <v>62</v>
      </c>
      <c r="C16" s="48" t="s">
        <v>345</v>
      </c>
      <c r="D16" s="48" t="s">
        <v>25</v>
      </c>
      <c r="E16" s="19">
        <v>26</v>
      </c>
      <c r="F16" s="48"/>
      <c r="G16" s="19">
        <v>25</v>
      </c>
      <c r="H16" s="19">
        <v>33</v>
      </c>
      <c r="I16" s="60">
        <f t="shared" si="0"/>
        <v>58</v>
      </c>
      <c r="J16" s="48">
        <v>9678781065</v>
      </c>
      <c r="K16" s="48" t="s">
        <v>96</v>
      </c>
      <c r="L16" s="48" t="s">
        <v>97</v>
      </c>
      <c r="M16" s="48">
        <v>9854973916</v>
      </c>
      <c r="N16" s="48" t="s">
        <v>400</v>
      </c>
      <c r="O16" s="48">
        <v>9678835960</v>
      </c>
      <c r="P16" s="24">
        <v>43628</v>
      </c>
      <c r="Q16" s="18" t="s">
        <v>74</v>
      </c>
      <c r="R16" s="48"/>
      <c r="S16" s="18"/>
      <c r="T16" s="48"/>
    </row>
    <row r="17" spans="1:20" ht="33" x14ac:dyDescent="0.3">
      <c r="A17" s="4">
        <v>13</v>
      </c>
      <c r="B17" s="17" t="s">
        <v>62</v>
      </c>
      <c r="C17" s="48" t="s">
        <v>346</v>
      </c>
      <c r="D17" s="48" t="s">
        <v>25</v>
      </c>
      <c r="E17" s="19">
        <v>131</v>
      </c>
      <c r="F17" s="48"/>
      <c r="G17" s="19">
        <v>33</v>
      </c>
      <c r="H17" s="19">
        <v>53</v>
      </c>
      <c r="I17" s="60">
        <f t="shared" si="0"/>
        <v>86</v>
      </c>
      <c r="J17" s="48">
        <v>9954592009</v>
      </c>
      <c r="K17" s="48" t="s">
        <v>188</v>
      </c>
      <c r="L17" s="48" t="s">
        <v>189</v>
      </c>
      <c r="M17" s="48">
        <v>9957408382</v>
      </c>
      <c r="N17" s="48" t="s">
        <v>401</v>
      </c>
      <c r="O17" s="48">
        <v>9957919970</v>
      </c>
      <c r="P17" s="24">
        <v>43629</v>
      </c>
      <c r="Q17" s="18" t="s">
        <v>75</v>
      </c>
      <c r="R17" s="48"/>
      <c r="S17" s="18"/>
      <c r="T17" s="48"/>
    </row>
    <row r="18" spans="1:20" ht="33" x14ac:dyDescent="0.3">
      <c r="A18" s="4">
        <v>14</v>
      </c>
      <c r="B18" s="17" t="s">
        <v>62</v>
      </c>
      <c r="C18" s="48" t="s">
        <v>347</v>
      </c>
      <c r="D18" s="48" t="s">
        <v>23</v>
      </c>
      <c r="E18" s="19" t="s">
        <v>348</v>
      </c>
      <c r="F18" s="48" t="s">
        <v>103</v>
      </c>
      <c r="G18" s="19">
        <v>68</v>
      </c>
      <c r="H18" s="19">
        <v>69</v>
      </c>
      <c r="I18" s="60">
        <f t="shared" si="0"/>
        <v>137</v>
      </c>
      <c r="J18" s="48" t="s">
        <v>402</v>
      </c>
      <c r="K18" s="48" t="s">
        <v>188</v>
      </c>
      <c r="L18" s="48" t="s">
        <v>189</v>
      </c>
      <c r="M18" s="48">
        <v>9957408382</v>
      </c>
      <c r="N18" s="48"/>
      <c r="O18" s="48"/>
      <c r="P18" s="24">
        <v>43630</v>
      </c>
      <c r="Q18" s="18" t="s">
        <v>76</v>
      </c>
      <c r="R18" s="48"/>
      <c r="S18" s="18"/>
      <c r="T18" s="48"/>
    </row>
    <row r="19" spans="1:20" ht="33" x14ac:dyDescent="0.3">
      <c r="A19" s="4">
        <v>15</v>
      </c>
      <c r="B19" s="17" t="s">
        <v>62</v>
      </c>
      <c r="C19" s="48" t="s">
        <v>349</v>
      </c>
      <c r="D19" s="48" t="s">
        <v>23</v>
      </c>
      <c r="E19" s="19" t="s">
        <v>350</v>
      </c>
      <c r="F19" s="48" t="s">
        <v>103</v>
      </c>
      <c r="G19" s="19">
        <v>87</v>
      </c>
      <c r="H19" s="19">
        <v>98</v>
      </c>
      <c r="I19" s="60">
        <f t="shared" si="0"/>
        <v>185</v>
      </c>
      <c r="J19" s="48" t="s">
        <v>309</v>
      </c>
      <c r="K19" s="48" t="s">
        <v>164</v>
      </c>
      <c r="L19" s="48" t="s">
        <v>165</v>
      </c>
      <c r="M19" s="48">
        <v>9435639995</v>
      </c>
      <c r="N19" s="48"/>
      <c r="O19" s="48"/>
      <c r="P19" s="24">
        <v>43631</v>
      </c>
      <c r="Q19" s="18" t="s">
        <v>77</v>
      </c>
      <c r="R19" s="48"/>
      <c r="S19" s="18"/>
      <c r="T19" s="48"/>
    </row>
    <row r="20" spans="1:20" x14ac:dyDescent="0.3">
      <c r="A20" s="4">
        <v>16</v>
      </c>
      <c r="B20" s="17"/>
      <c r="C20" s="48"/>
      <c r="D20" s="48"/>
      <c r="E20" s="19"/>
      <c r="F20" s="48"/>
      <c r="G20" s="19"/>
      <c r="H20" s="19"/>
      <c r="I20" s="60">
        <f t="shared" si="0"/>
        <v>0</v>
      </c>
      <c r="J20" s="48"/>
      <c r="K20" s="48"/>
      <c r="L20" s="48"/>
      <c r="M20" s="48"/>
      <c r="N20" s="48"/>
      <c r="O20" s="48"/>
      <c r="P20" s="65">
        <v>43632</v>
      </c>
      <c r="Q20" s="66" t="s">
        <v>78</v>
      </c>
      <c r="R20" s="48"/>
      <c r="S20" s="18"/>
      <c r="T20" s="48"/>
    </row>
    <row r="21" spans="1:20" ht="33" x14ac:dyDescent="0.3">
      <c r="A21" s="4">
        <v>17</v>
      </c>
      <c r="B21" s="17" t="s">
        <v>62</v>
      </c>
      <c r="C21" s="48" t="s">
        <v>351</v>
      </c>
      <c r="D21" s="48" t="s">
        <v>25</v>
      </c>
      <c r="E21" s="19">
        <v>193</v>
      </c>
      <c r="F21" s="48"/>
      <c r="G21" s="19">
        <v>73</v>
      </c>
      <c r="H21" s="19">
        <v>81</v>
      </c>
      <c r="I21" s="60">
        <f t="shared" si="0"/>
        <v>154</v>
      </c>
      <c r="J21" s="48">
        <v>9954553078</v>
      </c>
      <c r="K21" s="48" t="s">
        <v>392</v>
      </c>
      <c r="L21" s="48" t="s">
        <v>318</v>
      </c>
      <c r="M21" s="48">
        <v>8876164494</v>
      </c>
      <c r="N21" s="48" t="s">
        <v>396</v>
      </c>
      <c r="O21" s="48">
        <v>8876766040</v>
      </c>
      <c r="P21" s="24">
        <v>43633</v>
      </c>
      <c r="Q21" s="18" t="s">
        <v>72</v>
      </c>
      <c r="R21" s="48"/>
      <c r="S21" s="18"/>
      <c r="T21" s="48"/>
    </row>
    <row r="22" spans="1:20" ht="33" x14ac:dyDescent="0.3">
      <c r="A22" s="4">
        <v>18</v>
      </c>
      <c r="B22" s="17" t="s">
        <v>62</v>
      </c>
      <c r="C22" s="48" t="s">
        <v>352</v>
      </c>
      <c r="D22" s="48" t="s">
        <v>25</v>
      </c>
      <c r="E22" s="19">
        <v>189</v>
      </c>
      <c r="F22" s="48"/>
      <c r="G22" s="19">
        <v>42</v>
      </c>
      <c r="H22" s="19">
        <v>47</v>
      </c>
      <c r="I22" s="60">
        <f t="shared" si="0"/>
        <v>89</v>
      </c>
      <c r="J22" s="48">
        <v>9957639517</v>
      </c>
      <c r="K22" s="48" t="s">
        <v>188</v>
      </c>
      <c r="L22" s="48" t="s">
        <v>189</v>
      </c>
      <c r="M22" s="48">
        <v>9957408382</v>
      </c>
      <c r="N22" s="48"/>
      <c r="O22" s="48"/>
      <c r="P22" s="24">
        <v>43634</v>
      </c>
      <c r="Q22" s="18" t="s">
        <v>73</v>
      </c>
      <c r="R22" s="48"/>
      <c r="S22" s="18"/>
      <c r="T22" s="48"/>
    </row>
    <row r="23" spans="1:20" ht="33" x14ac:dyDescent="0.3">
      <c r="A23" s="4">
        <v>19</v>
      </c>
      <c r="B23" s="17" t="s">
        <v>62</v>
      </c>
      <c r="C23" s="48" t="s">
        <v>353</v>
      </c>
      <c r="D23" s="48" t="s">
        <v>25</v>
      </c>
      <c r="E23" s="19">
        <v>197</v>
      </c>
      <c r="F23" s="48"/>
      <c r="G23" s="19">
        <v>12</v>
      </c>
      <c r="H23" s="19">
        <v>57</v>
      </c>
      <c r="I23" s="60">
        <f t="shared" si="0"/>
        <v>69</v>
      </c>
      <c r="J23" s="48">
        <v>9577291135</v>
      </c>
      <c r="K23" s="48" t="s">
        <v>96</v>
      </c>
      <c r="L23" s="48" t="s">
        <v>97</v>
      </c>
      <c r="M23" s="48">
        <v>9854973916</v>
      </c>
      <c r="N23" s="48" t="s">
        <v>403</v>
      </c>
      <c r="O23" s="48">
        <v>9957199274</v>
      </c>
      <c r="P23" s="24">
        <v>43635</v>
      </c>
      <c r="Q23" s="18" t="s">
        <v>74</v>
      </c>
      <c r="R23" s="48"/>
      <c r="S23" s="18"/>
      <c r="T23" s="48"/>
    </row>
    <row r="24" spans="1:20" x14ac:dyDescent="0.3">
      <c r="A24" s="4">
        <v>20</v>
      </c>
      <c r="B24" s="17"/>
      <c r="C24" s="48"/>
      <c r="D24" s="48"/>
      <c r="E24" s="19"/>
      <c r="F24" s="48"/>
      <c r="G24" s="19"/>
      <c r="H24" s="19"/>
      <c r="I24" s="60">
        <f t="shared" si="0"/>
        <v>0</v>
      </c>
      <c r="J24" s="48"/>
      <c r="K24" s="48"/>
      <c r="L24" s="48"/>
      <c r="M24" s="48"/>
      <c r="N24" s="48"/>
      <c r="O24" s="48"/>
      <c r="P24" s="24">
        <v>43636</v>
      </c>
      <c r="Q24" s="18" t="s">
        <v>75</v>
      </c>
      <c r="R24" s="48"/>
      <c r="S24" s="18"/>
      <c r="T24" s="48"/>
    </row>
    <row r="25" spans="1:20" ht="33" x14ac:dyDescent="0.3">
      <c r="A25" s="4">
        <v>21</v>
      </c>
      <c r="B25" s="17" t="s">
        <v>62</v>
      </c>
      <c r="C25" s="48" t="s">
        <v>354</v>
      </c>
      <c r="D25" s="48" t="s">
        <v>25</v>
      </c>
      <c r="E25" s="19">
        <v>190</v>
      </c>
      <c r="F25" s="48"/>
      <c r="G25" s="19">
        <v>56</v>
      </c>
      <c r="H25" s="19">
        <v>65</v>
      </c>
      <c r="I25" s="60">
        <f t="shared" si="0"/>
        <v>121</v>
      </c>
      <c r="J25" s="48">
        <v>9957768110</v>
      </c>
      <c r="K25" s="48" t="s">
        <v>188</v>
      </c>
      <c r="L25" s="48" t="s">
        <v>189</v>
      </c>
      <c r="M25" s="48">
        <v>9957408382</v>
      </c>
      <c r="N25" s="48"/>
      <c r="O25" s="48"/>
      <c r="P25" s="24">
        <v>43637</v>
      </c>
      <c r="Q25" s="18" t="s">
        <v>76</v>
      </c>
      <c r="R25" s="48"/>
      <c r="S25" s="18"/>
      <c r="T25" s="48"/>
    </row>
    <row r="26" spans="1:20" x14ac:dyDescent="0.3">
      <c r="A26" s="4">
        <v>22</v>
      </c>
      <c r="B26" s="17" t="s">
        <v>62</v>
      </c>
      <c r="C26" s="48" t="s">
        <v>355</v>
      </c>
      <c r="D26" s="48" t="s">
        <v>25</v>
      </c>
      <c r="E26" s="19">
        <v>142</v>
      </c>
      <c r="F26" s="48"/>
      <c r="G26" s="19">
        <v>24</v>
      </c>
      <c r="H26" s="19">
        <v>35</v>
      </c>
      <c r="I26" s="60">
        <f t="shared" si="0"/>
        <v>59</v>
      </c>
      <c r="J26" s="48">
        <v>9678817150</v>
      </c>
      <c r="K26" s="48" t="s">
        <v>188</v>
      </c>
      <c r="L26" s="48" t="s">
        <v>189</v>
      </c>
      <c r="M26" s="48">
        <v>9957408382</v>
      </c>
      <c r="N26" s="48" t="s">
        <v>404</v>
      </c>
      <c r="O26" s="48">
        <v>8721875053</v>
      </c>
      <c r="P26" s="24">
        <v>43638</v>
      </c>
      <c r="Q26" s="18" t="s">
        <v>77</v>
      </c>
      <c r="R26" s="48"/>
      <c r="S26" s="18"/>
      <c r="T26" s="48"/>
    </row>
    <row r="27" spans="1:20" x14ac:dyDescent="0.3">
      <c r="A27" s="4">
        <v>23</v>
      </c>
      <c r="B27" s="58"/>
      <c r="C27" s="58"/>
      <c r="D27" s="58"/>
      <c r="E27" s="17"/>
      <c r="F27" s="58"/>
      <c r="G27" s="17"/>
      <c r="H27" s="17"/>
      <c r="I27" s="60">
        <f t="shared" si="0"/>
        <v>0</v>
      </c>
      <c r="J27" s="58"/>
      <c r="K27" s="58"/>
      <c r="L27" s="58"/>
      <c r="M27" s="58"/>
      <c r="N27" s="58"/>
      <c r="O27" s="58"/>
      <c r="P27" s="65">
        <v>43639</v>
      </c>
      <c r="Q27" s="66" t="s">
        <v>78</v>
      </c>
      <c r="R27" s="48"/>
      <c r="S27" s="18"/>
      <c r="T27" s="48"/>
    </row>
    <row r="28" spans="1:20" x14ac:dyDescent="0.3">
      <c r="A28" s="4">
        <v>24</v>
      </c>
      <c r="B28" s="17" t="s">
        <v>62</v>
      </c>
      <c r="C28" s="18" t="s">
        <v>356</v>
      </c>
      <c r="D28" s="18" t="s">
        <v>23</v>
      </c>
      <c r="E28" s="19" t="s">
        <v>357</v>
      </c>
      <c r="F28" s="18" t="s">
        <v>103</v>
      </c>
      <c r="G28" s="19">
        <v>38</v>
      </c>
      <c r="H28" s="19">
        <v>49</v>
      </c>
      <c r="I28" s="60">
        <f t="shared" si="0"/>
        <v>87</v>
      </c>
      <c r="J28" s="18" t="s">
        <v>405</v>
      </c>
      <c r="K28" s="18" t="s">
        <v>96</v>
      </c>
      <c r="L28" s="18" t="s">
        <v>97</v>
      </c>
      <c r="M28" s="18">
        <v>9854973916</v>
      </c>
      <c r="N28" s="18"/>
      <c r="O28" s="18"/>
      <c r="P28" s="24">
        <v>43640</v>
      </c>
      <c r="Q28" s="18" t="s">
        <v>72</v>
      </c>
      <c r="R28" s="48"/>
      <c r="S28" s="18"/>
      <c r="T28" s="48"/>
    </row>
    <row r="29" spans="1:20" x14ac:dyDescent="0.3">
      <c r="A29" s="4">
        <v>25</v>
      </c>
      <c r="B29" s="17" t="s">
        <v>62</v>
      </c>
      <c r="C29" s="48" t="s">
        <v>358</v>
      </c>
      <c r="D29" s="48" t="s">
        <v>25</v>
      </c>
      <c r="E29" s="19">
        <v>137</v>
      </c>
      <c r="F29" s="48"/>
      <c r="G29" s="19">
        <v>33</v>
      </c>
      <c r="H29" s="19">
        <v>50</v>
      </c>
      <c r="I29" s="60">
        <f t="shared" si="0"/>
        <v>83</v>
      </c>
      <c r="J29" s="48">
        <v>8876303779</v>
      </c>
      <c r="K29" s="48" t="s">
        <v>392</v>
      </c>
      <c r="L29" s="48" t="s">
        <v>318</v>
      </c>
      <c r="M29" s="48">
        <v>8876164494</v>
      </c>
      <c r="N29" s="48" t="s">
        <v>406</v>
      </c>
      <c r="O29" s="48">
        <v>8486097253</v>
      </c>
      <c r="P29" s="24">
        <v>43641</v>
      </c>
      <c r="Q29" s="18" t="s">
        <v>73</v>
      </c>
      <c r="R29" s="48"/>
      <c r="S29" s="18"/>
      <c r="T29" s="48"/>
    </row>
    <row r="30" spans="1:20" ht="33" x14ac:dyDescent="0.3">
      <c r="A30" s="4">
        <v>26</v>
      </c>
      <c r="B30" s="17" t="s">
        <v>62</v>
      </c>
      <c r="C30" s="18" t="s">
        <v>359</v>
      </c>
      <c r="D30" s="18" t="s">
        <v>25</v>
      </c>
      <c r="E30" s="19">
        <v>17</v>
      </c>
      <c r="F30" s="18"/>
      <c r="G30" s="19">
        <v>67</v>
      </c>
      <c r="H30" s="19">
        <v>72</v>
      </c>
      <c r="I30" s="60">
        <f t="shared" si="0"/>
        <v>139</v>
      </c>
      <c r="J30" s="18"/>
      <c r="K30" s="18" t="s">
        <v>407</v>
      </c>
      <c r="L30" s="18" t="s">
        <v>100</v>
      </c>
      <c r="M30" s="18">
        <v>9435935543</v>
      </c>
      <c r="N30" s="18" t="s">
        <v>408</v>
      </c>
      <c r="O30" s="18">
        <v>8011689392</v>
      </c>
      <c r="P30" s="24">
        <v>43642</v>
      </c>
      <c r="Q30" s="18" t="s">
        <v>74</v>
      </c>
      <c r="R30" s="48"/>
      <c r="S30" s="18"/>
      <c r="T30" s="48"/>
    </row>
    <row r="31" spans="1:20" ht="33" x14ac:dyDescent="0.3">
      <c r="A31" s="4">
        <v>27</v>
      </c>
      <c r="B31" s="17" t="s">
        <v>62</v>
      </c>
      <c r="C31" s="18" t="s">
        <v>360</v>
      </c>
      <c r="D31" s="18" t="s">
        <v>25</v>
      </c>
      <c r="E31" s="19">
        <v>6</v>
      </c>
      <c r="F31" s="18"/>
      <c r="G31" s="19">
        <v>28</v>
      </c>
      <c r="H31" s="19">
        <v>34</v>
      </c>
      <c r="I31" s="60">
        <f t="shared" si="0"/>
        <v>62</v>
      </c>
      <c r="J31" s="18">
        <v>9577170528</v>
      </c>
      <c r="K31" s="18" t="s">
        <v>96</v>
      </c>
      <c r="L31" s="18" t="s">
        <v>97</v>
      </c>
      <c r="M31" s="18">
        <v>9854973916</v>
      </c>
      <c r="N31" s="18" t="s">
        <v>409</v>
      </c>
      <c r="O31" s="18">
        <v>9678107796</v>
      </c>
      <c r="P31" s="24">
        <v>43643</v>
      </c>
      <c r="Q31" s="18" t="s">
        <v>75</v>
      </c>
      <c r="R31" s="48"/>
      <c r="S31" s="18"/>
      <c r="T31" s="48"/>
    </row>
    <row r="32" spans="1:20" x14ac:dyDescent="0.3">
      <c r="A32" s="4">
        <v>28</v>
      </c>
      <c r="B32" s="17" t="s">
        <v>62</v>
      </c>
      <c r="C32" s="18" t="s">
        <v>361</v>
      </c>
      <c r="D32" s="18" t="s">
        <v>25</v>
      </c>
      <c r="E32" s="19">
        <v>18</v>
      </c>
      <c r="F32" s="18"/>
      <c r="G32" s="19">
        <v>47</v>
      </c>
      <c r="H32" s="19">
        <v>51</v>
      </c>
      <c r="I32" s="60">
        <f t="shared" si="0"/>
        <v>98</v>
      </c>
      <c r="J32" s="18">
        <v>9706357124</v>
      </c>
      <c r="K32" s="18" t="s">
        <v>96</v>
      </c>
      <c r="L32" s="18" t="s">
        <v>97</v>
      </c>
      <c r="M32" s="18">
        <v>9854973916</v>
      </c>
      <c r="N32" s="18" t="s">
        <v>410</v>
      </c>
      <c r="O32" s="18">
        <v>8486487687</v>
      </c>
      <c r="P32" s="24">
        <v>43644</v>
      </c>
      <c r="Q32" s="18" t="s">
        <v>76</v>
      </c>
      <c r="R32" s="48"/>
      <c r="S32" s="18"/>
      <c r="T32" s="48"/>
    </row>
    <row r="33" spans="1:20" x14ac:dyDescent="0.3">
      <c r="A33" s="4">
        <v>29</v>
      </c>
      <c r="B33" s="17" t="s">
        <v>62</v>
      </c>
      <c r="C33" s="18" t="s">
        <v>362</v>
      </c>
      <c r="D33" s="18" t="s">
        <v>25</v>
      </c>
      <c r="E33" s="19">
        <v>194</v>
      </c>
      <c r="F33" s="18"/>
      <c r="G33" s="19">
        <v>41</v>
      </c>
      <c r="H33" s="19">
        <v>48</v>
      </c>
      <c r="I33" s="60">
        <f t="shared" si="0"/>
        <v>89</v>
      </c>
      <c r="J33" s="18">
        <v>9957092942</v>
      </c>
      <c r="K33" s="18" t="s">
        <v>392</v>
      </c>
      <c r="L33" s="18" t="s">
        <v>318</v>
      </c>
      <c r="M33" s="18">
        <v>8876164494</v>
      </c>
      <c r="N33" s="18" t="s">
        <v>411</v>
      </c>
      <c r="O33" s="18">
        <v>8011979314</v>
      </c>
      <c r="P33" s="24">
        <v>43645</v>
      </c>
      <c r="Q33" s="18" t="s">
        <v>77</v>
      </c>
      <c r="R33" s="48"/>
      <c r="S33" s="18"/>
      <c r="T33" s="48"/>
    </row>
    <row r="34" spans="1:20" x14ac:dyDescent="0.3">
      <c r="A34" s="4">
        <v>30</v>
      </c>
      <c r="B34" s="58"/>
      <c r="C34" s="58"/>
      <c r="D34" s="58"/>
      <c r="E34" s="17"/>
      <c r="F34" s="58"/>
      <c r="G34" s="17"/>
      <c r="H34" s="17"/>
      <c r="I34" s="60">
        <f t="shared" si="0"/>
        <v>0</v>
      </c>
      <c r="J34" s="58"/>
      <c r="K34" s="58"/>
      <c r="L34" s="58"/>
      <c r="M34" s="58"/>
      <c r="N34" s="58"/>
      <c r="O34" s="58"/>
      <c r="P34" s="65">
        <v>43646</v>
      </c>
      <c r="Q34" s="66" t="s">
        <v>78</v>
      </c>
      <c r="R34" s="18"/>
      <c r="S34" s="18"/>
      <c r="T34" s="18"/>
    </row>
    <row r="35" spans="1:20" x14ac:dyDescent="0.3">
      <c r="A35" s="4">
        <v>31</v>
      </c>
      <c r="B35" s="17"/>
      <c r="C35" s="18"/>
      <c r="D35" s="18"/>
      <c r="E35" s="19"/>
      <c r="F35" s="18"/>
      <c r="G35" s="19"/>
      <c r="H35" s="19"/>
      <c r="I35" s="60">
        <f t="shared" si="0"/>
        <v>0</v>
      </c>
      <c r="J35" s="18"/>
      <c r="K35" s="18"/>
      <c r="L35" s="18"/>
      <c r="M35" s="18"/>
      <c r="N35" s="18"/>
      <c r="O35" s="18"/>
      <c r="P35" s="24"/>
      <c r="Q35" s="18"/>
      <c r="R35" s="18"/>
      <c r="S35" s="18"/>
      <c r="T35" s="18"/>
    </row>
    <row r="36" spans="1:20" x14ac:dyDescent="0.3">
      <c r="A36" s="4">
        <v>32</v>
      </c>
      <c r="B36" s="17" t="s">
        <v>63</v>
      </c>
      <c r="C36" s="58" t="s">
        <v>363</v>
      </c>
      <c r="D36" s="58" t="s">
        <v>25</v>
      </c>
      <c r="E36" s="17">
        <v>63</v>
      </c>
      <c r="F36" s="58"/>
      <c r="G36" s="17">
        <v>20</v>
      </c>
      <c r="H36" s="17">
        <v>20</v>
      </c>
      <c r="I36" s="60">
        <f t="shared" si="0"/>
        <v>40</v>
      </c>
      <c r="J36" s="58">
        <v>9859852635</v>
      </c>
      <c r="K36" s="58" t="s">
        <v>323</v>
      </c>
      <c r="L36" s="58" t="s">
        <v>324</v>
      </c>
      <c r="M36" s="58">
        <v>9435296924</v>
      </c>
      <c r="N36" s="58"/>
      <c r="O36" s="58">
        <v>9954797561</v>
      </c>
      <c r="P36" s="24">
        <v>43617</v>
      </c>
      <c r="Q36" s="18" t="s">
        <v>77</v>
      </c>
      <c r="R36" s="48"/>
      <c r="S36" s="18"/>
      <c r="T36" s="48"/>
    </row>
    <row r="37" spans="1:20" x14ac:dyDescent="0.3">
      <c r="A37" s="4">
        <v>33</v>
      </c>
      <c r="B37" s="58"/>
      <c r="C37" s="58"/>
      <c r="D37" s="58"/>
      <c r="E37" s="17"/>
      <c r="F37" s="58"/>
      <c r="G37" s="17"/>
      <c r="H37" s="17"/>
      <c r="I37" s="60">
        <f t="shared" si="0"/>
        <v>0</v>
      </c>
      <c r="J37" s="58"/>
      <c r="K37" s="58"/>
      <c r="L37" s="58"/>
      <c r="M37" s="58"/>
      <c r="N37" s="58"/>
      <c r="O37" s="58"/>
      <c r="P37" s="65">
        <v>43618</v>
      </c>
      <c r="Q37" s="66" t="s">
        <v>78</v>
      </c>
      <c r="R37" s="48"/>
      <c r="S37" s="18"/>
      <c r="T37" s="48"/>
    </row>
    <row r="38" spans="1:20" ht="33" x14ac:dyDescent="0.3">
      <c r="A38" s="4">
        <v>34</v>
      </c>
      <c r="B38" s="17" t="s">
        <v>63</v>
      </c>
      <c r="C38" s="18" t="s">
        <v>364</v>
      </c>
      <c r="D38" s="18" t="s">
        <v>23</v>
      </c>
      <c r="E38" s="19" t="s">
        <v>365</v>
      </c>
      <c r="F38" s="18" t="s">
        <v>103</v>
      </c>
      <c r="G38" s="19">
        <v>126</v>
      </c>
      <c r="H38" s="19">
        <v>155</v>
      </c>
      <c r="I38" s="60">
        <f t="shared" si="0"/>
        <v>281</v>
      </c>
      <c r="J38" s="18" t="s">
        <v>412</v>
      </c>
      <c r="K38" s="18" t="s">
        <v>323</v>
      </c>
      <c r="L38" s="18" t="s">
        <v>333</v>
      </c>
      <c r="M38" s="18">
        <v>9706932669</v>
      </c>
      <c r="N38" s="18"/>
      <c r="O38" s="18"/>
      <c r="P38" s="24">
        <v>43619</v>
      </c>
      <c r="Q38" s="18" t="s">
        <v>72</v>
      </c>
      <c r="R38" s="48"/>
      <c r="S38" s="18"/>
      <c r="T38" s="48"/>
    </row>
    <row r="39" spans="1:20" ht="33" x14ac:dyDescent="0.3">
      <c r="A39" s="4">
        <v>35</v>
      </c>
      <c r="B39" s="17" t="s">
        <v>63</v>
      </c>
      <c r="C39" s="18" t="s">
        <v>366</v>
      </c>
      <c r="D39" s="18" t="s">
        <v>25</v>
      </c>
      <c r="E39" s="19">
        <v>110</v>
      </c>
      <c r="F39" s="18"/>
      <c r="G39" s="19">
        <v>18</v>
      </c>
      <c r="H39" s="19">
        <v>22</v>
      </c>
      <c r="I39" s="60">
        <f t="shared" si="0"/>
        <v>40</v>
      </c>
      <c r="J39" s="18">
        <v>9678189779</v>
      </c>
      <c r="K39" s="18"/>
      <c r="L39" s="18" t="s">
        <v>221</v>
      </c>
      <c r="M39" s="18">
        <v>9859594799</v>
      </c>
      <c r="N39" s="18"/>
      <c r="O39" s="18"/>
      <c r="P39" s="24">
        <v>43620</v>
      </c>
      <c r="Q39" s="18" t="s">
        <v>73</v>
      </c>
      <c r="R39" s="48"/>
      <c r="S39" s="18"/>
      <c r="T39" s="48"/>
    </row>
    <row r="40" spans="1:20" ht="33" x14ac:dyDescent="0.3">
      <c r="A40" s="4">
        <v>36</v>
      </c>
      <c r="B40" s="17"/>
      <c r="C40" s="18"/>
      <c r="D40" s="18"/>
      <c r="E40" s="19"/>
      <c r="F40" s="18"/>
      <c r="G40" s="19"/>
      <c r="H40" s="19"/>
      <c r="I40" s="60">
        <f t="shared" si="0"/>
        <v>0</v>
      </c>
      <c r="J40" s="18"/>
      <c r="K40" s="18"/>
      <c r="L40" s="18"/>
      <c r="M40" s="18"/>
      <c r="N40" s="18"/>
      <c r="O40" s="18"/>
      <c r="P40" s="65">
        <v>43621</v>
      </c>
      <c r="Q40" s="66" t="s">
        <v>74</v>
      </c>
      <c r="R40" s="89"/>
      <c r="S40" s="18"/>
      <c r="T40" s="89" t="s">
        <v>395</v>
      </c>
    </row>
    <row r="41" spans="1:20" ht="33" x14ac:dyDescent="0.3">
      <c r="A41" s="4">
        <v>37</v>
      </c>
      <c r="B41" s="17" t="s">
        <v>63</v>
      </c>
      <c r="C41" s="18" t="s">
        <v>367</v>
      </c>
      <c r="D41" s="18" t="s">
        <v>23</v>
      </c>
      <c r="E41" s="19" t="s">
        <v>368</v>
      </c>
      <c r="F41" s="18" t="s">
        <v>103</v>
      </c>
      <c r="G41" s="19">
        <v>157</v>
      </c>
      <c r="H41" s="19">
        <v>166</v>
      </c>
      <c r="I41" s="60">
        <f t="shared" si="0"/>
        <v>323</v>
      </c>
      <c r="J41" s="18" t="s">
        <v>413</v>
      </c>
      <c r="K41" s="18" t="s">
        <v>194</v>
      </c>
      <c r="L41" s="18" t="s">
        <v>195</v>
      </c>
      <c r="M41" s="18">
        <v>8486118890</v>
      </c>
      <c r="N41" s="18"/>
      <c r="O41" s="18"/>
      <c r="P41" s="24">
        <v>43622</v>
      </c>
      <c r="Q41" s="18" t="s">
        <v>75</v>
      </c>
      <c r="R41" s="48"/>
      <c r="S41" s="18"/>
      <c r="T41" s="48"/>
    </row>
    <row r="42" spans="1:20" ht="33" x14ac:dyDescent="0.3">
      <c r="A42" s="4">
        <v>38</v>
      </c>
      <c r="B42" s="17" t="s">
        <v>63</v>
      </c>
      <c r="C42" s="18" t="s">
        <v>367</v>
      </c>
      <c r="D42" s="18" t="s">
        <v>23</v>
      </c>
      <c r="E42" s="19" t="s">
        <v>368</v>
      </c>
      <c r="F42" s="18" t="s">
        <v>103</v>
      </c>
      <c r="G42" s="19">
        <v>0</v>
      </c>
      <c r="H42" s="19">
        <v>0</v>
      </c>
      <c r="I42" s="60">
        <f t="shared" si="0"/>
        <v>0</v>
      </c>
      <c r="J42" s="18" t="s">
        <v>413</v>
      </c>
      <c r="K42" s="18" t="s">
        <v>194</v>
      </c>
      <c r="L42" s="18" t="s">
        <v>195</v>
      </c>
      <c r="M42" s="18">
        <v>8486118890</v>
      </c>
      <c r="N42" s="18"/>
      <c r="O42" s="18"/>
      <c r="P42" s="24">
        <v>43623</v>
      </c>
      <c r="Q42" s="18" t="s">
        <v>76</v>
      </c>
      <c r="R42" s="48"/>
      <c r="S42" s="18"/>
      <c r="T42" s="48"/>
    </row>
    <row r="43" spans="1:20" x14ac:dyDescent="0.3">
      <c r="A43" s="4">
        <v>39</v>
      </c>
      <c r="B43" s="17" t="s">
        <v>63</v>
      </c>
      <c r="C43" s="58" t="s">
        <v>369</v>
      </c>
      <c r="D43" s="58" t="s">
        <v>23</v>
      </c>
      <c r="E43" s="17">
        <v>18020513802</v>
      </c>
      <c r="F43" s="58" t="s">
        <v>95</v>
      </c>
      <c r="G43" s="17">
        <v>41</v>
      </c>
      <c r="H43" s="17">
        <v>46</v>
      </c>
      <c r="I43" s="60">
        <f t="shared" si="0"/>
        <v>87</v>
      </c>
      <c r="J43" s="58">
        <v>9435639808</v>
      </c>
      <c r="K43" s="58"/>
      <c r="L43" s="58" t="s">
        <v>221</v>
      </c>
      <c r="M43" s="58">
        <v>9859594799</v>
      </c>
      <c r="N43" s="58"/>
      <c r="O43" s="58"/>
      <c r="P43" s="24">
        <v>43624</v>
      </c>
      <c r="Q43" s="18" t="s">
        <v>77</v>
      </c>
      <c r="R43" s="48"/>
      <c r="S43" s="18"/>
      <c r="T43" s="48"/>
    </row>
    <row r="44" spans="1:20" x14ac:dyDescent="0.3">
      <c r="A44" s="4">
        <v>40</v>
      </c>
      <c r="B44" s="58"/>
      <c r="C44" s="58"/>
      <c r="D44" s="58"/>
      <c r="E44" s="17"/>
      <c r="F44" s="58"/>
      <c r="G44" s="17"/>
      <c r="H44" s="17"/>
      <c r="I44" s="60">
        <f t="shared" si="0"/>
        <v>0</v>
      </c>
      <c r="J44" s="58"/>
      <c r="K44" s="58"/>
      <c r="L44" s="58"/>
      <c r="M44" s="58"/>
      <c r="N44" s="58"/>
      <c r="O44" s="58"/>
      <c r="P44" s="65">
        <v>43625</v>
      </c>
      <c r="Q44" s="66" t="s">
        <v>78</v>
      </c>
      <c r="R44" s="48"/>
      <c r="S44" s="18"/>
      <c r="T44" s="48"/>
    </row>
    <row r="45" spans="1:20" x14ac:dyDescent="0.3">
      <c r="A45" s="4">
        <v>41</v>
      </c>
      <c r="B45" s="17" t="s">
        <v>63</v>
      </c>
      <c r="C45" s="18" t="s">
        <v>370</v>
      </c>
      <c r="D45" s="18" t="s">
        <v>25</v>
      </c>
      <c r="E45" s="19">
        <v>175</v>
      </c>
      <c r="F45" s="18"/>
      <c r="G45" s="19">
        <v>42</v>
      </c>
      <c r="H45" s="19">
        <v>61</v>
      </c>
      <c r="I45" s="60">
        <f t="shared" si="0"/>
        <v>103</v>
      </c>
      <c r="J45" s="18">
        <v>9707334517</v>
      </c>
      <c r="K45" s="18" t="s">
        <v>158</v>
      </c>
      <c r="L45" s="18" t="s">
        <v>159</v>
      </c>
      <c r="M45" s="18">
        <v>9401726141</v>
      </c>
      <c r="N45" s="18" t="s">
        <v>414</v>
      </c>
      <c r="O45" s="18">
        <v>9957747734</v>
      </c>
      <c r="P45" s="24">
        <v>43626</v>
      </c>
      <c r="Q45" s="18" t="s">
        <v>72</v>
      </c>
      <c r="R45" s="48"/>
      <c r="S45" s="18"/>
      <c r="T45" s="48"/>
    </row>
    <row r="46" spans="1:20" ht="33" x14ac:dyDescent="0.3">
      <c r="A46" s="4">
        <v>42</v>
      </c>
      <c r="B46" s="17" t="s">
        <v>63</v>
      </c>
      <c r="C46" s="18" t="s">
        <v>371</v>
      </c>
      <c r="D46" s="18" t="s">
        <v>23</v>
      </c>
      <c r="E46" s="19">
        <v>18020508902</v>
      </c>
      <c r="F46" s="18" t="s">
        <v>95</v>
      </c>
      <c r="G46" s="19">
        <v>67</v>
      </c>
      <c r="H46" s="19">
        <v>86</v>
      </c>
      <c r="I46" s="60">
        <f t="shared" si="0"/>
        <v>153</v>
      </c>
      <c r="J46" s="18">
        <v>8876111716</v>
      </c>
      <c r="K46" s="18" t="s">
        <v>194</v>
      </c>
      <c r="L46" s="18" t="s">
        <v>195</v>
      </c>
      <c r="M46" s="18">
        <v>8486118890</v>
      </c>
      <c r="N46" s="18"/>
      <c r="O46" s="18"/>
      <c r="P46" s="24">
        <v>43627</v>
      </c>
      <c r="Q46" s="18" t="s">
        <v>73</v>
      </c>
      <c r="R46" s="48"/>
      <c r="S46" s="18"/>
      <c r="T46" s="48"/>
    </row>
    <row r="47" spans="1:20" ht="33" x14ac:dyDescent="0.3">
      <c r="A47" s="4">
        <v>43</v>
      </c>
      <c r="B47" s="17" t="s">
        <v>63</v>
      </c>
      <c r="C47" s="18" t="s">
        <v>364</v>
      </c>
      <c r="D47" s="18" t="s">
        <v>23</v>
      </c>
      <c r="E47" s="19" t="s">
        <v>365</v>
      </c>
      <c r="F47" s="18" t="s">
        <v>103</v>
      </c>
      <c r="G47" s="19">
        <v>126</v>
      </c>
      <c r="H47" s="19">
        <v>155</v>
      </c>
      <c r="I47" s="60">
        <f t="shared" si="0"/>
        <v>281</v>
      </c>
      <c r="J47" s="18" t="s">
        <v>412</v>
      </c>
      <c r="K47" s="18" t="s">
        <v>323</v>
      </c>
      <c r="L47" s="18" t="s">
        <v>333</v>
      </c>
      <c r="M47" s="18">
        <v>9706932669</v>
      </c>
      <c r="N47" s="18"/>
      <c r="O47" s="18"/>
      <c r="P47" s="24">
        <v>43628</v>
      </c>
      <c r="Q47" s="18" t="s">
        <v>74</v>
      </c>
      <c r="R47" s="48"/>
      <c r="S47" s="18"/>
      <c r="T47" s="48"/>
    </row>
    <row r="48" spans="1:20" x14ac:dyDescent="0.3">
      <c r="A48" s="4">
        <v>44</v>
      </c>
      <c r="B48" s="17" t="s">
        <v>63</v>
      </c>
      <c r="C48" s="18" t="s">
        <v>372</v>
      </c>
      <c r="D48" s="18" t="s">
        <v>25</v>
      </c>
      <c r="E48" s="19">
        <v>83</v>
      </c>
      <c r="F48" s="18"/>
      <c r="G48" s="19">
        <v>22</v>
      </c>
      <c r="H48" s="19">
        <v>18</v>
      </c>
      <c r="I48" s="60">
        <f t="shared" si="0"/>
        <v>40</v>
      </c>
      <c r="J48" s="18">
        <v>9435653232</v>
      </c>
      <c r="K48" s="18" t="s">
        <v>194</v>
      </c>
      <c r="L48" s="18" t="s">
        <v>221</v>
      </c>
      <c r="M48" s="18">
        <v>9859594799</v>
      </c>
      <c r="N48" s="18"/>
      <c r="O48" s="18">
        <v>9678625565</v>
      </c>
      <c r="P48" s="24">
        <v>43629</v>
      </c>
      <c r="Q48" s="18" t="s">
        <v>75</v>
      </c>
      <c r="R48" s="48"/>
      <c r="S48" s="18"/>
      <c r="T48" s="48"/>
    </row>
    <row r="49" spans="1:20" ht="33" x14ac:dyDescent="0.3">
      <c r="A49" s="4">
        <v>45</v>
      </c>
      <c r="B49" s="17" t="s">
        <v>63</v>
      </c>
      <c r="C49" s="18" t="s">
        <v>373</v>
      </c>
      <c r="D49" s="18" t="s">
        <v>23</v>
      </c>
      <c r="E49" s="19" t="s">
        <v>374</v>
      </c>
      <c r="F49" s="18" t="s">
        <v>103</v>
      </c>
      <c r="G49" s="19">
        <v>23</v>
      </c>
      <c r="H49" s="19">
        <v>35</v>
      </c>
      <c r="I49" s="60">
        <f t="shared" si="0"/>
        <v>58</v>
      </c>
      <c r="J49" s="18" t="s">
        <v>415</v>
      </c>
      <c r="K49" s="18" t="s">
        <v>194</v>
      </c>
      <c r="L49" s="18" t="s">
        <v>195</v>
      </c>
      <c r="M49" s="18">
        <v>8486118890</v>
      </c>
      <c r="N49" s="18"/>
      <c r="O49" s="18"/>
      <c r="P49" s="24">
        <v>43630</v>
      </c>
      <c r="Q49" s="18" t="s">
        <v>76</v>
      </c>
      <c r="R49" s="48"/>
      <c r="S49" s="18"/>
      <c r="T49" s="48"/>
    </row>
    <row r="50" spans="1:20" x14ac:dyDescent="0.3">
      <c r="A50" s="4">
        <v>46</v>
      </c>
      <c r="B50" s="17" t="s">
        <v>63</v>
      </c>
      <c r="C50" s="58" t="s">
        <v>375</v>
      </c>
      <c r="D50" s="58" t="s">
        <v>25</v>
      </c>
      <c r="E50" s="17">
        <v>139</v>
      </c>
      <c r="F50" s="58"/>
      <c r="G50" s="17">
        <v>23</v>
      </c>
      <c r="H50" s="17">
        <v>27</v>
      </c>
      <c r="I50" s="60">
        <f t="shared" si="0"/>
        <v>50</v>
      </c>
      <c r="J50" s="58">
        <v>8876132592</v>
      </c>
      <c r="K50" s="58" t="s">
        <v>194</v>
      </c>
      <c r="L50" s="58" t="s">
        <v>221</v>
      </c>
      <c r="M50" s="58">
        <v>9859594799</v>
      </c>
      <c r="N50" s="58"/>
      <c r="O50" s="58"/>
      <c r="P50" s="24">
        <v>43631</v>
      </c>
      <c r="Q50" s="18" t="s">
        <v>77</v>
      </c>
      <c r="R50" s="48"/>
      <c r="S50" s="18"/>
      <c r="T50" s="48"/>
    </row>
    <row r="51" spans="1:20" x14ac:dyDescent="0.3">
      <c r="A51" s="4">
        <v>47</v>
      </c>
      <c r="B51" s="17"/>
      <c r="C51" s="18"/>
      <c r="D51" s="18"/>
      <c r="E51" s="19"/>
      <c r="F51" s="18"/>
      <c r="G51" s="19"/>
      <c r="H51" s="19"/>
      <c r="I51" s="60">
        <f t="shared" si="0"/>
        <v>0</v>
      </c>
      <c r="J51" s="18"/>
      <c r="K51" s="18"/>
      <c r="L51" s="18"/>
      <c r="M51" s="18"/>
      <c r="N51" s="18"/>
      <c r="O51" s="18"/>
      <c r="P51" s="65">
        <v>43632</v>
      </c>
      <c r="Q51" s="66" t="s">
        <v>78</v>
      </c>
      <c r="R51" s="48"/>
      <c r="S51" s="18"/>
      <c r="T51" s="48"/>
    </row>
    <row r="52" spans="1:20" x14ac:dyDescent="0.3">
      <c r="A52" s="4">
        <v>48</v>
      </c>
      <c r="B52" s="17" t="s">
        <v>63</v>
      </c>
      <c r="C52" s="18" t="s">
        <v>376</v>
      </c>
      <c r="D52" s="18" t="s">
        <v>25</v>
      </c>
      <c r="E52" s="19">
        <v>109</v>
      </c>
      <c r="F52" s="18"/>
      <c r="G52" s="19">
        <v>25</v>
      </c>
      <c r="H52" s="19">
        <v>15</v>
      </c>
      <c r="I52" s="60">
        <f t="shared" si="0"/>
        <v>40</v>
      </c>
      <c r="J52" s="18">
        <v>9706985186</v>
      </c>
      <c r="K52" s="18" t="s">
        <v>328</v>
      </c>
      <c r="L52" s="18" t="s">
        <v>330</v>
      </c>
      <c r="M52" s="18">
        <v>9954919555</v>
      </c>
      <c r="N52" s="18"/>
      <c r="O52" s="18">
        <v>9678625565</v>
      </c>
      <c r="P52" s="24">
        <v>43633</v>
      </c>
      <c r="Q52" s="18" t="s">
        <v>72</v>
      </c>
      <c r="R52" s="48"/>
      <c r="S52" s="18"/>
      <c r="T52" s="48"/>
    </row>
    <row r="53" spans="1:20" ht="33" x14ac:dyDescent="0.3">
      <c r="A53" s="4">
        <v>49</v>
      </c>
      <c r="B53" s="17" t="s">
        <v>63</v>
      </c>
      <c r="C53" s="18" t="s">
        <v>377</v>
      </c>
      <c r="D53" s="18" t="s">
        <v>23</v>
      </c>
      <c r="E53" s="19" t="s">
        <v>378</v>
      </c>
      <c r="F53" s="18"/>
      <c r="G53" s="19">
        <v>35</v>
      </c>
      <c r="H53" s="19">
        <v>41</v>
      </c>
      <c r="I53" s="60">
        <f t="shared" si="0"/>
        <v>76</v>
      </c>
      <c r="J53" s="18" t="s">
        <v>416</v>
      </c>
      <c r="K53" s="18" t="s">
        <v>194</v>
      </c>
      <c r="L53" s="18" t="s">
        <v>221</v>
      </c>
      <c r="M53" s="18">
        <v>9859594799</v>
      </c>
      <c r="N53" s="18"/>
      <c r="O53" s="18"/>
      <c r="P53" s="24">
        <v>43634</v>
      </c>
      <c r="Q53" s="18" t="s">
        <v>73</v>
      </c>
      <c r="R53" s="48"/>
      <c r="S53" s="18"/>
      <c r="T53" s="48"/>
    </row>
    <row r="54" spans="1:20" ht="33" x14ac:dyDescent="0.3">
      <c r="A54" s="4">
        <v>50</v>
      </c>
      <c r="B54" s="17" t="s">
        <v>63</v>
      </c>
      <c r="C54" s="18" t="s">
        <v>379</v>
      </c>
      <c r="D54" s="18" t="s">
        <v>23</v>
      </c>
      <c r="E54" s="19" t="s">
        <v>380</v>
      </c>
      <c r="F54" s="18" t="s">
        <v>103</v>
      </c>
      <c r="G54" s="19">
        <v>47</v>
      </c>
      <c r="H54" s="19">
        <v>53</v>
      </c>
      <c r="I54" s="60">
        <f t="shared" si="0"/>
        <v>100</v>
      </c>
      <c r="J54" s="18" t="s">
        <v>417</v>
      </c>
      <c r="K54" s="18"/>
      <c r="L54" s="18" t="s">
        <v>329</v>
      </c>
      <c r="M54" s="18">
        <v>9706753114</v>
      </c>
      <c r="N54" s="18"/>
      <c r="O54" s="18"/>
      <c r="P54" s="24">
        <v>43635</v>
      </c>
      <c r="Q54" s="18" t="s">
        <v>74</v>
      </c>
      <c r="R54" s="48"/>
      <c r="S54" s="18"/>
      <c r="T54" s="48"/>
    </row>
    <row r="55" spans="1:20" x14ac:dyDescent="0.3">
      <c r="A55" s="4">
        <v>51</v>
      </c>
      <c r="B55" s="17" t="s">
        <v>63</v>
      </c>
      <c r="C55" s="18" t="s">
        <v>381</v>
      </c>
      <c r="D55" s="18" t="s">
        <v>23</v>
      </c>
      <c r="E55" s="19" t="s">
        <v>382</v>
      </c>
      <c r="F55" s="18"/>
      <c r="G55" s="19">
        <v>64</v>
      </c>
      <c r="H55" s="19">
        <v>53</v>
      </c>
      <c r="I55" s="60">
        <f t="shared" si="0"/>
        <v>117</v>
      </c>
      <c r="J55" s="18" t="s">
        <v>418</v>
      </c>
      <c r="K55" s="18" t="s">
        <v>194</v>
      </c>
      <c r="L55" s="18" t="s">
        <v>195</v>
      </c>
      <c r="M55" s="18">
        <v>8486118890</v>
      </c>
      <c r="N55" s="18"/>
      <c r="O55" s="18"/>
      <c r="P55" s="24">
        <v>43636</v>
      </c>
      <c r="Q55" s="18" t="s">
        <v>75</v>
      </c>
      <c r="R55" s="48"/>
      <c r="S55" s="18"/>
      <c r="T55" s="48"/>
    </row>
    <row r="56" spans="1:20" ht="33" x14ac:dyDescent="0.3">
      <c r="A56" s="4">
        <v>52</v>
      </c>
      <c r="B56" s="17" t="s">
        <v>63</v>
      </c>
      <c r="C56" s="18" t="s">
        <v>383</v>
      </c>
      <c r="D56" s="18" t="s">
        <v>25</v>
      </c>
      <c r="E56" s="19">
        <v>226</v>
      </c>
      <c r="F56" s="18"/>
      <c r="G56" s="19">
        <v>31</v>
      </c>
      <c r="H56" s="19">
        <v>52</v>
      </c>
      <c r="I56" s="60">
        <f t="shared" si="0"/>
        <v>83</v>
      </c>
      <c r="J56" s="18">
        <v>9957161942</v>
      </c>
      <c r="K56" s="18" t="s">
        <v>158</v>
      </c>
      <c r="L56" s="18" t="s">
        <v>159</v>
      </c>
      <c r="M56" s="18">
        <v>9401726141</v>
      </c>
      <c r="N56" s="18" t="s">
        <v>419</v>
      </c>
      <c r="O56" s="18">
        <v>995790569</v>
      </c>
      <c r="P56" s="24">
        <v>43637</v>
      </c>
      <c r="Q56" s="18" t="s">
        <v>76</v>
      </c>
      <c r="R56" s="48"/>
      <c r="S56" s="18"/>
      <c r="T56" s="48"/>
    </row>
    <row r="57" spans="1:20" x14ac:dyDescent="0.3">
      <c r="A57" s="4">
        <v>53</v>
      </c>
      <c r="B57" s="17" t="s">
        <v>63</v>
      </c>
      <c r="C57" s="58" t="s">
        <v>384</v>
      </c>
      <c r="D57" s="58" t="s">
        <v>23</v>
      </c>
      <c r="E57" s="17" t="s">
        <v>385</v>
      </c>
      <c r="F57" s="58" t="s">
        <v>103</v>
      </c>
      <c r="G57" s="17">
        <v>72</v>
      </c>
      <c r="H57" s="17">
        <v>70</v>
      </c>
      <c r="I57" s="60">
        <f t="shared" si="0"/>
        <v>142</v>
      </c>
      <c r="J57" s="58" t="s">
        <v>420</v>
      </c>
      <c r="K57" s="58" t="s">
        <v>158</v>
      </c>
      <c r="L57" s="58" t="s">
        <v>159</v>
      </c>
      <c r="M57" s="58">
        <v>9401726141</v>
      </c>
      <c r="N57" s="58"/>
      <c r="O57" s="58"/>
      <c r="P57" s="24">
        <v>43638</v>
      </c>
      <c r="Q57" s="18" t="s">
        <v>77</v>
      </c>
      <c r="R57" s="48"/>
      <c r="S57" s="18"/>
      <c r="T57" s="48"/>
    </row>
    <row r="58" spans="1:20" x14ac:dyDescent="0.3">
      <c r="A58" s="4">
        <v>54</v>
      </c>
      <c r="B58" s="58"/>
      <c r="C58" s="58"/>
      <c r="D58" s="58"/>
      <c r="E58" s="17"/>
      <c r="F58" s="58"/>
      <c r="G58" s="17"/>
      <c r="H58" s="17"/>
      <c r="I58" s="60">
        <f t="shared" si="0"/>
        <v>0</v>
      </c>
      <c r="J58" s="58"/>
      <c r="K58" s="58"/>
      <c r="L58" s="58"/>
      <c r="M58" s="58"/>
      <c r="N58" s="58"/>
      <c r="O58" s="58"/>
      <c r="P58" s="65">
        <v>43639</v>
      </c>
      <c r="Q58" s="66" t="s">
        <v>78</v>
      </c>
      <c r="R58" s="48"/>
      <c r="S58" s="18"/>
      <c r="T58" s="48"/>
    </row>
    <row r="59" spans="1:20" ht="33" x14ac:dyDescent="0.3">
      <c r="A59" s="4">
        <v>55</v>
      </c>
      <c r="B59" s="17" t="s">
        <v>63</v>
      </c>
      <c r="C59" s="18" t="s">
        <v>386</v>
      </c>
      <c r="D59" s="18" t="s">
        <v>25</v>
      </c>
      <c r="E59" s="19">
        <v>146</v>
      </c>
      <c r="F59" s="18"/>
      <c r="G59" s="19">
        <v>65</v>
      </c>
      <c r="H59" s="19">
        <v>78</v>
      </c>
      <c r="I59" s="60">
        <f t="shared" si="0"/>
        <v>143</v>
      </c>
      <c r="J59" s="18">
        <v>8486722436</v>
      </c>
      <c r="K59" s="18" t="s">
        <v>421</v>
      </c>
      <c r="L59" s="18" t="s">
        <v>422</v>
      </c>
      <c r="M59" s="18">
        <v>9706414722</v>
      </c>
      <c r="N59" s="18"/>
      <c r="O59" s="18"/>
      <c r="P59" s="24">
        <v>43640</v>
      </c>
      <c r="Q59" s="18" t="s">
        <v>72</v>
      </c>
      <c r="R59" s="48"/>
      <c r="S59" s="18"/>
      <c r="T59" s="48"/>
    </row>
    <row r="60" spans="1:20" x14ac:dyDescent="0.3">
      <c r="A60" s="4">
        <v>56</v>
      </c>
      <c r="B60" s="17" t="s">
        <v>63</v>
      </c>
      <c r="C60" s="18" t="s">
        <v>387</v>
      </c>
      <c r="D60" s="18" t="s">
        <v>25</v>
      </c>
      <c r="E60" s="19">
        <v>71</v>
      </c>
      <c r="F60" s="18"/>
      <c r="G60" s="19">
        <v>31</v>
      </c>
      <c r="H60" s="19">
        <v>31</v>
      </c>
      <c r="I60" s="60">
        <f t="shared" si="0"/>
        <v>62</v>
      </c>
      <c r="J60" s="18">
        <v>8011405944</v>
      </c>
      <c r="K60" s="18" t="s">
        <v>423</v>
      </c>
      <c r="L60" s="18" t="s">
        <v>424</v>
      </c>
      <c r="M60" s="18">
        <v>9435126616</v>
      </c>
      <c r="N60" s="18" t="s">
        <v>425</v>
      </c>
      <c r="O60" s="18">
        <v>9859687686</v>
      </c>
      <c r="P60" s="24">
        <v>43641</v>
      </c>
      <c r="Q60" s="18" t="s">
        <v>73</v>
      </c>
      <c r="R60" s="48"/>
      <c r="S60" s="18"/>
      <c r="T60" s="48"/>
    </row>
    <row r="61" spans="1:20" ht="33" x14ac:dyDescent="0.3">
      <c r="A61" s="4">
        <v>57</v>
      </c>
      <c r="B61" s="17" t="s">
        <v>63</v>
      </c>
      <c r="C61" s="18" t="s">
        <v>388</v>
      </c>
      <c r="D61" s="18" t="s">
        <v>23</v>
      </c>
      <c r="E61" s="19">
        <v>72</v>
      </c>
      <c r="F61" s="18"/>
      <c r="G61" s="19">
        <v>45</v>
      </c>
      <c r="H61" s="19">
        <v>48</v>
      </c>
      <c r="I61" s="60">
        <f t="shared" si="0"/>
        <v>93</v>
      </c>
      <c r="J61" s="18">
        <v>8472831381</v>
      </c>
      <c r="K61" s="18" t="s">
        <v>423</v>
      </c>
      <c r="L61" s="18" t="s">
        <v>424</v>
      </c>
      <c r="M61" s="18">
        <v>9435126616</v>
      </c>
      <c r="N61" s="18" t="s">
        <v>426</v>
      </c>
      <c r="O61" s="18">
        <v>9577892959</v>
      </c>
      <c r="P61" s="24">
        <v>43642</v>
      </c>
      <c r="Q61" s="18" t="s">
        <v>74</v>
      </c>
      <c r="R61" s="48"/>
      <c r="S61" s="18"/>
      <c r="T61" s="48"/>
    </row>
    <row r="62" spans="1:20" x14ac:dyDescent="0.3">
      <c r="A62" s="4">
        <v>58</v>
      </c>
      <c r="B62" s="17" t="s">
        <v>63</v>
      </c>
      <c r="C62" s="18" t="s">
        <v>389</v>
      </c>
      <c r="D62" s="18" t="s">
        <v>25</v>
      </c>
      <c r="E62" s="19">
        <v>153</v>
      </c>
      <c r="F62" s="18"/>
      <c r="G62" s="19">
        <v>88</v>
      </c>
      <c r="H62" s="19">
        <v>42</v>
      </c>
      <c r="I62" s="60">
        <f t="shared" si="0"/>
        <v>130</v>
      </c>
      <c r="J62" s="18">
        <v>9954723117</v>
      </c>
      <c r="K62" s="18" t="s">
        <v>423</v>
      </c>
      <c r="L62" s="18" t="s">
        <v>424</v>
      </c>
      <c r="M62" s="18">
        <v>9435126616</v>
      </c>
      <c r="N62" s="18"/>
      <c r="O62" s="18"/>
      <c r="P62" s="24">
        <v>43643</v>
      </c>
      <c r="Q62" s="18" t="s">
        <v>75</v>
      </c>
      <c r="R62" s="48"/>
      <c r="S62" s="18"/>
      <c r="T62" s="48"/>
    </row>
    <row r="63" spans="1:20" x14ac:dyDescent="0.3">
      <c r="A63" s="4">
        <v>59</v>
      </c>
      <c r="B63" s="17" t="s">
        <v>63</v>
      </c>
      <c r="C63" s="18" t="s">
        <v>390</v>
      </c>
      <c r="D63" s="18" t="s">
        <v>25</v>
      </c>
      <c r="E63" s="19">
        <v>230</v>
      </c>
      <c r="F63" s="18"/>
      <c r="G63" s="19">
        <v>32</v>
      </c>
      <c r="H63" s="19">
        <v>38</v>
      </c>
      <c r="I63" s="60">
        <f t="shared" si="0"/>
        <v>70</v>
      </c>
      <c r="J63" s="18">
        <v>9859408293</v>
      </c>
      <c r="K63" s="18" t="s">
        <v>421</v>
      </c>
      <c r="L63" s="18" t="s">
        <v>422</v>
      </c>
      <c r="M63" s="18">
        <v>9706414722</v>
      </c>
      <c r="N63" s="18"/>
      <c r="O63" s="18"/>
      <c r="P63" s="24">
        <v>43644</v>
      </c>
      <c r="Q63" s="18" t="s">
        <v>76</v>
      </c>
      <c r="R63" s="48"/>
      <c r="S63" s="18"/>
      <c r="T63" s="48"/>
    </row>
    <row r="64" spans="1:20" x14ac:dyDescent="0.3">
      <c r="A64" s="4">
        <v>60</v>
      </c>
      <c r="B64" s="17" t="s">
        <v>63</v>
      </c>
      <c r="C64" s="18" t="s">
        <v>391</v>
      </c>
      <c r="D64" s="18" t="s">
        <v>25</v>
      </c>
      <c r="E64" s="19">
        <v>231</v>
      </c>
      <c r="F64" s="18"/>
      <c r="G64" s="19">
        <v>56</v>
      </c>
      <c r="H64" s="19">
        <v>72</v>
      </c>
      <c r="I64" s="60">
        <f t="shared" si="0"/>
        <v>128</v>
      </c>
      <c r="J64" s="18">
        <v>9678182846</v>
      </c>
      <c r="K64" s="18" t="s">
        <v>421</v>
      </c>
      <c r="L64" s="18" t="s">
        <v>422</v>
      </c>
      <c r="M64" s="18">
        <v>9706414722</v>
      </c>
      <c r="N64" s="18"/>
      <c r="O64" s="18"/>
      <c r="P64" s="24">
        <v>43645</v>
      </c>
      <c r="Q64" s="18" t="s">
        <v>77</v>
      </c>
      <c r="R64" s="48"/>
      <c r="S64" s="18"/>
      <c r="T64" s="48"/>
    </row>
    <row r="65" spans="1:20" x14ac:dyDescent="0.3">
      <c r="A65" s="4">
        <v>61</v>
      </c>
      <c r="B65" s="58"/>
      <c r="C65" s="58"/>
      <c r="D65" s="58"/>
      <c r="E65" s="17"/>
      <c r="F65" s="58"/>
      <c r="G65" s="17"/>
      <c r="H65" s="17"/>
      <c r="I65" s="60">
        <f t="shared" si="0"/>
        <v>0</v>
      </c>
      <c r="J65" s="58"/>
      <c r="K65" s="58"/>
      <c r="L65" s="58"/>
      <c r="M65" s="58"/>
      <c r="N65" s="58"/>
      <c r="O65" s="58"/>
      <c r="P65" s="65">
        <v>43646</v>
      </c>
      <c r="Q65" s="66" t="s">
        <v>78</v>
      </c>
      <c r="R65" s="18"/>
      <c r="S65" s="18"/>
      <c r="T65" s="18"/>
    </row>
    <row r="66" spans="1:20" x14ac:dyDescent="0.3">
      <c r="A66" s="4">
        <v>62</v>
      </c>
      <c r="B66" s="17"/>
      <c r="C66" s="18"/>
      <c r="D66" s="18"/>
      <c r="E66" s="19"/>
      <c r="F66" s="18"/>
      <c r="G66" s="19"/>
      <c r="H66" s="19"/>
      <c r="I66" s="60">
        <f t="shared" si="0"/>
        <v>0</v>
      </c>
      <c r="J66" s="18"/>
      <c r="K66" s="18"/>
      <c r="L66" s="18"/>
      <c r="M66" s="18"/>
      <c r="N66" s="18"/>
      <c r="O66" s="18"/>
      <c r="P66" s="24"/>
      <c r="Q66" s="18"/>
      <c r="R66" s="18"/>
      <c r="S66" s="18"/>
      <c r="T66" s="18"/>
    </row>
    <row r="67" spans="1:20" x14ac:dyDescent="0.3">
      <c r="A67" s="4">
        <v>63</v>
      </c>
      <c r="B67" s="17"/>
      <c r="C67" s="18"/>
      <c r="D67" s="18"/>
      <c r="E67" s="19"/>
      <c r="F67" s="18"/>
      <c r="G67" s="19"/>
      <c r="H67" s="19"/>
      <c r="I67" s="60">
        <f t="shared" si="0"/>
        <v>0</v>
      </c>
      <c r="J67" s="18"/>
      <c r="K67" s="18"/>
      <c r="L67" s="18"/>
      <c r="M67" s="18"/>
      <c r="N67" s="18"/>
      <c r="O67" s="18"/>
      <c r="P67" s="24"/>
      <c r="Q67" s="18"/>
      <c r="R67" s="18"/>
      <c r="S67" s="18"/>
      <c r="T67" s="18"/>
    </row>
    <row r="68" spans="1:20" x14ac:dyDescent="0.3">
      <c r="A68" s="4">
        <v>64</v>
      </c>
      <c r="B68" s="17"/>
      <c r="C68" s="18"/>
      <c r="D68" s="18"/>
      <c r="E68" s="19"/>
      <c r="F68" s="18"/>
      <c r="G68" s="19"/>
      <c r="H68" s="19"/>
      <c r="I68" s="60">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60">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x14ac:dyDescent="0.3">
      <c r="A71" s="4">
        <v>67</v>
      </c>
      <c r="B71" s="17"/>
      <c r="C71" s="18"/>
      <c r="D71" s="18"/>
      <c r="E71" s="19"/>
      <c r="F71" s="18"/>
      <c r="G71" s="19"/>
      <c r="H71" s="19"/>
      <c r="I71" s="60">
        <f t="shared" si="1"/>
        <v>0</v>
      </c>
      <c r="J71" s="18"/>
      <c r="K71" s="18"/>
      <c r="L71" s="18"/>
      <c r="M71" s="18"/>
      <c r="N71" s="18"/>
      <c r="O71" s="18"/>
      <c r="P71" s="24"/>
      <c r="Q71" s="18"/>
      <c r="R71" s="18"/>
      <c r="S71" s="18"/>
      <c r="T71" s="18"/>
    </row>
    <row r="72" spans="1:20" x14ac:dyDescent="0.3">
      <c r="A72" s="4">
        <v>68</v>
      </c>
      <c r="B72" s="17"/>
      <c r="C72" s="18"/>
      <c r="D72" s="18"/>
      <c r="E72" s="19"/>
      <c r="F72" s="18"/>
      <c r="G72" s="19"/>
      <c r="H72" s="19"/>
      <c r="I72" s="60">
        <f t="shared" si="1"/>
        <v>0</v>
      </c>
      <c r="J72" s="18"/>
      <c r="K72" s="18"/>
      <c r="L72" s="18"/>
      <c r="M72" s="18"/>
      <c r="N72" s="18"/>
      <c r="O72" s="18"/>
      <c r="P72" s="24"/>
      <c r="Q72" s="18"/>
      <c r="R72" s="18"/>
      <c r="S72" s="18"/>
      <c r="T72" s="18"/>
    </row>
    <row r="73" spans="1:20" x14ac:dyDescent="0.3">
      <c r="A73" s="4">
        <v>69</v>
      </c>
      <c r="B73" s="17"/>
      <c r="C73" s="18"/>
      <c r="D73" s="18"/>
      <c r="E73" s="19"/>
      <c r="F73" s="18"/>
      <c r="G73" s="19"/>
      <c r="H73" s="19"/>
      <c r="I73" s="60">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0">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0">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0">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0">
        <f t="shared" si="1"/>
        <v>0</v>
      </c>
      <c r="J77" s="18"/>
      <c r="K77" s="18"/>
      <c r="L77" s="18"/>
      <c r="M77" s="18"/>
      <c r="N77" s="18"/>
      <c r="O77" s="18"/>
      <c r="P77" s="24"/>
      <c r="Q77" s="18"/>
      <c r="R77" s="18"/>
      <c r="S77" s="18"/>
      <c r="T77" s="18"/>
    </row>
    <row r="78" spans="1:20" x14ac:dyDescent="0.3">
      <c r="A78" s="4">
        <v>74</v>
      </c>
      <c r="B78" s="17"/>
      <c r="C78" s="18"/>
      <c r="D78" s="18"/>
      <c r="E78" s="19"/>
      <c r="F78" s="18"/>
      <c r="G78" s="19"/>
      <c r="H78" s="19"/>
      <c r="I78" s="60">
        <f t="shared" si="1"/>
        <v>0</v>
      </c>
      <c r="J78" s="18"/>
      <c r="K78" s="18"/>
      <c r="L78" s="18"/>
      <c r="M78" s="18"/>
      <c r="N78" s="18"/>
      <c r="O78" s="18"/>
      <c r="P78" s="24"/>
      <c r="Q78" s="18"/>
      <c r="R78" s="18"/>
      <c r="S78" s="18"/>
      <c r="T78" s="18"/>
    </row>
    <row r="79" spans="1:20" x14ac:dyDescent="0.3">
      <c r="A79" s="4">
        <v>75</v>
      </c>
      <c r="B79" s="17"/>
      <c r="C79" s="18"/>
      <c r="D79" s="18"/>
      <c r="E79" s="19"/>
      <c r="F79" s="18"/>
      <c r="G79" s="19"/>
      <c r="H79" s="19"/>
      <c r="I79" s="60">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0">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0">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0">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47</v>
      </c>
      <c r="D165" s="21"/>
      <c r="E165" s="13"/>
      <c r="F165" s="21"/>
      <c r="G165" s="61">
        <f>SUM(G5:G164)</f>
        <v>2385</v>
      </c>
      <c r="H165" s="61">
        <f>SUM(H5:H164)</f>
        <v>2683</v>
      </c>
      <c r="I165" s="61">
        <f>SUM(I5:I164)</f>
        <v>5068</v>
      </c>
      <c r="J165" s="21"/>
      <c r="K165" s="21"/>
      <c r="L165" s="21"/>
      <c r="M165" s="21"/>
      <c r="N165" s="21"/>
      <c r="O165" s="21"/>
      <c r="P165" s="14"/>
      <c r="Q165" s="21"/>
      <c r="R165" s="21"/>
      <c r="S165" s="21"/>
      <c r="T165" s="12"/>
    </row>
    <row r="166" spans="1:20" x14ac:dyDescent="0.3">
      <c r="A166" s="44" t="s">
        <v>62</v>
      </c>
      <c r="B166" s="10">
        <f>COUNTIF(B$5:B$164,"Team 1")</f>
        <v>23</v>
      </c>
      <c r="C166" s="44" t="s">
        <v>25</v>
      </c>
      <c r="D166" s="10">
        <f>COUNTIF(D5:D164,"Anganwadi")</f>
        <v>27</v>
      </c>
    </row>
    <row r="167" spans="1:20" x14ac:dyDescent="0.3">
      <c r="A167" s="44" t="s">
        <v>63</v>
      </c>
      <c r="B167" s="10">
        <f>COUNTIF(B$6:B$164,"Team 2")</f>
        <v>24</v>
      </c>
      <c r="C167" s="44" t="s">
        <v>23</v>
      </c>
      <c r="D167" s="10">
        <f>COUNTIF(D5:D164,"School")</f>
        <v>20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T80"/>
    </sheetView>
  </sheetViews>
  <sheetFormatPr defaultRowHeight="16.5" x14ac:dyDescent="0.3"/>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x14ac:dyDescent="0.3">
      <c r="A1" s="153" t="s">
        <v>70</v>
      </c>
      <c r="B1" s="153"/>
      <c r="C1" s="153"/>
      <c r="D1" s="56"/>
      <c r="E1" s="56"/>
      <c r="F1" s="56"/>
      <c r="G1" s="56"/>
      <c r="H1" s="56"/>
      <c r="I1" s="56"/>
      <c r="J1" s="56"/>
      <c r="K1" s="56"/>
      <c r="L1" s="56"/>
      <c r="M1" s="155"/>
      <c r="N1" s="155"/>
      <c r="O1" s="155"/>
      <c r="P1" s="155"/>
      <c r="Q1" s="155"/>
      <c r="R1" s="155"/>
      <c r="S1" s="155"/>
      <c r="T1" s="155"/>
    </row>
    <row r="2" spans="1:20" x14ac:dyDescent="0.3">
      <c r="A2" s="149" t="s">
        <v>59</v>
      </c>
      <c r="B2" s="150"/>
      <c r="C2" s="150"/>
      <c r="D2" s="25">
        <v>43647</v>
      </c>
      <c r="E2" s="22"/>
      <c r="F2" s="22"/>
      <c r="G2" s="22"/>
      <c r="H2" s="22"/>
      <c r="I2" s="22"/>
      <c r="J2" s="22"/>
      <c r="K2" s="22"/>
      <c r="L2" s="22"/>
      <c r="M2" s="22"/>
      <c r="N2" s="22"/>
      <c r="O2" s="22"/>
      <c r="P2" s="22"/>
      <c r="Q2" s="22"/>
      <c r="R2" s="22"/>
      <c r="S2" s="22"/>
    </row>
    <row r="3" spans="1:20" ht="24" customHeight="1" x14ac:dyDescent="0.3">
      <c r="A3" s="145" t="s">
        <v>14</v>
      </c>
      <c r="B3" s="147" t="s">
        <v>61</v>
      </c>
      <c r="C3" s="144" t="s">
        <v>7</v>
      </c>
      <c r="D3" s="144" t="s">
        <v>55</v>
      </c>
      <c r="E3" s="144" t="s">
        <v>16</v>
      </c>
      <c r="F3" s="151" t="s">
        <v>17</v>
      </c>
      <c r="G3" s="144" t="s">
        <v>8</v>
      </c>
      <c r="H3" s="144"/>
      <c r="I3" s="144"/>
      <c r="J3" s="144" t="s">
        <v>31</v>
      </c>
      <c r="K3" s="147" t="s">
        <v>33</v>
      </c>
      <c r="L3" s="147" t="s">
        <v>50</v>
      </c>
      <c r="M3" s="147" t="s">
        <v>51</v>
      </c>
      <c r="N3" s="147" t="s">
        <v>34</v>
      </c>
      <c r="O3" s="147" t="s">
        <v>35</v>
      </c>
      <c r="P3" s="145" t="s">
        <v>54</v>
      </c>
      <c r="Q3" s="144" t="s">
        <v>52</v>
      </c>
      <c r="R3" s="144" t="s">
        <v>32</v>
      </c>
      <c r="S3" s="144" t="s">
        <v>53</v>
      </c>
      <c r="T3" s="144" t="s">
        <v>13</v>
      </c>
    </row>
    <row r="4" spans="1:20" ht="25.5" customHeight="1" x14ac:dyDescent="0.3">
      <c r="A4" s="145"/>
      <c r="B4" s="152"/>
      <c r="C4" s="144"/>
      <c r="D4" s="144"/>
      <c r="E4" s="144"/>
      <c r="F4" s="151"/>
      <c r="G4" s="23" t="s">
        <v>9</v>
      </c>
      <c r="H4" s="23" t="s">
        <v>10</v>
      </c>
      <c r="I4" s="23" t="s">
        <v>11</v>
      </c>
      <c r="J4" s="144"/>
      <c r="K4" s="148"/>
      <c r="L4" s="148"/>
      <c r="M4" s="148"/>
      <c r="N4" s="148"/>
      <c r="O4" s="148"/>
      <c r="P4" s="145"/>
      <c r="Q4" s="145"/>
      <c r="R4" s="144"/>
      <c r="S4" s="144"/>
      <c r="T4" s="144"/>
    </row>
    <row r="5" spans="1:20" ht="33" x14ac:dyDescent="0.3">
      <c r="A5" s="4">
        <v>1</v>
      </c>
      <c r="B5" s="17" t="s">
        <v>62</v>
      </c>
      <c r="C5" s="48" t="s">
        <v>427</v>
      </c>
      <c r="D5" s="48" t="s">
        <v>25</v>
      </c>
      <c r="E5" s="19">
        <v>198</v>
      </c>
      <c r="F5" s="48"/>
      <c r="G5" s="19">
        <v>57</v>
      </c>
      <c r="H5" s="19">
        <v>77</v>
      </c>
      <c r="I5" s="60">
        <f>SUM(G5:H5)</f>
        <v>134</v>
      </c>
      <c r="J5" s="48">
        <v>9401040877</v>
      </c>
      <c r="K5" s="48" t="s">
        <v>407</v>
      </c>
      <c r="L5" s="48" t="s">
        <v>100</v>
      </c>
      <c r="M5" s="48">
        <v>9435935543</v>
      </c>
      <c r="N5" s="48" t="s">
        <v>408</v>
      </c>
      <c r="O5" s="48">
        <v>8011689392</v>
      </c>
      <c r="P5" s="49">
        <v>43647</v>
      </c>
      <c r="Q5" s="48" t="s">
        <v>72</v>
      </c>
      <c r="R5" s="48"/>
      <c r="S5" s="18"/>
      <c r="T5" s="18"/>
    </row>
    <row r="6" spans="1:20" x14ac:dyDescent="0.3">
      <c r="A6" s="4">
        <v>2</v>
      </c>
      <c r="B6" s="17" t="s">
        <v>62</v>
      </c>
      <c r="C6" s="48" t="s">
        <v>428</v>
      </c>
      <c r="D6" s="48" t="s">
        <v>25</v>
      </c>
      <c r="E6" s="19">
        <v>199</v>
      </c>
      <c r="F6" s="48"/>
      <c r="G6" s="19">
        <v>45</v>
      </c>
      <c r="H6" s="19">
        <v>56</v>
      </c>
      <c r="I6" s="60">
        <f t="shared" ref="I6:I69" si="0">SUM(G6:H6)</f>
        <v>101</v>
      </c>
      <c r="J6" s="48">
        <v>8473861217</v>
      </c>
      <c r="K6" s="48"/>
      <c r="L6" s="48" t="s">
        <v>105</v>
      </c>
      <c r="M6" s="48">
        <v>9854371742</v>
      </c>
      <c r="N6" s="48" t="s">
        <v>476</v>
      </c>
      <c r="O6" s="48">
        <v>9957154952</v>
      </c>
      <c r="P6" s="49">
        <v>43648</v>
      </c>
      <c r="Q6" s="48" t="s">
        <v>73</v>
      </c>
      <c r="R6" s="48"/>
      <c r="S6" s="18"/>
      <c r="T6" s="18"/>
    </row>
    <row r="7" spans="1:20" ht="33" x14ac:dyDescent="0.3">
      <c r="A7" s="4">
        <v>3</v>
      </c>
      <c r="B7" s="17" t="s">
        <v>62</v>
      </c>
      <c r="C7" s="48" t="s">
        <v>429</v>
      </c>
      <c r="D7" s="48" t="s">
        <v>25</v>
      </c>
      <c r="E7" s="19">
        <v>200</v>
      </c>
      <c r="F7" s="48"/>
      <c r="G7" s="19">
        <v>45</v>
      </c>
      <c r="H7" s="19">
        <v>56</v>
      </c>
      <c r="I7" s="60">
        <f t="shared" si="0"/>
        <v>101</v>
      </c>
      <c r="J7" s="48">
        <v>9707784805</v>
      </c>
      <c r="K7" s="48" t="s">
        <v>96</v>
      </c>
      <c r="L7" s="48" t="s">
        <v>97</v>
      </c>
      <c r="M7" s="48">
        <v>9854973916</v>
      </c>
      <c r="N7" s="48" t="s">
        <v>410</v>
      </c>
      <c r="O7" s="48">
        <v>8486487687</v>
      </c>
      <c r="P7" s="49">
        <v>43649</v>
      </c>
      <c r="Q7" s="48" t="s">
        <v>74</v>
      </c>
      <c r="R7" s="48"/>
      <c r="S7" s="18"/>
      <c r="T7" s="18"/>
    </row>
    <row r="8" spans="1:20" x14ac:dyDescent="0.3">
      <c r="A8" s="4">
        <v>4</v>
      </c>
      <c r="B8" s="17" t="s">
        <v>62</v>
      </c>
      <c r="C8" s="48" t="s">
        <v>430</v>
      </c>
      <c r="D8" s="48" t="s">
        <v>25</v>
      </c>
      <c r="E8" s="19">
        <v>135</v>
      </c>
      <c r="F8" s="48"/>
      <c r="G8" s="19">
        <v>64</v>
      </c>
      <c r="H8" s="19">
        <v>61</v>
      </c>
      <c r="I8" s="60">
        <f t="shared" si="0"/>
        <v>125</v>
      </c>
      <c r="J8" s="17">
        <v>986484563</v>
      </c>
      <c r="K8" s="48" t="s">
        <v>407</v>
      </c>
      <c r="L8" s="48" t="s">
        <v>100</v>
      </c>
      <c r="M8" s="48">
        <v>9435935543</v>
      </c>
      <c r="N8" s="48" t="s">
        <v>404</v>
      </c>
      <c r="O8" s="48">
        <v>8721875053</v>
      </c>
      <c r="P8" s="49">
        <v>43650</v>
      </c>
      <c r="Q8" s="48" t="s">
        <v>75</v>
      </c>
      <c r="R8" s="48"/>
      <c r="S8" s="18"/>
      <c r="T8" s="18"/>
    </row>
    <row r="9" spans="1:20" ht="33" x14ac:dyDescent="0.3">
      <c r="A9" s="4">
        <v>5</v>
      </c>
      <c r="B9" s="17" t="s">
        <v>62</v>
      </c>
      <c r="C9" s="48" t="s">
        <v>224</v>
      </c>
      <c r="D9" s="48" t="s">
        <v>25</v>
      </c>
      <c r="E9" s="19">
        <v>191</v>
      </c>
      <c r="F9" s="48"/>
      <c r="G9" s="19">
        <v>42</v>
      </c>
      <c r="H9" s="19">
        <v>56</v>
      </c>
      <c r="I9" s="60">
        <f t="shared" si="0"/>
        <v>98</v>
      </c>
      <c r="J9" s="48">
        <v>9678949304</v>
      </c>
      <c r="K9" s="48" t="s">
        <v>407</v>
      </c>
      <c r="L9" s="48" t="s">
        <v>100</v>
      </c>
      <c r="M9" s="48">
        <v>9435935543</v>
      </c>
      <c r="N9" s="48" t="s">
        <v>101</v>
      </c>
      <c r="O9" s="48">
        <v>9707060249</v>
      </c>
      <c r="P9" s="49">
        <v>43651</v>
      </c>
      <c r="Q9" s="48" t="s">
        <v>76</v>
      </c>
      <c r="R9" s="48"/>
      <c r="S9" s="18"/>
      <c r="T9" s="18"/>
    </row>
    <row r="10" spans="1:20" x14ac:dyDescent="0.3">
      <c r="A10" s="4">
        <v>6</v>
      </c>
      <c r="B10" s="17" t="s">
        <v>62</v>
      </c>
      <c r="C10" s="48" t="s">
        <v>431</v>
      </c>
      <c r="D10" s="48" t="s">
        <v>25</v>
      </c>
      <c r="E10" s="19">
        <v>34</v>
      </c>
      <c r="F10" s="48"/>
      <c r="G10" s="19">
        <v>45</v>
      </c>
      <c r="H10" s="19">
        <v>47</v>
      </c>
      <c r="I10" s="60">
        <f t="shared" si="0"/>
        <v>92</v>
      </c>
      <c r="J10" s="48">
        <v>9613627358</v>
      </c>
      <c r="K10" s="48" t="s">
        <v>407</v>
      </c>
      <c r="L10" s="48" t="s">
        <v>100</v>
      </c>
      <c r="M10" s="48">
        <v>9435935543</v>
      </c>
      <c r="N10" s="48" t="s">
        <v>477</v>
      </c>
      <c r="O10" s="48">
        <v>7896414198</v>
      </c>
      <c r="P10" s="49">
        <v>43652</v>
      </c>
      <c r="Q10" s="48" t="s">
        <v>77</v>
      </c>
      <c r="R10" s="48"/>
      <c r="S10" s="18"/>
      <c r="T10" s="18"/>
    </row>
    <row r="11" spans="1:20" x14ac:dyDescent="0.3">
      <c r="A11" s="4">
        <v>7</v>
      </c>
      <c r="B11" s="17"/>
      <c r="C11" s="58"/>
      <c r="D11" s="58"/>
      <c r="E11" s="17"/>
      <c r="F11" s="58"/>
      <c r="G11" s="17"/>
      <c r="H11" s="17"/>
      <c r="I11" s="60">
        <f t="shared" si="0"/>
        <v>0</v>
      </c>
      <c r="J11" s="58"/>
      <c r="K11" s="58"/>
      <c r="L11" s="58"/>
      <c r="M11" s="58"/>
      <c r="N11" s="58"/>
      <c r="O11" s="58"/>
      <c r="P11" s="90">
        <v>43653</v>
      </c>
      <c r="Q11" s="89" t="s">
        <v>78</v>
      </c>
      <c r="R11" s="48"/>
      <c r="S11" s="18"/>
      <c r="T11" s="18"/>
    </row>
    <row r="12" spans="1:20" x14ac:dyDescent="0.3">
      <c r="A12" s="4">
        <v>8</v>
      </c>
      <c r="B12" s="17" t="s">
        <v>62</v>
      </c>
      <c r="C12" s="48" t="s">
        <v>432</v>
      </c>
      <c r="D12" s="48" t="s">
        <v>25</v>
      </c>
      <c r="E12" s="19">
        <v>192</v>
      </c>
      <c r="F12" s="48"/>
      <c r="G12" s="19">
        <v>53</v>
      </c>
      <c r="H12" s="19">
        <v>56</v>
      </c>
      <c r="I12" s="60">
        <f t="shared" si="0"/>
        <v>109</v>
      </c>
      <c r="J12" s="48">
        <v>9957899630</v>
      </c>
      <c r="K12" s="48" t="s">
        <v>407</v>
      </c>
      <c r="L12" s="48" t="s">
        <v>100</v>
      </c>
      <c r="M12" s="48">
        <v>9435935543</v>
      </c>
      <c r="N12" s="48" t="s">
        <v>110</v>
      </c>
      <c r="O12" s="48">
        <v>9613476344</v>
      </c>
      <c r="P12" s="49">
        <v>43654</v>
      </c>
      <c r="Q12" s="48" t="s">
        <v>72</v>
      </c>
      <c r="R12" s="48"/>
      <c r="S12" s="18"/>
      <c r="T12" s="18"/>
    </row>
    <row r="13" spans="1:20" x14ac:dyDescent="0.3">
      <c r="A13" s="4">
        <v>9</v>
      </c>
      <c r="B13" s="17" t="s">
        <v>62</v>
      </c>
      <c r="C13" s="48" t="s">
        <v>433</v>
      </c>
      <c r="D13" s="48" t="s">
        <v>25</v>
      </c>
      <c r="E13" s="19">
        <v>10</v>
      </c>
      <c r="F13" s="48"/>
      <c r="G13" s="19">
        <v>47</v>
      </c>
      <c r="H13" s="19">
        <v>63</v>
      </c>
      <c r="I13" s="60">
        <f t="shared" si="0"/>
        <v>110</v>
      </c>
      <c r="J13" s="48"/>
      <c r="K13" s="48" t="s">
        <v>96</v>
      </c>
      <c r="L13" s="48" t="s">
        <v>97</v>
      </c>
      <c r="M13" s="48">
        <v>9854973916</v>
      </c>
      <c r="N13" s="48" t="s">
        <v>410</v>
      </c>
      <c r="O13" s="48">
        <v>8486487687</v>
      </c>
      <c r="P13" s="49">
        <v>43655</v>
      </c>
      <c r="Q13" s="48" t="s">
        <v>73</v>
      </c>
      <c r="R13" s="48"/>
      <c r="S13" s="18"/>
      <c r="T13" s="18"/>
    </row>
    <row r="14" spans="1:20" ht="33" x14ac:dyDescent="0.3">
      <c r="A14" s="4">
        <v>10</v>
      </c>
      <c r="B14" s="17" t="s">
        <v>62</v>
      </c>
      <c r="C14" s="48" t="s">
        <v>434</v>
      </c>
      <c r="D14" s="48" t="s">
        <v>25</v>
      </c>
      <c r="E14" s="19">
        <v>35</v>
      </c>
      <c r="F14" s="48"/>
      <c r="G14" s="19">
        <v>41</v>
      </c>
      <c r="H14" s="19">
        <v>43</v>
      </c>
      <c r="I14" s="60">
        <f t="shared" si="0"/>
        <v>84</v>
      </c>
      <c r="J14" s="48">
        <v>7896525754</v>
      </c>
      <c r="K14" s="48" t="s">
        <v>407</v>
      </c>
      <c r="L14" s="48" t="s">
        <v>100</v>
      </c>
      <c r="M14" s="48">
        <v>9435935543</v>
      </c>
      <c r="N14" s="48" t="s">
        <v>476</v>
      </c>
      <c r="O14" s="48">
        <v>9957154952</v>
      </c>
      <c r="P14" s="49">
        <v>43656</v>
      </c>
      <c r="Q14" s="48" t="s">
        <v>74</v>
      </c>
      <c r="R14" s="48"/>
      <c r="S14" s="18"/>
      <c r="T14" s="18"/>
    </row>
    <row r="15" spans="1:20" x14ac:dyDescent="0.3">
      <c r="A15" s="4">
        <v>11</v>
      </c>
      <c r="B15" s="17"/>
      <c r="C15" s="48"/>
      <c r="D15" s="48"/>
      <c r="E15" s="19"/>
      <c r="F15" s="48"/>
      <c r="G15" s="19"/>
      <c r="H15" s="19"/>
      <c r="I15" s="60">
        <f t="shared" si="0"/>
        <v>0</v>
      </c>
      <c r="J15" s="48"/>
      <c r="K15" s="48"/>
      <c r="L15" s="48"/>
      <c r="M15" s="48"/>
      <c r="N15" s="48" t="s">
        <v>478</v>
      </c>
      <c r="O15" s="48">
        <v>9954997519</v>
      </c>
      <c r="P15" s="49">
        <v>43657</v>
      </c>
      <c r="Q15" s="48" t="s">
        <v>75</v>
      </c>
      <c r="R15" s="48"/>
      <c r="S15" s="18"/>
      <c r="T15" s="18"/>
    </row>
    <row r="16" spans="1:20" x14ac:dyDescent="0.3">
      <c r="A16" s="4">
        <v>12</v>
      </c>
      <c r="B16" s="17" t="s">
        <v>62</v>
      </c>
      <c r="C16" s="48" t="s">
        <v>435</v>
      </c>
      <c r="D16" s="48" t="s">
        <v>25</v>
      </c>
      <c r="E16" s="19">
        <v>36</v>
      </c>
      <c r="F16" s="48"/>
      <c r="G16" s="19">
        <v>48</v>
      </c>
      <c r="H16" s="19">
        <v>49</v>
      </c>
      <c r="I16" s="60">
        <f t="shared" si="0"/>
        <v>97</v>
      </c>
      <c r="J16" s="48">
        <v>9954739863</v>
      </c>
      <c r="K16" s="48" t="s">
        <v>407</v>
      </c>
      <c r="L16" s="48" t="s">
        <v>100</v>
      </c>
      <c r="M16" s="48">
        <v>9435935543</v>
      </c>
      <c r="N16" s="48" t="s">
        <v>478</v>
      </c>
      <c r="O16" s="48">
        <v>9954997519</v>
      </c>
      <c r="P16" s="49">
        <v>43658</v>
      </c>
      <c r="Q16" s="48" t="s">
        <v>76</v>
      </c>
      <c r="R16" s="48"/>
      <c r="S16" s="18"/>
      <c r="T16" s="18"/>
    </row>
    <row r="17" spans="1:20" x14ac:dyDescent="0.3">
      <c r="A17" s="4">
        <v>13</v>
      </c>
      <c r="B17" s="17" t="s">
        <v>62</v>
      </c>
      <c r="C17" s="48" t="s">
        <v>436</v>
      </c>
      <c r="D17" s="48" t="s">
        <v>25</v>
      </c>
      <c r="E17" s="19">
        <v>37</v>
      </c>
      <c r="F17" s="48"/>
      <c r="G17" s="19">
        <v>56</v>
      </c>
      <c r="H17" s="19">
        <v>61</v>
      </c>
      <c r="I17" s="60">
        <f t="shared" si="0"/>
        <v>117</v>
      </c>
      <c r="J17" s="48">
        <v>9954893326</v>
      </c>
      <c r="K17" s="48"/>
      <c r="L17" s="48" t="s">
        <v>105</v>
      </c>
      <c r="M17" s="48">
        <v>9854371742</v>
      </c>
      <c r="N17" s="48"/>
      <c r="O17" s="48"/>
      <c r="P17" s="49">
        <v>43659</v>
      </c>
      <c r="Q17" s="48" t="s">
        <v>77</v>
      </c>
      <c r="R17" s="48"/>
      <c r="S17" s="18"/>
      <c r="T17" s="18"/>
    </row>
    <row r="18" spans="1:20" x14ac:dyDescent="0.3">
      <c r="A18" s="4">
        <v>14</v>
      </c>
      <c r="B18" s="17"/>
      <c r="C18" s="58"/>
      <c r="D18" s="58"/>
      <c r="E18" s="17"/>
      <c r="F18" s="58"/>
      <c r="G18" s="17"/>
      <c r="H18" s="17"/>
      <c r="I18" s="60">
        <f t="shared" si="0"/>
        <v>0</v>
      </c>
      <c r="J18" s="58"/>
      <c r="K18" s="58"/>
      <c r="L18" s="58"/>
      <c r="M18" s="58"/>
      <c r="N18" s="58"/>
      <c r="O18" s="58"/>
      <c r="P18" s="90">
        <v>43660</v>
      </c>
      <c r="Q18" s="89" t="s">
        <v>78</v>
      </c>
      <c r="R18" s="48"/>
      <c r="S18" s="18"/>
      <c r="T18" s="18"/>
    </row>
    <row r="19" spans="1:20" x14ac:dyDescent="0.3">
      <c r="A19" s="4">
        <v>15</v>
      </c>
      <c r="B19" s="17" t="s">
        <v>62</v>
      </c>
      <c r="C19" s="48" t="s">
        <v>437</v>
      </c>
      <c r="D19" s="48" t="s">
        <v>25</v>
      </c>
      <c r="E19" s="19">
        <v>38</v>
      </c>
      <c r="F19" s="48"/>
      <c r="G19" s="19">
        <v>54</v>
      </c>
      <c r="H19" s="19">
        <v>55</v>
      </c>
      <c r="I19" s="60">
        <f t="shared" si="0"/>
        <v>109</v>
      </c>
      <c r="J19" s="48">
        <v>9854942500</v>
      </c>
      <c r="K19" s="48" t="s">
        <v>310</v>
      </c>
      <c r="L19" s="48" t="s">
        <v>311</v>
      </c>
      <c r="M19" s="48">
        <v>9435291912</v>
      </c>
      <c r="N19" s="48" t="s">
        <v>479</v>
      </c>
      <c r="O19" s="48">
        <v>9678342085</v>
      </c>
      <c r="P19" s="49">
        <v>43661</v>
      </c>
      <c r="Q19" s="48" t="s">
        <v>72</v>
      </c>
      <c r="R19" s="48"/>
      <c r="S19" s="18"/>
      <c r="T19" s="18"/>
    </row>
    <row r="20" spans="1:20" x14ac:dyDescent="0.3">
      <c r="A20" s="4">
        <v>16</v>
      </c>
      <c r="B20" s="17" t="s">
        <v>62</v>
      </c>
      <c r="C20" s="48" t="s">
        <v>438</v>
      </c>
      <c r="D20" s="48" t="s">
        <v>25</v>
      </c>
      <c r="E20" s="19">
        <v>196</v>
      </c>
      <c r="F20" s="48"/>
      <c r="G20" s="19">
        <v>64</v>
      </c>
      <c r="H20" s="19">
        <v>75</v>
      </c>
      <c r="I20" s="60">
        <f t="shared" si="0"/>
        <v>139</v>
      </c>
      <c r="J20" s="48"/>
      <c r="K20" s="48" t="s">
        <v>96</v>
      </c>
      <c r="L20" s="48" t="s">
        <v>97</v>
      </c>
      <c r="M20" s="48">
        <v>9854973916</v>
      </c>
      <c r="N20" s="48" t="s">
        <v>410</v>
      </c>
      <c r="O20" s="48">
        <v>8486487687</v>
      </c>
      <c r="P20" s="49">
        <v>43662</v>
      </c>
      <c r="Q20" s="48" t="s">
        <v>73</v>
      </c>
      <c r="R20" s="48"/>
      <c r="S20" s="18"/>
      <c r="T20" s="18"/>
    </row>
    <row r="21" spans="1:20" ht="33" x14ac:dyDescent="0.3">
      <c r="A21" s="4">
        <v>17</v>
      </c>
      <c r="B21" s="17" t="s">
        <v>62</v>
      </c>
      <c r="C21" s="48" t="s">
        <v>439</v>
      </c>
      <c r="D21" s="48" t="s">
        <v>25</v>
      </c>
      <c r="E21" s="19">
        <v>186</v>
      </c>
      <c r="F21" s="48"/>
      <c r="G21" s="19">
        <v>37</v>
      </c>
      <c r="H21" s="19">
        <v>51</v>
      </c>
      <c r="I21" s="60">
        <f t="shared" si="0"/>
        <v>88</v>
      </c>
      <c r="J21" s="48">
        <v>8011147288</v>
      </c>
      <c r="K21" s="48" t="s">
        <v>96</v>
      </c>
      <c r="L21" s="48" t="s">
        <v>97</v>
      </c>
      <c r="M21" s="48">
        <v>9854973916</v>
      </c>
      <c r="N21" s="48"/>
      <c r="O21" s="48"/>
      <c r="P21" s="49">
        <v>43663</v>
      </c>
      <c r="Q21" s="48" t="s">
        <v>74</v>
      </c>
      <c r="R21" s="48"/>
      <c r="S21" s="18"/>
      <c r="T21" s="18"/>
    </row>
    <row r="22" spans="1:20" x14ac:dyDescent="0.3">
      <c r="A22" s="4">
        <v>18</v>
      </c>
      <c r="B22" s="17" t="s">
        <v>62</v>
      </c>
      <c r="C22" s="48" t="s">
        <v>440</v>
      </c>
      <c r="D22" s="48" t="s">
        <v>25</v>
      </c>
      <c r="E22" s="19">
        <v>39</v>
      </c>
      <c r="F22" s="48"/>
      <c r="G22" s="19">
        <v>37</v>
      </c>
      <c r="H22" s="19">
        <v>49</v>
      </c>
      <c r="I22" s="60">
        <f t="shared" si="0"/>
        <v>86</v>
      </c>
      <c r="J22" s="48">
        <v>9707090704</v>
      </c>
      <c r="K22" s="48"/>
      <c r="L22" s="48" t="s">
        <v>480</v>
      </c>
      <c r="M22" s="48">
        <v>8486111988</v>
      </c>
      <c r="N22" s="48" t="s">
        <v>481</v>
      </c>
      <c r="O22" s="48">
        <v>8011130697</v>
      </c>
      <c r="P22" s="49">
        <v>43664</v>
      </c>
      <c r="Q22" s="48" t="s">
        <v>75</v>
      </c>
      <c r="R22" s="48"/>
      <c r="S22" s="18"/>
      <c r="T22" s="18"/>
    </row>
    <row r="23" spans="1:20" x14ac:dyDescent="0.3">
      <c r="A23" s="4">
        <v>19</v>
      </c>
      <c r="B23" s="17" t="s">
        <v>62</v>
      </c>
      <c r="C23" s="48" t="s">
        <v>441</v>
      </c>
      <c r="D23" s="48" t="s">
        <v>25</v>
      </c>
      <c r="E23" s="19">
        <v>204</v>
      </c>
      <c r="F23" s="48"/>
      <c r="G23" s="19">
        <v>34</v>
      </c>
      <c r="H23" s="19">
        <v>56</v>
      </c>
      <c r="I23" s="60">
        <f t="shared" si="0"/>
        <v>90</v>
      </c>
      <c r="J23" s="48">
        <v>9613661868</v>
      </c>
      <c r="K23" s="48" t="s">
        <v>482</v>
      </c>
      <c r="L23" s="48" t="s">
        <v>483</v>
      </c>
      <c r="M23" s="48">
        <v>9859072936</v>
      </c>
      <c r="N23" s="48" t="s">
        <v>484</v>
      </c>
      <c r="O23" s="48">
        <v>9577913809</v>
      </c>
      <c r="P23" s="49">
        <v>43665</v>
      </c>
      <c r="Q23" s="48" t="s">
        <v>76</v>
      </c>
      <c r="R23" s="48"/>
      <c r="S23" s="18"/>
      <c r="T23" s="18"/>
    </row>
    <row r="24" spans="1:20" x14ac:dyDescent="0.3">
      <c r="A24" s="4">
        <v>20</v>
      </c>
      <c r="B24" s="17" t="s">
        <v>62</v>
      </c>
      <c r="C24" s="48" t="s">
        <v>442</v>
      </c>
      <c r="D24" s="48"/>
      <c r="E24" s="19">
        <v>208</v>
      </c>
      <c r="F24" s="48"/>
      <c r="G24" s="19">
        <v>45</v>
      </c>
      <c r="H24" s="19">
        <v>34</v>
      </c>
      <c r="I24" s="60">
        <f t="shared" si="0"/>
        <v>79</v>
      </c>
      <c r="J24" s="48">
        <v>9577179786</v>
      </c>
      <c r="K24" s="48"/>
      <c r="L24" s="48" t="s">
        <v>485</v>
      </c>
      <c r="M24" s="48">
        <v>8761051505</v>
      </c>
      <c r="N24" s="48"/>
      <c r="O24" s="48"/>
      <c r="P24" s="49">
        <v>43666</v>
      </c>
      <c r="Q24" s="48" t="s">
        <v>77</v>
      </c>
      <c r="R24" s="48"/>
      <c r="S24" s="18"/>
      <c r="T24" s="18"/>
    </row>
    <row r="25" spans="1:20" x14ac:dyDescent="0.3">
      <c r="A25" s="4">
        <v>21</v>
      </c>
      <c r="B25" s="17"/>
      <c r="C25" s="58"/>
      <c r="D25" s="58"/>
      <c r="E25" s="17"/>
      <c r="F25" s="58"/>
      <c r="G25" s="17"/>
      <c r="H25" s="17"/>
      <c r="I25" s="60">
        <f t="shared" si="0"/>
        <v>0</v>
      </c>
      <c r="J25" s="58"/>
      <c r="K25" s="58"/>
      <c r="L25" s="58"/>
      <c r="M25" s="58"/>
      <c r="N25" s="58"/>
      <c r="O25" s="58"/>
      <c r="P25" s="90">
        <v>43667</v>
      </c>
      <c r="Q25" s="89" t="s">
        <v>78</v>
      </c>
      <c r="R25" s="48"/>
      <c r="S25" s="18"/>
      <c r="T25" s="18"/>
    </row>
    <row r="26" spans="1:20" x14ac:dyDescent="0.3">
      <c r="A26" s="4">
        <v>22</v>
      </c>
      <c r="B26" s="17" t="s">
        <v>62</v>
      </c>
      <c r="C26" s="48" t="s">
        <v>443</v>
      </c>
      <c r="D26" s="48" t="s">
        <v>25</v>
      </c>
      <c r="E26" s="19">
        <v>196</v>
      </c>
      <c r="F26" s="48"/>
      <c r="G26" s="19">
        <v>49</v>
      </c>
      <c r="H26" s="19">
        <v>61</v>
      </c>
      <c r="I26" s="60">
        <f t="shared" si="0"/>
        <v>110</v>
      </c>
      <c r="J26" s="48">
        <v>9706090246</v>
      </c>
      <c r="K26" s="48" t="s">
        <v>96</v>
      </c>
      <c r="L26" s="48" t="s">
        <v>97</v>
      </c>
      <c r="M26" s="48">
        <v>9854973916</v>
      </c>
      <c r="N26" s="48"/>
      <c r="O26" s="48"/>
      <c r="P26" s="49">
        <v>43668</v>
      </c>
      <c r="Q26" s="48" t="s">
        <v>72</v>
      </c>
      <c r="R26" s="48"/>
      <c r="S26" s="18"/>
      <c r="T26" s="18"/>
    </row>
    <row r="27" spans="1:20" ht="33" x14ac:dyDescent="0.3">
      <c r="A27" s="4">
        <v>23</v>
      </c>
      <c r="B27" s="17" t="s">
        <v>62</v>
      </c>
      <c r="C27" s="48" t="s">
        <v>444</v>
      </c>
      <c r="D27" s="48" t="s">
        <v>25</v>
      </c>
      <c r="E27" s="19">
        <v>158</v>
      </c>
      <c r="F27" s="48"/>
      <c r="G27" s="19">
        <v>62</v>
      </c>
      <c r="H27" s="19">
        <v>68</v>
      </c>
      <c r="I27" s="60">
        <f t="shared" si="0"/>
        <v>130</v>
      </c>
      <c r="J27" s="48"/>
      <c r="K27" s="48" t="s">
        <v>323</v>
      </c>
      <c r="L27" s="48" t="s">
        <v>324</v>
      </c>
      <c r="M27" s="48">
        <v>9435296924</v>
      </c>
      <c r="N27" s="48"/>
      <c r="O27" s="48"/>
      <c r="P27" s="49">
        <v>43669</v>
      </c>
      <c r="Q27" s="48" t="s">
        <v>73</v>
      </c>
      <c r="R27" s="48"/>
      <c r="S27" s="18"/>
      <c r="T27" s="18"/>
    </row>
    <row r="28" spans="1:20" ht="33" x14ac:dyDescent="0.3">
      <c r="A28" s="4">
        <v>24</v>
      </c>
      <c r="B28" s="17" t="s">
        <v>62</v>
      </c>
      <c r="C28" s="48" t="s">
        <v>445</v>
      </c>
      <c r="D28" s="48" t="s">
        <v>25</v>
      </c>
      <c r="E28" s="19">
        <v>207</v>
      </c>
      <c r="F28" s="48"/>
      <c r="G28" s="19">
        <v>35</v>
      </c>
      <c r="H28" s="19">
        <v>47</v>
      </c>
      <c r="I28" s="60">
        <f t="shared" si="0"/>
        <v>82</v>
      </c>
      <c r="J28" s="48">
        <v>9954892845</v>
      </c>
      <c r="K28" s="48" t="s">
        <v>96</v>
      </c>
      <c r="L28" s="48" t="s">
        <v>97</v>
      </c>
      <c r="M28" s="48">
        <v>9854973916</v>
      </c>
      <c r="N28" s="48"/>
      <c r="O28" s="48"/>
      <c r="P28" s="49">
        <v>43670</v>
      </c>
      <c r="Q28" s="48" t="s">
        <v>74</v>
      </c>
      <c r="R28" s="48"/>
      <c r="S28" s="18"/>
      <c r="T28" s="18"/>
    </row>
    <row r="29" spans="1:20" x14ac:dyDescent="0.3">
      <c r="A29" s="4">
        <v>25</v>
      </c>
      <c r="B29" s="17" t="s">
        <v>62</v>
      </c>
      <c r="C29" s="48" t="s">
        <v>446</v>
      </c>
      <c r="D29" s="48" t="s">
        <v>25</v>
      </c>
      <c r="E29" s="19">
        <v>8</v>
      </c>
      <c r="F29" s="48"/>
      <c r="G29" s="19">
        <v>65</v>
      </c>
      <c r="H29" s="19">
        <v>73</v>
      </c>
      <c r="I29" s="60">
        <f t="shared" si="0"/>
        <v>138</v>
      </c>
      <c r="J29" s="48">
        <v>8011531489</v>
      </c>
      <c r="K29" s="48" t="s">
        <v>96</v>
      </c>
      <c r="L29" s="48" t="s">
        <v>97</v>
      </c>
      <c r="M29" s="48">
        <v>9854973916</v>
      </c>
      <c r="N29" s="48" t="s">
        <v>486</v>
      </c>
      <c r="O29" s="48">
        <v>9678107759</v>
      </c>
      <c r="P29" s="49">
        <v>43671</v>
      </c>
      <c r="Q29" s="48" t="s">
        <v>75</v>
      </c>
      <c r="R29" s="48"/>
      <c r="S29" s="18"/>
      <c r="T29" s="18"/>
    </row>
    <row r="30" spans="1:20" x14ac:dyDescent="0.3">
      <c r="A30" s="4">
        <v>26</v>
      </c>
      <c r="B30" s="17" t="s">
        <v>62</v>
      </c>
      <c r="C30" s="48" t="s">
        <v>447</v>
      </c>
      <c r="D30" s="48" t="s">
        <v>25</v>
      </c>
      <c r="E30" s="19">
        <v>12</v>
      </c>
      <c r="F30" s="48"/>
      <c r="G30" s="19">
        <v>36</v>
      </c>
      <c r="H30" s="19">
        <v>53</v>
      </c>
      <c r="I30" s="60">
        <f t="shared" si="0"/>
        <v>89</v>
      </c>
      <c r="J30" s="48">
        <v>9613575110</v>
      </c>
      <c r="K30" s="48" t="s">
        <v>96</v>
      </c>
      <c r="L30" s="48" t="s">
        <v>97</v>
      </c>
      <c r="M30" s="48">
        <v>9854973916</v>
      </c>
      <c r="N30" s="48" t="s">
        <v>487</v>
      </c>
      <c r="O30" s="48">
        <v>8011239075</v>
      </c>
      <c r="P30" s="49">
        <v>43672</v>
      </c>
      <c r="Q30" s="48" t="s">
        <v>76</v>
      </c>
      <c r="R30" s="48"/>
      <c r="S30" s="18"/>
      <c r="T30" s="18"/>
    </row>
    <row r="31" spans="1:20" x14ac:dyDescent="0.3">
      <c r="A31" s="4">
        <v>27</v>
      </c>
      <c r="B31" s="17" t="s">
        <v>62</v>
      </c>
      <c r="C31" s="48" t="s">
        <v>448</v>
      </c>
      <c r="D31" s="48" t="s">
        <v>25</v>
      </c>
      <c r="E31" s="19">
        <v>188</v>
      </c>
      <c r="F31" s="48"/>
      <c r="G31" s="19">
        <v>43</v>
      </c>
      <c r="H31" s="19">
        <v>53</v>
      </c>
      <c r="I31" s="60">
        <f t="shared" si="0"/>
        <v>96</v>
      </c>
      <c r="J31" s="48">
        <v>9957659285</v>
      </c>
      <c r="K31" s="48" t="s">
        <v>96</v>
      </c>
      <c r="L31" s="48" t="s">
        <v>97</v>
      </c>
      <c r="M31" s="48">
        <v>9854973916</v>
      </c>
      <c r="N31" s="48"/>
      <c r="O31" s="48"/>
      <c r="P31" s="49">
        <v>43673</v>
      </c>
      <c r="Q31" s="48" t="s">
        <v>77</v>
      </c>
      <c r="R31" s="48"/>
      <c r="S31" s="18"/>
      <c r="T31" s="18"/>
    </row>
    <row r="32" spans="1:20" x14ac:dyDescent="0.3">
      <c r="A32" s="4">
        <v>28</v>
      </c>
      <c r="B32" s="17"/>
      <c r="C32" s="58"/>
      <c r="D32" s="58"/>
      <c r="E32" s="17"/>
      <c r="F32" s="58"/>
      <c r="G32" s="17"/>
      <c r="H32" s="17"/>
      <c r="I32" s="60">
        <f t="shared" si="0"/>
        <v>0</v>
      </c>
      <c r="J32" s="58"/>
      <c r="K32" s="58"/>
      <c r="L32" s="58"/>
      <c r="M32" s="58"/>
      <c r="N32" s="58"/>
      <c r="O32" s="58"/>
      <c r="P32" s="90">
        <v>43674</v>
      </c>
      <c r="Q32" s="89" t="s">
        <v>78</v>
      </c>
      <c r="R32" s="48"/>
      <c r="S32" s="18"/>
      <c r="T32" s="18"/>
    </row>
    <row r="33" spans="1:20" x14ac:dyDescent="0.3">
      <c r="A33" s="4">
        <v>29</v>
      </c>
      <c r="B33" s="17" t="s">
        <v>62</v>
      </c>
      <c r="C33" s="48" t="s">
        <v>449</v>
      </c>
      <c r="D33" s="48" t="s">
        <v>25</v>
      </c>
      <c r="E33" s="19">
        <v>184</v>
      </c>
      <c r="F33" s="48"/>
      <c r="G33" s="19">
        <v>47</v>
      </c>
      <c r="H33" s="19">
        <v>60</v>
      </c>
      <c r="I33" s="60">
        <f t="shared" si="0"/>
        <v>107</v>
      </c>
      <c r="J33" s="48">
        <v>9957397787</v>
      </c>
      <c r="K33" s="48" t="s">
        <v>96</v>
      </c>
      <c r="L33" s="48" t="s">
        <v>97</v>
      </c>
      <c r="M33" s="48">
        <v>9854973916</v>
      </c>
      <c r="N33" s="48"/>
      <c r="O33" s="48"/>
      <c r="P33" s="49">
        <v>43675</v>
      </c>
      <c r="Q33" s="48" t="s">
        <v>72</v>
      </c>
      <c r="R33" s="48"/>
      <c r="S33" s="18"/>
      <c r="T33" s="18"/>
    </row>
    <row r="34" spans="1:20" ht="33" x14ac:dyDescent="0.3">
      <c r="A34" s="4">
        <v>30</v>
      </c>
      <c r="B34" s="17" t="s">
        <v>62</v>
      </c>
      <c r="C34" s="48" t="s">
        <v>450</v>
      </c>
      <c r="D34" s="48" t="s">
        <v>25</v>
      </c>
      <c r="E34" s="19">
        <v>131</v>
      </c>
      <c r="F34" s="48"/>
      <c r="G34" s="19">
        <v>56</v>
      </c>
      <c r="H34" s="19">
        <v>67</v>
      </c>
      <c r="I34" s="60">
        <f t="shared" si="0"/>
        <v>123</v>
      </c>
      <c r="J34" s="48"/>
      <c r="K34" s="48" t="s">
        <v>96</v>
      </c>
      <c r="L34" s="48" t="s">
        <v>97</v>
      </c>
      <c r="M34" s="48">
        <v>9854973916</v>
      </c>
      <c r="N34" s="48" t="s">
        <v>487</v>
      </c>
      <c r="O34" s="48">
        <v>8011239075</v>
      </c>
      <c r="P34" s="49">
        <v>43676</v>
      </c>
      <c r="Q34" s="48" t="s">
        <v>73</v>
      </c>
      <c r="R34" s="48"/>
      <c r="S34" s="18"/>
      <c r="T34" s="18"/>
    </row>
    <row r="35" spans="1:20" ht="33" x14ac:dyDescent="0.3">
      <c r="A35" s="4">
        <v>31</v>
      </c>
      <c r="B35" s="17"/>
      <c r="C35" s="48"/>
      <c r="D35" s="48"/>
      <c r="E35" s="19"/>
      <c r="F35" s="48"/>
      <c r="G35" s="19"/>
      <c r="H35" s="19"/>
      <c r="I35" s="60">
        <f t="shared" si="0"/>
        <v>0</v>
      </c>
      <c r="J35" s="48"/>
      <c r="K35" s="48"/>
      <c r="L35" s="48"/>
      <c r="M35" s="48"/>
      <c r="N35" s="48"/>
      <c r="O35" s="48"/>
      <c r="P35" s="49">
        <v>43677</v>
      </c>
      <c r="Q35" s="48" t="s">
        <v>74</v>
      </c>
      <c r="R35" s="48"/>
      <c r="S35" s="18"/>
      <c r="T35" s="18"/>
    </row>
    <row r="36" spans="1:20" x14ac:dyDescent="0.3">
      <c r="A36" s="4">
        <v>32</v>
      </c>
      <c r="B36" s="17"/>
      <c r="C36" s="48"/>
      <c r="D36" s="48"/>
      <c r="E36" s="19"/>
      <c r="F36" s="48"/>
      <c r="G36" s="19"/>
      <c r="H36" s="19"/>
      <c r="I36" s="60">
        <f t="shared" si="0"/>
        <v>0</v>
      </c>
      <c r="J36" s="48"/>
      <c r="K36" s="48"/>
      <c r="L36" s="48"/>
      <c r="M36" s="48"/>
      <c r="N36" s="48"/>
      <c r="O36" s="48"/>
      <c r="P36" s="49"/>
      <c r="Q36" s="48"/>
      <c r="R36" s="48"/>
      <c r="S36" s="18"/>
      <c r="T36" s="18"/>
    </row>
    <row r="37" spans="1:20" x14ac:dyDescent="0.3">
      <c r="A37" s="4">
        <v>33</v>
      </c>
      <c r="B37" s="17" t="s">
        <v>63</v>
      </c>
      <c r="C37" s="48" t="s">
        <v>451</v>
      </c>
      <c r="D37" s="48" t="s">
        <v>25</v>
      </c>
      <c r="E37" s="19">
        <v>44</v>
      </c>
      <c r="F37" s="48"/>
      <c r="G37" s="19">
        <v>56</v>
      </c>
      <c r="H37" s="19">
        <v>67</v>
      </c>
      <c r="I37" s="60">
        <f t="shared" si="0"/>
        <v>123</v>
      </c>
      <c r="J37" s="48">
        <v>9957591196</v>
      </c>
      <c r="K37" s="48"/>
      <c r="L37" s="48" t="s">
        <v>329</v>
      </c>
      <c r="M37" s="48">
        <v>9706753114</v>
      </c>
      <c r="N37" s="48" t="s">
        <v>488</v>
      </c>
      <c r="O37" s="48">
        <v>9678899287</v>
      </c>
      <c r="P37" s="49">
        <v>43647</v>
      </c>
      <c r="Q37" s="48" t="s">
        <v>72</v>
      </c>
      <c r="R37" s="48"/>
      <c r="S37" s="18"/>
      <c r="T37" s="18"/>
    </row>
    <row r="38" spans="1:20" x14ac:dyDescent="0.3">
      <c r="A38" s="4">
        <v>34</v>
      </c>
      <c r="B38" s="17" t="s">
        <v>63</v>
      </c>
      <c r="C38" s="48" t="s">
        <v>452</v>
      </c>
      <c r="D38" s="48" t="s">
        <v>25</v>
      </c>
      <c r="E38" s="19">
        <v>40</v>
      </c>
      <c r="F38" s="48"/>
      <c r="G38" s="19">
        <v>56</v>
      </c>
      <c r="H38" s="19">
        <v>64</v>
      </c>
      <c r="I38" s="60">
        <f t="shared" si="0"/>
        <v>120</v>
      </c>
      <c r="J38" s="48">
        <v>9957517287</v>
      </c>
      <c r="K38" s="48" t="s">
        <v>489</v>
      </c>
      <c r="L38" s="48" t="s">
        <v>221</v>
      </c>
      <c r="M38" s="48">
        <v>9859594799</v>
      </c>
      <c r="N38" s="48" t="s">
        <v>490</v>
      </c>
      <c r="O38" s="48">
        <v>9678361753</v>
      </c>
      <c r="P38" s="49">
        <v>43648</v>
      </c>
      <c r="Q38" s="48" t="s">
        <v>73</v>
      </c>
      <c r="R38" s="48"/>
      <c r="S38" s="18"/>
      <c r="T38" s="18"/>
    </row>
    <row r="39" spans="1:20" ht="33" x14ac:dyDescent="0.3">
      <c r="A39" s="4">
        <v>35</v>
      </c>
      <c r="B39" s="17" t="s">
        <v>63</v>
      </c>
      <c r="C39" s="48" t="s">
        <v>453</v>
      </c>
      <c r="D39" s="48" t="s">
        <v>25</v>
      </c>
      <c r="E39" s="19">
        <v>164</v>
      </c>
      <c r="F39" s="48"/>
      <c r="G39" s="19">
        <v>48</v>
      </c>
      <c r="H39" s="19">
        <v>50</v>
      </c>
      <c r="I39" s="60">
        <f t="shared" si="0"/>
        <v>98</v>
      </c>
      <c r="J39" s="48">
        <v>9678759593</v>
      </c>
      <c r="K39" s="48" t="s">
        <v>489</v>
      </c>
      <c r="L39" s="48" t="s">
        <v>221</v>
      </c>
      <c r="M39" s="48">
        <v>9859594799</v>
      </c>
      <c r="N39" s="48" t="s">
        <v>491</v>
      </c>
      <c r="O39" s="48"/>
      <c r="P39" s="49">
        <v>43649</v>
      </c>
      <c r="Q39" s="48" t="s">
        <v>74</v>
      </c>
      <c r="R39" s="48"/>
      <c r="S39" s="18"/>
      <c r="T39" s="18"/>
    </row>
    <row r="40" spans="1:20" ht="33" x14ac:dyDescent="0.3">
      <c r="A40" s="4">
        <v>36</v>
      </c>
      <c r="B40" s="17" t="s">
        <v>63</v>
      </c>
      <c r="C40" s="48" t="s">
        <v>454</v>
      </c>
      <c r="D40" s="48" t="s">
        <v>25</v>
      </c>
      <c r="E40" s="19">
        <v>167</v>
      </c>
      <c r="F40" s="48"/>
      <c r="G40" s="19">
        <v>67</v>
      </c>
      <c r="H40" s="19">
        <v>71</v>
      </c>
      <c r="I40" s="60">
        <f t="shared" si="0"/>
        <v>138</v>
      </c>
      <c r="J40" s="48">
        <v>9706829800</v>
      </c>
      <c r="K40" s="48" t="s">
        <v>489</v>
      </c>
      <c r="L40" s="48" t="s">
        <v>221</v>
      </c>
      <c r="M40" s="48">
        <v>9859594799</v>
      </c>
      <c r="N40" s="48" t="s">
        <v>492</v>
      </c>
      <c r="O40" s="48">
        <v>8011560769</v>
      </c>
      <c r="P40" s="49">
        <v>43650</v>
      </c>
      <c r="Q40" s="48" t="s">
        <v>75</v>
      </c>
      <c r="R40" s="48"/>
      <c r="S40" s="18"/>
      <c r="T40" s="18"/>
    </row>
    <row r="41" spans="1:20" ht="33" x14ac:dyDescent="0.3">
      <c r="A41" s="4">
        <v>37</v>
      </c>
      <c r="B41" s="17" t="s">
        <v>63</v>
      </c>
      <c r="C41" s="48" t="s">
        <v>455</v>
      </c>
      <c r="D41" s="48" t="s">
        <v>25</v>
      </c>
      <c r="E41" s="19">
        <v>168</v>
      </c>
      <c r="F41" s="48"/>
      <c r="G41" s="19">
        <v>55</v>
      </c>
      <c r="H41" s="19">
        <v>57</v>
      </c>
      <c r="I41" s="60">
        <f t="shared" si="0"/>
        <v>112</v>
      </c>
      <c r="J41" s="48">
        <v>9678271938</v>
      </c>
      <c r="K41" s="48" t="s">
        <v>489</v>
      </c>
      <c r="L41" s="48" t="s">
        <v>221</v>
      </c>
      <c r="M41" s="48">
        <v>9859594799</v>
      </c>
      <c r="N41" s="48" t="s">
        <v>493</v>
      </c>
      <c r="O41" s="48">
        <v>9957589638</v>
      </c>
      <c r="P41" s="49">
        <v>43651</v>
      </c>
      <c r="Q41" s="48" t="s">
        <v>76</v>
      </c>
      <c r="R41" s="48"/>
      <c r="S41" s="18"/>
      <c r="T41" s="18"/>
    </row>
    <row r="42" spans="1:20" x14ac:dyDescent="0.3">
      <c r="A42" s="4">
        <v>38</v>
      </c>
      <c r="B42" s="17" t="s">
        <v>63</v>
      </c>
      <c r="C42" s="58" t="s">
        <v>456</v>
      </c>
      <c r="D42" s="58" t="s">
        <v>25</v>
      </c>
      <c r="E42" s="17">
        <v>165</v>
      </c>
      <c r="F42" s="58"/>
      <c r="G42" s="17">
        <v>36</v>
      </c>
      <c r="H42" s="17">
        <v>51</v>
      </c>
      <c r="I42" s="60">
        <f t="shared" si="0"/>
        <v>87</v>
      </c>
      <c r="J42" s="58">
        <v>9954092268</v>
      </c>
      <c r="K42" s="58" t="s">
        <v>489</v>
      </c>
      <c r="L42" s="58" t="s">
        <v>221</v>
      </c>
      <c r="M42" s="58">
        <v>9859594799</v>
      </c>
      <c r="N42" s="58" t="s">
        <v>494</v>
      </c>
      <c r="O42" s="58">
        <v>9954607587</v>
      </c>
      <c r="P42" s="49">
        <v>43652</v>
      </c>
      <c r="Q42" s="48" t="s">
        <v>77</v>
      </c>
      <c r="R42" s="48"/>
      <c r="S42" s="18"/>
      <c r="T42" s="18"/>
    </row>
    <row r="43" spans="1:20" x14ac:dyDescent="0.3">
      <c r="A43" s="4">
        <v>39</v>
      </c>
      <c r="B43" s="17"/>
      <c r="C43" s="48"/>
      <c r="D43" s="48"/>
      <c r="E43" s="19"/>
      <c r="F43" s="48"/>
      <c r="G43" s="19"/>
      <c r="H43" s="19"/>
      <c r="I43" s="60">
        <f t="shared" si="0"/>
        <v>0</v>
      </c>
      <c r="J43" s="48"/>
      <c r="K43" s="48"/>
      <c r="L43" s="48"/>
      <c r="M43" s="48"/>
      <c r="N43" s="48"/>
      <c r="O43" s="48"/>
      <c r="P43" s="90">
        <v>43653</v>
      </c>
      <c r="Q43" s="89" t="s">
        <v>78</v>
      </c>
      <c r="R43" s="48"/>
      <c r="S43" s="18"/>
      <c r="T43" s="18"/>
    </row>
    <row r="44" spans="1:20" x14ac:dyDescent="0.3">
      <c r="A44" s="4">
        <v>40</v>
      </c>
      <c r="B44" s="17" t="s">
        <v>63</v>
      </c>
      <c r="C44" s="48" t="s">
        <v>457</v>
      </c>
      <c r="D44" s="48" t="s">
        <v>25</v>
      </c>
      <c r="E44" s="19">
        <v>234</v>
      </c>
      <c r="F44" s="48"/>
      <c r="G44" s="19">
        <v>56</v>
      </c>
      <c r="H44" s="19">
        <v>63</v>
      </c>
      <c r="I44" s="60">
        <f t="shared" si="0"/>
        <v>119</v>
      </c>
      <c r="J44" s="48">
        <v>9678871152</v>
      </c>
      <c r="K44" s="48" t="s">
        <v>489</v>
      </c>
      <c r="L44" s="48" t="s">
        <v>221</v>
      </c>
      <c r="M44" s="48">
        <v>9859594799</v>
      </c>
      <c r="N44" s="48"/>
      <c r="O44" s="48"/>
      <c r="P44" s="49">
        <v>43654</v>
      </c>
      <c r="Q44" s="48" t="s">
        <v>72</v>
      </c>
      <c r="R44" s="48"/>
      <c r="S44" s="18"/>
      <c r="T44" s="18"/>
    </row>
    <row r="45" spans="1:20" x14ac:dyDescent="0.3">
      <c r="A45" s="4">
        <v>41</v>
      </c>
      <c r="B45" s="17" t="s">
        <v>63</v>
      </c>
      <c r="C45" s="48" t="s">
        <v>458</v>
      </c>
      <c r="D45" s="48" t="s">
        <v>25</v>
      </c>
      <c r="E45" s="19">
        <v>49</v>
      </c>
      <c r="F45" s="48"/>
      <c r="G45" s="19">
        <v>47</v>
      </c>
      <c r="H45" s="19">
        <v>63</v>
      </c>
      <c r="I45" s="60">
        <f t="shared" si="0"/>
        <v>110</v>
      </c>
      <c r="J45" s="48"/>
      <c r="K45" s="48" t="s">
        <v>489</v>
      </c>
      <c r="L45" s="48" t="s">
        <v>221</v>
      </c>
      <c r="M45" s="48">
        <v>9859594799</v>
      </c>
      <c r="N45" s="48" t="s">
        <v>492</v>
      </c>
      <c r="O45" s="48">
        <v>8011560769</v>
      </c>
      <c r="P45" s="49">
        <v>43655</v>
      </c>
      <c r="Q45" s="48" t="s">
        <v>73</v>
      </c>
      <c r="R45" s="48"/>
      <c r="S45" s="18"/>
      <c r="T45" s="18"/>
    </row>
    <row r="46" spans="1:20" ht="33" x14ac:dyDescent="0.3">
      <c r="A46" s="4">
        <v>42</v>
      </c>
      <c r="B46" s="17" t="s">
        <v>63</v>
      </c>
      <c r="C46" s="48" t="s">
        <v>459</v>
      </c>
      <c r="D46" s="48" t="s">
        <v>25</v>
      </c>
      <c r="E46" s="19">
        <v>216</v>
      </c>
      <c r="F46" s="48"/>
      <c r="G46" s="19">
        <v>54</v>
      </c>
      <c r="H46" s="19">
        <v>63</v>
      </c>
      <c r="I46" s="60">
        <f t="shared" si="0"/>
        <v>117</v>
      </c>
      <c r="J46" s="48">
        <v>8253842844</v>
      </c>
      <c r="K46" s="48" t="s">
        <v>323</v>
      </c>
      <c r="L46" s="48" t="s">
        <v>324</v>
      </c>
      <c r="M46" s="48">
        <v>9435296924</v>
      </c>
      <c r="N46" s="48" t="s">
        <v>495</v>
      </c>
      <c r="O46" s="48">
        <v>9678141471</v>
      </c>
      <c r="P46" s="49">
        <v>43656</v>
      </c>
      <c r="Q46" s="48" t="s">
        <v>74</v>
      </c>
      <c r="R46" s="18"/>
      <c r="S46" s="18"/>
      <c r="T46" s="18"/>
    </row>
    <row r="47" spans="1:20" ht="33" x14ac:dyDescent="0.3">
      <c r="A47" s="4">
        <v>43</v>
      </c>
      <c r="B47" s="17" t="s">
        <v>63</v>
      </c>
      <c r="C47" s="18" t="s">
        <v>460</v>
      </c>
      <c r="D47" s="18" t="s">
        <v>25</v>
      </c>
      <c r="E47" s="19">
        <v>229</v>
      </c>
      <c r="F47" s="18"/>
      <c r="G47" s="19">
        <v>47</v>
      </c>
      <c r="H47" s="19">
        <v>41</v>
      </c>
      <c r="I47" s="60">
        <f t="shared" si="0"/>
        <v>88</v>
      </c>
      <c r="J47" s="18">
        <v>9678038533</v>
      </c>
      <c r="K47" s="18" t="s">
        <v>489</v>
      </c>
      <c r="L47" s="18" t="s">
        <v>221</v>
      </c>
      <c r="M47" s="18">
        <v>9859594799</v>
      </c>
      <c r="N47" s="18" t="s">
        <v>496</v>
      </c>
      <c r="O47" s="18">
        <v>9707576224</v>
      </c>
      <c r="P47" s="49">
        <v>43657</v>
      </c>
      <c r="Q47" s="48" t="s">
        <v>75</v>
      </c>
      <c r="R47" s="18"/>
      <c r="S47" s="18"/>
      <c r="T47" s="18"/>
    </row>
    <row r="48" spans="1:20" x14ac:dyDescent="0.3">
      <c r="A48" s="4">
        <v>44</v>
      </c>
      <c r="B48" s="17" t="s">
        <v>63</v>
      </c>
      <c r="C48" s="18" t="s">
        <v>461</v>
      </c>
      <c r="D48" s="18" t="s">
        <v>25</v>
      </c>
      <c r="E48" s="19">
        <v>100</v>
      </c>
      <c r="F48" s="18"/>
      <c r="G48" s="19">
        <v>55</v>
      </c>
      <c r="H48" s="19">
        <v>61</v>
      </c>
      <c r="I48" s="60">
        <f t="shared" si="0"/>
        <v>116</v>
      </c>
      <c r="J48" s="18">
        <v>8011802761</v>
      </c>
      <c r="K48" s="18" t="s">
        <v>489</v>
      </c>
      <c r="L48" s="18" t="s">
        <v>221</v>
      </c>
      <c r="M48" s="18">
        <v>9859594799</v>
      </c>
      <c r="N48" s="18" t="s">
        <v>491</v>
      </c>
      <c r="O48" s="18" t="s">
        <v>497</v>
      </c>
      <c r="P48" s="49">
        <v>43658</v>
      </c>
      <c r="Q48" s="48" t="s">
        <v>76</v>
      </c>
      <c r="R48" s="18"/>
      <c r="S48" s="18"/>
      <c r="T48" s="18"/>
    </row>
    <row r="49" spans="1:20" x14ac:dyDescent="0.3">
      <c r="A49" s="4">
        <v>45</v>
      </c>
      <c r="B49" s="17" t="s">
        <v>63</v>
      </c>
      <c r="C49" s="58" t="s">
        <v>462</v>
      </c>
      <c r="D49" s="58" t="s">
        <v>25</v>
      </c>
      <c r="E49" s="17">
        <v>240</v>
      </c>
      <c r="F49" s="58"/>
      <c r="G49" s="17">
        <v>43</v>
      </c>
      <c r="H49" s="17">
        <v>38</v>
      </c>
      <c r="I49" s="60">
        <f t="shared" si="0"/>
        <v>81</v>
      </c>
      <c r="J49" s="58">
        <v>9706931529</v>
      </c>
      <c r="K49" s="58" t="s">
        <v>328</v>
      </c>
      <c r="L49" s="58" t="s">
        <v>330</v>
      </c>
      <c r="M49" s="58">
        <v>9954919555</v>
      </c>
      <c r="N49" s="58" t="s">
        <v>498</v>
      </c>
      <c r="O49" s="58">
        <v>7896570360</v>
      </c>
      <c r="P49" s="49">
        <v>43659</v>
      </c>
      <c r="Q49" s="48" t="s">
        <v>77</v>
      </c>
      <c r="R49" s="18"/>
      <c r="S49" s="18"/>
      <c r="T49" s="18"/>
    </row>
    <row r="50" spans="1:20" x14ac:dyDescent="0.3">
      <c r="A50" s="4">
        <v>46</v>
      </c>
      <c r="B50" s="17"/>
      <c r="C50" s="18"/>
      <c r="D50" s="18"/>
      <c r="E50" s="19"/>
      <c r="F50" s="18"/>
      <c r="G50" s="19"/>
      <c r="H50" s="19"/>
      <c r="I50" s="60">
        <f t="shared" si="0"/>
        <v>0</v>
      </c>
      <c r="J50" s="18"/>
      <c r="K50" s="18"/>
      <c r="L50" s="18"/>
      <c r="M50" s="18"/>
      <c r="N50" s="18"/>
      <c r="O50" s="18"/>
      <c r="P50" s="90">
        <v>43660</v>
      </c>
      <c r="Q50" s="89" t="s">
        <v>78</v>
      </c>
      <c r="R50" s="18"/>
      <c r="S50" s="18"/>
      <c r="T50" s="18"/>
    </row>
    <row r="51" spans="1:20" x14ac:dyDescent="0.3">
      <c r="A51" s="4">
        <v>47</v>
      </c>
      <c r="B51" s="17" t="s">
        <v>63</v>
      </c>
      <c r="C51" s="48" t="s">
        <v>463</v>
      </c>
      <c r="D51" s="48" t="s">
        <v>25</v>
      </c>
      <c r="E51" s="19">
        <v>176</v>
      </c>
      <c r="F51" s="48"/>
      <c r="G51" s="19">
        <v>42</v>
      </c>
      <c r="H51" s="19">
        <v>41</v>
      </c>
      <c r="I51" s="60">
        <f t="shared" si="0"/>
        <v>83</v>
      </c>
      <c r="J51" s="48"/>
      <c r="K51" s="48" t="s">
        <v>328</v>
      </c>
      <c r="L51" s="48" t="s">
        <v>330</v>
      </c>
      <c r="M51" s="48">
        <v>9954919555</v>
      </c>
      <c r="N51" s="48" t="s">
        <v>499</v>
      </c>
      <c r="O51" s="48">
        <v>7896317524</v>
      </c>
      <c r="P51" s="49">
        <v>43661</v>
      </c>
      <c r="Q51" s="48" t="s">
        <v>72</v>
      </c>
      <c r="R51" s="18"/>
      <c r="S51" s="18"/>
      <c r="T51" s="18"/>
    </row>
    <row r="52" spans="1:20" x14ac:dyDescent="0.3">
      <c r="A52" s="4">
        <v>48</v>
      </c>
      <c r="B52" s="17" t="s">
        <v>63</v>
      </c>
      <c r="C52" s="18" t="s">
        <v>464</v>
      </c>
      <c r="D52" s="18" t="s">
        <v>25</v>
      </c>
      <c r="E52" s="19">
        <v>57</v>
      </c>
      <c r="F52" s="18"/>
      <c r="G52" s="19">
        <v>62</v>
      </c>
      <c r="H52" s="19">
        <v>69</v>
      </c>
      <c r="I52" s="60">
        <f t="shared" si="0"/>
        <v>131</v>
      </c>
      <c r="J52" s="18"/>
      <c r="K52" s="18"/>
      <c r="L52" s="18"/>
      <c r="M52" s="18"/>
      <c r="N52" s="18"/>
      <c r="O52" s="18"/>
      <c r="P52" s="49">
        <v>43662</v>
      </c>
      <c r="Q52" s="48" t="s">
        <v>73</v>
      </c>
      <c r="R52" s="18"/>
      <c r="S52" s="18"/>
      <c r="T52" s="18"/>
    </row>
    <row r="53" spans="1:20" ht="33" x14ac:dyDescent="0.3">
      <c r="A53" s="4">
        <v>49</v>
      </c>
      <c r="B53" s="17" t="s">
        <v>63</v>
      </c>
      <c r="C53" s="18" t="s">
        <v>465</v>
      </c>
      <c r="D53" s="18" t="s">
        <v>25</v>
      </c>
      <c r="E53" s="19">
        <v>29</v>
      </c>
      <c r="F53" s="18"/>
      <c r="G53" s="19">
        <v>38</v>
      </c>
      <c r="H53" s="19">
        <v>41</v>
      </c>
      <c r="I53" s="60">
        <f t="shared" si="0"/>
        <v>79</v>
      </c>
      <c r="J53" s="18">
        <v>8011009310</v>
      </c>
      <c r="K53" s="18" t="s">
        <v>323</v>
      </c>
      <c r="L53" s="18" t="s">
        <v>324</v>
      </c>
      <c r="M53" s="18">
        <v>9435296924</v>
      </c>
      <c r="N53" s="18" t="s">
        <v>500</v>
      </c>
      <c r="O53" s="18">
        <v>8402052377</v>
      </c>
      <c r="P53" s="49">
        <v>43663</v>
      </c>
      <c r="Q53" s="48" t="s">
        <v>74</v>
      </c>
      <c r="R53" s="18"/>
      <c r="S53" s="18"/>
      <c r="T53" s="18"/>
    </row>
    <row r="54" spans="1:20" ht="33" x14ac:dyDescent="0.3">
      <c r="A54" s="4">
        <v>50</v>
      </c>
      <c r="B54" s="17" t="s">
        <v>63</v>
      </c>
      <c r="C54" s="18" t="s">
        <v>466</v>
      </c>
      <c r="D54" s="18" t="s">
        <v>25</v>
      </c>
      <c r="E54" s="19">
        <v>173</v>
      </c>
      <c r="F54" s="18"/>
      <c r="G54" s="19">
        <v>67</v>
      </c>
      <c r="H54" s="19">
        <v>50</v>
      </c>
      <c r="I54" s="60">
        <f t="shared" si="0"/>
        <v>117</v>
      </c>
      <c r="J54" s="18">
        <v>8011454182</v>
      </c>
      <c r="K54" s="18" t="s">
        <v>194</v>
      </c>
      <c r="L54" s="18" t="s">
        <v>195</v>
      </c>
      <c r="M54" s="18">
        <v>8486118890</v>
      </c>
      <c r="N54" s="18" t="s">
        <v>501</v>
      </c>
      <c r="O54" s="18">
        <v>9678481794</v>
      </c>
      <c r="P54" s="49">
        <v>43664</v>
      </c>
      <c r="Q54" s="48" t="s">
        <v>75</v>
      </c>
      <c r="R54" s="18"/>
      <c r="S54" s="18"/>
      <c r="T54" s="18"/>
    </row>
    <row r="55" spans="1:20" ht="33" x14ac:dyDescent="0.3">
      <c r="A55" s="4">
        <v>51</v>
      </c>
      <c r="B55" s="17" t="s">
        <v>63</v>
      </c>
      <c r="C55" s="18" t="s">
        <v>467</v>
      </c>
      <c r="D55" s="18" t="s">
        <v>25</v>
      </c>
      <c r="E55" s="19">
        <v>169</v>
      </c>
      <c r="F55" s="18"/>
      <c r="G55" s="19">
        <v>78</v>
      </c>
      <c r="H55" s="19">
        <v>86</v>
      </c>
      <c r="I55" s="60">
        <f t="shared" si="0"/>
        <v>164</v>
      </c>
      <c r="J55" s="18">
        <v>9859739687</v>
      </c>
      <c r="K55" s="18"/>
      <c r="L55" s="18" t="s">
        <v>221</v>
      </c>
      <c r="M55" s="18">
        <v>9859594799</v>
      </c>
      <c r="N55" s="18" t="s">
        <v>502</v>
      </c>
      <c r="O55" s="18">
        <v>8474086080</v>
      </c>
      <c r="P55" s="49">
        <v>43665</v>
      </c>
      <c r="Q55" s="48" t="s">
        <v>76</v>
      </c>
      <c r="R55" s="18"/>
      <c r="S55" s="18"/>
      <c r="T55" s="18"/>
    </row>
    <row r="56" spans="1:20" x14ac:dyDescent="0.3">
      <c r="A56" s="4">
        <v>52</v>
      </c>
      <c r="B56" s="17" t="s">
        <v>63</v>
      </c>
      <c r="C56" s="58" t="s">
        <v>468</v>
      </c>
      <c r="D56" s="58" t="s">
        <v>25</v>
      </c>
      <c r="E56" s="17">
        <v>55</v>
      </c>
      <c r="F56" s="58"/>
      <c r="G56" s="17">
        <v>35</v>
      </c>
      <c r="H56" s="17">
        <v>38</v>
      </c>
      <c r="I56" s="60">
        <f t="shared" si="0"/>
        <v>73</v>
      </c>
      <c r="J56" s="58">
        <v>9954893345</v>
      </c>
      <c r="K56" s="58" t="s">
        <v>323</v>
      </c>
      <c r="L56" s="58" t="s">
        <v>324</v>
      </c>
      <c r="M56" s="58">
        <v>9435296924</v>
      </c>
      <c r="N56" s="58"/>
      <c r="O56" s="58"/>
      <c r="P56" s="49">
        <v>43666</v>
      </c>
      <c r="Q56" s="48" t="s">
        <v>77</v>
      </c>
      <c r="R56" s="18"/>
      <c r="S56" s="18"/>
      <c r="T56" s="18"/>
    </row>
    <row r="57" spans="1:20" x14ac:dyDescent="0.3">
      <c r="A57" s="4">
        <v>53</v>
      </c>
      <c r="B57" s="17"/>
      <c r="C57" s="18"/>
      <c r="D57" s="18"/>
      <c r="E57" s="19"/>
      <c r="F57" s="18"/>
      <c r="G57" s="19"/>
      <c r="H57" s="19"/>
      <c r="I57" s="60">
        <f t="shared" si="0"/>
        <v>0</v>
      </c>
      <c r="J57" s="18"/>
      <c r="K57" s="18"/>
      <c r="L57" s="18"/>
      <c r="M57" s="18"/>
      <c r="N57" s="18"/>
      <c r="O57" s="18"/>
      <c r="P57" s="90">
        <v>43667</v>
      </c>
      <c r="Q57" s="89" t="s">
        <v>78</v>
      </c>
      <c r="R57" s="18"/>
      <c r="S57" s="18"/>
      <c r="T57" s="18"/>
    </row>
    <row r="58" spans="1:20" x14ac:dyDescent="0.3">
      <c r="A58" s="4">
        <v>54</v>
      </c>
      <c r="B58" s="17" t="s">
        <v>63</v>
      </c>
      <c r="C58" s="18" t="s">
        <v>469</v>
      </c>
      <c r="D58" s="18" t="s">
        <v>25</v>
      </c>
      <c r="E58" s="19">
        <v>30</v>
      </c>
      <c r="F58" s="18"/>
      <c r="G58" s="19">
        <v>57</v>
      </c>
      <c r="H58" s="19">
        <v>63</v>
      </c>
      <c r="I58" s="60">
        <f t="shared" si="0"/>
        <v>120</v>
      </c>
      <c r="J58" s="18">
        <v>9864943962</v>
      </c>
      <c r="K58" s="18"/>
      <c r="L58" s="18" t="s">
        <v>333</v>
      </c>
      <c r="M58" s="18">
        <v>9706932669</v>
      </c>
      <c r="N58" s="18" t="s">
        <v>500</v>
      </c>
      <c r="O58" s="18">
        <v>8402052377</v>
      </c>
      <c r="P58" s="49">
        <v>43668</v>
      </c>
      <c r="Q58" s="48" t="s">
        <v>72</v>
      </c>
      <c r="R58" s="18"/>
      <c r="S58" s="18"/>
      <c r="T58" s="18"/>
    </row>
    <row r="59" spans="1:20" x14ac:dyDescent="0.3">
      <c r="A59" s="4">
        <v>55</v>
      </c>
      <c r="B59" s="17" t="s">
        <v>63</v>
      </c>
      <c r="C59" s="18" t="s">
        <v>470</v>
      </c>
      <c r="D59" s="18" t="s">
        <v>25</v>
      </c>
      <c r="E59" s="19">
        <v>75</v>
      </c>
      <c r="F59" s="18"/>
      <c r="G59" s="19">
        <v>45</v>
      </c>
      <c r="H59" s="19">
        <v>43</v>
      </c>
      <c r="I59" s="60">
        <f t="shared" si="0"/>
        <v>88</v>
      </c>
      <c r="J59" s="18">
        <v>9859236990</v>
      </c>
      <c r="K59" s="18" t="s">
        <v>423</v>
      </c>
      <c r="L59" s="18" t="s">
        <v>424</v>
      </c>
      <c r="M59" s="18">
        <v>9435126616</v>
      </c>
      <c r="N59" s="18" t="s">
        <v>503</v>
      </c>
      <c r="O59" s="18">
        <v>9854809931</v>
      </c>
      <c r="P59" s="49">
        <v>43669</v>
      </c>
      <c r="Q59" s="48" t="s">
        <v>73</v>
      </c>
      <c r="R59" s="18"/>
      <c r="S59" s="18"/>
      <c r="T59" s="18"/>
    </row>
    <row r="60" spans="1:20" ht="33" x14ac:dyDescent="0.3">
      <c r="A60" s="4">
        <v>56</v>
      </c>
      <c r="B60" s="17"/>
      <c r="C60" s="18"/>
      <c r="D60" s="18"/>
      <c r="E60" s="19"/>
      <c r="F60" s="18"/>
      <c r="G60" s="19"/>
      <c r="H60" s="19"/>
      <c r="I60" s="60">
        <f t="shared" si="0"/>
        <v>0</v>
      </c>
      <c r="J60" s="18"/>
      <c r="K60" s="18"/>
      <c r="L60" s="18" t="s">
        <v>333</v>
      </c>
      <c r="M60" s="18">
        <v>9706932669</v>
      </c>
      <c r="N60" s="18"/>
      <c r="O60" s="18"/>
      <c r="P60" s="49">
        <v>43670</v>
      </c>
      <c r="Q60" s="48" t="s">
        <v>74</v>
      </c>
      <c r="R60" s="18"/>
      <c r="S60" s="18"/>
      <c r="T60" s="18"/>
    </row>
    <row r="61" spans="1:20" x14ac:dyDescent="0.3">
      <c r="A61" s="4">
        <v>57</v>
      </c>
      <c r="B61" s="17" t="s">
        <v>63</v>
      </c>
      <c r="C61" s="18" t="s">
        <v>471</v>
      </c>
      <c r="D61" s="18" t="s">
        <v>25</v>
      </c>
      <c r="E61" s="19">
        <v>28</v>
      </c>
      <c r="F61" s="18"/>
      <c r="G61" s="19">
        <v>56</v>
      </c>
      <c r="H61" s="19">
        <v>67</v>
      </c>
      <c r="I61" s="60">
        <f t="shared" si="0"/>
        <v>123</v>
      </c>
      <c r="J61" s="18">
        <v>970792123</v>
      </c>
      <c r="K61" s="18" t="s">
        <v>323</v>
      </c>
      <c r="L61" s="18" t="s">
        <v>324</v>
      </c>
      <c r="M61" s="18">
        <v>9435296924</v>
      </c>
      <c r="N61" s="18" t="s">
        <v>325</v>
      </c>
      <c r="O61" s="18">
        <v>9957013876</v>
      </c>
      <c r="P61" s="49">
        <v>43671</v>
      </c>
      <c r="Q61" s="48" t="s">
        <v>75</v>
      </c>
      <c r="R61" s="18"/>
      <c r="S61" s="18"/>
      <c r="T61" s="18"/>
    </row>
    <row r="62" spans="1:20" x14ac:dyDescent="0.3">
      <c r="A62" s="4">
        <v>58</v>
      </c>
      <c r="B62" s="17" t="s">
        <v>63</v>
      </c>
      <c r="C62" s="18" t="s">
        <v>472</v>
      </c>
      <c r="D62" s="18" t="s">
        <v>25</v>
      </c>
      <c r="E62" s="19">
        <v>106</v>
      </c>
      <c r="F62" s="18"/>
      <c r="G62" s="19">
        <v>33</v>
      </c>
      <c r="H62" s="19">
        <v>63</v>
      </c>
      <c r="I62" s="60">
        <f t="shared" si="0"/>
        <v>96</v>
      </c>
      <c r="J62" s="18">
        <v>9507848524</v>
      </c>
      <c r="K62" s="18"/>
      <c r="L62" s="18" t="s">
        <v>333</v>
      </c>
      <c r="M62" s="18">
        <v>9706932669</v>
      </c>
      <c r="N62" s="18" t="s">
        <v>325</v>
      </c>
      <c r="O62" s="18">
        <v>9957013876</v>
      </c>
      <c r="P62" s="49">
        <v>43672</v>
      </c>
      <c r="Q62" s="48" t="s">
        <v>76</v>
      </c>
      <c r="R62" s="18"/>
      <c r="S62" s="18"/>
      <c r="T62" s="18"/>
    </row>
    <row r="63" spans="1:20" ht="33" x14ac:dyDescent="0.3">
      <c r="A63" s="4">
        <v>59</v>
      </c>
      <c r="B63" s="17" t="s">
        <v>63</v>
      </c>
      <c r="C63" s="18" t="s">
        <v>473</v>
      </c>
      <c r="D63" s="18" t="s">
        <v>25</v>
      </c>
      <c r="E63" s="19">
        <v>233</v>
      </c>
      <c r="F63" s="18"/>
      <c r="G63" s="19">
        <v>57</v>
      </c>
      <c r="H63" s="19">
        <v>68</v>
      </c>
      <c r="I63" s="60">
        <f t="shared" si="0"/>
        <v>125</v>
      </c>
      <c r="J63" s="18"/>
      <c r="K63" s="18"/>
      <c r="L63" s="18"/>
      <c r="M63" s="18"/>
      <c r="N63" s="18"/>
      <c r="O63" s="18"/>
      <c r="P63" s="49">
        <v>43673</v>
      </c>
      <c r="Q63" s="48" t="s">
        <v>77</v>
      </c>
      <c r="R63" s="18"/>
      <c r="S63" s="18"/>
      <c r="T63" s="18"/>
    </row>
    <row r="64" spans="1:20" x14ac:dyDescent="0.3">
      <c r="A64" s="4">
        <v>60</v>
      </c>
      <c r="B64" s="17"/>
      <c r="C64" s="18"/>
      <c r="D64" s="18"/>
      <c r="E64" s="19"/>
      <c r="F64" s="18"/>
      <c r="G64" s="19"/>
      <c r="H64" s="19"/>
      <c r="I64" s="60">
        <f t="shared" si="0"/>
        <v>0</v>
      </c>
      <c r="J64" s="18"/>
      <c r="K64" s="18"/>
      <c r="L64" s="18"/>
      <c r="M64" s="18"/>
      <c r="N64" s="18"/>
      <c r="O64" s="18"/>
      <c r="P64" s="90">
        <v>43674</v>
      </c>
      <c r="Q64" s="89" t="s">
        <v>78</v>
      </c>
      <c r="R64" s="18"/>
      <c r="S64" s="18"/>
      <c r="T64" s="18"/>
    </row>
    <row r="65" spans="1:20" x14ac:dyDescent="0.3">
      <c r="A65" s="4">
        <v>61</v>
      </c>
      <c r="B65" s="17" t="s">
        <v>63</v>
      </c>
      <c r="C65" s="18" t="s">
        <v>474</v>
      </c>
      <c r="D65" s="18" t="s">
        <v>25</v>
      </c>
      <c r="E65" s="19">
        <v>237</v>
      </c>
      <c r="F65" s="18"/>
      <c r="G65" s="19">
        <v>38</v>
      </c>
      <c r="H65" s="19">
        <v>36</v>
      </c>
      <c r="I65" s="60">
        <f t="shared" si="0"/>
        <v>74</v>
      </c>
      <c r="J65" s="18">
        <v>8752871505</v>
      </c>
      <c r="K65" s="18" t="s">
        <v>423</v>
      </c>
      <c r="L65" s="18" t="s">
        <v>424</v>
      </c>
      <c r="M65" s="18">
        <v>9435126616</v>
      </c>
      <c r="N65" s="18" t="s">
        <v>425</v>
      </c>
      <c r="O65" s="18">
        <v>9859687686</v>
      </c>
      <c r="P65" s="49">
        <v>43675</v>
      </c>
      <c r="Q65" s="48" t="s">
        <v>72</v>
      </c>
      <c r="R65" s="18"/>
      <c r="S65" s="18"/>
      <c r="T65" s="18"/>
    </row>
    <row r="66" spans="1:20" x14ac:dyDescent="0.3">
      <c r="A66" s="4">
        <v>62</v>
      </c>
      <c r="B66" s="17" t="s">
        <v>63</v>
      </c>
      <c r="C66" s="18" t="s">
        <v>475</v>
      </c>
      <c r="D66" s="18" t="s">
        <v>25</v>
      </c>
      <c r="E66" s="19">
        <v>110</v>
      </c>
      <c r="F66" s="18"/>
      <c r="G66" s="19">
        <v>47</v>
      </c>
      <c r="H66" s="19">
        <v>59</v>
      </c>
      <c r="I66" s="60">
        <f t="shared" si="0"/>
        <v>106</v>
      </c>
      <c r="J66" s="18"/>
      <c r="K66" s="18"/>
      <c r="L66" s="18"/>
      <c r="M66" s="18"/>
      <c r="N66" s="18"/>
      <c r="O66" s="18"/>
      <c r="P66" s="49">
        <v>43676</v>
      </c>
      <c r="Q66" s="48" t="s">
        <v>73</v>
      </c>
      <c r="R66" s="18"/>
      <c r="S66" s="18"/>
      <c r="T66" s="18"/>
    </row>
    <row r="67" spans="1:20" ht="33" x14ac:dyDescent="0.3">
      <c r="A67" s="4">
        <v>63</v>
      </c>
      <c r="B67" s="17"/>
      <c r="C67" s="18"/>
      <c r="D67" s="18"/>
      <c r="E67" s="19"/>
      <c r="F67" s="18"/>
      <c r="G67" s="19"/>
      <c r="H67" s="19"/>
      <c r="I67" s="60">
        <f t="shared" si="0"/>
        <v>0</v>
      </c>
      <c r="J67" s="18"/>
      <c r="K67" s="18"/>
      <c r="L67" s="18"/>
      <c r="M67" s="18"/>
      <c r="N67" s="18"/>
      <c r="O67" s="18"/>
      <c r="P67" s="49">
        <v>43677</v>
      </c>
      <c r="Q67" s="48" t="s">
        <v>74</v>
      </c>
      <c r="R67" s="18"/>
      <c r="S67" s="18"/>
      <c r="T67" s="18"/>
    </row>
    <row r="68" spans="1:20" x14ac:dyDescent="0.3">
      <c r="A68" s="4">
        <v>64</v>
      </c>
      <c r="B68" s="17"/>
      <c r="C68" s="18"/>
      <c r="D68" s="18"/>
      <c r="E68" s="19"/>
      <c r="F68" s="18"/>
      <c r="G68" s="19"/>
      <c r="H68" s="19"/>
      <c r="I68" s="60">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60">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x14ac:dyDescent="0.3">
      <c r="A71" s="4">
        <v>67</v>
      </c>
      <c r="B71" s="17"/>
      <c r="C71" s="18"/>
      <c r="D71" s="18"/>
      <c r="E71" s="19"/>
      <c r="F71" s="18"/>
      <c r="G71" s="19"/>
      <c r="H71" s="19"/>
      <c r="I71" s="60">
        <f t="shared" si="1"/>
        <v>0</v>
      </c>
      <c r="J71" s="18"/>
      <c r="K71" s="18"/>
      <c r="L71" s="18"/>
      <c r="M71" s="18"/>
      <c r="N71" s="18"/>
      <c r="O71" s="18"/>
      <c r="P71" s="24"/>
      <c r="Q71" s="18"/>
      <c r="R71" s="18"/>
      <c r="S71" s="18"/>
      <c r="T71" s="18"/>
    </row>
    <row r="72" spans="1:20" x14ac:dyDescent="0.3">
      <c r="A72" s="4">
        <v>68</v>
      </c>
      <c r="B72" s="17"/>
      <c r="C72" s="18"/>
      <c r="D72" s="18"/>
      <c r="E72" s="19"/>
      <c r="F72" s="18"/>
      <c r="G72" s="19"/>
      <c r="H72" s="19"/>
      <c r="I72" s="60">
        <f t="shared" si="1"/>
        <v>0</v>
      </c>
      <c r="J72" s="18"/>
      <c r="K72" s="18"/>
      <c r="L72" s="18"/>
      <c r="M72" s="18"/>
      <c r="N72" s="18"/>
      <c r="O72" s="18"/>
      <c r="P72" s="24"/>
      <c r="Q72" s="18"/>
      <c r="R72" s="18"/>
      <c r="S72" s="18"/>
      <c r="T72" s="18"/>
    </row>
    <row r="73" spans="1:20" x14ac:dyDescent="0.3">
      <c r="A73" s="4">
        <v>69</v>
      </c>
      <c r="B73" s="17"/>
      <c r="C73" s="18"/>
      <c r="D73" s="18"/>
      <c r="E73" s="19"/>
      <c r="F73" s="18"/>
      <c r="G73" s="19"/>
      <c r="H73" s="19"/>
      <c r="I73" s="60">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0">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0">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0">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0">
        <f t="shared" si="1"/>
        <v>0</v>
      </c>
      <c r="J77" s="18"/>
      <c r="K77" s="18"/>
      <c r="L77" s="18"/>
      <c r="M77" s="18"/>
      <c r="N77" s="18"/>
      <c r="O77" s="18"/>
      <c r="P77" s="24"/>
      <c r="Q77" s="18"/>
      <c r="R77" s="18"/>
      <c r="S77" s="18"/>
      <c r="T77" s="18"/>
    </row>
    <row r="78" spans="1:20" x14ac:dyDescent="0.3">
      <c r="A78" s="4">
        <v>74</v>
      </c>
      <c r="B78" s="17"/>
      <c r="C78" s="18"/>
      <c r="D78" s="18"/>
      <c r="E78" s="19"/>
      <c r="F78" s="18"/>
      <c r="G78" s="19"/>
      <c r="H78" s="19"/>
      <c r="I78" s="60">
        <f t="shared" si="1"/>
        <v>0</v>
      </c>
      <c r="J78" s="18"/>
      <c r="K78" s="18"/>
      <c r="L78" s="18"/>
      <c r="M78" s="18"/>
      <c r="N78" s="18"/>
      <c r="O78" s="18"/>
      <c r="P78" s="24"/>
      <c r="Q78" s="18"/>
      <c r="R78" s="18"/>
      <c r="S78" s="18"/>
      <c r="T78" s="18"/>
    </row>
    <row r="79" spans="1:20" x14ac:dyDescent="0.3">
      <c r="A79" s="4">
        <v>75</v>
      </c>
      <c r="B79" s="17"/>
      <c r="C79" s="18"/>
      <c r="D79" s="18"/>
      <c r="E79" s="19"/>
      <c r="F79" s="18"/>
      <c r="G79" s="19"/>
      <c r="H79" s="19"/>
      <c r="I79" s="60">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0">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0">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0">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50</v>
      </c>
      <c r="D165" s="21"/>
      <c r="E165" s="13"/>
      <c r="F165" s="21"/>
      <c r="G165" s="61">
        <f>SUM(G5:G164)</f>
        <v>2482</v>
      </c>
      <c r="H165" s="61">
        <f>SUM(H5:H164)</f>
        <v>2840</v>
      </c>
      <c r="I165" s="61">
        <f>SUM(I5:I164)</f>
        <v>5322</v>
      </c>
      <c r="J165" s="21"/>
      <c r="K165" s="21"/>
      <c r="L165" s="21"/>
      <c r="M165" s="21"/>
      <c r="N165" s="21"/>
      <c r="O165" s="21"/>
      <c r="P165" s="14"/>
      <c r="Q165" s="21"/>
      <c r="R165" s="21"/>
      <c r="S165" s="21"/>
      <c r="T165" s="12"/>
    </row>
    <row r="166" spans="1:20" x14ac:dyDescent="0.3">
      <c r="A166" s="44" t="s">
        <v>62</v>
      </c>
      <c r="B166" s="10">
        <f>COUNTIF(B$5:B$164,"Team 1")</f>
        <v>25</v>
      </c>
      <c r="C166" s="44" t="s">
        <v>25</v>
      </c>
      <c r="D166" s="10">
        <f>COUNTIF(D5:D164,"Anganwadi")</f>
        <v>49</v>
      </c>
    </row>
    <row r="167" spans="1:20" x14ac:dyDescent="0.3">
      <c r="A167" s="44" t="s">
        <v>63</v>
      </c>
      <c r="B167" s="10">
        <f>COUNTIF(B$6:B$164,"Team 2")</f>
        <v>25</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P139" sqref="P139"/>
    </sheetView>
  </sheetViews>
  <sheetFormatPr defaultRowHeight="16.5" x14ac:dyDescent="0.3"/>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x14ac:dyDescent="0.3">
      <c r="A1" s="153" t="s">
        <v>70</v>
      </c>
      <c r="B1" s="153"/>
      <c r="C1" s="153"/>
      <c r="D1" s="56"/>
      <c r="E1" s="56"/>
      <c r="F1" s="56"/>
      <c r="G1" s="56"/>
      <c r="H1" s="56"/>
      <c r="I1" s="56"/>
      <c r="J1" s="56"/>
      <c r="K1" s="56"/>
      <c r="L1" s="56"/>
      <c r="M1" s="56"/>
      <c r="N1" s="56"/>
      <c r="O1" s="56"/>
      <c r="P1" s="56"/>
      <c r="Q1" s="56"/>
      <c r="R1" s="56"/>
      <c r="S1" s="56"/>
    </row>
    <row r="2" spans="1:20" x14ac:dyDescent="0.3">
      <c r="A2" s="149" t="s">
        <v>59</v>
      </c>
      <c r="B2" s="150"/>
      <c r="C2" s="150"/>
      <c r="D2" s="25">
        <v>43678</v>
      </c>
      <c r="E2" s="22"/>
      <c r="F2" s="22"/>
      <c r="G2" s="22"/>
      <c r="H2" s="22"/>
      <c r="I2" s="22"/>
      <c r="J2" s="22"/>
      <c r="K2" s="22"/>
      <c r="L2" s="22"/>
      <c r="M2" s="22"/>
      <c r="N2" s="22"/>
      <c r="O2" s="22"/>
      <c r="P2" s="22"/>
      <c r="Q2" s="22"/>
      <c r="R2" s="22"/>
      <c r="S2" s="22"/>
    </row>
    <row r="3" spans="1:20" ht="24" customHeight="1" x14ac:dyDescent="0.3">
      <c r="A3" s="145" t="s">
        <v>14</v>
      </c>
      <c r="B3" s="147" t="s">
        <v>61</v>
      </c>
      <c r="C3" s="144" t="s">
        <v>7</v>
      </c>
      <c r="D3" s="144" t="s">
        <v>55</v>
      </c>
      <c r="E3" s="144" t="s">
        <v>16</v>
      </c>
      <c r="F3" s="151" t="s">
        <v>17</v>
      </c>
      <c r="G3" s="144" t="s">
        <v>8</v>
      </c>
      <c r="H3" s="144"/>
      <c r="I3" s="144"/>
      <c r="J3" s="144" t="s">
        <v>31</v>
      </c>
      <c r="K3" s="147" t="s">
        <v>33</v>
      </c>
      <c r="L3" s="147" t="s">
        <v>50</v>
      </c>
      <c r="M3" s="147" t="s">
        <v>51</v>
      </c>
      <c r="N3" s="147" t="s">
        <v>34</v>
      </c>
      <c r="O3" s="147" t="s">
        <v>35</v>
      </c>
      <c r="P3" s="145" t="s">
        <v>54</v>
      </c>
      <c r="Q3" s="144" t="s">
        <v>52</v>
      </c>
      <c r="R3" s="144" t="s">
        <v>32</v>
      </c>
      <c r="S3" s="144" t="s">
        <v>53</v>
      </c>
      <c r="T3" s="144" t="s">
        <v>13</v>
      </c>
    </row>
    <row r="4" spans="1:20" ht="25.5" customHeight="1" x14ac:dyDescent="0.3">
      <c r="A4" s="145"/>
      <c r="B4" s="152"/>
      <c r="C4" s="144"/>
      <c r="D4" s="144"/>
      <c r="E4" s="144"/>
      <c r="F4" s="151"/>
      <c r="G4" s="23" t="s">
        <v>9</v>
      </c>
      <c r="H4" s="23" t="s">
        <v>10</v>
      </c>
      <c r="I4" s="23" t="s">
        <v>11</v>
      </c>
      <c r="J4" s="144"/>
      <c r="K4" s="148"/>
      <c r="L4" s="148"/>
      <c r="M4" s="148"/>
      <c r="N4" s="148"/>
      <c r="O4" s="148"/>
      <c r="P4" s="145"/>
      <c r="Q4" s="145"/>
      <c r="R4" s="144"/>
      <c r="S4" s="144"/>
      <c r="T4" s="144"/>
    </row>
    <row r="5" spans="1:20" x14ac:dyDescent="0.3">
      <c r="A5" s="4">
        <v>1</v>
      </c>
      <c r="B5" s="17" t="s">
        <v>62</v>
      </c>
      <c r="C5" s="58" t="s">
        <v>504</v>
      </c>
      <c r="D5" s="48" t="s">
        <v>23</v>
      </c>
      <c r="E5" s="17" t="s">
        <v>505</v>
      </c>
      <c r="F5" s="58" t="s">
        <v>143</v>
      </c>
      <c r="G5" s="17">
        <v>62</v>
      </c>
      <c r="H5" s="17">
        <v>87</v>
      </c>
      <c r="I5" s="60">
        <f>SUM(G5:H5)</f>
        <v>149</v>
      </c>
      <c r="J5" s="48" t="s">
        <v>567</v>
      </c>
      <c r="K5" s="48" t="s">
        <v>297</v>
      </c>
      <c r="L5" s="48" t="s">
        <v>298</v>
      </c>
      <c r="M5" s="48">
        <v>8721008523</v>
      </c>
      <c r="N5" s="48"/>
      <c r="O5" s="48"/>
      <c r="P5" s="49">
        <v>43678</v>
      </c>
      <c r="Q5" s="48" t="s">
        <v>75</v>
      </c>
      <c r="R5" s="48"/>
      <c r="S5" s="18"/>
      <c r="T5" s="48"/>
    </row>
    <row r="6" spans="1:20" ht="33" x14ac:dyDescent="0.3">
      <c r="A6" s="4">
        <v>2</v>
      </c>
      <c r="B6" s="17" t="s">
        <v>62</v>
      </c>
      <c r="C6" s="48" t="s">
        <v>506</v>
      </c>
      <c r="D6" s="48" t="s">
        <v>25</v>
      </c>
      <c r="E6" s="19">
        <v>195</v>
      </c>
      <c r="F6" s="48"/>
      <c r="G6" s="19">
        <v>44</v>
      </c>
      <c r="H6" s="19">
        <v>45</v>
      </c>
      <c r="I6" s="60">
        <f t="shared" ref="I6:I69" si="0">SUM(G6:H6)</f>
        <v>89</v>
      </c>
      <c r="J6" s="48">
        <v>9613334010</v>
      </c>
      <c r="K6" s="48" t="s">
        <v>407</v>
      </c>
      <c r="L6" s="48" t="s">
        <v>100</v>
      </c>
      <c r="M6" s="48">
        <v>9435935543</v>
      </c>
      <c r="N6" s="48" t="s">
        <v>568</v>
      </c>
      <c r="O6" s="48">
        <v>8749905378</v>
      </c>
      <c r="P6" s="49">
        <v>43679</v>
      </c>
      <c r="Q6" s="48" t="s">
        <v>76</v>
      </c>
      <c r="R6" s="48"/>
      <c r="S6" s="18"/>
      <c r="T6" s="48"/>
    </row>
    <row r="7" spans="1:20" x14ac:dyDescent="0.3">
      <c r="A7" s="4">
        <v>3</v>
      </c>
      <c r="B7" s="17" t="s">
        <v>62</v>
      </c>
      <c r="C7" s="48" t="s">
        <v>507</v>
      </c>
      <c r="D7" s="48" t="s">
        <v>25</v>
      </c>
      <c r="E7" s="19">
        <v>17</v>
      </c>
      <c r="F7" s="48"/>
      <c r="G7" s="19">
        <v>37</v>
      </c>
      <c r="H7" s="19">
        <v>49</v>
      </c>
      <c r="I7" s="60">
        <f t="shared" si="0"/>
        <v>86</v>
      </c>
      <c r="J7" s="48">
        <v>7896382986</v>
      </c>
      <c r="K7" s="48" t="s">
        <v>407</v>
      </c>
      <c r="L7" s="48" t="s">
        <v>100</v>
      </c>
      <c r="M7" s="48">
        <v>9435935543</v>
      </c>
      <c r="N7" s="48" t="s">
        <v>569</v>
      </c>
      <c r="O7" s="48">
        <v>9896415932</v>
      </c>
      <c r="P7" s="49">
        <v>43680</v>
      </c>
      <c r="Q7" s="48" t="s">
        <v>77</v>
      </c>
      <c r="R7" s="48"/>
      <c r="S7" s="18"/>
      <c r="T7" s="48"/>
    </row>
    <row r="8" spans="1:20" x14ac:dyDescent="0.3">
      <c r="A8" s="4">
        <v>4</v>
      </c>
      <c r="B8" s="58"/>
      <c r="C8" s="58"/>
      <c r="D8" s="58"/>
      <c r="E8" s="17"/>
      <c r="F8" s="58"/>
      <c r="G8" s="17"/>
      <c r="H8" s="17"/>
      <c r="I8" s="60">
        <f t="shared" si="0"/>
        <v>0</v>
      </c>
      <c r="J8" s="58"/>
      <c r="K8" s="58"/>
      <c r="L8" s="58"/>
      <c r="M8" s="58"/>
      <c r="N8" s="58"/>
      <c r="O8" s="58"/>
      <c r="P8" s="90">
        <v>43681</v>
      </c>
      <c r="Q8" s="89" t="s">
        <v>78</v>
      </c>
      <c r="R8" s="48"/>
      <c r="S8" s="18"/>
      <c r="T8" s="48"/>
    </row>
    <row r="9" spans="1:20" ht="33" x14ac:dyDescent="0.3">
      <c r="A9" s="4">
        <v>5</v>
      </c>
      <c r="B9" s="17" t="s">
        <v>62</v>
      </c>
      <c r="C9" s="48" t="s">
        <v>508</v>
      </c>
      <c r="D9" s="48" t="s">
        <v>23</v>
      </c>
      <c r="E9" s="19">
        <v>18020502302</v>
      </c>
      <c r="F9" s="48" t="s">
        <v>95</v>
      </c>
      <c r="G9" s="19"/>
      <c r="H9" s="19">
        <v>113</v>
      </c>
      <c r="I9" s="60">
        <f t="shared" si="0"/>
        <v>113</v>
      </c>
      <c r="J9" s="17">
        <v>9706485764</v>
      </c>
      <c r="K9" s="48" t="s">
        <v>297</v>
      </c>
      <c r="L9" s="48" t="s">
        <v>298</v>
      </c>
      <c r="M9" s="48">
        <v>8721008523</v>
      </c>
      <c r="N9" s="48"/>
      <c r="O9" s="48"/>
      <c r="P9" s="49">
        <v>43682</v>
      </c>
      <c r="Q9" s="48" t="s">
        <v>72</v>
      </c>
      <c r="R9" s="48"/>
      <c r="S9" s="18"/>
      <c r="T9" s="48"/>
    </row>
    <row r="10" spans="1:20" x14ac:dyDescent="0.3">
      <c r="A10" s="4">
        <v>6</v>
      </c>
      <c r="B10" s="17" t="s">
        <v>62</v>
      </c>
      <c r="C10" s="48" t="s">
        <v>509</v>
      </c>
      <c r="D10" s="48" t="s">
        <v>23</v>
      </c>
      <c r="E10" s="19" t="s">
        <v>510</v>
      </c>
      <c r="F10" s="48" t="s">
        <v>143</v>
      </c>
      <c r="G10" s="19">
        <v>187</v>
      </c>
      <c r="H10" s="19">
        <v>159</v>
      </c>
      <c r="I10" s="60">
        <f t="shared" si="0"/>
        <v>346</v>
      </c>
      <c r="J10" s="48" t="s">
        <v>570</v>
      </c>
      <c r="K10" s="48" t="s">
        <v>99</v>
      </c>
      <c r="L10" s="48" t="s">
        <v>105</v>
      </c>
      <c r="M10" s="48">
        <v>9854371742</v>
      </c>
      <c r="N10" s="48"/>
      <c r="O10" s="48"/>
      <c r="P10" s="49">
        <v>43683</v>
      </c>
      <c r="Q10" s="48" t="s">
        <v>73</v>
      </c>
      <c r="R10" s="48"/>
      <c r="S10" s="18"/>
      <c r="T10" s="48"/>
    </row>
    <row r="11" spans="1:20" ht="33" x14ac:dyDescent="0.3">
      <c r="A11" s="4">
        <v>7</v>
      </c>
      <c r="B11" s="17"/>
      <c r="C11" s="48" t="s">
        <v>509</v>
      </c>
      <c r="D11" s="48" t="s">
        <v>23</v>
      </c>
      <c r="E11" s="19" t="s">
        <v>510</v>
      </c>
      <c r="F11" s="48" t="s">
        <v>143</v>
      </c>
      <c r="G11" s="19">
        <v>0</v>
      </c>
      <c r="H11" s="19">
        <v>0</v>
      </c>
      <c r="I11" s="60">
        <f t="shared" si="0"/>
        <v>0</v>
      </c>
      <c r="J11" s="48" t="s">
        <v>570</v>
      </c>
      <c r="K11" s="48" t="s">
        <v>99</v>
      </c>
      <c r="L11" s="48" t="s">
        <v>105</v>
      </c>
      <c r="M11" s="48">
        <v>9854371742</v>
      </c>
      <c r="N11" s="48"/>
      <c r="O11" s="48"/>
      <c r="P11" s="49">
        <v>43684</v>
      </c>
      <c r="Q11" s="48" t="s">
        <v>74</v>
      </c>
      <c r="R11" s="48"/>
      <c r="S11" s="18"/>
      <c r="T11" s="48"/>
    </row>
    <row r="12" spans="1:20" ht="33" x14ac:dyDescent="0.3">
      <c r="A12" s="4">
        <v>8</v>
      </c>
      <c r="B12" s="17" t="s">
        <v>62</v>
      </c>
      <c r="C12" s="48" t="s">
        <v>508</v>
      </c>
      <c r="D12" s="48" t="s">
        <v>23</v>
      </c>
      <c r="E12" s="19">
        <v>18020502302</v>
      </c>
      <c r="F12" s="48" t="s">
        <v>95</v>
      </c>
      <c r="G12" s="19">
        <v>0</v>
      </c>
      <c r="H12" s="19">
        <v>113</v>
      </c>
      <c r="I12" s="60">
        <f t="shared" si="0"/>
        <v>113</v>
      </c>
      <c r="J12" s="48">
        <v>9706485764</v>
      </c>
      <c r="K12" s="48" t="s">
        <v>297</v>
      </c>
      <c r="L12" s="48" t="s">
        <v>298</v>
      </c>
      <c r="M12" s="48">
        <v>8721008523</v>
      </c>
      <c r="N12" s="48"/>
      <c r="O12" s="48"/>
      <c r="P12" s="49">
        <v>43685</v>
      </c>
      <c r="Q12" s="48" t="s">
        <v>75</v>
      </c>
      <c r="R12" s="48"/>
      <c r="S12" s="18"/>
      <c r="T12" s="48"/>
    </row>
    <row r="13" spans="1:20" ht="33" x14ac:dyDescent="0.3">
      <c r="A13" s="4">
        <v>9</v>
      </c>
      <c r="B13" s="17" t="s">
        <v>62</v>
      </c>
      <c r="C13" s="48" t="s">
        <v>511</v>
      </c>
      <c r="D13" s="48" t="s">
        <v>23</v>
      </c>
      <c r="E13" s="19" t="s">
        <v>512</v>
      </c>
      <c r="F13" s="48" t="s">
        <v>103</v>
      </c>
      <c r="G13" s="19">
        <v>115</v>
      </c>
      <c r="H13" s="19">
        <v>113</v>
      </c>
      <c r="I13" s="60">
        <f t="shared" si="0"/>
        <v>228</v>
      </c>
      <c r="J13" s="48" t="s">
        <v>571</v>
      </c>
      <c r="K13" s="48" t="s">
        <v>297</v>
      </c>
      <c r="L13" s="48" t="s">
        <v>298</v>
      </c>
      <c r="M13" s="48">
        <v>8721008523</v>
      </c>
      <c r="N13" s="48"/>
      <c r="O13" s="48"/>
      <c r="P13" s="49">
        <v>43686</v>
      </c>
      <c r="Q13" s="48" t="s">
        <v>76</v>
      </c>
      <c r="R13" s="48"/>
      <c r="S13" s="18"/>
      <c r="T13" s="48"/>
    </row>
    <row r="14" spans="1:20" ht="33" x14ac:dyDescent="0.3">
      <c r="A14" s="4">
        <v>10</v>
      </c>
      <c r="B14" s="17" t="s">
        <v>62</v>
      </c>
      <c r="C14" s="48" t="s">
        <v>511</v>
      </c>
      <c r="D14" s="48"/>
      <c r="E14" s="19" t="s">
        <v>512</v>
      </c>
      <c r="F14" s="48" t="s">
        <v>103</v>
      </c>
      <c r="G14" s="19">
        <v>0</v>
      </c>
      <c r="H14" s="19">
        <v>0</v>
      </c>
      <c r="I14" s="60">
        <f t="shared" si="0"/>
        <v>0</v>
      </c>
      <c r="J14" s="48" t="s">
        <v>571</v>
      </c>
      <c r="K14" s="48" t="s">
        <v>297</v>
      </c>
      <c r="L14" s="48" t="s">
        <v>298</v>
      </c>
      <c r="M14" s="48">
        <v>8721008523</v>
      </c>
      <c r="N14" s="48"/>
      <c r="O14" s="48"/>
      <c r="P14" s="49">
        <v>43687</v>
      </c>
      <c r="Q14" s="48" t="s">
        <v>77</v>
      </c>
      <c r="R14" s="48"/>
      <c r="S14" s="18"/>
      <c r="T14" s="48"/>
    </row>
    <row r="15" spans="1:20" x14ac:dyDescent="0.3">
      <c r="A15" s="4">
        <v>11</v>
      </c>
      <c r="B15" s="17" t="s">
        <v>62</v>
      </c>
      <c r="C15" s="58" t="s">
        <v>513</v>
      </c>
      <c r="D15" s="58" t="s">
        <v>23</v>
      </c>
      <c r="E15" s="17" t="s">
        <v>514</v>
      </c>
      <c r="F15" s="58" t="s">
        <v>143</v>
      </c>
      <c r="G15" s="17">
        <v>115</v>
      </c>
      <c r="H15" s="17">
        <v>138</v>
      </c>
      <c r="I15" s="60">
        <f t="shared" si="0"/>
        <v>253</v>
      </c>
      <c r="J15" s="58" t="s">
        <v>572</v>
      </c>
      <c r="K15" s="58" t="s">
        <v>297</v>
      </c>
      <c r="L15" s="58" t="s">
        <v>298</v>
      </c>
      <c r="M15" s="58">
        <v>8721008523</v>
      </c>
      <c r="N15" s="58"/>
      <c r="O15" s="58"/>
      <c r="P15" s="90">
        <v>43688</v>
      </c>
      <c r="Q15" s="89" t="s">
        <v>78</v>
      </c>
      <c r="R15" s="48"/>
      <c r="S15" s="18"/>
      <c r="T15" s="48"/>
    </row>
    <row r="16" spans="1:20" ht="33" x14ac:dyDescent="0.3">
      <c r="A16" s="4">
        <v>12</v>
      </c>
      <c r="B16" s="17"/>
      <c r="C16" s="48"/>
      <c r="D16" s="48"/>
      <c r="E16" s="19"/>
      <c r="F16" s="48"/>
      <c r="G16" s="19"/>
      <c r="H16" s="19"/>
      <c r="I16" s="60">
        <f t="shared" si="0"/>
        <v>0</v>
      </c>
      <c r="J16" s="48"/>
      <c r="K16" s="48"/>
      <c r="L16" s="48"/>
      <c r="M16" s="48"/>
      <c r="N16" s="48"/>
      <c r="O16" s="48"/>
      <c r="P16" s="90">
        <v>43689</v>
      </c>
      <c r="Q16" s="89" t="s">
        <v>72</v>
      </c>
      <c r="R16" s="89"/>
      <c r="S16" s="18"/>
      <c r="T16" s="89" t="s">
        <v>573</v>
      </c>
    </row>
    <row r="17" spans="1:20" x14ac:dyDescent="0.3">
      <c r="A17" s="4">
        <v>13</v>
      </c>
      <c r="B17" s="17" t="s">
        <v>62</v>
      </c>
      <c r="C17" s="48" t="s">
        <v>513</v>
      </c>
      <c r="D17" s="48"/>
      <c r="E17" s="19" t="s">
        <v>514</v>
      </c>
      <c r="F17" s="48" t="s">
        <v>143</v>
      </c>
      <c r="G17" s="19">
        <v>0</v>
      </c>
      <c r="H17" s="19">
        <v>0</v>
      </c>
      <c r="I17" s="60">
        <f t="shared" si="0"/>
        <v>0</v>
      </c>
      <c r="J17" s="48" t="s">
        <v>572</v>
      </c>
      <c r="K17" s="48" t="s">
        <v>297</v>
      </c>
      <c r="L17" s="48" t="s">
        <v>298</v>
      </c>
      <c r="M17" s="48">
        <v>8721008523</v>
      </c>
      <c r="N17" s="48"/>
      <c r="O17" s="48"/>
      <c r="P17" s="49">
        <v>43690</v>
      </c>
      <c r="Q17" s="48" t="s">
        <v>73</v>
      </c>
      <c r="R17" s="48"/>
      <c r="S17" s="18"/>
      <c r="T17" s="48"/>
    </row>
    <row r="18" spans="1:20" ht="33" x14ac:dyDescent="0.3">
      <c r="A18" s="4">
        <v>14</v>
      </c>
      <c r="B18" s="17" t="s">
        <v>62</v>
      </c>
      <c r="C18" s="48" t="s">
        <v>515</v>
      </c>
      <c r="D18" s="48"/>
      <c r="E18" s="19"/>
      <c r="F18" s="48" t="s">
        <v>95</v>
      </c>
      <c r="G18" s="19">
        <v>156</v>
      </c>
      <c r="H18" s="19">
        <v>179</v>
      </c>
      <c r="I18" s="60">
        <f t="shared" si="0"/>
        <v>335</v>
      </c>
      <c r="J18" s="48">
        <v>9435848811</v>
      </c>
      <c r="K18" s="48" t="s">
        <v>297</v>
      </c>
      <c r="L18" s="48" t="s">
        <v>298</v>
      </c>
      <c r="M18" s="48">
        <v>8721008523</v>
      </c>
      <c r="N18" s="48"/>
      <c r="O18" s="48"/>
      <c r="P18" s="49">
        <v>43691</v>
      </c>
      <c r="Q18" s="48" t="s">
        <v>74</v>
      </c>
      <c r="R18" s="48"/>
      <c r="S18" s="18"/>
      <c r="T18" s="48"/>
    </row>
    <row r="19" spans="1:20" ht="49.5" x14ac:dyDescent="0.3">
      <c r="A19" s="4">
        <v>15</v>
      </c>
      <c r="B19" s="17"/>
      <c r="C19" s="48"/>
      <c r="D19" s="48"/>
      <c r="E19" s="19"/>
      <c r="F19" s="48"/>
      <c r="G19" s="19"/>
      <c r="H19" s="19"/>
      <c r="I19" s="60">
        <f t="shared" si="0"/>
        <v>0</v>
      </c>
      <c r="J19" s="48"/>
      <c r="K19" s="48"/>
      <c r="L19" s="48"/>
      <c r="M19" s="48"/>
      <c r="N19" s="48"/>
      <c r="O19" s="48"/>
      <c r="P19" s="90">
        <v>43692</v>
      </c>
      <c r="Q19" s="89" t="s">
        <v>75</v>
      </c>
      <c r="R19" s="89"/>
      <c r="S19" s="18"/>
      <c r="T19" s="89" t="s">
        <v>574</v>
      </c>
    </row>
    <row r="20" spans="1:20" ht="33" x14ac:dyDescent="0.3">
      <c r="A20" s="4">
        <v>16</v>
      </c>
      <c r="B20" s="17"/>
      <c r="C20" s="48" t="s">
        <v>515</v>
      </c>
      <c r="D20" s="48" t="s">
        <v>23</v>
      </c>
      <c r="E20" s="19"/>
      <c r="F20" s="48" t="s">
        <v>95</v>
      </c>
      <c r="G20" s="19">
        <v>0</v>
      </c>
      <c r="H20" s="19">
        <v>0</v>
      </c>
      <c r="I20" s="60">
        <f t="shared" si="0"/>
        <v>0</v>
      </c>
      <c r="J20" s="48">
        <v>9435848811</v>
      </c>
      <c r="K20" s="48" t="s">
        <v>297</v>
      </c>
      <c r="L20" s="48" t="s">
        <v>298</v>
      </c>
      <c r="M20" s="48">
        <v>8721008523</v>
      </c>
      <c r="N20" s="48"/>
      <c r="O20" s="48"/>
      <c r="P20" s="49">
        <v>43693</v>
      </c>
      <c r="Q20" s="48" t="s">
        <v>76</v>
      </c>
      <c r="R20" s="48"/>
      <c r="S20" s="18"/>
      <c r="T20" s="48"/>
    </row>
    <row r="21" spans="1:20" ht="33" x14ac:dyDescent="0.3">
      <c r="A21" s="4">
        <v>17</v>
      </c>
      <c r="B21" s="17" t="s">
        <v>62</v>
      </c>
      <c r="C21" s="48" t="s">
        <v>515</v>
      </c>
      <c r="D21" s="48"/>
      <c r="E21" s="19"/>
      <c r="F21" s="48" t="s">
        <v>95</v>
      </c>
      <c r="G21" s="19">
        <v>0</v>
      </c>
      <c r="H21" s="19">
        <v>0</v>
      </c>
      <c r="I21" s="60">
        <f t="shared" si="0"/>
        <v>0</v>
      </c>
      <c r="J21" s="48">
        <v>9435848811</v>
      </c>
      <c r="K21" s="48" t="s">
        <v>297</v>
      </c>
      <c r="L21" s="48" t="s">
        <v>298</v>
      </c>
      <c r="M21" s="48">
        <v>8721008523</v>
      </c>
      <c r="N21" s="48"/>
      <c r="O21" s="48"/>
      <c r="P21" s="49">
        <v>43694</v>
      </c>
      <c r="Q21" s="48" t="s">
        <v>77</v>
      </c>
      <c r="R21" s="48"/>
      <c r="S21" s="18"/>
      <c r="T21" s="48"/>
    </row>
    <row r="22" spans="1:20" x14ac:dyDescent="0.3">
      <c r="A22" s="4">
        <v>18</v>
      </c>
      <c r="B22" s="17" t="s">
        <v>62</v>
      </c>
      <c r="C22" s="58" t="s">
        <v>516</v>
      </c>
      <c r="D22" s="58" t="s">
        <v>25</v>
      </c>
      <c r="E22" s="17">
        <v>132</v>
      </c>
      <c r="F22" s="58"/>
      <c r="G22" s="17">
        <v>34</v>
      </c>
      <c r="H22" s="17">
        <v>55</v>
      </c>
      <c r="I22" s="60">
        <f t="shared" si="0"/>
        <v>89</v>
      </c>
      <c r="J22" s="58">
        <v>9854343321</v>
      </c>
      <c r="K22" s="58" t="s">
        <v>188</v>
      </c>
      <c r="L22" s="58" t="s">
        <v>189</v>
      </c>
      <c r="M22" s="58">
        <v>9957408382</v>
      </c>
      <c r="N22" s="58"/>
      <c r="O22" s="58"/>
      <c r="P22" s="49">
        <v>43695</v>
      </c>
      <c r="Q22" s="48" t="s">
        <v>78</v>
      </c>
      <c r="R22" s="48"/>
      <c r="S22" s="18"/>
      <c r="T22" s="48"/>
    </row>
    <row r="23" spans="1:20" x14ac:dyDescent="0.3">
      <c r="A23" s="4">
        <v>19</v>
      </c>
      <c r="B23" s="17" t="s">
        <v>62</v>
      </c>
      <c r="C23" s="48" t="s">
        <v>517</v>
      </c>
      <c r="D23" s="48" t="s">
        <v>23</v>
      </c>
      <c r="E23" s="19" t="s">
        <v>518</v>
      </c>
      <c r="F23" s="48" t="s">
        <v>103</v>
      </c>
      <c r="G23" s="19">
        <v>27</v>
      </c>
      <c r="H23" s="19">
        <v>33</v>
      </c>
      <c r="I23" s="60">
        <f t="shared" si="0"/>
        <v>60</v>
      </c>
      <c r="J23" s="48" t="s">
        <v>575</v>
      </c>
      <c r="K23" s="48" t="s">
        <v>188</v>
      </c>
      <c r="L23" s="48" t="s">
        <v>189</v>
      </c>
      <c r="M23" s="48">
        <v>9957408382</v>
      </c>
      <c r="N23" s="48"/>
      <c r="O23" s="48"/>
      <c r="P23" s="49">
        <v>43696</v>
      </c>
      <c r="Q23" s="48" t="s">
        <v>72</v>
      </c>
      <c r="R23" s="48"/>
      <c r="S23" s="18"/>
      <c r="T23" s="48"/>
    </row>
    <row r="24" spans="1:20" ht="33" x14ac:dyDescent="0.3">
      <c r="A24" s="4">
        <v>20</v>
      </c>
      <c r="B24" s="17" t="s">
        <v>62</v>
      </c>
      <c r="C24" s="58" t="s">
        <v>519</v>
      </c>
      <c r="D24" s="58" t="s">
        <v>25</v>
      </c>
      <c r="E24" s="17">
        <v>185</v>
      </c>
      <c r="F24" s="58"/>
      <c r="G24" s="17">
        <v>32</v>
      </c>
      <c r="H24" s="17">
        <v>37</v>
      </c>
      <c r="I24" s="60">
        <f t="shared" si="0"/>
        <v>69</v>
      </c>
      <c r="J24" s="58">
        <v>9678061603</v>
      </c>
      <c r="K24" s="58" t="s">
        <v>188</v>
      </c>
      <c r="L24" s="58" t="s">
        <v>189</v>
      </c>
      <c r="M24" s="58">
        <v>9957408382</v>
      </c>
      <c r="N24" s="58" t="s">
        <v>576</v>
      </c>
      <c r="O24" s="58">
        <v>9613638786</v>
      </c>
      <c r="P24" s="90">
        <v>43697</v>
      </c>
      <c r="Q24" s="89" t="s">
        <v>73</v>
      </c>
      <c r="R24" s="66"/>
      <c r="S24" s="18"/>
      <c r="T24" s="66" t="s">
        <v>577</v>
      </c>
    </row>
    <row r="25" spans="1:20" ht="33" x14ac:dyDescent="0.3">
      <c r="A25" s="4">
        <v>21</v>
      </c>
      <c r="B25" s="17" t="s">
        <v>62</v>
      </c>
      <c r="C25" s="18" t="s">
        <v>520</v>
      </c>
      <c r="D25" s="18" t="s">
        <v>23</v>
      </c>
      <c r="E25" s="19" t="s">
        <v>521</v>
      </c>
      <c r="F25" s="18"/>
      <c r="G25" s="19">
        <v>56</v>
      </c>
      <c r="H25" s="19">
        <v>78</v>
      </c>
      <c r="I25" s="60">
        <f t="shared" si="0"/>
        <v>134</v>
      </c>
      <c r="J25" s="18" t="s">
        <v>578</v>
      </c>
      <c r="K25" s="18" t="s">
        <v>297</v>
      </c>
      <c r="L25" s="18" t="s">
        <v>298</v>
      </c>
      <c r="M25" s="18">
        <v>8721008523</v>
      </c>
      <c r="N25" s="18"/>
      <c r="O25" s="18"/>
      <c r="P25" s="49">
        <v>43698</v>
      </c>
      <c r="Q25" s="48" t="s">
        <v>74</v>
      </c>
      <c r="R25" s="18"/>
      <c r="S25" s="18"/>
      <c r="T25" s="18"/>
    </row>
    <row r="26" spans="1:20" x14ac:dyDescent="0.3">
      <c r="A26" s="4">
        <v>22</v>
      </c>
      <c r="B26" s="17"/>
      <c r="C26" s="18"/>
      <c r="D26" s="18"/>
      <c r="E26" s="19"/>
      <c r="F26" s="18"/>
      <c r="G26" s="19"/>
      <c r="H26" s="19"/>
      <c r="I26" s="60">
        <f t="shared" si="0"/>
        <v>0</v>
      </c>
      <c r="J26" s="18"/>
      <c r="K26" s="18"/>
      <c r="L26" s="18"/>
      <c r="M26" s="18"/>
      <c r="N26" s="18"/>
      <c r="O26" s="18"/>
      <c r="P26" s="49">
        <v>43699</v>
      </c>
      <c r="Q26" s="48" t="s">
        <v>75</v>
      </c>
      <c r="R26" s="18"/>
      <c r="S26" s="18"/>
      <c r="T26" s="18"/>
    </row>
    <row r="27" spans="1:20" x14ac:dyDescent="0.3">
      <c r="A27" s="4">
        <v>23</v>
      </c>
      <c r="B27" s="17" t="s">
        <v>62</v>
      </c>
      <c r="C27" s="18" t="s">
        <v>522</v>
      </c>
      <c r="D27" s="18" t="s">
        <v>23</v>
      </c>
      <c r="E27" s="19" t="s">
        <v>523</v>
      </c>
      <c r="F27" s="18" t="s">
        <v>103</v>
      </c>
      <c r="G27" s="19">
        <v>42</v>
      </c>
      <c r="H27" s="19">
        <v>45</v>
      </c>
      <c r="I27" s="60">
        <f t="shared" si="0"/>
        <v>87</v>
      </c>
      <c r="J27" s="18" t="s">
        <v>579</v>
      </c>
      <c r="K27" s="18" t="s">
        <v>188</v>
      </c>
      <c r="L27" s="18" t="s">
        <v>189</v>
      </c>
      <c r="M27" s="18">
        <v>9957408382</v>
      </c>
      <c r="N27" s="18"/>
      <c r="O27" s="18"/>
      <c r="P27" s="49">
        <v>43700</v>
      </c>
      <c r="Q27" s="48" t="s">
        <v>76</v>
      </c>
      <c r="R27" s="18"/>
      <c r="S27" s="18"/>
      <c r="T27" s="18"/>
    </row>
    <row r="28" spans="1:20" ht="33" x14ac:dyDescent="0.3">
      <c r="A28" s="4">
        <v>24</v>
      </c>
      <c r="B28" s="17" t="s">
        <v>62</v>
      </c>
      <c r="C28" s="18" t="s">
        <v>524</v>
      </c>
      <c r="D28" s="18" t="s">
        <v>25</v>
      </c>
      <c r="E28" s="19">
        <v>202</v>
      </c>
      <c r="F28" s="18"/>
      <c r="G28" s="19">
        <v>12</v>
      </c>
      <c r="H28" s="19">
        <v>21</v>
      </c>
      <c r="I28" s="60">
        <f t="shared" si="0"/>
        <v>33</v>
      </c>
      <c r="J28" s="18">
        <v>8486112912</v>
      </c>
      <c r="K28" s="18" t="s">
        <v>188</v>
      </c>
      <c r="L28" s="18" t="s">
        <v>189</v>
      </c>
      <c r="M28" s="18">
        <v>9957408382</v>
      </c>
      <c r="N28" s="18" t="s">
        <v>486</v>
      </c>
      <c r="O28" s="18">
        <v>9678107759</v>
      </c>
      <c r="P28" s="90">
        <v>43701</v>
      </c>
      <c r="Q28" s="89" t="s">
        <v>77</v>
      </c>
      <c r="R28" s="66"/>
      <c r="S28" s="18"/>
      <c r="T28" s="66" t="s">
        <v>580</v>
      </c>
    </row>
    <row r="29" spans="1:20" x14ac:dyDescent="0.3">
      <c r="A29" s="4">
        <v>25</v>
      </c>
      <c r="B29" s="17" t="s">
        <v>62</v>
      </c>
      <c r="C29" s="58" t="s">
        <v>525</v>
      </c>
      <c r="D29" s="58" t="s">
        <v>25</v>
      </c>
      <c r="E29" s="17">
        <v>97</v>
      </c>
      <c r="F29" s="58"/>
      <c r="G29" s="17">
        <v>31</v>
      </c>
      <c r="H29" s="17">
        <v>55</v>
      </c>
      <c r="I29" s="60">
        <f t="shared" si="0"/>
        <v>86</v>
      </c>
      <c r="J29" s="58">
        <v>9957835163</v>
      </c>
      <c r="K29" s="58" t="s">
        <v>188</v>
      </c>
      <c r="L29" s="58" t="s">
        <v>189</v>
      </c>
      <c r="M29" s="58">
        <v>9957408382</v>
      </c>
      <c r="N29" s="58"/>
      <c r="O29" s="58"/>
      <c r="P29" s="90">
        <v>43702</v>
      </c>
      <c r="Q29" s="89" t="s">
        <v>78</v>
      </c>
      <c r="R29" s="18"/>
      <c r="S29" s="18"/>
      <c r="T29" s="18"/>
    </row>
    <row r="30" spans="1:20" ht="33" x14ac:dyDescent="0.3">
      <c r="A30" s="4">
        <v>26</v>
      </c>
      <c r="B30" s="17" t="s">
        <v>62</v>
      </c>
      <c r="C30" s="18" t="s">
        <v>520</v>
      </c>
      <c r="D30" s="18" t="s">
        <v>23</v>
      </c>
      <c r="E30" s="19" t="s">
        <v>521</v>
      </c>
      <c r="F30" s="18"/>
      <c r="G30" s="19">
        <v>56</v>
      </c>
      <c r="H30" s="19">
        <v>78</v>
      </c>
      <c r="I30" s="60">
        <f t="shared" si="0"/>
        <v>134</v>
      </c>
      <c r="J30" s="18" t="s">
        <v>578</v>
      </c>
      <c r="K30" s="18" t="s">
        <v>297</v>
      </c>
      <c r="L30" s="18" t="s">
        <v>298</v>
      </c>
      <c r="M30" s="18">
        <v>8721008523</v>
      </c>
      <c r="N30" s="18"/>
      <c r="O30" s="18"/>
      <c r="P30" s="49">
        <v>43703</v>
      </c>
      <c r="Q30" s="48" t="s">
        <v>72</v>
      </c>
      <c r="R30" s="18"/>
      <c r="S30" s="18"/>
      <c r="T30" s="18"/>
    </row>
    <row r="31" spans="1:20" x14ac:dyDescent="0.3">
      <c r="A31" s="4">
        <v>27</v>
      </c>
      <c r="B31" s="17" t="s">
        <v>62</v>
      </c>
      <c r="C31" s="18" t="s">
        <v>526</v>
      </c>
      <c r="D31" s="18" t="s">
        <v>25</v>
      </c>
      <c r="E31" s="19">
        <v>7</v>
      </c>
      <c r="F31" s="18"/>
      <c r="G31" s="19">
        <v>31</v>
      </c>
      <c r="H31" s="19">
        <v>49</v>
      </c>
      <c r="I31" s="60">
        <f t="shared" si="0"/>
        <v>80</v>
      </c>
      <c r="J31" s="18">
        <v>8486201146</v>
      </c>
      <c r="K31" s="18" t="s">
        <v>96</v>
      </c>
      <c r="L31" s="18" t="s">
        <v>97</v>
      </c>
      <c r="M31" s="18">
        <v>9854973916</v>
      </c>
      <c r="N31" s="18" t="s">
        <v>581</v>
      </c>
      <c r="O31" s="18">
        <v>9957486518</v>
      </c>
      <c r="P31" s="49">
        <v>43704</v>
      </c>
      <c r="Q31" s="48" t="s">
        <v>73</v>
      </c>
      <c r="R31" s="18"/>
      <c r="S31" s="18"/>
      <c r="T31" s="18"/>
    </row>
    <row r="32" spans="1:20" ht="33" x14ac:dyDescent="0.3">
      <c r="A32" s="4">
        <v>28</v>
      </c>
      <c r="B32" s="17" t="s">
        <v>62</v>
      </c>
      <c r="C32" s="18" t="s">
        <v>527</v>
      </c>
      <c r="D32" s="18" t="s">
        <v>23</v>
      </c>
      <c r="E32" s="19" t="s">
        <v>116</v>
      </c>
      <c r="F32" s="18" t="s">
        <v>103</v>
      </c>
      <c r="G32" s="19">
        <v>78</v>
      </c>
      <c r="H32" s="19">
        <v>62</v>
      </c>
      <c r="I32" s="60">
        <f t="shared" si="0"/>
        <v>140</v>
      </c>
      <c r="J32" s="18">
        <v>9678817150</v>
      </c>
      <c r="K32" s="18" t="s">
        <v>99</v>
      </c>
      <c r="L32" s="18" t="s">
        <v>99</v>
      </c>
      <c r="M32" s="18" t="s">
        <v>100</v>
      </c>
      <c r="N32" s="18">
        <v>9435935543</v>
      </c>
      <c r="O32" s="18" t="s">
        <v>108</v>
      </c>
      <c r="P32" s="49">
        <v>43705</v>
      </c>
      <c r="Q32" s="48" t="s">
        <v>74</v>
      </c>
      <c r="R32" s="18"/>
      <c r="S32" s="18"/>
      <c r="T32" s="18"/>
    </row>
    <row r="33" spans="1:20" ht="33" x14ac:dyDescent="0.3">
      <c r="A33" s="4">
        <v>29</v>
      </c>
      <c r="B33" s="17" t="s">
        <v>62</v>
      </c>
      <c r="C33" s="18" t="s">
        <v>528</v>
      </c>
      <c r="D33" s="18" t="s">
        <v>23</v>
      </c>
      <c r="E33" s="19" t="s">
        <v>529</v>
      </c>
      <c r="F33" s="18" t="s">
        <v>103</v>
      </c>
      <c r="G33" s="19">
        <v>43</v>
      </c>
      <c r="H33" s="19">
        <v>52</v>
      </c>
      <c r="I33" s="60">
        <f t="shared" si="0"/>
        <v>95</v>
      </c>
      <c r="J33" s="18" t="s">
        <v>582</v>
      </c>
      <c r="K33" s="18" t="s">
        <v>297</v>
      </c>
      <c r="L33" s="18" t="s">
        <v>298</v>
      </c>
      <c r="M33" s="18">
        <v>8721008523</v>
      </c>
      <c r="N33" s="18"/>
      <c r="O33" s="18"/>
      <c r="P33" s="49">
        <v>43706</v>
      </c>
      <c r="Q33" s="48" t="s">
        <v>75</v>
      </c>
      <c r="R33" s="18"/>
      <c r="S33" s="18"/>
      <c r="T33" s="18"/>
    </row>
    <row r="34" spans="1:20" ht="33" x14ac:dyDescent="0.3">
      <c r="A34" s="4">
        <v>30</v>
      </c>
      <c r="B34" s="17" t="s">
        <v>62</v>
      </c>
      <c r="C34" s="18" t="s">
        <v>530</v>
      </c>
      <c r="D34" s="18" t="s">
        <v>23</v>
      </c>
      <c r="E34" s="19" t="s">
        <v>531</v>
      </c>
      <c r="F34" s="18" t="s">
        <v>103</v>
      </c>
      <c r="G34" s="19">
        <v>34</v>
      </c>
      <c r="H34" s="19">
        <v>37</v>
      </c>
      <c r="I34" s="60">
        <f t="shared" si="0"/>
        <v>71</v>
      </c>
      <c r="J34" s="18" t="s">
        <v>583</v>
      </c>
      <c r="K34" s="18" t="s">
        <v>188</v>
      </c>
      <c r="L34" s="18" t="s">
        <v>189</v>
      </c>
      <c r="M34" s="18">
        <v>9957408382</v>
      </c>
      <c r="N34" s="18"/>
      <c r="O34" s="18"/>
      <c r="P34" s="49">
        <v>43707</v>
      </c>
      <c r="Q34" s="48" t="s">
        <v>76</v>
      </c>
      <c r="R34" s="18"/>
      <c r="S34" s="18"/>
      <c r="T34" s="18"/>
    </row>
    <row r="35" spans="1:20" x14ac:dyDescent="0.3">
      <c r="A35" s="4">
        <v>31</v>
      </c>
      <c r="B35" s="17" t="s">
        <v>62</v>
      </c>
      <c r="C35" s="48" t="s">
        <v>532</v>
      </c>
      <c r="D35" s="48" t="s">
        <v>23</v>
      </c>
      <c r="E35" s="19" t="s">
        <v>116</v>
      </c>
      <c r="F35" s="48" t="s">
        <v>103</v>
      </c>
      <c r="G35" s="19">
        <v>34</v>
      </c>
      <c r="H35" s="19">
        <v>51</v>
      </c>
      <c r="I35" s="60">
        <f t="shared" si="0"/>
        <v>85</v>
      </c>
      <c r="J35" s="58" t="s">
        <v>584</v>
      </c>
      <c r="K35" s="58" t="s">
        <v>407</v>
      </c>
      <c r="L35" s="58" t="s">
        <v>105</v>
      </c>
      <c r="M35" s="58">
        <v>9854371742</v>
      </c>
      <c r="N35" s="58"/>
      <c r="O35" s="58"/>
      <c r="P35" s="49">
        <v>43708</v>
      </c>
      <c r="Q35" s="48" t="s">
        <v>77</v>
      </c>
      <c r="R35" s="18"/>
      <c r="S35" s="18"/>
      <c r="T35" s="18"/>
    </row>
    <row r="36" spans="1:20" x14ac:dyDescent="0.3">
      <c r="A36" s="4">
        <v>32</v>
      </c>
      <c r="B36" s="17"/>
      <c r="C36" s="18"/>
      <c r="D36" s="18"/>
      <c r="E36" s="19"/>
      <c r="F36" s="18"/>
      <c r="G36" s="19"/>
      <c r="H36" s="19"/>
      <c r="I36" s="60">
        <f t="shared" si="0"/>
        <v>0</v>
      </c>
      <c r="J36" s="18"/>
      <c r="K36" s="18"/>
      <c r="L36" s="18"/>
      <c r="M36" s="18"/>
      <c r="N36" s="18"/>
      <c r="O36" s="18"/>
      <c r="P36" s="24"/>
      <c r="Q36" s="48"/>
      <c r="R36" s="18"/>
      <c r="S36" s="18"/>
      <c r="T36" s="18"/>
    </row>
    <row r="37" spans="1:20" x14ac:dyDescent="0.3">
      <c r="A37" s="4">
        <v>33</v>
      </c>
      <c r="B37" s="17" t="s">
        <v>63</v>
      </c>
      <c r="C37" s="18" t="s">
        <v>533</v>
      </c>
      <c r="D37" s="18" t="s">
        <v>23</v>
      </c>
      <c r="E37" s="19" t="s">
        <v>534</v>
      </c>
      <c r="F37" s="18" t="s">
        <v>103</v>
      </c>
      <c r="G37" s="19">
        <v>32</v>
      </c>
      <c r="H37" s="19">
        <v>38</v>
      </c>
      <c r="I37" s="60">
        <f t="shared" si="0"/>
        <v>70</v>
      </c>
      <c r="J37" s="18" t="s">
        <v>585</v>
      </c>
      <c r="K37" s="18" t="s">
        <v>323</v>
      </c>
      <c r="L37" s="18" t="s">
        <v>324</v>
      </c>
      <c r="M37" s="18">
        <v>9435296924</v>
      </c>
      <c r="N37" s="18"/>
      <c r="O37" s="18"/>
      <c r="P37" s="49">
        <v>43678</v>
      </c>
      <c r="Q37" s="48" t="s">
        <v>75</v>
      </c>
      <c r="R37" s="48"/>
      <c r="S37" s="18"/>
      <c r="T37" s="48"/>
    </row>
    <row r="38" spans="1:20" x14ac:dyDescent="0.3">
      <c r="A38" s="4">
        <v>34</v>
      </c>
      <c r="B38" s="17" t="s">
        <v>63</v>
      </c>
      <c r="C38" s="18" t="s">
        <v>535</v>
      </c>
      <c r="D38" s="18" t="s">
        <v>25</v>
      </c>
      <c r="E38" s="19">
        <v>27</v>
      </c>
      <c r="F38" s="18"/>
      <c r="G38" s="19">
        <v>48</v>
      </c>
      <c r="H38" s="19">
        <v>52</v>
      </c>
      <c r="I38" s="60">
        <f t="shared" si="0"/>
        <v>100</v>
      </c>
      <c r="J38" s="18">
        <v>9864766517</v>
      </c>
      <c r="K38" s="18" t="s">
        <v>323</v>
      </c>
      <c r="L38" s="18" t="s">
        <v>324</v>
      </c>
      <c r="M38" s="18">
        <v>9435296924</v>
      </c>
      <c r="N38" s="18" t="s">
        <v>325</v>
      </c>
      <c r="O38" s="18">
        <v>9957013876</v>
      </c>
      <c r="P38" s="49">
        <v>43679</v>
      </c>
      <c r="Q38" s="48" t="s">
        <v>76</v>
      </c>
      <c r="R38" s="48"/>
      <c r="S38" s="18"/>
      <c r="T38" s="48"/>
    </row>
    <row r="39" spans="1:20" ht="33" x14ac:dyDescent="0.3">
      <c r="A39" s="4">
        <v>35</v>
      </c>
      <c r="B39" s="17" t="s">
        <v>63</v>
      </c>
      <c r="C39" s="18" t="s">
        <v>536</v>
      </c>
      <c r="D39" s="18" t="s">
        <v>23</v>
      </c>
      <c r="E39" s="19" t="s">
        <v>537</v>
      </c>
      <c r="F39" s="18" t="s">
        <v>103</v>
      </c>
      <c r="G39" s="19">
        <v>56</v>
      </c>
      <c r="H39" s="19">
        <v>71</v>
      </c>
      <c r="I39" s="60">
        <f t="shared" si="0"/>
        <v>127</v>
      </c>
      <c r="J39" s="18" t="s">
        <v>586</v>
      </c>
      <c r="K39" s="18"/>
      <c r="L39" s="18" t="s">
        <v>333</v>
      </c>
      <c r="M39" s="18">
        <v>9706932669</v>
      </c>
      <c r="N39" s="18"/>
      <c r="O39" s="18"/>
      <c r="P39" s="49">
        <v>43680</v>
      </c>
      <c r="Q39" s="48" t="s">
        <v>77</v>
      </c>
      <c r="R39" s="48"/>
      <c r="S39" s="18"/>
      <c r="T39" s="48"/>
    </row>
    <row r="40" spans="1:20" x14ac:dyDescent="0.3">
      <c r="A40" s="4">
        <v>36</v>
      </c>
      <c r="B40" s="58"/>
      <c r="C40" s="58"/>
      <c r="D40" s="58"/>
      <c r="E40" s="17"/>
      <c r="F40" s="58"/>
      <c r="G40" s="17"/>
      <c r="H40" s="17"/>
      <c r="I40" s="60">
        <f t="shared" si="0"/>
        <v>0</v>
      </c>
      <c r="J40" s="58"/>
      <c r="K40" s="58"/>
      <c r="L40" s="58"/>
      <c r="M40" s="58"/>
      <c r="N40" s="58"/>
      <c r="O40" s="58"/>
      <c r="P40" s="90">
        <v>43681</v>
      </c>
      <c r="Q40" s="89" t="s">
        <v>78</v>
      </c>
      <c r="R40" s="48"/>
      <c r="S40" s="18"/>
      <c r="T40" s="48"/>
    </row>
    <row r="41" spans="1:20" x14ac:dyDescent="0.3">
      <c r="A41" s="4">
        <v>37</v>
      </c>
      <c r="B41" s="17" t="s">
        <v>63</v>
      </c>
      <c r="C41" s="18" t="s">
        <v>538</v>
      </c>
      <c r="D41" s="18" t="s">
        <v>23</v>
      </c>
      <c r="E41" s="19">
        <v>18020512707</v>
      </c>
      <c r="F41" s="18" t="s">
        <v>95</v>
      </c>
      <c r="G41" s="19">
        <v>112</v>
      </c>
      <c r="H41" s="19">
        <v>131</v>
      </c>
      <c r="I41" s="60">
        <f t="shared" si="0"/>
        <v>243</v>
      </c>
      <c r="J41" s="18">
        <v>9854985039</v>
      </c>
      <c r="K41" s="18" t="s">
        <v>158</v>
      </c>
      <c r="L41" s="18" t="s">
        <v>159</v>
      </c>
      <c r="M41" s="18">
        <v>9401726141</v>
      </c>
      <c r="N41" s="18"/>
      <c r="O41" s="18"/>
      <c r="P41" s="49">
        <v>43682</v>
      </c>
      <c r="Q41" s="48" t="s">
        <v>72</v>
      </c>
      <c r="R41" s="48"/>
      <c r="S41" s="18"/>
      <c r="T41" s="48"/>
    </row>
    <row r="42" spans="1:20" x14ac:dyDescent="0.3">
      <c r="A42" s="4">
        <v>38</v>
      </c>
      <c r="B42" s="17" t="s">
        <v>63</v>
      </c>
      <c r="C42" s="18" t="s">
        <v>538</v>
      </c>
      <c r="D42" s="18" t="s">
        <v>23</v>
      </c>
      <c r="E42" s="19">
        <v>18020512707</v>
      </c>
      <c r="F42" s="18" t="s">
        <v>95</v>
      </c>
      <c r="G42" s="19">
        <v>0</v>
      </c>
      <c r="H42" s="19">
        <v>0</v>
      </c>
      <c r="I42" s="60">
        <f t="shared" si="0"/>
        <v>0</v>
      </c>
      <c r="J42" s="18">
        <v>9854985039</v>
      </c>
      <c r="K42" s="18" t="s">
        <v>158</v>
      </c>
      <c r="L42" s="18" t="s">
        <v>159</v>
      </c>
      <c r="M42" s="18">
        <v>9401726141</v>
      </c>
      <c r="N42" s="18"/>
      <c r="O42" s="18"/>
      <c r="P42" s="49">
        <v>43683</v>
      </c>
      <c r="Q42" s="48" t="s">
        <v>73</v>
      </c>
      <c r="R42" s="48"/>
      <c r="S42" s="18"/>
      <c r="T42" s="48"/>
    </row>
    <row r="43" spans="1:20" ht="33" x14ac:dyDescent="0.3">
      <c r="A43" s="4">
        <v>39</v>
      </c>
      <c r="B43" s="17" t="s">
        <v>63</v>
      </c>
      <c r="C43" s="18" t="s">
        <v>539</v>
      </c>
      <c r="D43" s="18" t="s">
        <v>25</v>
      </c>
      <c r="E43" s="19">
        <v>170</v>
      </c>
      <c r="F43" s="18"/>
      <c r="G43" s="19">
        <v>34</v>
      </c>
      <c r="H43" s="19">
        <v>53</v>
      </c>
      <c r="I43" s="60">
        <f t="shared" si="0"/>
        <v>87</v>
      </c>
      <c r="J43" s="18">
        <v>9854776148</v>
      </c>
      <c r="K43" s="18" t="s">
        <v>194</v>
      </c>
      <c r="L43" s="18" t="s">
        <v>195</v>
      </c>
      <c r="M43" s="18">
        <v>8486118890</v>
      </c>
      <c r="N43" s="18" t="s">
        <v>587</v>
      </c>
      <c r="O43" s="18">
        <v>9577692734</v>
      </c>
      <c r="P43" s="49">
        <v>43684</v>
      </c>
      <c r="Q43" s="48" t="s">
        <v>74</v>
      </c>
      <c r="R43" s="48"/>
      <c r="S43" s="18"/>
      <c r="T43" s="48"/>
    </row>
    <row r="44" spans="1:20" ht="33" x14ac:dyDescent="0.3">
      <c r="A44" s="4">
        <v>40</v>
      </c>
      <c r="B44" s="17" t="s">
        <v>63</v>
      </c>
      <c r="C44" s="18" t="s">
        <v>540</v>
      </c>
      <c r="D44" s="18" t="s">
        <v>23</v>
      </c>
      <c r="E44" s="19" t="s">
        <v>541</v>
      </c>
      <c r="F44" s="18" t="s">
        <v>103</v>
      </c>
      <c r="G44" s="19"/>
      <c r="H44" s="19">
        <v>62</v>
      </c>
      <c r="I44" s="60">
        <f t="shared" si="0"/>
        <v>62</v>
      </c>
      <c r="J44" s="18" t="s">
        <v>588</v>
      </c>
      <c r="K44" s="18" t="s">
        <v>297</v>
      </c>
      <c r="L44" s="18" t="s">
        <v>298</v>
      </c>
      <c r="M44" s="18">
        <v>8721008523</v>
      </c>
      <c r="N44" s="18"/>
      <c r="O44" s="18"/>
      <c r="P44" s="49">
        <v>43685</v>
      </c>
      <c r="Q44" s="48" t="s">
        <v>75</v>
      </c>
      <c r="R44" s="48"/>
      <c r="S44" s="18"/>
      <c r="T44" s="48"/>
    </row>
    <row r="45" spans="1:20" ht="33" x14ac:dyDescent="0.3">
      <c r="A45" s="4">
        <v>41</v>
      </c>
      <c r="B45" s="17" t="s">
        <v>63</v>
      </c>
      <c r="C45" s="18" t="s">
        <v>542</v>
      </c>
      <c r="D45" s="18" t="s">
        <v>23</v>
      </c>
      <c r="E45" s="19" t="s">
        <v>543</v>
      </c>
      <c r="F45" s="18" t="s">
        <v>103</v>
      </c>
      <c r="G45" s="19">
        <v>43</v>
      </c>
      <c r="H45" s="19">
        <v>35</v>
      </c>
      <c r="I45" s="60">
        <f t="shared" si="0"/>
        <v>78</v>
      </c>
      <c r="J45" s="18" t="s">
        <v>589</v>
      </c>
      <c r="K45" s="18"/>
      <c r="L45" s="18" t="s">
        <v>221</v>
      </c>
      <c r="M45" s="18">
        <v>9859594799</v>
      </c>
      <c r="N45" s="18"/>
      <c r="O45" s="18"/>
      <c r="P45" s="49">
        <v>43686</v>
      </c>
      <c r="Q45" s="48" t="s">
        <v>76</v>
      </c>
      <c r="R45" s="48"/>
      <c r="S45" s="18"/>
      <c r="T45" s="48"/>
    </row>
    <row r="46" spans="1:20" x14ac:dyDescent="0.3">
      <c r="A46" s="4">
        <v>42</v>
      </c>
      <c r="B46" s="17" t="s">
        <v>63</v>
      </c>
      <c r="C46" s="18" t="s">
        <v>544</v>
      </c>
      <c r="D46" s="18" t="s">
        <v>25</v>
      </c>
      <c r="E46" s="19">
        <v>77</v>
      </c>
      <c r="F46" s="18"/>
      <c r="G46" s="19">
        <v>44</v>
      </c>
      <c r="H46" s="19">
        <v>40</v>
      </c>
      <c r="I46" s="60">
        <f t="shared" si="0"/>
        <v>84</v>
      </c>
      <c r="J46" s="18">
        <v>9613454954</v>
      </c>
      <c r="K46" s="18" t="s">
        <v>590</v>
      </c>
      <c r="L46" s="18" t="s">
        <v>591</v>
      </c>
      <c r="M46" s="18">
        <v>8822862504</v>
      </c>
      <c r="N46" s="18" t="s">
        <v>592</v>
      </c>
      <c r="O46" s="18">
        <v>8011449014</v>
      </c>
      <c r="P46" s="49">
        <v>43687</v>
      </c>
      <c r="Q46" s="48" t="s">
        <v>77</v>
      </c>
      <c r="R46" s="48"/>
      <c r="S46" s="18"/>
      <c r="T46" s="48"/>
    </row>
    <row r="47" spans="1:20" ht="33" x14ac:dyDescent="0.3">
      <c r="A47" s="4">
        <v>43</v>
      </c>
      <c r="B47" s="17" t="s">
        <v>63</v>
      </c>
      <c r="C47" s="18" t="s">
        <v>545</v>
      </c>
      <c r="D47" s="18"/>
      <c r="E47" s="19" t="s">
        <v>546</v>
      </c>
      <c r="F47" s="18" t="s">
        <v>103</v>
      </c>
      <c r="G47" s="19">
        <v>34</v>
      </c>
      <c r="H47" s="19">
        <v>33</v>
      </c>
      <c r="I47" s="60">
        <f t="shared" si="0"/>
        <v>67</v>
      </c>
      <c r="J47" s="18" t="s">
        <v>593</v>
      </c>
      <c r="K47" s="18" t="s">
        <v>590</v>
      </c>
      <c r="L47" s="18" t="s">
        <v>591</v>
      </c>
      <c r="M47" s="18">
        <v>8822862504</v>
      </c>
      <c r="N47" s="18"/>
      <c r="O47" s="18"/>
      <c r="P47" s="90">
        <v>43688</v>
      </c>
      <c r="Q47" s="89" t="s">
        <v>78</v>
      </c>
      <c r="R47" s="48"/>
      <c r="S47" s="18"/>
      <c r="T47" s="48"/>
    </row>
    <row r="48" spans="1:20" ht="33" x14ac:dyDescent="0.3">
      <c r="A48" s="4">
        <v>44</v>
      </c>
      <c r="B48" s="17" t="s">
        <v>63</v>
      </c>
      <c r="C48" s="18"/>
      <c r="D48" s="18"/>
      <c r="E48" s="19"/>
      <c r="F48" s="18"/>
      <c r="G48" s="19"/>
      <c r="H48" s="19"/>
      <c r="I48" s="60">
        <f t="shared" si="0"/>
        <v>0</v>
      </c>
      <c r="J48" s="18"/>
      <c r="K48" s="18"/>
      <c r="L48" s="18"/>
      <c r="M48" s="18"/>
      <c r="N48" s="18"/>
      <c r="O48" s="18"/>
      <c r="P48" s="90">
        <v>43689</v>
      </c>
      <c r="Q48" s="89" t="s">
        <v>72</v>
      </c>
      <c r="R48" s="89"/>
      <c r="S48" s="18"/>
      <c r="T48" s="89" t="s">
        <v>573</v>
      </c>
    </row>
    <row r="49" spans="1:20" x14ac:dyDescent="0.3">
      <c r="A49" s="4">
        <v>45</v>
      </c>
      <c r="B49" s="17" t="s">
        <v>63</v>
      </c>
      <c r="C49" s="18" t="s">
        <v>547</v>
      </c>
      <c r="D49" s="18" t="s">
        <v>25</v>
      </c>
      <c r="E49" s="19">
        <v>148</v>
      </c>
      <c r="F49" s="18"/>
      <c r="G49" s="19">
        <v>43</v>
      </c>
      <c r="H49" s="19">
        <v>43</v>
      </c>
      <c r="I49" s="60">
        <f t="shared" si="0"/>
        <v>86</v>
      </c>
      <c r="J49" s="18">
        <v>9678239917</v>
      </c>
      <c r="K49" s="18" t="s">
        <v>590</v>
      </c>
      <c r="L49" s="18" t="s">
        <v>591</v>
      </c>
      <c r="M49" s="18">
        <v>8822862504</v>
      </c>
      <c r="N49" s="18" t="s">
        <v>592</v>
      </c>
      <c r="O49" s="18">
        <v>8011449014</v>
      </c>
      <c r="P49" s="49">
        <v>43690</v>
      </c>
      <c r="Q49" s="48" t="s">
        <v>73</v>
      </c>
      <c r="R49" s="48"/>
      <c r="S49" s="18"/>
      <c r="T49" s="48"/>
    </row>
    <row r="50" spans="1:20" ht="33" x14ac:dyDescent="0.3">
      <c r="A50" s="4">
        <v>46</v>
      </c>
      <c r="B50" s="17" t="s">
        <v>63</v>
      </c>
      <c r="C50" s="18" t="s">
        <v>548</v>
      </c>
      <c r="D50" s="18" t="s">
        <v>25</v>
      </c>
      <c r="E50" s="19" t="s">
        <v>549</v>
      </c>
      <c r="F50" s="18" t="s">
        <v>103</v>
      </c>
      <c r="G50" s="19">
        <v>43</v>
      </c>
      <c r="H50" s="19">
        <v>42</v>
      </c>
      <c r="I50" s="60">
        <f t="shared" si="0"/>
        <v>85</v>
      </c>
      <c r="J50" s="18" t="s">
        <v>594</v>
      </c>
      <c r="K50" s="18" t="s">
        <v>590</v>
      </c>
      <c r="L50" s="18" t="s">
        <v>591</v>
      </c>
      <c r="M50" s="18">
        <v>8822862504</v>
      </c>
      <c r="N50" s="18"/>
      <c r="O50" s="18"/>
      <c r="P50" s="49">
        <v>43691</v>
      </c>
      <c r="Q50" s="48" t="s">
        <v>74</v>
      </c>
      <c r="R50" s="48"/>
      <c r="S50" s="18"/>
      <c r="T50" s="48"/>
    </row>
    <row r="51" spans="1:20" ht="49.5" x14ac:dyDescent="0.3">
      <c r="A51" s="4">
        <v>47</v>
      </c>
      <c r="B51" s="17"/>
      <c r="C51" s="18"/>
      <c r="D51" s="18"/>
      <c r="E51" s="19"/>
      <c r="F51" s="18"/>
      <c r="G51" s="19"/>
      <c r="H51" s="19"/>
      <c r="I51" s="60">
        <f t="shared" si="0"/>
        <v>0</v>
      </c>
      <c r="J51" s="18"/>
      <c r="K51" s="18"/>
      <c r="L51" s="18"/>
      <c r="M51" s="18"/>
      <c r="N51" s="18"/>
      <c r="O51" s="18"/>
      <c r="P51" s="90">
        <v>43692</v>
      </c>
      <c r="Q51" s="89" t="s">
        <v>75</v>
      </c>
      <c r="R51" s="89"/>
      <c r="S51" s="18"/>
      <c r="T51" s="89" t="s">
        <v>574</v>
      </c>
    </row>
    <row r="52" spans="1:20" ht="33" x14ac:dyDescent="0.3">
      <c r="A52" s="4">
        <v>48</v>
      </c>
      <c r="B52" s="17" t="s">
        <v>63</v>
      </c>
      <c r="C52" s="18" t="s">
        <v>550</v>
      </c>
      <c r="D52" s="18" t="s">
        <v>23</v>
      </c>
      <c r="E52" s="19" t="s">
        <v>551</v>
      </c>
      <c r="F52" s="18" t="s">
        <v>103</v>
      </c>
      <c r="G52" s="19">
        <v>35</v>
      </c>
      <c r="H52" s="19">
        <v>36</v>
      </c>
      <c r="I52" s="60">
        <f t="shared" si="0"/>
        <v>71</v>
      </c>
      <c r="J52" s="18" t="s">
        <v>595</v>
      </c>
      <c r="K52" s="18" t="s">
        <v>423</v>
      </c>
      <c r="L52" s="18" t="s">
        <v>424</v>
      </c>
      <c r="M52" s="18">
        <v>9435126616</v>
      </c>
      <c r="N52" s="18"/>
      <c r="O52" s="18"/>
      <c r="P52" s="49">
        <v>43693</v>
      </c>
      <c r="Q52" s="48" t="s">
        <v>76</v>
      </c>
      <c r="R52" s="48"/>
      <c r="S52" s="18"/>
      <c r="T52" s="48"/>
    </row>
    <row r="53" spans="1:20" x14ac:dyDescent="0.3">
      <c r="A53" s="4">
        <v>49</v>
      </c>
      <c r="B53" s="17" t="s">
        <v>63</v>
      </c>
      <c r="C53" s="58" t="s">
        <v>552</v>
      </c>
      <c r="D53" s="58" t="s">
        <v>25</v>
      </c>
      <c r="E53" s="17">
        <v>82</v>
      </c>
      <c r="F53" s="58"/>
      <c r="G53" s="17">
        <v>38</v>
      </c>
      <c r="H53" s="17">
        <v>42</v>
      </c>
      <c r="I53" s="60">
        <f t="shared" si="0"/>
        <v>80</v>
      </c>
      <c r="J53" s="58">
        <v>9854454168</v>
      </c>
      <c r="K53" s="58" t="s">
        <v>194</v>
      </c>
      <c r="L53" s="58" t="s">
        <v>195</v>
      </c>
      <c r="M53" s="58">
        <v>8486118890</v>
      </c>
      <c r="N53" s="58" t="s">
        <v>502</v>
      </c>
      <c r="O53" s="58">
        <v>8474086080</v>
      </c>
      <c r="P53" s="49">
        <v>43694</v>
      </c>
      <c r="Q53" s="48" t="s">
        <v>77</v>
      </c>
      <c r="R53" s="48"/>
      <c r="S53" s="18"/>
      <c r="T53" s="48"/>
    </row>
    <row r="54" spans="1:20" ht="33" x14ac:dyDescent="0.3">
      <c r="A54" s="4">
        <v>50</v>
      </c>
      <c r="B54" s="17" t="s">
        <v>63</v>
      </c>
      <c r="C54" s="18" t="s">
        <v>553</v>
      </c>
      <c r="D54" s="18" t="s">
        <v>23</v>
      </c>
      <c r="E54" s="19" t="s">
        <v>554</v>
      </c>
      <c r="F54" s="18" t="s">
        <v>103</v>
      </c>
      <c r="G54" s="19">
        <v>54</v>
      </c>
      <c r="H54" s="19">
        <v>67</v>
      </c>
      <c r="I54" s="60">
        <f t="shared" si="0"/>
        <v>121</v>
      </c>
      <c r="J54" s="18" t="s">
        <v>596</v>
      </c>
      <c r="K54" s="18"/>
      <c r="L54" s="18" t="s">
        <v>221</v>
      </c>
      <c r="M54" s="18">
        <v>9859594799</v>
      </c>
      <c r="N54" s="18"/>
      <c r="O54" s="18"/>
      <c r="P54" s="49">
        <v>43695</v>
      </c>
      <c r="Q54" s="48" t="s">
        <v>78</v>
      </c>
      <c r="R54" s="48"/>
      <c r="S54" s="18"/>
      <c r="T54" s="48"/>
    </row>
    <row r="55" spans="1:20" ht="33" x14ac:dyDescent="0.3">
      <c r="A55" s="4">
        <v>51</v>
      </c>
      <c r="B55" s="17" t="s">
        <v>63</v>
      </c>
      <c r="C55" s="18" t="s">
        <v>555</v>
      </c>
      <c r="D55" s="18" t="s">
        <v>23</v>
      </c>
      <c r="E55" s="19">
        <v>18020506003</v>
      </c>
      <c r="F55" s="18" t="s">
        <v>95</v>
      </c>
      <c r="G55" s="19"/>
      <c r="H55" s="19">
        <v>93</v>
      </c>
      <c r="I55" s="60">
        <f t="shared" si="0"/>
        <v>93</v>
      </c>
      <c r="J55" s="18">
        <v>9859214368</v>
      </c>
      <c r="K55" s="18" t="s">
        <v>423</v>
      </c>
      <c r="L55" s="18" t="s">
        <v>424</v>
      </c>
      <c r="M55" s="18">
        <v>9435126616</v>
      </c>
      <c r="N55" s="18"/>
      <c r="O55" s="18"/>
      <c r="P55" s="49">
        <v>43696</v>
      </c>
      <c r="Q55" s="48" t="s">
        <v>72</v>
      </c>
      <c r="R55" s="48"/>
      <c r="S55" s="18"/>
      <c r="T55" s="48"/>
    </row>
    <row r="56" spans="1:20" ht="33" x14ac:dyDescent="0.3">
      <c r="A56" s="4">
        <v>52</v>
      </c>
      <c r="B56" s="58"/>
      <c r="C56" s="58"/>
      <c r="D56" s="58"/>
      <c r="E56" s="17"/>
      <c r="F56" s="58"/>
      <c r="G56" s="17"/>
      <c r="H56" s="17"/>
      <c r="I56" s="60">
        <f t="shared" si="0"/>
        <v>0</v>
      </c>
      <c r="J56" s="58"/>
      <c r="K56" s="58"/>
      <c r="L56" s="58"/>
      <c r="M56" s="58"/>
      <c r="N56" s="58"/>
      <c r="O56" s="58"/>
      <c r="P56" s="90">
        <v>43697</v>
      </c>
      <c r="Q56" s="89" t="s">
        <v>73</v>
      </c>
      <c r="R56" s="66"/>
      <c r="S56" s="18"/>
      <c r="T56" s="66" t="s">
        <v>577</v>
      </c>
    </row>
    <row r="57" spans="1:20" ht="33" x14ac:dyDescent="0.3">
      <c r="A57" s="4">
        <v>53</v>
      </c>
      <c r="B57" s="17" t="s">
        <v>63</v>
      </c>
      <c r="C57" s="18" t="s">
        <v>556</v>
      </c>
      <c r="D57" s="18" t="s">
        <v>23</v>
      </c>
      <c r="E57" s="19" t="s">
        <v>557</v>
      </c>
      <c r="F57" s="18" t="s">
        <v>103</v>
      </c>
      <c r="G57" s="19">
        <v>43</v>
      </c>
      <c r="H57" s="19">
        <v>55</v>
      </c>
      <c r="I57" s="60">
        <f t="shared" si="0"/>
        <v>98</v>
      </c>
      <c r="J57" s="18" t="s">
        <v>597</v>
      </c>
      <c r="K57" s="18" t="s">
        <v>423</v>
      </c>
      <c r="L57" s="18" t="s">
        <v>424</v>
      </c>
      <c r="M57" s="18">
        <v>9435126616</v>
      </c>
      <c r="N57" s="18"/>
      <c r="O57" s="18"/>
      <c r="P57" s="49">
        <v>43698</v>
      </c>
      <c r="Q57" s="48" t="s">
        <v>74</v>
      </c>
      <c r="R57" s="18"/>
      <c r="S57" s="18"/>
      <c r="T57" s="18"/>
    </row>
    <row r="58" spans="1:20" ht="33" x14ac:dyDescent="0.3">
      <c r="A58" s="4">
        <v>54</v>
      </c>
      <c r="B58" s="17" t="s">
        <v>63</v>
      </c>
      <c r="C58" s="18" t="s">
        <v>558</v>
      </c>
      <c r="D58" s="18" t="s">
        <v>23</v>
      </c>
      <c r="E58" s="19" t="s">
        <v>559</v>
      </c>
      <c r="F58" s="18" t="s">
        <v>103</v>
      </c>
      <c r="G58" s="19">
        <v>36</v>
      </c>
      <c r="H58" s="19">
        <v>47</v>
      </c>
      <c r="I58" s="60">
        <f t="shared" si="0"/>
        <v>83</v>
      </c>
      <c r="J58" s="18" t="s">
        <v>598</v>
      </c>
      <c r="K58" s="18" t="s">
        <v>423</v>
      </c>
      <c r="L58" s="18" t="s">
        <v>424</v>
      </c>
      <c r="M58" s="18">
        <v>9435126616</v>
      </c>
      <c r="N58" s="18"/>
      <c r="O58" s="18"/>
      <c r="P58" s="49">
        <v>43699</v>
      </c>
      <c r="Q58" s="48" t="s">
        <v>75</v>
      </c>
      <c r="R58" s="18"/>
      <c r="S58" s="18"/>
      <c r="T58" s="18"/>
    </row>
    <row r="59" spans="1:20" ht="33" x14ac:dyDescent="0.3">
      <c r="A59" s="4">
        <v>55</v>
      </c>
      <c r="B59" s="17" t="s">
        <v>63</v>
      </c>
      <c r="C59" s="18" t="s">
        <v>560</v>
      </c>
      <c r="D59" s="18" t="s">
        <v>23</v>
      </c>
      <c r="E59" s="19" t="s">
        <v>561</v>
      </c>
      <c r="F59" s="18" t="s">
        <v>103</v>
      </c>
      <c r="G59" s="19">
        <v>57</v>
      </c>
      <c r="H59" s="19">
        <v>62</v>
      </c>
      <c r="I59" s="60">
        <f t="shared" si="0"/>
        <v>119</v>
      </c>
      <c r="J59" s="18" t="s">
        <v>599</v>
      </c>
      <c r="K59" s="18"/>
      <c r="L59" s="18" t="s">
        <v>211</v>
      </c>
      <c r="M59" s="18">
        <v>8486089084</v>
      </c>
      <c r="N59" s="18"/>
      <c r="O59" s="18"/>
      <c r="P59" s="49">
        <v>43700</v>
      </c>
      <c r="Q59" s="48" t="s">
        <v>76</v>
      </c>
      <c r="R59" s="18"/>
      <c r="S59" s="18"/>
      <c r="T59" s="18"/>
    </row>
    <row r="60" spans="1:20" ht="33" x14ac:dyDescent="0.3">
      <c r="A60" s="4">
        <v>56</v>
      </c>
      <c r="B60" s="58"/>
      <c r="C60" s="58"/>
      <c r="D60" s="58"/>
      <c r="E60" s="17"/>
      <c r="F60" s="58"/>
      <c r="G60" s="17"/>
      <c r="H60" s="17"/>
      <c r="I60" s="60">
        <f t="shared" si="0"/>
        <v>0</v>
      </c>
      <c r="J60" s="58"/>
      <c r="K60" s="58"/>
      <c r="L60" s="58"/>
      <c r="M60" s="58"/>
      <c r="N60" s="58"/>
      <c r="O60" s="58"/>
      <c r="P60" s="90">
        <v>43701</v>
      </c>
      <c r="Q60" s="89" t="s">
        <v>77</v>
      </c>
      <c r="R60" s="66"/>
      <c r="S60" s="18"/>
      <c r="T60" s="66" t="s">
        <v>580</v>
      </c>
    </row>
    <row r="61" spans="1:20" x14ac:dyDescent="0.3">
      <c r="A61" s="4">
        <v>57</v>
      </c>
      <c r="B61" s="17"/>
      <c r="C61" s="18"/>
      <c r="D61" s="18"/>
      <c r="E61" s="19"/>
      <c r="F61" s="18"/>
      <c r="G61" s="19"/>
      <c r="H61" s="19"/>
      <c r="I61" s="60">
        <f t="shared" si="0"/>
        <v>0</v>
      </c>
      <c r="J61" s="18"/>
      <c r="K61" s="18"/>
      <c r="L61" s="18"/>
      <c r="M61" s="18"/>
      <c r="N61" s="18"/>
      <c r="O61" s="18"/>
      <c r="P61" s="90">
        <v>43702</v>
      </c>
      <c r="Q61" s="89" t="s">
        <v>78</v>
      </c>
      <c r="R61" s="18"/>
      <c r="S61" s="18"/>
      <c r="T61" s="18"/>
    </row>
    <row r="62" spans="1:20" ht="33" x14ac:dyDescent="0.3">
      <c r="A62" s="4">
        <v>58</v>
      </c>
      <c r="B62" s="17" t="s">
        <v>63</v>
      </c>
      <c r="C62" s="18" t="s">
        <v>562</v>
      </c>
      <c r="D62" s="18" t="s">
        <v>23</v>
      </c>
      <c r="E62" s="19">
        <v>18020502703</v>
      </c>
      <c r="F62" s="18" t="s">
        <v>95</v>
      </c>
      <c r="G62" s="19">
        <v>162</v>
      </c>
      <c r="H62" s="19">
        <v>183</v>
      </c>
      <c r="I62" s="60">
        <f t="shared" si="0"/>
        <v>345</v>
      </c>
      <c r="J62" s="18">
        <v>9957954883</v>
      </c>
      <c r="K62" s="18" t="s">
        <v>158</v>
      </c>
      <c r="L62" s="18" t="s">
        <v>159</v>
      </c>
      <c r="M62" s="18">
        <v>9401726141</v>
      </c>
      <c r="N62" s="18"/>
      <c r="O62" s="18"/>
      <c r="P62" s="49">
        <v>43703</v>
      </c>
      <c r="Q62" s="48" t="s">
        <v>72</v>
      </c>
      <c r="R62" s="18"/>
      <c r="S62" s="18"/>
      <c r="T62" s="18"/>
    </row>
    <row r="63" spans="1:20" ht="33" x14ac:dyDescent="0.3">
      <c r="A63" s="4">
        <v>59</v>
      </c>
      <c r="B63" s="17" t="s">
        <v>63</v>
      </c>
      <c r="C63" s="18" t="s">
        <v>562</v>
      </c>
      <c r="D63" s="18" t="s">
        <v>23</v>
      </c>
      <c r="E63" s="19">
        <v>18020502703</v>
      </c>
      <c r="F63" s="18" t="s">
        <v>95</v>
      </c>
      <c r="G63" s="19">
        <v>0</v>
      </c>
      <c r="H63" s="19">
        <v>0</v>
      </c>
      <c r="I63" s="60">
        <f t="shared" si="0"/>
        <v>0</v>
      </c>
      <c r="J63" s="18">
        <v>9957954883</v>
      </c>
      <c r="K63" s="18" t="s">
        <v>158</v>
      </c>
      <c r="L63" s="18" t="s">
        <v>159</v>
      </c>
      <c r="M63" s="18">
        <v>9401726141</v>
      </c>
      <c r="N63" s="18"/>
      <c r="O63" s="18"/>
      <c r="P63" s="49">
        <v>43704</v>
      </c>
      <c r="Q63" s="48" t="s">
        <v>73</v>
      </c>
      <c r="R63" s="18"/>
      <c r="S63" s="18"/>
      <c r="T63" s="18"/>
    </row>
    <row r="64" spans="1:20" ht="33" x14ac:dyDescent="0.3">
      <c r="A64" s="4">
        <v>60</v>
      </c>
      <c r="B64" s="17" t="s">
        <v>63</v>
      </c>
      <c r="C64" s="18" t="s">
        <v>562</v>
      </c>
      <c r="D64" s="18" t="s">
        <v>23</v>
      </c>
      <c r="E64" s="19">
        <v>18020502703</v>
      </c>
      <c r="F64" s="18" t="s">
        <v>95</v>
      </c>
      <c r="G64" s="19">
        <v>0</v>
      </c>
      <c r="H64" s="19">
        <v>0</v>
      </c>
      <c r="I64" s="60">
        <f t="shared" si="0"/>
        <v>0</v>
      </c>
      <c r="J64" s="18">
        <v>9957954883</v>
      </c>
      <c r="K64" s="18" t="s">
        <v>158</v>
      </c>
      <c r="L64" s="18" t="s">
        <v>159</v>
      </c>
      <c r="M64" s="18">
        <v>9401726141</v>
      </c>
      <c r="N64" s="18"/>
      <c r="O64" s="18"/>
      <c r="P64" s="49">
        <v>43705</v>
      </c>
      <c r="Q64" s="48" t="s">
        <v>74</v>
      </c>
      <c r="R64" s="18"/>
      <c r="S64" s="18"/>
      <c r="T64" s="18"/>
    </row>
    <row r="65" spans="1:20" ht="33" x14ac:dyDescent="0.3">
      <c r="A65" s="4">
        <v>61</v>
      </c>
      <c r="B65" s="17" t="s">
        <v>63</v>
      </c>
      <c r="C65" s="18" t="s">
        <v>563</v>
      </c>
      <c r="D65" s="18" t="s">
        <v>23</v>
      </c>
      <c r="E65" s="19" t="s">
        <v>564</v>
      </c>
      <c r="F65" s="18" t="s">
        <v>103</v>
      </c>
      <c r="G65" s="19">
        <v>43</v>
      </c>
      <c r="H65" s="19">
        <v>41</v>
      </c>
      <c r="I65" s="60">
        <f t="shared" si="0"/>
        <v>84</v>
      </c>
      <c r="J65" s="18" t="s">
        <v>600</v>
      </c>
      <c r="K65" s="18" t="s">
        <v>423</v>
      </c>
      <c r="L65" s="18" t="s">
        <v>424</v>
      </c>
      <c r="M65" s="18">
        <v>9435126616</v>
      </c>
      <c r="N65" s="18"/>
      <c r="O65" s="18"/>
      <c r="P65" s="49">
        <v>43706</v>
      </c>
      <c r="Q65" s="48" t="s">
        <v>75</v>
      </c>
      <c r="R65" s="18"/>
      <c r="S65" s="18"/>
      <c r="T65" s="18"/>
    </row>
    <row r="66" spans="1:20" x14ac:dyDescent="0.3">
      <c r="A66" s="4">
        <v>62</v>
      </c>
      <c r="B66" s="17" t="s">
        <v>63</v>
      </c>
      <c r="C66" s="18" t="s">
        <v>565</v>
      </c>
      <c r="D66" s="18" t="s">
        <v>25</v>
      </c>
      <c r="E66" s="19">
        <v>211</v>
      </c>
      <c r="F66" s="18"/>
      <c r="G66" s="19">
        <v>32</v>
      </c>
      <c r="H66" s="19">
        <v>36</v>
      </c>
      <c r="I66" s="60">
        <f t="shared" si="0"/>
        <v>68</v>
      </c>
      <c r="J66" s="18">
        <v>9859755535</v>
      </c>
      <c r="K66" s="18" t="s">
        <v>423</v>
      </c>
      <c r="L66" s="18" t="s">
        <v>424</v>
      </c>
      <c r="M66" s="18">
        <v>9435126616</v>
      </c>
      <c r="N66" s="18"/>
      <c r="O66" s="18"/>
      <c r="P66" s="49">
        <v>43707</v>
      </c>
      <c r="Q66" s="48" t="s">
        <v>76</v>
      </c>
      <c r="R66" s="18"/>
      <c r="S66" s="18"/>
      <c r="T66" s="18"/>
    </row>
    <row r="67" spans="1:20" x14ac:dyDescent="0.3">
      <c r="A67" s="4">
        <v>63</v>
      </c>
      <c r="B67" s="17" t="s">
        <v>63</v>
      </c>
      <c r="C67" s="18" t="s">
        <v>566</v>
      </c>
      <c r="D67" s="18" t="s">
        <v>25</v>
      </c>
      <c r="E67" s="19">
        <v>212</v>
      </c>
      <c r="F67" s="18"/>
      <c r="G67" s="19">
        <v>36</v>
      </c>
      <c r="H67" s="19">
        <v>42</v>
      </c>
      <c r="I67" s="60">
        <f t="shared" si="0"/>
        <v>78</v>
      </c>
      <c r="J67" s="18">
        <v>8876610064</v>
      </c>
      <c r="K67" s="18" t="s">
        <v>423</v>
      </c>
      <c r="L67" s="18" t="s">
        <v>424</v>
      </c>
      <c r="M67" s="18">
        <v>9435126616</v>
      </c>
      <c r="N67" s="18" t="s">
        <v>601</v>
      </c>
      <c r="O67" s="18">
        <v>8753838071</v>
      </c>
      <c r="P67" s="49">
        <v>43708</v>
      </c>
      <c r="Q67" s="48" t="s">
        <v>77</v>
      </c>
      <c r="R67" s="18"/>
      <c r="S67" s="18"/>
      <c r="T67" s="18"/>
    </row>
    <row r="68" spans="1:20" x14ac:dyDescent="0.3">
      <c r="A68" s="4">
        <v>64</v>
      </c>
      <c r="B68" s="17"/>
      <c r="C68" s="18"/>
      <c r="D68" s="18"/>
      <c r="E68" s="19"/>
      <c r="F68" s="18"/>
      <c r="G68" s="19"/>
      <c r="H68" s="19"/>
      <c r="I68" s="60">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60">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x14ac:dyDescent="0.3">
      <c r="A71" s="4">
        <v>67</v>
      </c>
      <c r="B71" s="17"/>
      <c r="C71" s="18"/>
      <c r="D71" s="18"/>
      <c r="E71" s="19"/>
      <c r="F71" s="18"/>
      <c r="G71" s="19"/>
      <c r="H71" s="19"/>
      <c r="I71" s="60">
        <f t="shared" si="1"/>
        <v>0</v>
      </c>
      <c r="J71" s="18"/>
      <c r="K71" s="18"/>
      <c r="L71" s="18"/>
      <c r="M71" s="18"/>
      <c r="N71" s="18"/>
      <c r="O71" s="18"/>
      <c r="P71" s="24"/>
      <c r="Q71" s="18"/>
      <c r="R71" s="18"/>
      <c r="S71" s="18"/>
      <c r="T71" s="18"/>
    </row>
    <row r="72" spans="1:20" x14ac:dyDescent="0.3">
      <c r="A72" s="4">
        <v>68</v>
      </c>
      <c r="B72" s="17"/>
      <c r="C72" s="18"/>
      <c r="D72" s="18"/>
      <c r="E72" s="19"/>
      <c r="F72" s="18"/>
      <c r="G72" s="19"/>
      <c r="H72" s="19"/>
      <c r="I72" s="60">
        <f t="shared" si="1"/>
        <v>0</v>
      </c>
      <c r="J72" s="18"/>
      <c r="K72" s="18"/>
      <c r="L72" s="18"/>
      <c r="M72" s="18"/>
      <c r="N72" s="18"/>
      <c r="O72" s="18"/>
      <c r="P72" s="24"/>
      <c r="Q72" s="18"/>
      <c r="R72" s="18"/>
      <c r="S72" s="18"/>
      <c r="T72" s="18"/>
    </row>
    <row r="73" spans="1:20" x14ac:dyDescent="0.3">
      <c r="A73" s="4">
        <v>69</v>
      </c>
      <c r="B73" s="17"/>
      <c r="C73" s="18"/>
      <c r="D73" s="18"/>
      <c r="E73" s="19"/>
      <c r="F73" s="18"/>
      <c r="G73" s="19"/>
      <c r="H73" s="19"/>
      <c r="I73" s="60">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0">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0">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0">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0">
        <f t="shared" si="1"/>
        <v>0</v>
      </c>
      <c r="J77" s="18"/>
      <c r="K77" s="18"/>
      <c r="L77" s="18"/>
      <c r="M77" s="18"/>
      <c r="N77" s="18"/>
      <c r="O77" s="18"/>
      <c r="P77" s="24"/>
      <c r="Q77" s="18"/>
      <c r="R77" s="18"/>
      <c r="S77" s="18"/>
      <c r="T77" s="18"/>
    </row>
    <row r="78" spans="1:20" x14ac:dyDescent="0.3">
      <c r="A78" s="4">
        <v>74</v>
      </c>
      <c r="B78" s="17"/>
      <c r="C78" s="48"/>
      <c r="D78" s="48"/>
      <c r="E78" s="19"/>
      <c r="F78" s="48"/>
      <c r="G78" s="19"/>
      <c r="H78" s="19"/>
      <c r="I78" s="60">
        <f t="shared" si="1"/>
        <v>0</v>
      </c>
      <c r="J78" s="48"/>
      <c r="K78" s="48"/>
      <c r="L78" s="48"/>
      <c r="M78" s="48"/>
      <c r="N78" s="48"/>
      <c r="O78" s="48"/>
      <c r="P78" s="24"/>
      <c r="Q78" s="18"/>
      <c r="R78" s="18"/>
      <c r="S78" s="18"/>
      <c r="T78" s="18"/>
    </row>
    <row r="79" spans="1:20" x14ac:dyDescent="0.3">
      <c r="A79" s="4">
        <v>75</v>
      </c>
      <c r="B79" s="17"/>
      <c r="C79" s="18"/>
      <c r="D79" s="18"/>
      <c r="E79" s="19"/>
      <c r="F79" s="18"/>
      <c r="G79" s="19"/>
      <c r="H79" s="19"/>
      <c r="I79" s="60">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0">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0">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0">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52</v>
      </c>
      <c r="D165" s="21"/>
      <c r="E165" s="13"/>
      <c r="F165" s="21"/>
      <c r="G165" s="61">
        <f>SUM(G5:G164)</f>
        <v>2251</v>
      </c>
      <c r="H165" s="61">
        <f>SUM(H5:H164)</f>
        <v>2953</v>
      </c>
      <c r="I165" s="61">
        <f>SUM(I5:I164)</f>
        <v>5204</v>
      </c>
      <c r="J165" s="21"/>
      <c r="K165" s="21"/>
      <c r="L165" s="21"/>
      <c r="M165" s="21"/>
      <c r="N165" s="21"/>
      <c r="O165" s="21"/>
      <c r="P165" s="14"/>
      <c r="Q165" s="21"/>
      <c r="R165" s="21"/>
      <c r="S165" s="21"/>
      <c r="T165" s="12"/>
    </row>
    <row r="166" spans="1:20" x14ac:dyDescent="0.3">
      <c r="A166" s="44" t="s">
        <v>62</v>
      </c>
      <c r="B166" s="10">
        <f>COUNTIF(B$5:B$164,"Team 1")</f>
        <v>25</v>
      </c>
      <c r="C166" s="44" t="s">
        <v>25</v>
      </c>
      <c r="D166" s="10">
        <f>COUNTIF(D5:D164,"Anganwadi")</f>
        <v>15</v>
      </c>
    </row>
    <row r="167" spans="1:20" x14ac:dyDescent="0.3">
      <c r="A167" s="44" t="s">
        <v>63</v>
      </c>
      <c r="B167" s="10">
        <f>COUNTIF(B$6:B$164,"Team 2")</f>
        <v>26</v>
      </c>
      <c r="C167" s="44" t="s">
        <v>23</v>
      </c>
      <c r="D167" s="10">
        <f>COUNTIF(D5:D164,"School")</f>
        <v>32</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R151" sqref="R151"/>
    </sheetView>
  </sheetViews>
  <sheetFormatPr defaultRowHeight="16.5" x14ac:dyDescent="0.3"/>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x14ac:dyDescent="0.3">
      <c r="A1" s="153" t="s">
        <v>70</v>
      </c>
      <c r="B1" s="153"/>
      <c r="C1" s="153"/>
      <c r="D1" s="56"/>
      <c r="E1" s="56"/>
      <c r="F1" s="56"/>
      <c r="G1" s="56"/>
      <c r="H1" s="56"/>
      <c r="I1" s="56"/>
      <c r="J1" s="56"/>
      <c r="K1" s="56"/>
      <c r="L1" s="56"/>
      <c r="M1" s="155"/>
      <c r="N1" s="155"/>
      <c r="O1" s="155"/>
      <c r="P1" s="155"/>
      <c r="Q1" s="155"/>
      <c r="R1" s="155"/>
      <c r="S1" s="155"/>
      <c r="T1" s="155"/>
    </row>
    <row r="2" spans="1:20" x14ac:dyDescent="0.3">
      <c r="A2" s="149" t="s">
        <v>59</v>
      </c>
      <c r="B2" s="150"/>
      <c r="C2" s="150"/>
      <c r="D2" s="25">
        <v>43709</v>
      </c>
      <c r="E2" s="22"/>
      <c r="F2" s="22"/>
      <c r="G2" s="22"/>
      <c r="H2" s="22"/>
      <c r="I2" s="22"/>
      <c r="J2" s="22"/>
      <c r="K2" s="22"/>
      <c r="L2" s="22"/>
      <c r="M2" s="22"/>
      <c r="N2" s="22"/>
      <c r="O2" s="22"/>
      <c r="P2" s="22"/>
      <c r="Q2" s="22"/>
      <c r="R2" s="22"/>
      <c r="S2" s="22"/>
    </row>
    <row r="3" spans="1:20" ht="24" customHeight="1" x14ac:dyDescent="0.3">
      <c r="A3" s="145" t="s">
        <v>14</v>
      </c>
      <c r="B3" s="147" t="s">
        <v>61</v>
      </c>
      <c r="C3" s="144" t="s">
        <v>7</v>
      </c>
      <c r="D3" s="144" t="s">
        <v>55</v>
      </c>
      <c r="E3" s="144" t="s">
        <v>16</v>
      </c>
      <c r="F3" s="151" t="s">
        <v>17</v>
      </c>
      <c r="G3" s="144" t="s">
        <v>8</v>
      </c>
      <c r="H3" s="144"/>
      <c r="I3" s="144"/>
      <c r="J3" s="144" t="s">
        <v>31</v>
      </c>
      <c r="K3" s="147" t="s">
        <v>33</v>
      </c>
      <c r="L3" s="147" t="s">
        <v>50</v>
      </c>
      <c r="M3" s="147" t="s">
        <v>51</v>
      </c>
      <c r="N3" s="147" t="s">
        <v>34</v>
      </c>
      <c r="O3" s="147" t="s">
        <v>35</v>
      </c>
      <c r="P3" s="145" t="s">
        <v>54</v>
      </c>
      <c r="Q3" s="144" t="s">
        <v>52</v>
      </c>
      <c r="R3" s="144" t="s">
        <v>32</v>
      </c>
      <c r="S3" s="144" t="s">
        <v>53</v>
      </c>
      <c r="T3" s="144" t="s">
        <v>13</v>
      </c>
    </row>
    <row r="4" spans="1:20" ht="25.5" customHeight="1" x14ac:dyDescent="0.3">
      <c r="A4" s="145"/>
      <c r="B4" s="152"/>
      <c r="C4" s="144"/>
      <c r="D4" s="144"/>
      <c r="E4" s="144"/>
      <c r="F4" s="151"/>
      <c r="G4" s="23" t="s">
        <v>9</v>
      </c>
      <c r="H4" s="23" t="s">
        <v>10</v>
      </c>
      <c r="I4" s="23" t="s">
        <v>11</v>
      </c>
      <c r="J4" s="144"/>
      <c r="K4" s="148"/>
      <c r="L4" s="148"/>
      <c r="M4" s="148"/>
      <c r="N4" s="148"/>
      <c r="O4" s="148"/>
      <c r="P4" s="145"/>
      <c r="Q4" s="145"/>
      <c r="R4" s="144"/>
      <c r="S4" s="144"/>
      <c r="T4" s="144"/>
    </row>
    <row r="5" spans="1:20" x14ac:dyDescent="0.3">
      <c r="A5" s="4">
        <v>1</v>
      </c>
      <c r="B5" s="58"/>
      <c r="C5" s="58"/>
      <c r="D5" s="58"/>
      <c r="E5" s="17"/>
      <c r="F5" s="58"/>
      <c r="G5" s="17"/>
      <c r="H5" s="17"/>
      <c r="I5" s="62">
        <f>SUM(G5:H5)</f>
        <v>0</v>
      </c>
      <c r="J5" s="58"/>
      <c r="K5" s="58"/>
      <c r="L5" s="58"/>
      <c r="M5" s="58"/>
      <c r="N5" s="58"/>
      <c r="O5" s="58"/>
      <c r="P5" s="90">
        <v>43709</v>
      </c>
      <c r="Q5" s="89" t="s">
        <v>78</v>
      </c>
      <c r="R5" s="48"/>
      <c r="S5" s="18"/>
      <c r="T5" s="48"/>
    </row>
    <row r="6" spans="1:20" x14ac:dyDescent="0.3">
      <c r="A6" s="4">
        <v>2</v>
      </c>
      <c r="B6" s="17" t="s">
        <v>62</v>
      </c>
      <c r="C6" s="48" t="s">
        <v>602</v>
      </c>
      <c r="D6" s="48" t="s">
        <v>23</v>
      </c>
      <c r="E6" s="19" t="s">
        <v>603</v>
      </c>
      <c r="F6" s="48" t="s">
        <v>143</v>
      </c>
      <c r="G6" s="19">
        <v>89</v>
      </c>
      <c r="H6" s="19">
        <v>97</v>
      </c>
      <c r="I6" s="62">
        <f t="shared" ref="I6:I69" si="0">SUM(G6:H6)</f>
        <v>186</v>
      </c>
      <c r="J6" s="48" t="s">
        <v>672</v>
      </c>
      <c r="K6" s="48" t="s">
        <v>297</v>
      </c>
      <c r="L6" s="48" t="s">
        <v>298</v>
      </c>
      <c r="M6" s="48">
        <v>8721008523</v>
      </c>
      <c r="N6" s="48"/>
      <c r="O6" s="48"/>
      <c r="P6" s="49">
        <v>43710</v>
      </c>
      <c r="Q6" s="48" t="s">
        <v>72</v>
      </c>
      <c r="R6" s="48"/>
      <c r="S6" s="18"/>
      <c r="T6" s="48"/>
    </row>
    <row r="7" spans="1:20" x14ac:dyDescent="0.3">
      <c r="A7" s="4">
        <v>3</v>
      </c>
      <c r="B7" s="17" t="s">
        <v>62</v>
      </c>
      <c r="C7" s="48" t="s">
        <v>602</v>
      </c>
      <c r="D7" s="48" t="s">
        <v>23</v>
      </c>
      <c r="E7" s="19" t="s">
        <v>603</v>
      </c>
      <c r="F7" s="48" t="s">
        <v>143</v>
      </c>
      <c r="G7" s="19">
        <v>89</v>
      </c>
      <c r="H7" s="19">
        <v>97</v>
      </c>
      <c r="I7" s="62">
        <f t="shared" si="0"/>
        <v>186</v>
      </c>
      <c r="J7" s="48" t="s">
        <v>672</v>
      </c>
      <c r="K7" s="48" t="s">
        <v>297</v>
      </c>
      <c r="L7" s="48" t="s">
        <v>298</v>
      </c>
      <c r="M7" s="48">
        <v>8721008523</v>
      </c>
      <c r="N7" s="48"/>
      <c r="O7" s="48"/>
      <c r="P7" s="49">
        <v>43710</v>
      </c>
      <c r="Q7" s="48" t="s">
        <v>73</v>
      </c>
      <c r="R7" s="48"/>
      <c r="S7" s="18"/>
      <c r="T7" s="48"/>
    </row>
    <row r="8" spans="1:20" ht="33" x14ac:dyDescent="0.3">
      <c r="A8" s="4">
        <v>4</v>
      </c>
      <c r="B8" s="17" t="s">
        <v>62</v>
      </c>
      <c r="C8" s="48" t="s">
        <v>604</v>
      </c>
      <c r="D8" s="48" t="s">
        <v>25</v>
      </c>
      <c r="E8" s="19">
        <v>145</v>
      </c>
      <c r="F8" s="48"/>
      <c r="G8" s="19">
        <v>41</v>
      </c>
      <c r="H8" s="19">
        <v>35</v>
      </c>
      <c r="I8" s="62">
        <f t="shared" si="0"/>
        <v>76</v>
      </c>
      <c r="J8" s="17">
        <v>9678141809</v>
      </c>
      <c r="K8" s="48" t="s">
        <v>407</v>
      </c>
      <c r="L8" s="48" t="s">
        <v>100</v>
      </c>
      <c r="M8" s="48">
        <v>9435935543</v>
      </c>
      <c r="N8" s="48" t="s">
        <v>106</v>
      </c>
      <c r="O8" s="48">
        <v>9577257979</v>
      </c>
      <c r="P8" s="49">
        <v>43712</v>
      </c>
      <c r="Q8" s="48" t="s">
        <v>74</v>
      </c>
      <c r="R8" s="48"/>
      <c r="S8" s="18"/>
      <c r="T8" s="48"/>
    </row>
    <row r="9" spans="1:20" ht="33" x14ac:dyDescent="0.3">
      <c r="A9" s="4">
        <v>5</v>
      </c>
      <c r="B9" s="58"/>
      <c r="C9" s="58"/>
      <c r="D9" s="58"/>
      <c r="E9" s="17"/>
      <c r="F9" s="58"/>
      <c r="G9" s="17"/>
      <c r="H9" s="17"/>
      <c r="I9" s="62">
        <f t="shared" si="0"/>
        <v>0</v>
      </c>
      <c r="J9" s="58"/>
      <c r="K9" s="58"/>
      <c r="L9" s="58"/>
      <c r="M9" s="58"/>
      <c r="N9" s="58"/>
      <c r="O9" s="58"/>
      <c r="P9" s="90">
        <v>43713</v>
      </c>
      <c r="Q9" s="89" t="s">
        <v>75</v>
      </c>
      <c r="R9" s="89"/>
      <c r="S9" s="18"/>
      <c r="T9" s="89" t="s">
        <v>673</v>
      </c>
    </row>
    <row r="10" spans="1:20" x14ac:dyDescent="0.3">
      <c r="A10" s="4">
        <v>6</v>
      </c>
      <c r="B10" s="17" t="s">
        <v>62</v>
      </c>
      <c r="C10" s="48" t="s">
        <v>605</v>
      </c>
      <c r="D10" s="48" t="s">
        <v>23</v>
      </c>
      <c r="E10" s="19" t="s">
        <v>606</v>
      </c>
      <c r="F10" s="48" t="s">
        <v>103</v>
      </c>
      <c r="G10" s="19">
        <v>34</v>
      </c>
      <c r="H10" s="19">
        <v>50</v>
      </c>
      <c r="I10" s="62">
        <f t="shared" si="0"/>
        <v>84</v>
      </c>
      <c r="J10" s="48" t="s">
        <v>674</v>
      </c>
      <c r="K10" s="48"/>
      <c r="L10" s="48" t="s">
        <v>105</v>
      </c>
      <c r="M10" s="48">
        <v>9854371742</v>
      </c>
      <c r="N10" s="48"/>
      <c r="O10" s="48"/>
      <c r="P10" s="49">
        <v>43714</v>
      </c>
      <c r="Q10" s="48" t="s">
        <v>76</v>
      </c>
      <c r="R10" s="48"/>
      <c r="S10" s="18"/>
      <c r="T10" s="48"/>
    </row>
    <row r="11" spans="1:20" ht="33" x14ac:dyDescent="0.3">
      <c r="A11" s="4">
        <v>7</v>
      </c>
      <c r="B11" s="17" t="s">
        <v>62</v>
      </c>
      <c r="C11" s="48" t="s">
        <v>607</v>
      </c>
      <c r="D11" s="48" t="s">
        <v>25</v>
      </c>
      <c r="E11" s="19">
        <v>205</v>
      </c>
      <c r="F11" s="48"/>
      <c r="G11" s="19">
        <v>54</v>
      </c>
      <c r="H11" s="19">
        <v>58</v>
      </c>
      <c r="I11" s="62">
        <f t="shared" si="0"/>
        <v>112</v>
      </c>
      <c r="J11" s="48">
        <v>789608162</v>
      </c>
      <c r="K11" s="48" t="s">
        <v>407</v>
      </c>
      <c r="L11" s="48" t="s">
        <v>100</v>
      </c>
      <c r="M11" s="48">
        <v>9435935543</v>
      </c>
      <c r="N11" s="48" t="s">
        <v>675</v>
      </c>
      <c r="O11" s="48">
        <v>9954178678</v>
      </c>
      <c r="P11" s="49">
        <v>43715</v>
      </c>
      <c r="Q11" s="48" t="s">
        <v>77</v>
      </c>
      <c r="R11" s="48"/>
      <c r="S11" s="18"/>
      <c r="T11" s="48"/>
    </row>
    <row r="12" spans="1:20" x14ac:dyDescent="0.3">
      <c r="A12" s="4">
        <v>8</v>
      </c>
      <c r="B12" s="17" t="s">
        <v>62</v>
      </c>
      <c r="C12" s="58" t="s">
        <v>608</v>
      </c>
      <c r="D12" s="48" t="s">
        <v>23</v>
      </c>
      <c r="E12" s="17" t="s">
        <v>609</v>
      </c>
      <c r="F12" s="58" t="s">
        <v>103</v>
      </c>
      <c r="G12" s="17">
        <v>63</v>
      </c>
      <c r="H12" s="17">
        <v>60</v>
      </c>
      <c r="I12" s="62">
        <f t="shared" si="0"/>
        <v>123</v>
      </c>
      <c r="J12" s="58" t="s">
        <v>676</v>
      </c>
      <c r="K12" s="58" t="s">
        <v>297</v>
      </c>
      <c r="L12" s="58" t="s">
        <v>298</v>
      </c>
      <c r="M12" s="58">
        <v>8721008523</v>
      </c>
      <c r="N12" s="58"/>
      <c r="O12" s="58"/>
      <c r="P12" s="49">
        <v>43716</v>
      </c>
      <c r="Q12" s="48" t="s">
        <v>78</v>
      </c>
      <c r="R12" s="48"/>
      <c r="S12" s="18"/>
      <c r="T12" s="48"/>
    </row>
    <row r="13" spans="1:20" ht="33" x14ac:dyDescent="0.3">
      <c r="A13" s="4">
        <v>9</v>
      </c>
      <c r="B13" s="17" t="s">
        <v>62</v>
      </c>
      <c r="C13" s="48" t="s">
        <v>610</v>
      </c>
      <c r="D13" s="48" t="s">
        <v>23</v>
      </c>
      <c r="E13" s="19" t="s">
        <v>611</v>
      </c>
      <c r="F13" s="48" t="s">
        <v>103</v>
      </c>
      <c r="G13" s="19">
        <v>56</v>
      </c>
      <c r="H13" s="19">
        <v>61</v>
      </c>
      <c r="I13" s="62">
        <f t="shared" si="0"/>
        <v>117</v>
      </c>
      <c r="J13" s="48" t="s">
        <v>677</v>
      </c>
      <c r="K13" s="48"/>
      <c r="L13" s="48" t="s">
        <v>485</v>
      </c>
      <c r="M13" s="48">
        <v>8761051505</v>
      </c>
      <c r="N13" s="48"/>
      <c r="O13" s="48"/>
      <c r="P13" s="49">
        <v>43717</v>
      </c>
      <c r="Q13" s="48" t="s">
        <v>72</v>
      </c>
      <c r="R13" s="48"/>
      <c r="S13" s="18"/>
      <c r="T13" s="48"/>
    </row>
    <row r="14" spans="1:20" ht="33" x14ac:dyDescent="0.3">
      <c r="A14" s="4">
        <v>10</v>
      </c>
      <c r="B14" s="58"/>
      <c r="C14" s="58"/>
      <c r="D14" s="58"/>
      <c r="E14" s="17"/>
      <c r="F14" s="58"/>
      <c r="G14" s="17"/>
      <c r="H14" s="17"/>
      <c r="I14" s="62">
        <f t="shared" si="0"/>
        <v>0</v>
      </c>
      <c r="J14" s="58"/>
      <c r="K14" s="58"/>
      <c r="L14" s="58"/>
      <c r="M14" s="58"/>
      <c r="N14" s="58"/>
      <c r="O14" s="58"/>
      <c r="P14" s="90">
        <v>43718</v>
      </c>
      <c r="Q14" s="89" t="s">
        <v>73</v>
      </c>
      <c r="R14" s="89"/>
      <c r="S14" s="18"/>
      <c r="T14" s="89" t="s">
        <v>678</v>
      </c>
    </row>
    <row r="15" spans="1:20" ht="33" x14ac:dyDescent="0.3">
      <c r="A15" s="4">
        <v>11</v>
      </c>
      <c r="B15" s="17" t="s">
        <v>62</v>
      </c>
      <c r="C15" s="58" t="s">
        <v>612</v>
      </c>
      <c r="D15" s="58" t="s">
        <v>23</v>
      </c>
      <c r="E15" s="17" t="s">
        <v>613</v>
      </c>
      <c r="F15" s="58" t="s">
        <v>143</v>
      </c>
      <c r="G15" s="17">
        <v>67</v>
      </c>
      <c r="H15" s="17">
        <v>61</v>
      </c>
      <c r="I15" s="62">
        <f t="shared" si="0"/>
        <v>128</v>
      </c>
      <c r="J15" s="58" t="s">
        <v>679</v>
      </c>
      <c r="K15" s="58"/>
      <c r="L15" s="58" t="s">
        <v>485</v>
      </c>
      <c r="M15" s="58">
        <v>8761051505</v>
      </c>
      <c r="N15" s="58"/>
      <c r="O15" s="58"/>
      <c r="P15" s="49">
        <v>43719</v>
      </c>
      <c r="Q15" s="48" t="s">
        <v>74</v>
      </c>
      <c r="R15" s="48"/>
      <c r="S15" s="18"/>
      <c r="T15" s="48"/>
    </row>
    <row r="16" spans="1:20" ht="33" x14ac:dyDescent="0.3">
      <c r="A16" s="4">
        <v>12</v>
      </c>
      <c r="B16" s="17" t="s">
        <v>62</v>
      </c>
      <c r="C16" s="48" t="s">
        <v>614</v>
      </c>
      <c r="D16" s="48" t="s">
        <v>23</v>
      </c>
      <c r="E16" s="19" t="s">
        <v>615</v>
      </c>
      <c r="F16" s="48" t="s">
        <v>103</v>
      </c>
      <c r="G16" s="19">
        <v>58</v>
      </c>
      <c r="H16" s="19">
        <v>67</v>
      </c>
      <c r="I16" s="62">
        <f t="shared" si="0"/>
        <v>125</v>
      </c>
      <c r="J16" s="48" t="s">
        <v>680</v>
      </c>
      <c r="K16" s="48" t="s">
        <v>310</v>
      </c>
      <c r="L16" s="48" t="s">
        <v>311</v>
      </c>
      <c r="M16" s="48">
        <v>9435291912</v>
      </c>
      <c r="N16" s="48"/>
      <c r="O16" s="48"/>
      <c r="P16" s="49">
        <v>43720</v>
      </c>
      <c r="Q16" s="48" t="s">
        <v>75</v>
      </c>
      <c r="R16" s="48"/>
      <c r="S16" s="18"/>
      <c r="T16" s="48"/>
    </row>
    <row r="17" spans="1:20" x14ac:dyDescent="0.3">
      <c r="A17" s="4">
        <v>13</v>
      </c>
      <c r="B17" s="17" t="s">
        <v>62</v>
      </c>
      <c r="C17" s="48" t="s">
        <v>616</v>
      </c>
      <c r="D17" s="48" t="s">
        <v>23</v>
      </c>
      <c r="E17" s="19" t="s">
        <v>617</v>
      </c>
      <c r="F17" s="48" t="s">
        <v>103</v>
      </c>
      <c r="G17" s="19">
        <v>55</v>
      </c>
      <c r="H17" s="19">
        <v>48</v>
      </c>
      <c r="I17" s="62">
        <f t="shared" si="0"/>
        <v>103</v>
      </c>
      <c r="J17" s="48" t="s">
        <v>681</v>
      </c>
      <c r="K17" s="48" t="s">
        <v>392</v>
      </c>
      <c r="L17" s="48" t="s">
        <v>318</v>
      </c>
      <c r="M17" s="48">
        <v>8876164494</v>
      </c>
      <c r="N17" s="48"/>
      <c r="O17" s="48"/>
      <c r="P17" s="49">
        <v>43721</v>
      </c>
      <c r="Q17" s="48" t="s">
        <v>76</v>
      </c>
      <c r="R17" s="48"/>
      <c r="S17" s="18"/>
      <c r="T17" s="48"/>
    </row>
    <row r="18" spans="1:20" x14ac:dyDescent="0.3">
      <c r="A18" s="4">
        <v>14</v>
      </c>
      <c r="B18" s="17" t="s">
        <v>62</v>
      </c>
      <c r="C18" s="48" t="s">
        <v>618</v>
      </c>
      <c r="D18" s="48" t="s">
        <v>25</v>
      </c>
      <c r="E18" s="19">
        <v>180</v>
      </c>
      <c r="F18" s="48"/>
      <c r="G18" s="19">
        <v>55</v>
      </c>
      <c r="H18" s="19">
        <v>58</v>
      </c>
      <c r="I18" s="62">
        <f t="shared" si="0"/>
        <v>113</v>
      </c>
      <c r="J18" s="48">
        <v>7896498034</v>
      </c>
      <c r="K18" s="48" t="s">
        <v>96</v>
      </c>
      <c r="L18" s="48" t="s">
        <v>97</v>
      </c>
      <c r="M18" s="48">
        <v>9854973916</v>
      </c>
      <c r="N18" s="48"/>
      <c r="O18" s="48"/>
      <c r="P18" s="49">
        <v>43722</v>
      </c>
      <c r="Q18" s="48" t="s">
        <v>77</v>
      </c>
      <c r="R18" s="48"/>
      <c r="S18" s="18"/>
      <c r="T18" s="48"/>
    </row>
    <row r="19" spans="1:20" x14ac:dyDescent="0.3">
      <c r="A19" s="4">
        <v>15</v>
      </c>
      <c r="B19" s="58"/>
      <c r="C19" s="58"/>
      <c r="D19" s="58"/>
      <c r="E19" s="17"/>
      <c r="F19" s="58"/>
      <c r="G19" s="17"/>
      <c r="H19" s="17"/>
      <c r="I19" s="62">
        <f t="shared" si="0"/>
        <v>0</v>
      </c>
      <c r="J19" s="58"/>
      <c r="K19" s="58"/>
      <c r="L19" s="58"/>
      <c r="M19" s="58"/>
      <c r="N19" s="58"/>
      <c r="O19" s="58"/>
      <c r="P19" s="90">
        <v>43723</v>
      </c>
      <c r="Q19" s="89" t="s">
        <v>78</v>
      </c>
      <c r="R19" s="48"/>
      <c r="S19" s="18"/>
      <c r="T19" s="48"/>
    </row>
    <row r="20" spans="1:20" ht="33" x14ac:dyDescent="0.3">
      <c r="A20" s="4">
        <v>16</v>
      </c>
      <c r="B20" s="17" t="s">
        <v>62</v>
      </c>
      <c r="C20" s="48" t="s">
        <v>619</v>
      </c>
      <c r="D20" s="48" t="s">
        <v>25</v>
      </c>
      <c r="E20" s="19">
        <v>203</v>
      </c>
      <c r="F20" s="48"/>
      <c r="G20" s="19">
        <v>67</v>
      </c>
      <c r="H20" s="19">
        <v>73</v>
      </c>
      <c r="I20" s="62">
        <f t="shared" si="0"/>
        <v>140</v>
      </c>
      <c r="J20" s="48">
        <v>9577720045</v>
      </c>
      <c r="K20" s="48" t="s">
        <v>482</v>
      </c>
      <c r="L20" s="48" t="s">
        <v>483</v>
      </c>
      <c r="M20" s="48">
        <v>9859072936</v>
      </c>
      <c r="N20" s="48" t="s">
        <v>477</v>
      </c>
      <c r="O20" s="48">
        <v>7896414198</v>
      </c>
      <c r="P20" s="49">
        <v>43711</v>
      </c>
      <c r="Q20" s="48" t="s">
        <v>72</v>
      </c>
      <c r="R20" s="48"/>
      <c r="S20" s="18"/>
      <c r="T20" s="48"/>
    </row>
    <row r="21" spans="1:20" x14ac:dyDescent="0.3">
      <c r="A21" s="4">
        <v>17</v>
      </c>
      <c r="B21" s="17" t="s">
        <v>62</v>
      </c>
      <c r="C21" s="48" t="s">
        <v>620</v>
      </c>
      <c r="D21" s="48" t="s">
        <v>23</v>
      </c>
      <c r="E21" s="19" t="s">
        <v>621</v>
      </c>
      <c r="F21" s="48" t="s">
        <v>103</v>
      </c>
      <c r="G21" s="19">
        <v>42</v>
      </c>
      <c r="H21" s="19">
        <v>29</v>
      </c>
      <c r="I21" s="62">
        <f t="shared" si="0"/>
        <v>71</v>
      </c>
      <c r="J21" s="48" t="s">
        <v>682</v>
      </c>
      <c r="K21" s="48" t="s">
        <v>407</v>
      </c>
      <c r="L21" s="48" t="s">
        <v>100</v>
      </c>
      <c r="M21" s="48">
        <v>9435935543</v>
      </c>
      <c r="N21" s="48"/>
      <c r="O21" s="48"/>
      <c r="P21" s="49">
        <v>43725</v>
      </c>
      <c r="Q21" s="48" t="s">
        <v>73</v>
      </c>
      <c r="R21" s="48"/>
      <c r="S21" s="18"/>
      <c r="T21" s="48"/>
    </row>
    <row r="22" spans="1:20" ht="33" x14ac:dyDescent="0.3">
      <c r="A22" s="4">
        <v>18</v>
      </c>
      <c r="B22" s="17" t="s">
        <v>62</v>
      </c>
      <c r="C22" s="48" t="s">
        <v>622</v>
      </c>
      <c r="D22" s="48" t="s">
        <v>23</v>
      </c>
      <c r="E22" s="19" t="s">
        <v>623</v>
      </c>
      <c r="F22" s="48" t="s">
        <v>103</v>
      </c>
      <c r="G22" s="19">
        <v>68</v>
      </c>
      <c r="H22" s="19">
        <v>84</v>
      </c>
      <c r="I22" s="62">
        <f t="shared" si="0"/>
        <v>152</v>
      </c>
      <c r="J22" s="48" t="s">
        <v>683</v>
      </c>
      <c r="K22" s="48" t="s">
        <v>407</v>
      </c>
      <c r="L22" s="48" t="s">
        <v>100</v>
      </c>
      <c r="M22" s="48">
        <v>9435935543</v>
      </c>
      <c r="N22" s="48"/>
      <c r="O22" s="48"/>
      <c r="P22" s="49">
        <v>43726</v>
      </c>
      <c r="Q22" s="48" t="s">
        <v>74</v>
      </c>
      <c r="R22" s="48"/>
      <c r="S22" s="18"/>
      <c r="T22" s="48"/>
    </row>
    <row r="23" spans="1:20" x14ac:dyDescent="0.3">
      <c r="A23" s="4">
        <v>19</v>
      </c>
      <c r="B23" s="17"/>
      <c r="C23" s="48"/>
      <c r="D23" s="48"/>
      <c r="E23" s="19"/>
      <c r="F23" s="48"/>
      <c r="G23" s="19"/>
      <c r="H23" s="19"/>
      <c r="I23" s="62">
        <f t="shared" si="0"/>
        <v>0</v>
      </c>
      <c r="J23" s="48"/>
      <c r="K23" s="48"/>
      <c r="L23" s="48"/>
      <c r="M23" s="48"/>
      <c r="N23" s="48"/>
      <c r="O23" s="48"/>
      <c r="P23" s="49">
        <v>43727</v>
      </c>
      <c r="Q23" s="48" t="s">
        <v>75</v>
      </c>
      <c r="R23" s="48"/>
      <c r="S23" s="18"/>
      <c r="T23" s="48"/>
    </row>
    <row r="24" spans="1:20" x14ac:dyDescent="0.3">
      <c r="A24" s="4">
        <v>20</v>
      </c>
      <c r="B24" s="17" t="s">
        <v>62</v>
      </c>
      <c r="C24" s="48" t="s">
        <v>624</v>
      </c>
      <c r="D24" s="48" t="s">
        <v>23</v>
      </c>
      <c r="E24" s="19" t="s">
        <v>625</v>
      </c>
      <c r="F24" s="48" t="s">
        <v>103</v>
      </c>
      <c r="G24" s="19">
        <v>43</v>
      </c>
      <c r="H24" s="19">
        <v>32</v>
      </c>
      <c r="I24" s="62">
        <f t="shared" si="0"/>
        <v>75</v>
      </c>
      <c r="J24" s="48" t="s">
        <v>684</v>
      </c>
      <c r="K24" s="48"/>
      <c r="L24" s="48" t="s">
        <v>105</v>
      </c>
      <c r="M24" s="48">
        <v>9854371742</v>
      </c>
      <c r="N24" s="48"/>
      <c r="O24" s="48"/>
      <c r="P24" s="49">
        <v>43728</v>
      </c>
      <c r="Q24" s="48" t="s">
        <v>76</v>
      </c>
      <c r="R24" s="48"/>
      <c r="S24" s="18"/>
      <c r="T24" s="48"/>
    </row>
    <row r="25" spans="1:20" x14ac:dyDescent="0.3">
      <c r="A25" s="4">
        <v>21</v>
      </c>
      <c r="B25" s="17" t="s">
        <v>62</v>
      </c>
      <c r="C25" s="48" t="s">
        <v>626</v>
      </c>
      <c r="D25" s="48" t="s">
        <v>25</v>
      </c>
      <c r="E25" s="19">
        <v>241</v>
      </c>
      <c r="F25" s="48"/>
      <c r="G25" s="19">
        <v>37</v>
      </c>
      <c r="H25" s="19">
        <v>36</v>
      </c>
      <c r="I25" s="62">
        <f t="shared" si="0"/>
        <v>73</v>
      </c>
      <c r="J25" s="48">
        <v>9706656480</v>
      </c>
      <c r="K25" s="48" t="s">
        <v>482</v>
      </c>
      <c r="L25" s="48" t="s">
        <v>483</v>
      </c>
      <c r="M25" s="48">
        <v>9859072936</v>
      </c>
      <c r="N25" s="48" t="s">
        <v>685</v>
      </c>
      <c r="O25" s="48">
        <v>7896922312</v>
      </c>
      <c r="P25" s="49">
        <v>43729</v>
      </c>
      <c r="Q25" s="48" t="s">
        <v>77</v>
      </c>
      <c r="R25" s="48"/>
      <c r="S25" s="18"/>
      <c r="T25" s="48"/>
    </row>
    <row r="26" spans="1:20" x14ac:dyDescent="0.3">
      <c r="A26" s="4">
        <v>22</v>
      </c>
      <c r="B26" s="58"/>
      <c r="C26" s="58"/>
      <c r="D26" s="58"/>
      <c r="E26" s="17"/>
      <c r="F26" s="58"/>
      <c r="G26" s="17"/>
      <c r="H26" s="17"/>
      <c r="I26" s="62">
        <f t="shared" si="0"/>
        <v>0</v>
      </c>
      <c r="J26" s="58"/>
      <c r="K26" s="58"/>
      <c r="L26" s="58"/>
      <c r="M26" s="58"/>
      <c r="N26" s="58"/>
      <c r="O26" s="58"/>
      <c r="P26" s="90">
        <v>43730</v>
      </c>
      <c r="Q26" s="89" t="s">
        <v>78</v>
      </c>
      <c r="R26" s="48"/>
      <c r="S26" s="18"/>
      <c r="T26" s="48"/>
    </row>
    <row r="27" spans="1:20" x14ac:dyDescent="0.3">
      <c r="A27" s="4">
        <v>23</v>
      </c>
      <c r="B27" s="17" t="s">
        <v>62</v>
      </c>
      <c r="C27" s="58" t="s">
        <v>627</v>
      </c>
      <c r="D27" s="58" t="s">
        <v>23</v>
      </c>
      <c r="E27" s="17" t="s">
        <v>628</v>
      </c>
      <c r="F27" s="58" t="s">
        <v>103</v>
      </c>
      <c r="G27" s="17">
        <v>53</v>
      </c>
      <c r="H27" s="17">
        <v>58</v>
      </c>
      <c r="I27" s="62">
        <f t="shared" si="0"/>
        <v>111</v>
      </c>
      <c r="J27" s="58" t="s">
        <v>686</v>
      </c>
      <c r="K27" s="58" t="s">
        <v>297</v>
      </c>
      <c r="L27" s="58" t="s">
        <v>298</v>
      </c>
      <c r="M27" s="58">
        <v>8721008523</v>
      </c>
      <c r="N27" s="58"/>
      <c r="O27" s="58"/>
      <c r="P27" s="49">
        <v>43731</v>
      </c>
      <c r="Q27" s="48" t="s">
        <v>72</v>
      </c>
      <c r="R27" s="48"/>
      <c r="S27" s="18"/>
      <c r="T27" s="48"/>
    </row>
    <row r="28" spans="1:20" ht="33" x14ac:dyDescent="0.3">
      <c r="A28" s="4">
        <v>24</v>
      </c>
      <c r="B28" s="17" t="s">
        <v>62</v>
      </c>
      <c r="C28" s="48" t="s">
        <v>629</v>
      </c>
      <c r="D28" s="48" t="s">
        <v>25</v>
      </c>
      <c r="E28" s="19" t="s">
        <v>630</v>
      </c>
      <c r="F28" s="48" t="s">
        <v>103</v>
      </c>
      <c r="G28" s="19">
        <v>63</v>
      </c>
      <c r="H28" s="19">
        <v>78</v>
      </c>
      <c r="I28" s="62">
        <f t="shared" si="0"/>
        <v>141</v>
      </c>
      <c r="J28" s="48" t="s">
        <v>687</v>
      </c>
      <c r="K28" s="48" t="s">
        <v>688</v>
      </c>
      <c r="L28" s="48" t="s">
        <v>303</v>
      </c>
      <c r="M28" s="48">
        <v>9957525964</v>
      </c>
      <c r="N28" s="48"/>
      <c r="O28" s="48"/>
      <c r="P28" s="49">
        <v>43732</v>
      </c>
      <c r="Q28" s="48" t="s">
        <v>73</v>
      </c>
      <c r="R28" s="48"/>
      <c r="S28" s="18"/>
      <c r="T28" s="48"/>
    </row>
    <row r="29" spans="1:20" ht="33" x14ac:dyDescent="0.3">
      <c r="A29" s="4">
        <v>25</v>
      </c>
      <c r="B29" s="17" t="s">
        <v>62</v>
      </c>
      <c r="C29" s="48" t="s">
        <v>631</v>
      </c>
      <c r="D29" s="48" t="s">
        <v>25</v>
      </c>
      <c r="E29" s="19">
        <v>210</v>
      </c>
      <c r="F29" s="48"/>
      <c r="G29" s="19">
        <v>12</v>
      </c>
      <c r="H29" s="19">
        <v>22</v>
      </c>
      <c r="I29" s="62">
        <f t="shared" si="0"/>
        <v>34</v>
      </c>
      <c r="J29" s="48">
        <v>9954362233</v>
      </c>
      <c r="K29" s="48" t="s">
        <v>423</v>
      </c>
      <c r="L29" s="48" t="s">
        <v>424</v>
      </c>
      <c r="M29" s="48">
        <v>9435126616</v>
      </c>
      <c r="N29" s="48" t="s">
        <v>689</v>
      </c>
      <c r="O29" s="48">
        <v>9613356721</v>
      </c>
      <c r="P29" s="49">
        <v>43733</v>
      </c>
      <c r="Q29" s="48" t="s">
        <v>74</v>
      </c>
      <c r="R29" s="48"/>
      <c r="S29" s="18"/>
      <c r="T29" s="48"/>
    </row>
    <row r="30" spans="1:20" ht="33" x14ac:dyDescent="0.3">
      <c r="A30" s="4">
        <v>26</v>
      </c>
      <c r="B30" s="17" t="s">
        <v>62</v>
      </c>
      <c r="C30" s="48" t="s">
        <v>632</v>
      </c>
      <c r="D30" s="48" t="s">
        <v>23</v>
      </c>
      <c r="E30" s="19" t="s">
        <v>633</v>
      </c>
      <c r="F30" s="48" t="s">
        <v>143</v>
      </c>
      <c r="G30" s="19">
        <v>74</v>
      </c>
      <c r="H30" s="19">
        <v>83</v>
      </c>
      <c r="I30" s="62">
        <f t="shared" si="0"/>
        <v>157</v>
      </c>
      <c r="J30" s="48" t="s">
        <v>690</v>
      </c>
      <c r="K30" s="48" t="s">
        <v>482</v>
      </c>
      <c r="L30" s="48" t="s">
        <v>483</v>
      </c>
      <c r="M30" s="48">
        <v>9859072936</v>
      </c>
      <c r="N30" s="48"/>
      <c r="O30" s="48"/>
      <c r="P30" s="49">
        <v>43734</v>
      </c>
      <c r="Q30" s="48" t="s">
        <v>75</v>
      </c>
      <c r="R30" s="48"/>
      <c r="S30" s="18"/>
      <c r="T30" s="48"/>
    </row>
    <row r="31" spans="1:20" ht="33" x14ac:dyDescent="0.3">
      <c r="A31" s="4">
        <v>27</v>
      </c>
      <c r="B31" s="17" t="s">
        <v>62</v>
      </c>
      <c r="C31" s="48" t="s">
        <v>632</v>
      </c>
      <c r="D31" s="48" t="s">
        <v>23</v>
      </c>
      <c r="E31" s="19" t="s">
        <v>633</v>
      </c>
      <c r="F31" s="48" t="s">
        <v>143</v>
      </c>
      <c r="G31" s="19">
        <v>74</v>
      </c>
      <c r="H31" s="19">
        <v>83</v>
      </c>
      <c r="I31" s="62">
        <f t="shared" si="0"/>
        <v>157</v>
      </c>
      <c r="J31" s="48" t="s">
        <v>690</v>
      </c>
      <c r="K31" s="48" t="s">
        <v>482</v>
      </c>
      <c r="L31" s="48" t="s">
        <v>483</v>
      </c>
      <c r="M31" s="48">
        <v>9859072936</v>
      </c>
      <c r="N31" s="48"/>
      <c r="O31" s="48"/>
      <c r="P31" s="49">
        <v>43735</v>
      </c>
      <c r="Q31" s="48" t="s">
        <v>76</v>
      </c>
      <c r="R31" s="48"/>
      <c r="S31" s="18"/>
      <c r="T31" s="48"/>
    </row>
    <row r="32" spans="1:20" x14ac:dyDescent="0.3">
      <c r="A32" s="4">
        <v>28</v>
      </c>
      <c r="B32" s="17" t="s">
        <v>62</v>
      </c>
      <c r="C32" s="48" t="s">
        <v>634</v>
      </c>
      <c r="D32" s="48" t="s">
        <v>25</v>
      </c>
      <c r="E32" s="19">
        <v>11</v>
      </c>
      <c r="F32" s="48"/>
      <c r="G32" s="19">
        <v>24</v>
      </c>
      <c r="H32" s="19">
        <v>31</v>
      </c>
      <c r="I32" s="62">
        <f t="shared" si="0"/>
        <v>55</v>
      </c>
      <c r="J32" s="48">
        <v>9954990871</v>
      </c>
      <c r="K32" s="48" t="s">
        <v>96</v>
      </c>
      <c r="L32" s="48" t="s">
        <v>97</v>
      </c>
      <c r="M32" s="48">
        <v>9854973916</v>
      </c>
      <c r="N32" s="48" t="s">
        <v>409</v>
      </c>
      <c r="O32" s="48">
        <v>9678107796</v>
      </c>
      <c r="P32" s="49">
        <v>43736</v>
      </c>
      <c r="Q32" s="48" t="s">
        <v>77</v>
      </c>
      <c r="R32" s="48"/>
      <c r="S32" s="18"/>
      <c r="T32" s="48"/>
    </row>
    <row r="33" spans="1:20" x14ac:dyDescent="0.3">
      <c r="A33" s="4">
        <v>29</v>
      </c>
      <c r="B33" s="58"/>
      <c r="C33" s="58"/>
      <c r="D33" s="58"/>
      <c r="E33" s="17"/>
      <c r="F33" s="58"/>
      <c r="G33" s="17"/>
      <c r="H33" s="17"/>
      <c r="I33" s="62">
        <f t="shared" si="0"/>
        <v>0</v>
      </c>
      <c r="J33" s="58"/>
      <c r="K33" s="58"/>
      <c r="L33" s="58"/>
      <c r="M33" s="58"/>
      <c r="N33" s="58"/>
      <c r="O33" s="58"/>
      <c r="P33" s="90">
        <v>43737</v>
      </c>
      <c r="Q33" s="89" t="s">
        <v>78</v>
      </c>
      <c r="R33" s="48"/>
      <c r="S33" s="18"/>
      <c r="T33" s="48"/>
    </row>
    <row r="34" spans="1:20" x14ac:dyDescent="0.3">
      <c r="A34" s="4">
        <v>30</v>
      </c>
      <c r="B34" s="17" t="s">
        <v>62</v>
      </c>
      <c r="C34" s="48" t="s">
        <v>635</v>
      </c>
      <c r="D34" s="48" t="s">
        <v>23</v>
      </c>
      <c r="E34" s="19" t="s">
        <v>636</v>
      </c>
      <c r="F34" s="48" t="s">
        <v>143</v>
      </c>
      <c r="G34" s="19">
        <v>52</v>
      </c>
      <c r="H34" s="19">
        <v>49</v>
      </c>
      <c r="I34" s="62">
        <f t="shared" si="0"/>
        <v>101</v>
      </c>
      <c r="J34" s="48" t="s">
        <v>691</v>
      </c>
      <c r="K34" s="48"/>
      <c r="L34" s="48" t="s">
        <v>152</v>
      </c>
      <c r="M34" s="48"/>
      <c r="N34" s="48"/>
      <c r="O34" s="48"/>
      <c r="P34" s="49">
        <v>43738</v>
      </c>
      <c r="Q34" s="48" t="s">
        <v>72</v>
      </c>
      <c r="R34" s="48"/>
      <c r="S34" s="18"/>
      <c r="T34" s="48"/>
    </row>
    <row r="35" spans="1:20" x14ac:dyDescent="0.3">
      <c r="A35" s="4">
        <v>31</v>
      </c>
      <c r="B35" s="17"/>
      <c r="C35" s="48"/>
      <c r="D35" s="48"/>
      <c r="E35" s="19"/>
      <c r="F35" s="48"/>
      <c r="G35" s="19"/>
      <c r="H35" s="19"/>
      <c r="I35" s="62">
        <f t="shared" si="0"/>
        <v>0</v>
      </c>
      <c r="J35" s="48"/>
      <c r="K35" s="48"/>
      <c r="L35" s="48"/>
      <c r="M35" s="48"/>
      <c r="N35" s="48"/>
      <c r="O35" s="48"/>
      <c r="P35" s="49"/>
      <c r="Q35" s="48"/>
      <c r="R35" s="48"/>
      <c r="S35" s="18"/>
      <c r="T35" s="48"/>
    </row>
    <row r="36" spans="1:20" x14ac:dyDescent="0.3">
      <c r="A36" s="4">
        <v>32</v>
      </c>
      <c r="B36" s="58"/>
      <c r="C36" s="58"/>
      <c r="D36" s="58"/>
      <c r="E36" s="17"/>
      <c r="F36" s="58"/>
      <c r="G36" s="17"/>
      <c r="H36" s="17"/>
      <c r="I36" s="62">
        <f t="shared" si="0"/>
        <v>0</v>
      </c>
      <c r="J36" s="58"/>
      <c r="K36" s="58"/>
      <c r="L36" s="58"/>
      <c r="M36" s="58"/>
      <c r="N36" s="58"/>
      <c r="O36" s="58"/>
      <c r="P36" s="90">
        <v>43709</v>
      </c>
      <c r="Q36" s="89" t="s">
        <v>78</v>
      </c>
      <c r="R36" s="48"/>
      <c r="S36" s="18"/>
      <c r="T36" s="48"/>
    </row>
    <row r="37" spans="1:20" ht="33" x14ac:dyDescent="0.3">
      <c r="A37" s="4">
        <v>33</v>
      </c>
      <c r="B37" s="17" t="s">
        <v>63</v>
      </c>
      <c r="C37" s="48" t="s">
        <v>637</v>
      </c>
      <c r="D37" s="48" t="s">
        <v>23</v>
      </c>
      <c r="E37" s="19" t="s">
        <v>638</v>
      </c>
      <c r="F37" s="48" t="s">
        <v>143</v>
      </c>
      <c r="G37" s="19">
        <v>87</v>
      </c>
      <c r="H37" s="19">
        <v>93</v>
      </c>
      <c r="I37" s="62">
        <f t="shared" si="0"/>
        <v>180</v>
      </c>
      <c r="J37" s="48" t="s">
        <v>692</v>
      </c>
      <c r="K37" s="48" t="s">
        <v>158</v>
      </c>
      <c r="L37" s="48" t="s">
        <v>159</v>
      </c>
      <c r="M37" s="48">
        <v>9401726141</v>
      </c>
      <c r="N37" s="48"/>
      <c r="O37" s="48"/>
      <c r="P37" s="49">
        <v>43710</v>
      </c>
      <c r="Q37" s="48" t="s">
        <v>72</v>
      </c>
      <c r="R37" s="48"/>
      <c r="S37" s="18"/>
      <c r="T37" s="48"/>
    </row>
    <row r="38" spans="1:20" x14ac:dyDescent="0.3">
      <c r="A38" s="4">
        <v>34</v>
      </c>
      <c r="B38" s="17" t="s">
        <v>63</v>
      </c>
      <c r="C38" s="48" t="s">
        <v>639</v>
      </c>
      <c r="D38" s="48" t="s">
        <v>23</v>
      </c>
      <c r="E38" s="19" t="s">
        <v>640</v>
      </c>
      <c r="F38" s="48" t="s">
        <v>103</v>
      </c>
      <c r="G38" s="19">
        <v>20</v>
      </c>
      <c r="H38" s="19">
        <v>25</v>
      </c>
      <c r="I38" s="62">
        <f t="shared" si="0"/>
        <v>45</v>
      </c>
      <c r="J38" s="48" t="s">
        <v>693</v>
      </c>
      <c r="K38" s="48" t="s">
        <v>423</v>
      </c>
      <c r="L38" s="48" t="s">
        <v>424</v>
      </c>
      <c r="M38" s="48">
        <v>9435126616</v>
      </c>
      <c r="N38" s="48"/>
      <c r="O38" s="48"/>
      <c r="P38" s="49">
        <v>43711</v>
      </c>
      <c r="Q38" s="48" t="s">
        <v>73</v>
      </c>
      <c r="R38" s="48"/>
      <c r="S38" s="18"/>
      <c r="T38" s="48"/>
    </row>
    <row r="39" spans="1:20" ht="33" x14ac:dyDescent="0.3">
      <c r="A39" s="4">
        <v>35</v>
      </c>
      <c r="B39" s="17" t="s">
        <v>63</v>
      </c>
      <c r="C39" s="48" t="s">
        <v>641</v>
      </c>
      <c r="D39" s="48" t="s">
        <v>25</v>
      </c>
      <c r="E39" s="19">
        <v>214</v>
      </c>
      <c r="F39" s="48"/>
      <c r="G39" s="19">
        <v>25</v>
      </c>
      <c r="H39" s="19">
        <v>34</v>
      </c>
      <c r="I39" s="62">
        <f t="shared" si="0"/>
        <v>59</v>
      </c>
      <c r="J39" s="48">
        <v>8486189955</v>
      </c>
      <c r="K39" s="48" t="s">
        <v>423</v>
      </c>
      <c r="L39" s="48" t="s">
        <v>424</v>
      </c>
      <c r="M39" s="48">
        <v>9435126616</v>
      </c>
      <c r="N39" s="48"/>
      <c r="O39" s="48"/>
      <c r="P39" s="49">
        <v>43712</v>
      </c>
      <c r="Q39" s="48" t="s">
        <v>74</v>
      </c>
      <c r="R39" s="48"/>
      <c r="S39" s="18"/>
      <c r="T39" s="48"/>
    </row>
    <row r="40" spans="1:20" ht="33" x14ac:dyDescent="0.3">
      <c r="A40" s="4">
        <v>36</v>
      </c>
      <c r="B40" s="58"/>
      <c r="C40" s="58"/>
      <c r="D40" s="58"/>
      <c r="E40" s="17"/>
      <c r="F40" s="58"/>
      <c r="G40" s="17"/>
      <c r="H40" s="17"/>
      <c r="I40" s="62">
        <f t="shared" si="0"/>
        <v>0</v>
      </c>
      <c r="J40" s="58"/>
      <c r="K40" s="58"/>
      <c r="L40" s="58"/>
      <c r="M40" s="58"/>
      <c r="N40" s="58"/>
      <c r="O40" s="58"/>
      <c r="P40" s="90">
        <v>43713</v>
      </c>
      <c r="Q40" s="89" t="s">
        <v>75</v>
      </c>
      <c r="R40" s="89"/>
      <c r="S40" s="18"/>
      <c r="T40" s="89" t="s">
        <v>673</v>
      </c>
    </row>
    <row r="41" spans="1:20" ht="33" x14ac:dyDescent="0.3">
      <c r="A41" s="4">
        <v>37</v>
      </c>
      <c r="B41" s="17" t="s">
        <v>63</v>
      </c>
      <c r="C41" s="48" t="s">
        <v>642</v>
      </c>
      <c r="D41" s="48" t="s">
        <v>23</v>
      </c>
      <c r="E41" s="19" t="s">
        <v>643</v>
      </c>
      <c r="F41" s="48" t="s">
        <v>103</v>
      </c>
      <c r="G41" s="19">
        <v>34</v>
      </c>
      <c r="H41" s="19">
        <v>44</v>
      </c>
      <c r="I41" s="62">
        <f t="shared" si="0"/>
        <v>78</v>
      </c>
      <c r="J41" s="48" t="s">
        <v>694</v>
      </c>
      <c r="K41" s="48" t="s">
        <v>423</v>
      </c>
      <c r="L41" s="48" t="s">
        <v>424</v>
      </c>
      <c r="M41" s="48">
        <v>9435126616</v>
      </c>
      <c r="N41" s="48"/>
      <c r="O41" s="48"/>
      <c r="P41" s="49">
        <v>43714</v>
      </c>
      <c r="Q41" s="48" t="s">
        <v>76</v>
      </c>
      <c r="R41" s="48"/>
      <c r="S41" s="18"/>
      <c r="T41" s="48"/>
    </row>
    <row r="42" spans="1:20" x14ac:dyDescent="0.3">
      <c r="A42" s="4">
        <v>38</v>
      </c>
      <c r="B42" s="17" t="s">
        <v>63</v>
      </c>
      <c r="C42" s="58" t="s">
        <v>644</v>
      </c>
      <c r="D42" s="58" t="s">
        <v>25</v>
      </c>
      <c r="E42" s="17">
        <v>76</v>
      </c>
      <c r="F42" s="58"/>
      <c r="G42" s="17">
        <v>36</v>
      </c>
      <c r="H42" s="17">
        <v>32</v>
      </c>
      <c r="I42" s="62">
        <f t="shared" si="0"/>
        <v>68</v>
      </c>
      <c r="J42" s="58">
        <v>9577417081</v>
      </c>
      <c r="K42" s="58" t="s">
        <v>423</v>
      </c>
      <c r="L42" s="58" t="s">
        <v>424</v>
      </c>
      <c r="M42" s="58">
        <v>9435126616</v>
      </c>
      <c r="N42" s="58" t="s">
        <v>503</v>
      </c>
      <c r="O42" s="58">
        <v>9854809931</v>
      </c>
      <c r="P42" s="49">
        <v>43715</v>
      </c>
      <c r="Q42" s="48" t="s">
        <v>77</v>
      </c>
      <c r="R42" s="48"/>
      <c r="S42" s="18"/>
      <c r="T42" s="48"/>
    </row>
    <row r="43" spans="1:20" x14ac:dyDescent="0.3">
      <c r="A43" s="4">
        <v>39</v>
      </c>
      <c r="B43" s="58"/>
      <c r="C43" s="58"/>
      <c r="D43" s="58"/>
      <c r="E43" s="17"/>
      <c r="F43" s="58"/>
      <c r="G43" s="17"/>
      <c r="H43" s="17"/>
      <c r="I43" s="62">
        <f t="shared" si="0"/>
        <v>0</v>
      </c>
      <c r="J43" s="58"/>
      <c r="K43" s="58"/>
      <c r="L43" s="58"/>
      <c r="M43" s="58"/>
      <c r="N43" s="58"/>
      <c r="O43" s="58"/>
      <c r="P43" s="90">
        <v>43716</v>
      </c>
      <c r="Q43" s="89" t="s">
        <v>78</v>
      </c>
      <c r="R43" s="48"/>
      <c r="S43" s="18"/>
      <c r="T43" s="48"/>
    </row>
    <row r="44" spans="1:20" x14ac:dyDescent="0.3">
      <c r="A44" s="4">
        <v>40</v>
      </c>
      <c r="B44" s="17" t="s">
        <v>63</v>
      </c>
      <c r="C44" s="48" t="s">
        <v>645</v>
      </c>
      <c r="D44" s="48" t="s">
        <v>23</v>
      </c>
      <c r="E44" s="19" t="s">
        <v>646</v>
      </c>
      <c r="F44" s="48" t="s">
        <v>95</v>
      </c>
      <c r="G44" s="19">
        <v>178</v>
      </c>
      <c r="H44" s="19">
        <v>253</v>
      </c>
      <c r="I44" s="62">
        <f t="shared" si="0"/>
        <v>431</v>
      </c>
      <c r="J44" s="48">
        <v>9954684501</v>
      </c>
      <c r="K44" s="48" t="s">
        <v>423</v>
      </c>
      <c r="L44" s="48" t="s">
        <v>424</v>
      </c>
      <c r="M44" s="48">
        <v>9435126616</v>
      </c>
      <c r="N44" s="48"/>
      <c r="O44" s="48"/>
      <c r="P44" s="49">
        <v>43717</v>
      </c>
      <c r="Q44" s="48" t="s">
        <v>72</v>
      </c>
      <c r="R44" s="48"/>
      <c r="S44" s="18"/>
      <c r="T44" s="48"/>
    </row>
    <row r="45" spans="1:20" ht="33" x14ac:dyDescent="0.3">
      <c r="A45" s="4">
        <v>41</v>
      </c>
      <c r="B45" s="58"/>
      <c r="C45" s="58"/>
      <c r="D45" s="58"/>
      <c r="E45" s="17"/>
      <c r="F45" s="58"/>
      <c r="G45" s="17"/>
      <c r="H45" s="17"/>
      <c r="I45" s="62">
        <f t="shared" si="0"/>
        <v>0</v>
      </c>
      <c r="J45" s="58"/>
      <c r="K45" s="58"/>
      <c r="L45" s="58"/>
      <c r="M45" s="58"/>
      <c r="N45" s="58"/>
      <c r="O45" s="58"/>
      <c r="P45" s="90">
        <v>43718</v>
      </c>
      <c r="Q45" s="89" t="s">
        <v>73</v>
      </c>
      <c r="R45" s="89"/>
      <c r="S45" s="18"/>
      <c r="T45" s="89" t="s">
        <v>678</v>
      </c>
    </row>
    <row r="46" spans="1:20" ht="33" x14ac:dyDescent="0.3">
      <c r="A46" s="4">
        <v>42</v>
      </c>
      <c r="B46" s="17" t="s">
        <v>63</v>
      </c>
      <c r="C46" s="48" t="s">
        <v>645</v>
      </c>
      <c r="D46" s="48"/>
      <c r="E46" s="19" t="s">
        <v>646</v>
      </c>
      <c r="F46" s="48" t="s">
        <v>95</v>
      </c>
      <c r="G46" s="19">
        <v>178</v>
      </c>
      <c r="H46" s="19">
        <v>253</v>
      </c>
      <c r="I46" s="62">
        <f t="shared" si="0"/>
        <v>431</v>
      </c>
      <c r="J46" s="48">
        <v>9954684501</v>
      </c>
      <c r="K46" s="48" t="s">
        <v>423</v>
      </c>
      <c r="L46" s="48" t="s">
        <v>424</v>
      </c>
      <c r="M46" s="48">
        <v>9435126616</v>
      </c>
      <c r="N46" s="48"/>
      <c r="O46" s="48"/>
      <c r="P46" s="49">
        <v>43719</v>
      </c>
      <c r="Q46" s="48" t="s">
        <v>74</v>
      </c>
      <c r="R46" s="48"/>
      <c r="S46" s="18"/>
      <c r="T46" s="48"/>
    </row>
    <row r="47" spans="1:20" x14ac:dyDescent="0.3">
      <c r="A47" s="4">
        <v>43</v>
      </c>
      <c r="B47" s="17" t="s">
        <v>63</v>
      </c>
      <c r="C47" s="48" t="s">
        <v>647</v>
      </c>
      <c r="D47" s="48" t="s">
        <v>25</v>
      </c>
      <c r="E47" s="19">
        <v>236</v>
      </c>
      <c r="F47" s="48"/>
      <c r="G47" s="19">
        <v>34</v>
      </c>
      <c r="H47" s="19">
        <v>53</v>
      </c>
      <c r="I47" s="62">
        <f t="shared" si="0"/>
        <v>87</v>
      </c>
      <c r="J47" s="48">
        <v>9508249814</v>
      </c>
      <c r="K47" s="48" t="s">
        <v>423</v>
      </c>
      <c r="L47" s="48" t="s">
        <v>424</v>
      </c>
      <c r="M47" s="48">
        <v>9435126616</v>
      </c>
      <c r="N47" s="48" t="s">
        <v>695</v>
      </c>
      <c r="O47" s="48"/>
      <c r="P47" s="49">
        <v>43720</v>
      </c>
      <c r="Q47" s="48" t="s">
        <v>75</v>
      </c>
      <c r="R47" s="48"/>
      <c r="S47" s="18"/>
      <c r="T47" s="48"/>
    </row>
    <row r="48" spans="1:20" ht="33" x14ac:dyDescent="0.3">
      <c r="A48" s="4">
        <v>44</v>
      </c>
      <c r="B48" s="17" t="s">
        <v>63</v>
      </c>
      <c r="C48" s="48" t="s">
        <v>648</v>
      </c>
      <c r="D48" s="48" t="s">
        <v>23</v>
      </c>
      <c r="E48" s="19" t="s">
        <v>649</v>
      </c>
      <c r="F48" s="48" t="s">
        <v>103</v>
      </c>
      <c r="G48" s="19">
        <v>34</v>
      </c>
      <c r="H48" s="19">
        <v>42</v>
      </c>
      <c r="I48" s="62">
        <f t="shared" si="0"/>
        <v>76</v>
      </c>
      <c r="J48" s="48" t="s">
        <v>696</v>
      </c>
      <c r="K48" s="48" t="s">
        <v>423</v>
      </c>
      <c r="L48" s="48" t="s">
        <v>424</v>
      </c>
      <c r="M48" s="48">
        <v>9435126616</v>
      </c>
      <c r="N48" s="48"/>
      <c r="O48" s="48"/>
      <c r="P48" s="49">
        <v>43721</v>
      </c>
      <c r="Q48" s="48" t="s">
        <v>76</v>
      </c>
      <c r="R48" s="48"/>
      <c r="S48" s="18"/>
      <c r="T48" s="48"/>
    </row>
    <row r="49" spans="1:20" ht="33" x14ac:dyDescent="0.3">
      <c r="A49" s="4">
        <v>45</v>
      </c>
      <c r="B49" s="17" t="s">
        <v>63</v>
      </c>
      <c r="C49" s="48" t="s">
        <v>650</v>
      </c>
      <c r="D49" s="48" t="s">
        <v>23</v>
      </c>
      <c r="E49" s="19" t="s">
        <v>651</v>
      </c>
      <c r="F49" s="48" t="s">
        <v>103</v>
      </c>
      <c r="G49" s="19">
        <v>78</v>
      </c>
      <c r="H49" s="19">
        <v>84</v>
      </c>
      <c r="I49" s="62">
        <f t="shared" si="0"/>
        <v>162</v>
      </c>
      <c r="J49" s="48" t="s">
        <v>697</v>
      </c>
      <c r="K49" s="48" t="s">
        <v>489</v>
      </c>
      <c r="L49" s="48" t="s">
        <v>221</v>
      </c>
      <c r="M49" s="48">
        <v>9859594799</v>
      </c>
      <c r="N49" s="48"/>
      <c r="O49" s="48"/>
      <c r="P49" s="49">
        <v>43722</v>
      </c>
      <c r="Q49" s="48" t="s">
        <v>77</v>
      </c>
      <c r="R49" s="48"/>
      <c r="S49" s="18"/>
      <c r="T49" s="48"/>
    </row>
    <row r="50" spans="1:20" x14ac:dyDescent="0.3">
      <c r="A50" s="4">
        <v>46</v>
      </c>
      <c r="B50" s="17"/>
      <c r="C50" s="48"/>
      <c r="D50" s="48"/>
      <c r="E50" s="19"/>
      <c r="F50" s="48"/>
      <c r="G50" s="19"/>
      <c r="H50" s="19"/>
      <c r="I50" s="62">
        <f t="shared" si="0"/>
        <v>0</v>
      </c>
      <c r="J50" s="48"/>
      <c r="K50" s="48"/>
      <c r="L50" s="48"/>
      <c r="M50" s="48"/>
      <c r="N50" s="48"/>
      <c r="O50" s="48"/>
      <c r="P50" s="90">
        <v>43723</v>
      </c>
      <c r="Q50" s="89" t="s">
        <v>78</v>
      </c>
      <c r="R50" s="48"/>
      <c r="S50" s="18"/>
      <c r="T50" s="48"/>
    </row>
    <row r="51" spans="1:20" x14ac:dyDescent="0.3">
      <c r="A51" s="4">
        <v>47</v>
      </c>
      <c r="B51" s="17" t="s">
        <v>63</v>
      </c>
      <c r="C51" s="48" t="s">
        <v>652</v>
      </c>
      <c r="D51" s="48" t="s">
        <v>23</v>
      </c>
      <c r="E51" s="19" t="s">
        <v>653</v>
      </c>
      <c r="F51" s="48" t="s">
        <v>143</v>
      </c>
      <c r="G51" s="19">
        <v>64</v>
      </c>
      <c r="H51" s="19">
        <v>72</v>
      </c>
      <c r="I51" s="62">
        <f t="shared" si="0"/>
        <v>136</v>
      </c>
      <c r="J51" s="48" t="s">
        <v>698</v>
      </c>
      <c r="K51" s="48" t="s">
        <v>423</v>
      </c>
      <c r="L51" s="48" t="s">
        <v>424</v>
      </c>
      <c r="M51" s="48">
        <v>9435126616</v>
      </c>
      <c r="N51" s="48"/>
      <c r="O51" s="48"/>
      <c r="P51" s="49">
        <v>43724</v>
      </c>
      <c r="Q51" s="48" t="s">
        <v>72</v>
      </c>
      <c r="R51" s="48"/>
      <c r="S51" s="18"/>
      <c r="T51" s="48"/>
    </row>
    <row r="52" spans="1:20" ht="33" x14ac:dyDescent="0.3">
      <c r="A52" s="4">
        <v>48</v>
      </c>
      <c r="B52" s="17" t="s">
        <v>63</v>
      </c>
      <c r="C52" s="48" t="s">
        <v>654</v>
      </c>
      <c r="D52" s="48" t="s">
        <v>23</v>
      </c>
      <c r="E52" s="19" t="s">
        <v>655</v>
      </c>
      <c r="F52" s="48"/>
      <c r="G52" s="19">
        <v>63</v>
      </c>
      <c r="H52" s="19">
        <v>61</v>
      </c>
      <c r="I52" s="62">
        <f t="shared" si="0"/>
        <v>124</v>
      </c>
      <c r="J52" s="48" t="s">
        <v>699</v>
      </c>
      <c r="K52" s="48" t="s">
        <v>489</v>
      </c>
      <c r="L52" s="48" t="s">
        <v>221</v>
      </c>
      <c r="M52" s="48">
        <v>9859594799</v>
      </c>
      <c r="N52" s="48"/>
      <c r="O52" s="48"/>
      <c r="P52" s="49">
        <v>43725</v>
      </c>
      <c r="Q52" s="48" t="s">
        <v>73</v>
      </c>
      <c r="R52" s="48"/>
      <c r="S52" s="18"/>
      <c r="T52" s="48"/>
    </row>
    <row r="53" spans="1:20" ht="33" x14ac:dyDescent="0.3">
      <c r="A53" s="4">
        <v>49</v>
      </c>
      <c r="B53" s="17" t="s">
        <v>63</v>
      </c>
      <c r="C53" s="48" t="s">
        <v>656</v>
      </c>
      <c r="D53" s="48" t="s">
        <v>23</v>
      </c>
      <c r="E53" s="19" t="s">
        <v>657</v>
      </c>
      <c r="F53" s="48" t="s">
        <v>103</v>
      </c>
      <c r="G53" s="19">
        <v>56</v>
      </c>
      <c r="H53" s="19">
        <v>67</v>
      </c>
      <c r="I53" s="62">
        <f t="shared" si="0"/>
        <v>123</v>
      </c>
      <c r="J53" s="48" t="s">
        <v>700</v>
      </c>
      <c r="K53" s="48" t="s">
        <v>489</v>
      </c>
      <c r="L53" s="48" t="s">
        <v>221</v>
      </c>
      <c r="M53" s="48">
        <v>9859594799</v>
      </c>
      <c r="N53" s="48"/>
      <c r="O53" s="48"/>
      <c r="P53" s="49">
        <v>43726</v>
      </c>
      <c r="Q53" s="48" t="s">
        <v>74</v>
      </c>
      <c r="R53" s="48"/>
      <c r="S53" s="18"/>
      <c r="T53" s="48"/>
    </row>
    <row r="54" spans="1:20" x14ac:dyDescent="0.3">
      <c r="A54" s="4">
        <v>50</v>
      </c>
      <c r="B54" s="17"/>
      <c r="C54" s="48"/>
      <c r="D54" s="48"/>
      <c r="E54" s="19"/>
      <c r="F54" s="48"/>
      <c r="G54" s="19"/>
      <c r="H54" s="19"/>
      <c r="I54" s="62">
        <f t="shared" si="0"/>
        <v>0</v>
      </c>
      <c r="J54" s="48"/>
      <c r="K54" s="48"/>
      <c r="L54" s="48"/>
      <c r="M54" s="48"/>
      <c r="N54" s="48"/>
      <c r="O54" s="48"/>
      <c r="P54" s="49">
        <v>43727</v>
      </c>
      <c r="Q54" s="48" t="s">
        <v>75</v>
      </c>
      <c r="R54" s="48"/>
      <c r="S54" s="18"/>
      <c r="T54" s="48"/>
    </row>
    <row r="55" spans="1:20" ht="33" x14ac:dyDescent="0.3">
      <c r="A55" s="4">
        <v>51</v>
      </c>
      <c r="B55" s="17" t="s">
        <v>63</v>
      </c>
      <c r="C55" s="48" t="s">
        <v>658</v>
      </c>
      <c r="D55" s="48" t="s">
        <v>23</v>
      </c>
      <c r="E55" s="19" t="s">
        <v>659</v>
      </c>
      <c r="F55" s="48" t="s">
        <v>103</v>
      </c>
      <c r="G55" s="19">
        <v>33</v>
      </c>
      <c r="H55" s="19">
        <v>46</v>
      </c>
      <c r="I55" s="62">
        <f t="shared" si="0"/>
        <v>79</v>
      </c>
      <c r="J55" s="48" t="s">
        <v>701</v>
      </c>
      <c r="K55" s="48" t="s">
        <v>423</v>
      </c>
      <c r="L55" s="48" t="s">
        <v>424</v>
      </c>
      <c r="M55" s="48">
        <v>9435126616</v>
      </c>
      <c r="N55" s="48"/>
      <c r="O55" s="48"/>
      <c r="P55" s="49">
        <v>43728</v>
      </c>
      <c r="Q55" s="48" t="s">
        <v>76</v>
      </c>
      <c r="R55" s="48"/>
      <c r="S55" s="18"/>
      <c r="T55" s="48"/>
    </row>
    <row r="56" spans="1:20" x14ac:dyDescent="0.3">
      <c r="A56" s="4">
        <v>52</v>
      </c>
      <c r="B56" s="17" t="s">
        <v>63</v>
      </c>
      <c r="C56" s="58" t="s">
        <v>660</v>
      </c>
      <c r="D56" s="58" t="s">
        <v>23</v>
      </c>
      <c r="E56" s="17" t="s">
        <v>661</v>
      </c>
      <c r="F56" s="58" t="s">
        <v>103</v>
      </c>
      <c r="G56" s="17">
        <v>65</v>
      </c>
      <c r="H56" s="17">
        <v>74</v>
      </c>
      <c r="I56" s="62">
        <f t="shared" si="0"/>
        <v>139</v>
      </c>
      <c r="J56" s="58" t="s">
        <v>702</v>
      </c>
      <c r="K56" s="58"/>
      <c r="L56" s="58" t="s">
        <v>329</v>
      </c>
      <c r="M56" s="58">
        <v>9706753114</v>
      </c>
      <c r="N56" s="58"/>
      <c r="O56" s="58"/>
      <c r="P56" s="49">
        <v>43729</v>
      </c>
      <c r="Q56" s="48" t="s">
        <v>77</v>
      </c>
      <c r="R56" s="48"/>
      <c r="S56" s="18"/>
      <c r="T56" s="48"/>
    </row>
    <row r="57" spans="1:20" x14ac:dyDescent="0.3">
      <c r="A57" s="4">
        <v>53</v>
      </c>
      <c r="B57" s="58"/>
      <c r="C57" s="58"/>
      <c r="D57" s="58"/>
      <c r="E57" s="17"/>
      <c r="F57" s="58"/>
      <c r="G57" s="17"/>
      <c r="H57" s="17"/>
      <c r="I57" s="62">
        <f t="shared" si="0"/>
        <v>0</v>
      </c>
      <c r="J57" s="58"/>
      <c r="K57" s="58"/>
      <c r="L57" s="58"/>
      <c r="M57" s="58"/>
      <c r="N57" s="58"/>
      <c r="O57" s="58"/>
      <c r="P57" s="90">
        <v>43730</v>
      </c>
      <c r="Q57" s="89" t="s">
        <v>78</v>
      </c>
      <c r="R57" s="48"/>
      <c r="S57" s="18"/>
      <c r="T57" s="48"/>
    </row>
    <row r="58" spans="1:20" x14ac:dyDescent="0.3">
      <c r="A58" s="4">
        <v>54</v>
      </c>
      <c r="B58" s="17" t="s">
        <v>63</v>
      </c>
      <c r="C58" s="48" t="s">
        <v>662</v>
      </c>
      <c r="D58" s="48" t="s">
        <v>25</v>
      </c>
      <c r="E58" s="19">
        <v>235</v>
      </c>
      <c r="F58" s="48"/>
      <c r="G58" s="19">
        <v>43</v>
      </c>
      <c r="H58" s="19">
        <v>51</v>
      </c>
      <c r="I58" s="62">
        <f t="shared" si="0"/>
        <v>94</v>
      </c>
      <c r="J58" s="48">
        <v>9577866119</v>
      </c>
      <c r="K58" s="48" t="s">
        <v>421</v>
      </c>
      <c r="L58" s="48" t="s">
        <v>422</v>
      </c>
      <c r="M58" s="48">
        <v>9706414722</v>
      </c>
      <c r="N58" s="48" t="s">
        <v>703</v>
      </c>
      <c r="O58" s="48">
        <v>8812849730</v>
      </c>
      <c r="P58" s="49">
        <v>43731</v>
      </c>
      <c r="Q58" s="48" t="s">
        <v>72</v>
      </c>
      <c r="R58" s="48"/>
      <c r="S58" s="18"/>
      <c r="T58" s="48"/>
    </row>
    <row r="59" spans="1:20" ht="33" x14ac:dyDescent="0.3">
      <c r="A59" s="4">
        <v>55</v>
      </c>
      <c r="B59" s="17" t="s">
        <v>63</v>
      </c>
      <c r="C59" s="48" t="s">
        <v>663</v>
      </c>
      <c r="D59" s="48" t="s">
        <v>23</v>
      </c>
      <c r="E59" s="19" t="s">
        <v>94</v>
      </c>
      <c r="F59" s="48" t="s">
        <v>103</v>
      </c>
      <c r="G59" s="19">
        <v>43</v>
      </c>
      <c r="H59" s="19">
        <v>54</v>
      </c>
      <c r="I59" s="62">
        <f t="shared" si="0"/>
        <v>97</v>
      </c>
      <c r="J59" s="48" t="s">
        <v>704</v>
      </c>
      <c r="K59" s="48" t="s">
        <v>421</v>
      </c>
      <c r="L59" s="48" t="s">
        <v>422</v>
      </c>
      <c r="M59" s="48">
        <v>9706414722</v>
      </c>
      <c r="N59" s="48"/>
      <c r="O59" s="48"/>
      <c r="P59" s="49">
        <v>43732</v>
      </c>
      <c r="Q59" s="48" t="s">
        <v>73</v>
      </c>
      <c r="R59" s="48"/>
      <c r="S59" s="18"/>
      <c r="T59" s="48"/>
    </row>
    <row r="60" spans="1:20" ht="33" x14ac:dyDescent="0.3">
      <c r="A60" s="4">
        <v>56</v>
      </c>
      <c r="B60" s="17" t="s">
        <v>63</v>
      </c>
      <c r="C60" s="48" t="s">
        <v>664</v>
      </c>
      <c r="D60" s="48" t="s">
        <v>23</v>
      </c>
      <c r="E60" s="19" t="s">
        <v>665</v>
      </c>
      <c r="F60" s="48" t="s">
        <v>103</v>
      </c>
      <c r="G60" s="19">
        <v>41</v>
      </c>
      <c r="H60" s="19">
        <v>43</v>
      </c>
      <c r="I60" s="62">
        <f t="shared" si="0"/>
        <v>84</v>
      </c>
      <c r="J60" s="48" t="s">
        <v>705</v>
      </c>
      <c r="K60" s="48" t="s">
        <v>194</v>
      </c>
      <c r="L60" s="48" t="s">
        <v>195</v>
      </c>
      <c r="M60" s="48">
        <v>8486118890</v>
      </c>
      <c r="N60" s="48"/>
      <c r="O60" s="48"/>
      <c r="P60" s="49">
        <v>43733</v>
      </c>
      <c r="Q60" s="48" t="s">
        <v>74</v>
      </c>
      <c r="R60" s="48"/>
      <c r="S60" s="18"/>
      <c r="T60" s="48"/>
    </row>
    <row r="61" spans="1:20" ht="33" x14ac:dyDescent="0.3">
      <c r="A61" s="4">
        <v>57</v>
      </c>
      <c r="B61" s="17" t="s">
        <v>63</v>
      </c>
      <c r="C61" s="48" t="s">
        <v>666</v>
      </c>
      <c r="D61" s="48" t="s">
        <v>23</v>
      </c>
      <c r="E61" s="19" t="s">
        <v>667</v>
      </c>
      <c r="F61" s="48" t="s">
        <v>103</v>
      </c>
      <c r="G61" s="19">
        <v>54</v>
      </c>
      <c r="H61" s="19">
        <v>59</v>
      </c>
      <c r="I61" s="62">
        <f t="shared" si="0"/>
        <v>113</v>
      </c>
      <c r="J61" s="48" t="s">
        <v>706</v>
      </c>
      <c r="K61" s="48" t="s">
        <v>590</v>
      </c>
      <c r="L61" s="48" t="s">
        <v>591</v>
      </c>
      <c r="M61" s="48">
        <v>8822862504</v>
      </c>
      <c r="N61" s="48"/>
      <c r="O61" s="48"/>
      <c r="P61" s="49">
        <v>43734</v>
      </c>
      <c r="Q61" s="48" t="s">
        <v>75</v>
      </c>
      <c r="R61" s="48"/>
      <c r="S61" s="18"/>
      <c r="T61" s="48"/>
    </row>
    <row r="62" spans="1:20" x14ac:dyDescent="0.3">
      <c r="A62" s="4">
        <v>58</v>
      </c>
      <c r="B62" s="17" t="s">
        <v>63</v>
      </c>
      <c r="C62" s="48" t="s">
        <v>668</v>
      </c>
      <c r="D62" s="48" t="s">
        <v>25</v>
      </c>
      <c r="E62" s="19">
        <v>53</v>
      </c>
      <c r="F62" s="48"/>
      <c r="G62" s="19">
        <v>67</v>
      </c>
      <c r="H62" s="19">
        <v>72</v>
      </c>
      <c r="I62" s="62">
        <f t="shared" si="0"/>
        <v>139</v>
      </c>
      <c r="J62" s="48">
        <v>9957463242</v>
      </c>
      <c r="K62" s="48" t="s">
        <v>489</v>
      </c>
      <c r="L62" s="48" t="s">
        <v>221</v>
      </c>
      <c r="M62" s="48">
        <v>9859594799</v>
      </c>
      <c r="N62" s="48" t="s">
        <v>494</v>
      </c>
      <c r="O62" s="48">
        <v>9954607587</v>
      </c>
      <c r="P62" s="49">
        <v>43735</v>
      </c>
      <c r="Q62" s="48" t="s">
        <v>76</v>
      </c>
      <c r="R62" s="48"/>
      <c r="S62" s="18"/>
      <c r="T62" s="48"/>
    </row>
    <row r="63" spans="1:20" x14ac:dyDescent="0.3">
      <c r="A63" s="4">
        <v>59</v>
      </c>
      <c r="B63" s="17" t="s">
        <v>63</v>
      </c>
      <c r="C63" s="58" t="s">
        <v>669</v>
      </c>
      <c r="D63" s="58" t="s">
        <v>25</v>
      </c>
      <c r="E63" s="17">
        <v>201</v>
      </c>
      <c r="F63" s="58"/>
      <c r="G63" s="17">
        <v>41</v>
      </c>
      <c r="H63" s="17">
        <v>45</v>
      </c>
      <c r="I63" s="62">
        <f t="shared" si="0"/>
        <v>86</v>
      </c>
      <c r="J63" s="58">
        <v>9706658451</v>
      </c>
      <c r="K63" s="58" t="s">
        <v>590</v>
      </c>
      <c r="L63" s="58" t="s">
        <v>591</v>
      </c>
      <c r="M63" s="58">
        <v>8822862504</v>
      </c>
      <c r="N63" s="58" t="s">
        <v>410</v>
      </c>
      <c r="O63" s="58">
        <v>8486487687</v>
      </c>
      <c r="P63" s="49">
        <v>43736</v>
      </c>
      <c r="Q63" s="48" t="s">
        <v>77</v>
      </c>
      <c r="R63" s="48"/>
      <c r="S63" s="18"/>
      <c r="T63" s="48"/>
    </row>
    <row r="64" spans="1:20" x14ac:dyDescent="0.3">
      <c r="A64" s="4">
        <v>60</v>
      </c>
      <c r="B64" s="58"/>
      <c r="C64" s="58"/>
      <c r="D64" s="58"/>
      <c r="E64" s="17"/>
      <c r="F64" s="58"/>
      <c r="G64" s="17"/>
      <c r="H64" s="17"/>
      <c r="I64" s="62">
        <f t="shared" si="0"/>
        <v>0</v>
      </c>
      <c r="J64" s="58"/>
      <c r="K64" s="58"/>
      <c r="L64" s="58"/>
      <c r="M64" s="58"/>
      <c r="N64" s="58"/>
      <c r="O64" s="58"/>
      <c r="P64" s="90">
        <v>43737</v>
      </c>
      <c r="Q64" s="89" t="s">
        <v>78</v>
      </c>
      <c r="R64" s="48"/>
      <c r="S64" s="18"/>
      <c r="T64" s="48"/>
    </row>
    <row r="65" spans="1:20" ht="33" x14ac:dyDescent="0.3">
      <c r="A65" s="4">
        <v>61</v>
      </c>
      <c r="B65" s="17" t="s">
        <v>63</v>
      </c>
      <c r="C65" s="48" t="s">
        <v>670</v>
      </c>
      <c r="D65" s="48" t="s">
        <v>25</v>
      </c>
      <c r="E65" s="19" t="s">
        <v>671</v>
      </c>
      <c r="F65" s="48" t="s">
        <v>103</v>
      </c>
      <c r="G65" s="19">
        <v>32</v>
      </c>
      <c r="H65" s="19">
        <v>36</v>
      </c>
      <c r="I65" s="62">
        <f t="shared" si="0"/>
        <v>68</v>
      </c>
      <c r="J65" s="48" t="s">
        <v>707</v>
      </c>
      <c r="K65" s="48" t="s">
        <v>423</v>
      </c>
      <c r="L65" s="48" t="s">
        <v>424</v>
      </c>
      <c r="M65" s="48">
        <v>9435126616</v>
      </c>
      <c r="N65" s="48"/>
      <c r="O65" s="48"/>
      <c r="P65" s="49">
        <v>43738</v>
      </c>
      <c r="Q65" s="48" t="s">
        <v>72</v>
      </c>
      <c r="R65" s="48"/>
      <c r="S65" s="18"/>
      <c r="T65" s="48"/>
    </row>
    <row r="66" spans="1:20" x14ac:dyDescent="0.3">
      <c r="A66" s="4">
        <v>62</v>
      </c>
      <c r="B66" s="17"/>
      <c r="C66" s="48"/>
      <c r="D66" s="48"/>
      <c r="E66" s="19"/>
      <c r="F66" s="48"/>
      <c r="G66" s="19"/>
      <c r="H66" s="19"/>
      <c r="I66" s="62">
        <f t="shared" si="0"/>
        <v>0</v>
      </c>
      <c r="J66" s="48"/>
      <c r="K66" s="48"/>
      <c r="L66" s="48"/>
      <c r="M66" s="48"/>
      <c r="N66" s="48"/>
      <c r="O66" s="48"/>
      <c r="P66" s="49"/>
      <c r="Q66" s="48"/>
      <c r="R66" s="48"/>
      <c r="S66" s="18"/>
      <c r="T66" s="48"/>
    </row>
    <row r="67" spans="1:20" x14ac:dyDescent="0.3">
      <c r="A67" s="4">
        <v>63</v>
      </c>
      <c r="B67" s="17"/>
      <c r="C67" s="48"/>
      <c r="D67" s="48"/>
      <c r="E67" s="19"/>
      <c r="F67" s="48"/>
      <c r="G67" s="19"/>
      <c r="H67" s="19"/>
      <c r="I67" s="62">
        <f t="shared" si="0"/>
        <v>0</v>
      </c>
      <c r="J67" s="48"/>
      <c r="K67" s="48"/>
      <c r="L67" s="48"/>
      <c r="M67" s="48"/>
      <c r="N67" s="48"/>
      <c r="O67" s="48"/>
      <c r="P67" s="49"/>
      <c r="Q67" s="48"/>
      <c r="R67" s="48"/>
      <c r="S67" s="18"/>
      <c r="T67" s="48"/>
    </row>
    <row r="68" spans="1:20" x14ac:dyDescent="0.3">
      <c r="A68" s="4">
        <v>64</v>
      </c>
      <c r="B68" s="17"/>
      <c r="C68" s="48"/>
      <c r="D68" s="48"/>
      <c r="E68" s="19"/>
      <c r="F68" s="48"/>
      <c r="G68" s="19"/>
      <c r="H68" s="19"/>
      <c r="I68" s="62">
        <f t="shared" si="0"/>
        <v>0</v>
      </c>
      <c r="J68" s="48"/>
      <c r="K68" s="48"/>
      <c r="L68" s="48"/>
      <c r="M68" s="48"/>
      <c r="N68" s="48"/>
      <c r="O68" s="48"/>
      <c r="P68" s="49"/>
      <c r="Q68" s="48"/>
      <c r="R68" s="48"/>
      <c r="S68" s="18"/>
      <c r="T68" s="48"/>
    </row>
    <row r="69" spans="1:20" x14ac:dyDescent="0.3">
      <c r="A69" s="4">
        <v>65</v>
      </c>
      <c r="B69" s="17"/>
      <c r="C69" s="48"/>
      <c r="D69" s="48"/>
      <c r="E69" s="19"/>
      <c r="F69" s="48"/>
      <c r="G69" s="19"/>
      <c r="H69" s="19"/>
      <c r="I69" s="62">
        <f t="shared" si="0"/>
        <v>0</v>
      </c>
      <c r="J69" s="48"/>
      <c r="K69" s="48"/>
      <c r="L69" s="48"/>
      <c r="M69" s="48"/>
      <c r="N69" s="48"/>
      <c r="O69" s="48"/>
      <c r="P69" s="49"/>
      <c r="Q69" s="48"/>
      <c r="R69" s="48"/>
      <c r="S69" s="18"/>
      <c r="T69" s="48"/>
    </row>
    <row r="70" spans="1:20" x14ac:dyDescent="0.3">
      <c r="A70" s="4">
        <v>66</v>
      </c>
      <c r="B70" s="17"/>
      <c r="C70" s="48"/>
      <c r="D70" s="48"/>
      <c r="E70" s="19"/>
      <c r="F70" s="48"/>
      <c r="G70" s="19"/>
      <c r="H70" s="19"/>
      <c r="I70" s="62">
        <f t="shared" ref="I70:I133" si="1">SUM(G70:H70)</f>
        <v>0</v>
      </c>
      <c r="J70" s="48"/>
      <c r="K70" s="48"/>
      <c r="L70" s="48"/>
      <c r="M70" s="48"/>
      <c r="N70" s="48"/>
      <c r="O70" s="48"/>
      <c r="P70" s="49"/>
      <c r="Q70" s="48"/>
      <c r="R70" s="48"/>
      <c r="S70" s="18"/>
      <c r="T70" s="48"/>
    </row>
    <row r="71" spans="1:20" x14ac:dyDescent="0.3">
      <c r="A71" s="4">
        <v>67</v>
      </c>
      <c r="B71" s="17"/>
      <c r="C71" s="48"/>
      <c r="D71" s="48"/>
      <c r="E71" s="19"/>
      <c r="F71" s="48"/>
      <c r="G71" s="19"/>
      <c r="H71" s="19"/>
      <c r="I71" s="62">
        <f t="shared" si="1"/>
        <v>0</v>
      </c>
      <c r="J71" s="48"/>
      <c r="K71" s="48"/>
      <c r="L71" s="48"/>
      <c r="M71" s="48"/>
      <c r="N71" s="48"/>
      <c r="O71" s="48"/>
      <c r="P71" s="49"/>
      <c r="Q71" s="48"/>
      <c r="R71" s="48"/>
      <c r="S71" s="18"/>
      <c r="T71" s="48"/>
    </row>
    <row r="72" spans="1:20" x14ac:dyDescent="0.3">
      <c r="A72" s="4">
        <v>68</v>
      </c>
      <c r="B72" s="17"/>
      <c r="C72" s="48"/>
      <c r="D72" s="48"/>
      <c r="E72" s="19"/>
      <c r="F72" s="48"/>
      <c r="G72" s="19"/>
      <c r="H72" s="19"/>
      <c r="I72" s="62">
        <f t="shared" si="1"/>
        <v>0</v>
      </c>
      <c r="J72" s="48"/>
      <c r="K72" s="48"/>
      <c r="L72" s="48"/>
      <c r="M72" s="48"/>
      <c r="N72" s="48"/>
      <c r="O72" s="48"/>
      <c r="P72" s="49"/>
      <c r="Q72" s="48"/>
      <c r="R72" s="48"/>
      <c r="S72" s="18"/>
      <c r="T72" s="48"/>
    </row>
    <row r="73" spans="1:20" x14ac:dyDescent="0.3">
      <c r="A73" s="4">
        <v>69</v>
      </c>
      <c r="B73" s="17"/>
      <c r="C73" s="18"/>
      <c r="D73" s="18"/>
      <c r="E73" s="19"/>
      <c r="F73" s="18"/>
      <c r="G73" s="19"/>
      <c r="H73" s="19"/>
      <c r="I73" s="62">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2">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2">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2">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2">
        <f t="shared" si="1"/>
        <v>0</v>
      </c>
      <c r="J77" s="18"/>
      <c r="K77" s="18"/>
      <c r="L77" s="18"/>
      <c r="M77" s="18"/>
      <c r="N77" s="18"/>
      <c r="O77" s="18"/>
      <c r="P77" s="24"/>
      <c r="Q77" s="18"/>
      <c r="R77" s="18"/>
      <c r="S77" s="18"/>
      <c r="T77" s="18"/>
    </row>
    <row r="78" spans="1:20" x14ac:dyDescent="0.3">
      <c r="A78" s="4">
        <v>74</v>
      </c>
      <c r="B78" s="17"/>
      <c r="C78" s="18"/>
      <c r="D78" s="18"/>
      <c r="E78" s="19"/>
      <c r="F78" s="18"/>
      <c r="G78" s="19"/>
      <c r="H78" s="19"/>
      <c r="I78" s="62">
        <f t="shared" si="1"/>
        <v>0</v>
      </c>
      <c r="J78" s="18"/>
      <c r="K78" s="18"/>
      <c r="L78" s="18"/>
      <c r="M78" s="18"/>
      <c r="N78" s="18"/>
      <c r="O78" s="18"/>
      <c r="P78" s="24"/>
      <c r="Q78" s="18"/>
      <c r="R78" s="18"/>
      <c r="S78" s="18"/>
      <c r="T78" s="18"/>
    </row>
    <row r="79" spans="1:20" x14ac:dyDescent="0.3">
      <c r="A79" s="4">
        <v>75</v>
      </c>
      <c r="B79" s="17"/>
      <c r="C79" s="18"/>
      <c r="D79" s="18"/>
      <c r="E79" s="19"/>
      <c r="F79" s="18"/>
      <c r="G79" s="19"/>
      <c r="H79" s="19"/>
      <c r="I79" s="62">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2">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2">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2">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2">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2">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2">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2">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2">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2">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2">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2">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2">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2">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2">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2">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2">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2">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2">
        <f t="shared" si="1"/>
        <v>0</v>
      </c>
      <c r="J97" s="18"/>
      <c r="K97" s="18"/>
      <c r="L97" s="18"/>
      <c r="M97" s="18"/>
      <c r="N97" s="18"/>
      <c r="O97" s="18"/>
      <c r="P97" s="24"/>
      <c r="Q97" s="18"/>
      <c r="R97" s="18"/>
      <c r="S97" s="18"/>
      <c r="T97" s="18"/>
    </row>
    <row r="98" spans="1:20" x14ac:dyDescent="0.3">
      <c r="A98" s="4">
        <v>94</v>
      </c>
      <c r="B98" s="17"/>
      <c r="C98" s="48"/>
      <c r="D98" s="48"/>
      <c r="E98" s="19"/>
      <c r="F98" s="48"/>
      <c r="G98" s="19"/>
      <c r="H98" s="19"/>
      <c r="I98" s="62">
        <f t="shared" si="1"/>
        <v>0</v>
      </c>
      <c r="J98" s="48"/>
      <c r="K98" s="48"/>
      <c r="L98" s="48"/>
      <c r="M98" s="48"/>
      <c r="N98" s="48"/>
      <c r="O98" s="48"/>
      <c r="P98" s="24"/>
      <c r="Q98" s="18"/>
      <c r="R98" s="18"/>
      <c r="S98" s="18"/>
      <c r="T98" s="18"/>
    </row>
    <row r="99" spans="1:20" x14ac:dyDescent="0.3">
      <c r="A99" s="4">
        <v>95</v>
      </c>
      <c r="B99" s="17"/>
      <c r="C99" s="18"/>
      <c r="D99" s="18"/>
      <c r="E99" s="19"/>
      <c r="F99" s="18"/>
      <c r="G99" s="19"/>
      <c r="H99" s="19"/>
      <c r="I99" s="62">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x14ac:dyDescent="0.3">
      <c r="A165" s="21" t="s">
        <v>11</v>
      </c>
      <c r="B165" s="39"/>
      <c r="C165" s="21">
        <f>COUNTIFS(C6:C164,"*")</f>
        <v>45</v>
      </c>
      <c r="D165" s="21"/>
      <c r="E165" s="13"/>
      <c r="F165" s="21"/>
      <c r="G165" s="61">
        <f>SUM(G6:G164)</f>
        <v>2576</v>
      </c>
      <c r="H165" s="61">
        <f>SUM(H6:H164)</f>
        <v>2943</v>
      </c>
      <c r="I165" s="61">
        <f>SUM(I6:I164)</f>
        <v>5519</v>
      </c>
      <c r="J165" s="21"/>
      <c r="K165" s="21"/>
      <c r="L165" s="21"/>
      <c r="M165" s="21"/>
      <c r="N165" s="21"/>
      <c r="O165" s="21"/>
      <c r="P165" s="14"/>
      <c r="Q165" s="21"/>
      <c r="R165" s="21"/>
      <c r="S165" s="21"/>
      <c r="T165" s="12"/>
    </row>
    <row r="166" spans="1:20" x14ac:dyDescent="0.3">
      <c r="A166" s="44" t="s">
        <v>62</v>
      </c>
      <c r="B166" s="10">
        <f>COUNTIF(B$5:B$164,"Team 1")</f>
        <v>23</v>
      </c>
      <c r="C166" s="44" t="s">
        <v>25</v>
      </c>
      <c r="D166" s="10">
        <f>COUNTIF(D6:D164,"Anganwadi")</f>
        <v>15</v>
      </c>
    </row>
    <row r="167" spans="1:20" x14ac:dyDescent="0.3">
      <c r="A167" s="44" t="s">
        <v>63</v>
      </c>
      <c r="B167" s="10">
        <f>COUNTIF(B$6:B$164,"Team 2")</f>
        <v>22</v>
      </c>
      <c r="C167" s="44" t="s">
        <v>23</v>
      </c>
      <c r="D167" s="10">
        <f>COUNTIF(D6:D164,"School")</f>
        <v>29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topLeftCell="A13" workbookViewId="0">
      <selection activeCell="M4" sqref="M4"/>
    </sheetView>
  </sheetViews>
  <sheetFormatPr defaultRowHeight="16.5" x14ac:dyDescent="0.3"/>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x14ac:dyDescent="0.3">
      <c r="A1" s="157" t="s">
        <v>71</v>
      </c>
      <c r="B1" s="157"/>
      <c r="C1" s="157"/>
      <c r="D1" s="157"/>
      <c r="E1" s="157"/>
      <c r="F1" s="158"/>
      <c r="G1" s="158"/>
      <c r="H1" s="158"/>
      <c r="I1" s="158"/>
      <c r="J1" s="158"/>
    </row>
    <row r="2" spans="1:11" ht="25.5" x14ac:dyDescent="0.3">
      <c r="A2" s="159" t="s">
        <v>0</v>
      </c>
      <c r="B2" s="160"/>
      <c r="C2" s="161" t="str">
        <f>'Block at a Glance'!C2:D2</f>
        <v>ASSAM</v>
      </c>
      <c r="D2" s="162"/>
      <c r="E2" s="27" t="s">
        <v>1</v>
      </c>
      <c r="F2" s="163" t="s">
        <v>91</v>
      </c>
      <c r="G2" s="164"/>
      <c r="H2" s="28" t="s">
        <v>24</v>
      </c>
      <c r="I2" s="163" t="s">
        <v>92</v>
      </c>
      <c r="J2" s="164"/>
    </row>
    <row r="3" spans="1:11" ht="28.5" customHeight="1" x14ac:dyDescent="0.3">
      <c r="A3" s="168" t="s">
        <v>66</v>
      </c>
      <c r="B3" s="168"/>
      <c r="C3" s="168"/>
      <c r="D3" s="168"/>
      <c r="E3" s="168"/>
      <c r="F3" s="168"/>
      <c r="G3" s="168"/>
      <c r="H3" s="168"/>
      <c r="I3" s="168"/>
      <c r="J3" s="168"/>
    </row>
    <row r="4" spans="1:11" x14ac:dyDescent="0.3">
      <c r="A4" s="167" t="s">
        <v>27</v>
      </c>
      <c r="B4" s="166" t="s">
        <v>28</v>
      </c>
      <c r="C4" s="165" t="s">
        <v>29</v>
      </c>
      <c r="D4" s="165" t="s">
        <v>36</v>
      </c>
      <c r="E4" s="165"/>
      <c r="F4" s="165"/>
      <c r="G4" s="165" t="s">
        <v>30</v>
      </c>
      <c r="H4" s="165" t="s">
        <v>37</v>
      </c>
      <c r="I4" s="165"/>
      <c r="J4" s="165"/>
    </row>
    <row r="5" spans="1:11" ht="22.5" customHeight="1" x14ac:dyDescent="0.3">
      <c r="A5" s="167"/>
      <c r="B5" s="166"/>
      <c r="C5" s="165"/>
      <c r="D5" s="29" t="s">
        <v>9</v>
      </c>
      <c r="E5" s="29" t="s">
        <v>10</v>
      </c>
      <c r="F5" s="29" t="s">
        <v>11</v>
      </c>
      <c r="G5" s="165"/>
      <c r="H5" s="29" t="s">
        <v>9</v>
      </c>
      <c r="I5" s="29" t="s">
        <v>10</v>
      </c>
      <c r="J5" s="29" t="s">
        <v>11</v>
      </c>
    </row>
    <row r="6" spans="1:11" ht="22.5" customHeight="1" x14ac:dyDescent="0.3">
      <c r="A6" s="45">
        <v>1</v>
      </c>
      <c r="B6" s="63">
        <v>43556</v>
      </c>
      <c r="C6" s="31">
        <f>COUNTIFS('April-19'!D$5:D$164,"Anganwadi")</f>
        <v>20</v>
      </c>
      <c r="D6" s="32">
        <f>SUMIF('April-19'!$D$5:$D$164,"Anganwadi",'April-19'!$G$5:$G$164)</f>
        <v>938</v>
      </c>
      <c r="E6" s="32">
        <f>SUMIF('April-19'!$D$5:$D$164,"Anganwadi",'April-19'!$H$5:$H$164)</f>
        <v>1075</v>
      </c>
      <c r="F6" s="32">
        <f>+D6+E6</f>
        <v>2013</v>
      </c>
      <c r="G6" s="31">
        <f>COUNTIF('April-19'!D5:D164,"School")</f>
        <v>26</v>
      </c>
      <c r="H6" s="32">
        <f>SUMIF('April-19'!$D$5:$D$164,"School",'April-19'!$G$5:$G$164)</f>
        <v>1347</v>
      </c>
      <c r="I6" s="32">
        <f>SUMIF('April-19'!$D$5:$D$164,"School",'April-19'!$H$5:$H$164)</f>
        <v>1503</v>
      </c>
      <c r="J6" s="32">
        <f>+H6+I6</f>
        <v>2850</v>
      </c>
      <c r="K6" s="33"/>
    </row>
    <row r="7" spans="1:11" ht="22.5" customHeight="1" x14ac:dyDescent="0.3">
      <c r="A7" s="30">
        <v>2</v>
      </c>
      <c r="B7" s="64">
        <v>43601</v>
      </c>
      <c r="C7" s="31">
        <f>COUNTIF('May-19'!D5:D164,"Anganwadi")</f>
        <v>14</v>
      </c>
      <c r="D7" s="32">
        <f>SUMIF('May-19'!$D$5:$D$164,"Anganwadi",'May-19'!$G$5:$G$164)</f>
        <v>495</v>
      </c>
      <c r="E7" s="32">
        <f>SUMIF('May-19'!$D$5:$D$164,"Anganwadi",'May-19'!$H$5:$H$164)</f>
        <v>599</v>
      </c>
      <c r="F7" s="32">
        <f t="shared" ref="F7:F11" si="0">+D7+E7</f>
        <v>1094</v>
      </c>
      <c r="G7" s="31">
        <f>COUNTIF('May-19'!D5:D164,"School")</f>
        <v>31</v>
      </c>
      <c r="H7" s="32">
        <f>SUMIF('May-19'!$D$5:$D$164,"School",'May-19'!$G$5:$G$164)</f>
        <v>1837</v>
      </c>
      <c r="I7" s="32">
        <f>SUMIF('May-19'!$D$5:$D$164,"School",'May-19'!$H$5:$H$164)</f>
        <v>2148</v>
      </c>
      <c r="J7" s="32">
        <f t="shared" ref="J7:J11" si="1">+H7+I7</f>
        <v>3985</v>
      </c>
    </row>
    <row r="8" spans="1:11" ht="22.5" customHeight="1" x14ac:dyDescent="0.3">
      <c r="A8" s="30">
        <v>3</v>
      </c>
      <c r="B8" s="64">
        <v>43632</v>
      </c>
      <c r="C8" s="31">
        <f>COUNTIF('Jun-19'!D5:D164,"Anganwadi")</f>
        <v>27</v>
      </c>
      <c r="D8" s="32">
        <f>SUMIF('Jun-19'!$D$5:$D$164,"Anganwadi",'Jun-19'!$G$5:$G$164)</f>
        <v>1058</v>
      </c>
      <c r="E8" s="32">
        <f>SUMIF('Jun-19'!$D$5:$D$164,"Anganwadi",'Jun-19'!$H$5:$H$164)</f>
        <v>1224</v>
      </c>
      <c r="F8" s="32">
        <f t="shared" si="0"/>
        <v>2282</v>
      </c>
      <c r="G8" s="31">
        <f>COUNTIF('Jun-19'!D5:D164,"School")</f>
        <v>20</v>
      </c>
      <c r="H8" s="32">
        <f>SUMIF('Jun-19'!$D$5:$D$164,"School",'Jun-19'!$G$5:$G$164)</f>
        <v>1327</v>
      </c>
      <c r="I8" s="32">
        <f>SUMIF('Jun-19'!$D$5:$D$164,"School",'Jun-19'!$H$5:$H$164)</f>
        <v>1459</v>
      </c>
      <c r="J8" s="32">
        <f t="shared" si="1"/>
        <v>2786</v>
      </c>
    </row>
    <row r="9" spans="1:11" ht="22.5" customHeight="1" x14ac:dyDescent="0.3">
      <c r="A9" s="30">
        <v>4</v>
      </c>
      <c r="B9" s="64">
        <v>43662</v>
      </c>
      <c r="C9" s="31">
        <f>COUNTIF('Jul-19'!D5:D164,"Anganwadi")</f>
        <v>49</v>
      </c>
      <c r="D9" s="32">
        <f>SUMIF('Jul-19'!$D$5:$D$164,"Anganwadi",'Jul-19'!$G$5:$G$164)</f>
        <v>2437</v>
      </c>
      <c r="E9" s="32">
        <f>SUMIF('Jul-19'!$D$5:$D$164,"Anganwadi",'Jul-19'!$H$5:$H$164)</f>
        <v>2806</v>
      </c>
      <c r="F9" s="32">
        <f t="shared" si="0"/>
        <v>5243</v>
      </c>
      <c r="G9" s="31">
        <f>COUNTIF('Jul-19'!D5:D164,"School")</f>
        <v>0</v>
      </c>
      <c r="H9" s="32">
        <f>SUMIF('Jul-19'!$D$5:$D$164,"School",'Jul-19'!$G$5:$G$164)</f>
        <v>0</v>
      </c>
      <c r="I9" s="32">
        <f>SUMIF('Jul-19'!$D$5:$D$164,"School",'Jul-19'!$H$5:$H$164)</f>
        <v>0</v>
      </c>
      <c r="J9" s="32">
        <f t="shared" si="1"/>
        <v>0</v>
      </c>
    </row>
    <row r="10" spans="1:11" ht="22.5" customHeight="1" x14ac:dyDescent="0.3">
      <c r="A10" s="30">
        <v>5</v>
      </c>
      <c r="B10" s="64">
        <v>43693</v>
      </c>
      <c r="C10" s="31">
        <f>COUNTIF('Aug-19'!D5:D164,"Anganwadi")</f>
        <v>15</v>
      </c>
      <c r="D10" s="32">
        <f>SUMIF('Aug-19'!$D$5:$D$164,"Anganwadi",'Aug-19'!$G$5:$G$164)</f>
        <v>539</v>
      </c>
      <c r="E10" s="32">
        <f>SUMIF('Aug-19'!$D$5:$D$164,"Anganwadi",'Aug-19'!$H$5:$H$164)</f>
        <v>661</v>
      </c>
      <c r="F10" s="32">
        <f t="shared" si="0"/>
        <v>1200</v>
      </c>
      <c r="G10" s="31">
        <f>COUNTIF('Aug-19'!D5:D164,"School")</f>
        <v>32</v>
      </c>
      <c r="H10" s="32">
        <f>SUMIF('Aug-19'!$D$5:$D$164,"School",'Aug-19'!$G$5:$G$164)</f>
        <v>1522</v>
      </c>
      <c r="I10" s="32">
        <f>SUMIF('Aug-19'!$D$5:$D$164,"School",'Aug-19'!$H$5:$H$164)</f>
        <v>2080</v>
      </c>
      <c r="J10" s="32">
        <f t="shared" si="1"/>
        <v>3602</v>
      </c>
    </row>
    <row r="11" spans="1:11" ht="22.5" customHeight="1" x14ac:dyDescent="0.3">
      <c r="A11" s="30">
        <v>6</v>
      </c>
      <c r="B11" s="64">
        <v>43724</v>
      </c>
      <c r="C11" s="31">
        <f>COUNTIF('Sep-19'!D6:D164,"Anganwadi")</f>
        <v>15</v>
      </c>
      <c r="D11" s="32">
        <f>SUMIF('Sep-19'!$D$6:$D$164,"Anganwadi",'Sep-19'!$G$6:$G$164)</f>
        <v>631</v>
      </c>
      <c r="E11" s="32">
        <f>SUMIF('Sep-19'!$D$6:$D$164,"Anganwadi",'Sep-19'!$H$6:$H$164)</f>
        <v>714</v>
      </c>
      <c r="F11" s="32">
        <f t="shared" si="0"/>
        <v>1345</v>
      </c>
      <c r="G11" s="31">
        <f>COUNTIF('Sep-19'!D6:D164,"School")</f>
        <v>29</v>
      </c>
      <c r="H11" s="32">
        <f>SUMIF('Sep-19'!$D$6:$D$164,"School",'Sep-19'!$G$6:$G$164)</f>
        <v>1767</v>
      </c>
      <c r="I11" s="32">
        <f>SUMIF('Sep-19'!$D$6:$D$164,"School",'Sep-19'!$H$6:$H$164)</f>
        <v>1976</v>
      </c>
      <c r="J11" s="32">
        <f t="shared" si="1"/>
        <v>3743</v>
      </c>
    </row>
    <row r="12" spans="1:11" ht="19.5" customHeight="1" x14ac:dyDescent="0.3">
      <c r="A12" s="156" t="s">
        <v>38</v>
      </c>
      <c r="B12" s="156"/>
      <c r="C12" s="34">
        <f>SUM(C6:C11)</f>
        <v>140</v>
      </c>
      <c r="D12" s="34">
        <f t="shared" ref="D12:J12" si="2">SUM(D6:D11)</f>
        <v>6098</v>
      </c>
      <c r="E12" s="34">
        <f t="shared" si="2"/>
        <v>7079</v>
      </c>
      <c r="F12" s="34">
        <f t="shared" si="2"/>
        <v>13177</v>
      </c>
      <c r="G12" s="34">
        <f t="shared" si="2"/>
        <v>138</v>
      </c>
      <c r="H12" s="34">
        <f t="shared" si="2"/>
        <v>7800</v>
      </c>
      <c r="I12" s="34">
        <f t="shared" si="2"/>
        <v>9166</v>
      </c>
      <c r="J12" s="34">
        <f t="shared" si="2"/>
        <v>16966</v>
      </c>
    </row>
    <row r="14" spans="1:11" x14ac:dyDescent="0.3">
      <c r="A14" s="172" t="s">
        <v>67</v>
      </c>
      <c r="B14" s="172"/>
      <c r="C14" s="172"/>
      <c r="D14" s="172"/>
      <c r="E14" s="172"/>
      <c r="F14" s="172"/>
    </row>
    <row r="15" spans="1:11" ht="82.5" x14ac:dyDescent="0.3">
      <c r="A15" s="43" t="s">
        <v>27</v>
      </c>
      <c r="B15" s="42" t="s">
        <v>28</v>
      </c>
      <c r="C15" s="46" t="s">
        <v>64</v>
      </c>
      <c r="D15" s="41" t="s">
        <v>29</v>
      </c>
      <c r="E15" s="41" t="s">
        <v>30</v>
      </c>
      <c r="F15" s="41" t="s">
        <v>65</v>
      </c>
    </row>
    <row r="16" spans="1:11" x14ac:dyDescent="0.3">
      <c r="A16" s="175">
        <v>1</v>
      </c>
      <c r="B16" s="173">
        <v>43571</v>
      </c>
      <c r="C16" s="47" t="s">
        <v>62</v>
      </c>
      <c r="D16" s="31">
        <f>COUNTIFS('April-19'!B$5:B$164,"Team 1",'April-19'!D$5:D$164,"Anganwadi")</f>
        <v>9</v>
      </c>
      <c r="E16" s="31">
        <f>COUNTIFS('April-19'!B$5:B$164,"Team 1",'April-19'!D$5:D$164,"School")</f>
        <v>14</v>
      </c>
      <c r="F16" s="32">
        <f>SUMIF('April-19'!$B$5:$B$164,"Team 1",'April-19'!$I$5:$I$164)</f>
        <v>2532</v>
      </c>
    </row>
    <row r="17" spans="1:6" x14ac:dyDescent="0.3">
      <c r="A17" s="176"/>
      <c r="B17" s="174"/>
      <c r="C17" s="47" t="s">
        <v>63</v>
      </c>
      <c r="D17" s="31">
        <f>COUNTIFS('April-19'!B$5:B$164,"Team 2",'April-19'!D$5:D$164,"Anganwadi")</f>
        <v>11</v>
      </c>
      <c r="E17" s="31">
        <f>COUNTIFS('April-19'!B$5:B$164,"Team 2",'April-19'!D$5:D$164,"School")</f>
        <v>11</v>
      </c>
      <c r="F17" s="32">
        <f>SUMIF('April-19'!$B$5:$B$164,"Team 2",'April-19'!$I$5:$I$164)</f>
        <v>2210</v>
      </c>
    </row>
    <row r="18" spans="1:6" x14ac:dyDescent="0.3">
      <c r="A18" s="175">
        <v>2</v>
      </c>
      <c r="B18" s="173">
        <v>43601</v>
      </c>
      <c r="C18" s="47" t="s">
        <v>62</v>
      </c>
      <c r="D18" s="31">
        <f>COUNTIFS('May-19'!B$5:B$164,"Team 1",'May-19'!D$5:D$164,"Anganwadi")</f>
        <v>7</v>
      </c>
      <c r="E18" s="31">
        <f>COUNTIFS('May-19'!B$5:B$164,"Team 1",'May-19'!D$5:D$164,"School")</f>
        <v>11</v>
      </c>
      <c r="F18" s="32">
        <f>SUMIF('May-19'!$B$5:$B$164,"Team 1",'May-19'!$I$5:$I$164)</f>
        <v>2574</v>
      </c>
    </row>
    <row r="19" spans="1:6" x14ac:dyDescent="0.3">
      <c r="A19" s="176"/>
      <c r="B19" s="174"/>
      <c r="C19" s="47" t="s">
        <v>63</v>
      </c>
      <c r="D19" s="31">
        <f>COUNTIFS('May-19'!B$5:B$164,"Team 2",'May-19'!D$5:D$164,"Anganwadi")</f>
        <v>7</v>
      </c>
      <c r="E19" s="31">
        <f>COUNTIFS('May-19'!B$5:B$164,"Team 2",'May-19'!D$5:D$164,"School")</f>
        <v>20</v>
      </c>
      <c r="F19" s="32">
        <f>SUMIF('May-19'!$B$5:$B$164,"Team 2",'May-19'!$I$5:$I$164)</f>
        <v>2802</v>
      </c>
    </row>
    <row r="20" spans="1:6" x14ac:dyDescent="0.3">
      <c r="A20" s="175">
        <v>3</v>
      </c>
      <c r="B20" s="173">
        <v>43632</v>
      </c>
      <c r="C20" s="47" t="s">
        <v>62</v>
      </c>
      <c r="D20" s="31">
        <f>COUNTIFS('Jun-19'!B$5:B$164,"Team 1",'Jun-19'!D$5:D$164,"Anganwadi")</f>
        <v>15</v>
      </c>
      <c r="E20" s="31">
        <f>COUNTIFS('Jun-19'!B$5:B$164,"Team 1",'Jun-19'!D$5:D$164,"School")</f>
        <v>8</v>
      </c>
      <c r="F20" s="32">
        <f>SUMIF('Jun-19'!$B$5:$B$164,"Team 1",'Jun-19'!$I$5:$I$164)</f>
        <v>2428</v>
      </c>
    </row>
    <row r="21" spans="1:6" x14ac:dyDescent="0.3">
      <c r="A21" s="176"/>
      <c r="B21" s="174"/>
      <c r="C21" s="47" t="s">
        <v>63</v>
      </c>
      <c r="D21" s="31">
        <f>COUNTIFS('Jun-19'!B$5:B$164,"Team 2",'Jun-19'!D$5:D$164,"Anganwadi")</f>
        <v>12</v>
      </c>
      <c r="E21" s="31">
        <f>COUNTIFS('Jun-19'!B$5:B$164,"Team 2",'Jun-19'!D$5:D$164,"School")</f>
        <v>12</v>
      </c>
      <c r="F21" s="32">
        <f>SUMIF('Jun-19'!$B$5:$B$164,"Team 2",'Jun-19'!$I$5:$I$164)</f>
        <v>2640</v>
      </c>
    </row>
    <row r="22" spans="1:6" x14ac:dyDescent="0.3">
      <c r="A22" s="175">
        <v>4</v>
      </c>
      <c r="B22" s="173">
        <v>43662</v>
      </c>
      <c r="C22" s="47" t="s">
        <v>62</v>
      </c>
      <c r="D22" s="31">
        <f>COUNTIFS('Jul-19'!B$5:B$164,"Team 1",'Jul-19'!D$5:D$164,"Anganwadi")</f>
        <v>24</v>
      </c>
      <c r="E22" s="31">
        <f>COUNTIFS('Jul-19'!B$5:B$164,"Team 1",'Jul-19'!D$5:D$164,"School")</f>
        <v>0</v>
      </c>
      <c r="F22" s="32">
        <f>SUMIF('Jul-19'!$B$5:$B$164,"Team 1",'Jul-19'!$I$5:$I$164)</f>
        <v>2634</v>
      </c>
    </row>
    <row r="23" spans="1:6" x14ac:dyDescent="0.3">
      <c r="A23" s="176"/>
      <c r="B23" s="174"/>
      <c r="C23" s="47" t="s">
        <v>63</v>
      </c>
      <c r="D23" s="31">
        <f>COUNTIFS('Jul-19'!B$5:B$164,"Team 2",'Jul-19'!D$5:D$164,"Anganwadi")</f>
        <v>25</v>
      </c>
      <c r="E23" s="31">
        <f>COUNTIFS('Jul-19'!B$5:B$164,"Team 2",'Jul-19'!D$5:D$164,"School")</f>
        <v>0</v>
      </c>
      <c r="F23" s="32">
        <f>SUMIF('Jul-19'!$B$5:$B$164,"Team 2",'Jul-19'!$I$5:$I$164)</f>
        <v>2688</v>
      </c>
    </row>
    <row r="24" spans="1:6" x14ac:dyDescent="0.3">
      <c r="A24" s="175">
        <v>5</v>
      </c>
      <c r="B24" s="173">
        <v>43693</v>
      </c>
      <c r="C24" s="47" t="s">
        <v>62</v>
      </c>
      <c r="D24" s="31">
        <f>COUNTIFS('Aug-19'!B$5:B$164,"Team 1",'Aug-19'!D$5:D$164,"Anganwadi")</f>
        <v>7</v>
      </c>
      <c r="E24" s="31">
        <f>COUNTIFS('Aug-19'!B$5:B$164,"Team 1",'Aug-19'!D$5:D$164,"School")</f>
        <v>14</v>
      </c>
      <c r="F24" s="32">
        <f>SUMIF('Aug-19'!$B$5:$B$164,"Team 1",'Aug-19'!$I$5:$I$164)</f>
        <v>2875</v>
      </c>
    </row>
    <row r="25" spans="1:6" x14ac:dyDescent="0.3">
      <c r="A25" s="176"/>
      <c r="B25" s="174"/>
      <c r="C25" s="47" t="s">
        <v>63</v>
      </c>
      <c r="D25" s="31">
        <f>COUNTIFS('Aug-19'!B$5:B$164,"Team 2",'Aug-19'!D$5:D$164,"Anganwadi")</f>
        <v>8</v>
      </c>
      <c r="E25" s="31">
        <f>COUNTIFS('Aug-19'!B$5:B$164,"Team 2",'Aug-19'!D$5:D$164,"School")</f>
        <v>16</v>
      </c>
      <c r="F25" s="32">
        <f>SUMIF('Aug-19'!$B$5:$B$164,"Team 2",'Aug-19'!$I$5:$I$164)</f>
        <v>2329</v>
      </c>
    </row>
    <row r="26" spans="1:6" x14ac:dyDescent="0.3">
      <c r="A26" s="175">
        <v>6</v>
      </c>
      <c r="B26" s="173">
        <v>43724</v>
      </c>
      <c r="C26" s="47" t="s">
        <v>62</v>
      </c>
      <c r="D26" s="31">
        <f>COUNTIFS('Sep-19'!B$5:B$164,"Team 1",'Sep-19'!D$5:D$164,"Anganwadi")</f>
        <v>8</v>
      </c>
      <c r="E26" s="31">
        <f>COUNTIFS('Sep-19'!B$5:B$164,"Team 1",'Sep-19'!D$5:D$164,"School")</f>
        <v>15</v>
      </c>
      <c r="F26" s="32">
        <f>SUMIF('Sep-19'!$B$5:$B$164,"Team 1",'Sep-19'!$I$5:$I$164)</f>
        <v>2620</v>
      </c>
    </row>
    <row r="27" spans="1:6" x14ac:dyDescent="0.3">
      <c r="A27" s="176"/>
      <c r="B27" s="174"/>
      <c r="C27" s="47" t="s">
        <v>63</v>
      </c>
      <c r="D27" s="31">
        <f>COUNTIFS('Sep-19'!B$5:B$164,"Team 2",'Sep-19'!D$5:D$164,"Anganwadi")</f>
        <v>7</v>
      </c>
      <c r="E27" s="31">
        <f>COUNTIFS('Sep-19'!B$5:B$164,"Team 2",'Sep-19'!D$5:D$164,"School")</f>
        <v>14</v>
      </c>
      <c r="F27" s="32">
        <f>SUMIF('Sep-19'!$B$5:$B$164,"Team 2",'Sep-19'!$I$5:$I$164)</f>
        <v>2899</v>
      </c>
    </row>
    <row r="28" spans="1:6" x14ac:dyDescent="0.3">
      <c r="A28" s="169" t="s">
        <v>38</v>
      </c>
      <c r="B28" s="170"/>
      <c r="C28" s="171"/>
      <c r="D28" s="40">
        <f>SUM(D16:D27)</f>
        <v>140</v>
      </c>
      <c r="E28" s="40">
        <f>SUM(E16:E27)</f>
        <v>135</v>
      </c>
      <c r="F28" s="40">
        <f>SUM(F16:F27)</f>
        <v>31231</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2019-08-01T07:53:41Z</dcterms:modified>
</cp:coreProperties>
</file>