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5" i="5"/>
  <c r="E27" i="1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5"/>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7" l="1"/>
  <c r="F26"/>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<sst xmlns="http://schemas.openxmlformats.org/spreadsheetml/2006/main" count="4529" uniqueCount="921">
  <si>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</si>
  <si>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</si>
  <si>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</si>
  <si>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</si>
  <si>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</si>
  <si>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</si>
  <si>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</si>
  <si>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</si>
  <si>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</si>
  <si>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</si>
  <si>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</si>
  <si>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</si>
  <si>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</si>
  <si>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</si>
  <si>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</si>
  <si>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</si>
  <si>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</si>
  <si>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</si>
  <si>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</si>
  <si>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</si>
  <si>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</si>
  <si>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</si>
  <si>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</si>
  <si>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</si>
  <si>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</si>
  <si>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</si>
  <si>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</si>
  <si>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</si>
  <si>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</si>
  <si>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</si>
  <si>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</si>
  <si>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</si>
  <si>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</si>
  <si>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</si>
  <si>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</si>
  <si>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</si>
  <si>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</si>
  <si>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</si>
  <si>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</si>
  <si>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</si>
  <si>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</si>
  <si>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</si>
  <si>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</si>
  <si>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</si>
  <si>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</si>
  <si>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</si>
  <si>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</si>
  <si>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</si>
  <si>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</si>
  <si>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</si>
  <si>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</si>
  <si>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</si>
  <si>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</si>
  <si>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</si>
  <si>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</si>
  <si>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</si>
  <si>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</si>
  <si>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</si>
  <si>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</si>
  <si>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</si>
  <si>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</si>
  <si>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</si>
  <si>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</si>
  <si>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</si>
  <si>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</si>
  <si>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</si>
  <si>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</si>
  <si>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</si>
  <si>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</si>
  <si>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</si>
  <si>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</si>
  <si>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</si>
  <si>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RITA RONGPIPI &amp; Sidartha Teron</t>
  </si>
  <si>
    <t>Amran Jyoti Das &amp; Monju Rajkhowa</t>
  </si>
  <si>
    <t>ssanilipblock@gmail.com &amp; ssarongmongve@gmail.com</t>
  </si>
  <si>
    <t>icdsrongmongve@gmail.com</t>
  </si>
  <si>
    <t>9435025555 &amp; 7399032272</t>
  </si>
  <si>
    <t>Dr. Kajal Mondal</t>
  </si>
  <si>
    <t>Dr. Ashifur Rahman</t>
  </si>
  <si>
    <t>MRINALI KILLINGPI</t>
  </si>
  <si>
    <t>Dr. Bosom Gogoi</t>
  </si>
  <si>
    <t>nil</t>
  </si>
  <si>
    <t>Hafiz Furdums Hussain</t>
  </si>
  <si>
    <t>HELANA KANDAPAN</t>
  </si>
  <si>
    <t>MO</t>
  </si>
  <si>
    <t>Dental Surgeon</t>
  </si>
  <si>
    <t>Pharmacist</t>
  </si>
  <si>
    <t>ANM</t>
  </si>
  <si>
    <t>KARBI ANGLONG</t>
  </si>
  <si>
    <t>CHOWKIHOLA</t>
  </si>
  <si>
    <t>JIRSONG TERON</t>
  </si>
  <si>
    <t>ARLONGPIRA L.P</t>
  </si>
  <si>
    <t>18190603005</t>
  </si>
  <si>
    <t>LP</t>
  </si>
  <si>
    <t>JAPIJURI LPS</t>
  </si>
  <si>
    <t>18190804101</t>
  </si>
  <si>
    <t>ARLONGPIRA KOILAMATI</t>
  </si>
  <si>
    <t xml:space="preserve">JAPIJURI </t>
  </si>
  <si>
    <t>awc</t>
  </si>
  <si>
    <t>ARLONGVOTI L.P.SCHOOL</t>
  </si>
  <si>
    <t>18190606901</t>
  </si>
  <si>
    <t>DIRING LEKTHE L.P</t>
  </si>
  <si>
    <t>18190802503</t>
  </si>
  <si>
    <t>ARLONGVOTI</t>
  </si>
  <si>
    <t xml:space="preserve">DIRING </t>
  </si>
  <si>
    <t xml:space="preserve">VOSARU RONGPI  L.P SCHOOL </t>
  </si>
  <si>
    <t>18190601222</t>
  </si>
  <si>
    <t>RONGAGORA L.P.SCHOOL</t>
  </si>
  <si>
    <t>18190803701</t>
  </si>
  <si>
    <t>Rongmirdun</t>
  </si>
  <si>
    <t xml:space="preserve">RONGAGORA </t>
  </si>
  <si>
    <t>DEIHORI SINGNAR L.P</t>
  </si>
  <si>
    <t>18190601503</t>
  </si>
  <si>
    <t>NO. 1 KIDING TOKBI L.P</t>
  </si>
  <si>
    <t>18190804205</t>
  </si>
  <si>
    <t>Lokhia Sabor</t>
  </si>
  <si>
    <t>KIDING TOKBI</t>
  </si>
  <si>
    <t>SOTIANA M.E. SCHOOL</t>
  </si>
  <si>
    <t>18190601505</t>
  </si>
  <si>
    <t>MALASI GOVT L.P</t>
  </si>
  <si>
    <t>18190800203</t>
  </si>
  <si>
    <t>SATYANA</t>
  </si>
  <si>
    <t>MALASHIPATHER AWC</t>
  </si>
  <si>
    <t>BALIJAN GORANGA L.P</t>
  </si>
  <si>
    <t>18190603103</t>
  </si>
  <si>
    <t xml:space="preserve">ENGLE PATHAR L.P </t>
  </si>
  <si>
    <t>18190802402</t>
  </si>
  <si>
    <t>BALIJAN</t>
  </si>
  <si>
    <t xml:space="preserve">ENGLE PATHAR </t>
  </si>
  <si>
    <t>DHOLAJAN L.P</t>
  </si>
  <si>
    <t>18190601511</t>
  </si>
  <si>
    <t>METHONI GOVT. L.P.SCHOOL</t>
  </si>
  <si>
    <t>18190802701</t>
  </si>
  <si>
    <t>lp</t>
  </si>
  <si>
    <t>DHOLAJAN AWC</t>
  </si>
  <si>
    <t>METHONI</t>
  </si>
  <si>
    <t xml:space="preserve">VIVE RONGPI (BALISANDA)  L.P SCHOOL </t>
  </si>
  <si>
    <t>18190603110</t>
  </si>
  <si>
    <t>HARMOTI LPS</t>
  </si>
  <si>
    <t>18190801102</t>
  </si>
  <si>
    <t>VIVE RONGPI</t>
  </si>
  <si>
    <t>AWC</t>
  </si>
  <si>
    <t>HARMOTI AWC</t>
  </si>
  <si>
    <t xml:space="preserve">CHEKSOLANGSO  L.P SCHOOL </t>
  </si>
  <si>
    <t>18190603111</t>
  </si>
  <si>
    <t>DEITHOR ENGLISH L.P</t>
  </si>
  <si>
    <t>18190601211</t>
  </si>
  <si>
    <t>CHEKSO SATYANA</t>
  </si>
  <si>
    <t xml:space="preserve">ARLONGPIRA  L.P SCHOOL </t>
  </si>
  <si>
    <t>18190601220</t>
  </si>
  <si>
    <t xml:space="preserve">RONGTARA ENG. L.P </t>
  </si>
  <si>
    <t>18190802403</t>
  </si>
  <si>
    <t>bapuram Teron</t>
  </si>
  <si>
    <t>RONGTARA</t>
  </si>
  <si>
    <t>MOI KRO  L.P SCHOOL</t>
  </si>
  <si>
    <t>18190603124</t>
  </si>
  <si>
    <t>KOHORA LP SCHOOL</t>
  </si>
  <si>
    <t>18190802401</t>
  </si>
  <si>
    <t>MOI KRO</t>
  </si>
  <si>
    <t>KOHORA</t>
  </si>
  <si>
    <t xml:space="preserve">KARUWA BASTI  L.P SCHOOL </t>
  </si>
  <si>
    <t>18190603117</t>
  </si>
  <si>
    <t xml:space="preserve">KANIA RONGPHAR  L.P SCHOOL </t>
  </si>
  <si>
    <t>18190800206</t>
  </si>
  <si>
    <t>KORUWA BASTI</t>
  </si>
  <si>
    <t>KANIA RONGPHAR</t>
  </si>
  <si>
    <t>MOUNT SINAI ENGLISH SCHOOL</t>
  </si>
  <si>
    <t>18190603011</t>
  </si>
  <si>
    <t>KANGDIR TERON L.P</t>
  </si>
  <si>
    <t>18190800204</t>
  </si>
  <si>
    <t>Bapuram Terang</t>
  </si>
  <si>
    <t>KANGDIR TERON</t>
  </si>
  <si>
    <t xml:space="preserve">RONGBONG TERANG  L.P SCHOOL </t>
  </si>
  <si>
    <t>18190603112</t>
  </si>
  <si>
    <t xml:space="preserve">PANBARI L.P </t>
  </si>
  <si>
    <t>18190809603</t>
  </si>
  <si>
    <t xml:space="preserve">RONGBONG TERANG </t>
  </si>
  <si>
    <t>PANBARI</t>
  </si>
  <si>
    <t xml:space="preserve">BOGIJAN BAGAN  L.P SCHOOL </t>
  </si>
  <si>
    <t>18190608601</t>
  </si>
  <si>
    <t>BOGARAM TOKBI L.P</t>
  </si>
  <si>
    <t>18190809601</t>
  </si>
  <si>
    <t>BHUMISH GAON</t>
  </si>
  <si>
    <t>BOGARAM TOKBI</t>
  </si>
  <si>
    <t>RIHAJAN L.P</t>
  </si>
  <si>
    <t>18190608303</t>
  </si>
  <si>
    <t>DOLAMORA BAGAN L.P</t>
  </si>
  <si>
    <t>18190809602</t>
  </si>
  <si>
    <t>RIHAJAN</t>
  </si>
  <si>
    <t>DOLAMORA BAGAN</t>
  </si>
  <si>
    <t>PANGTI KRO L.P</t>
  </si>
  <si>
    <t>18190603706</t>
  </si>
  <si>
    <t>PANGTI KRO</t>
  </si>
  <si>
    <t>9577087243</t>
  </si>
  <si>
    <t>Koilamati sc</t>
  </si>
  <si>
    <t>sikhamoni Bora</t>
  </si>
  <si>
    <t>Robina Terangpi</t>
  </si>
  <si>
    <t>Tuesday</t>
  </si>
  <si>
    <t>48km</t>
  </si>
  <si>
    <t>car</t>
  </si>
  <si>
    <t>09678916502</t>
  </si>
  <si>
    <t>DOLAMARA SC</t>
  </si>
  <si>
    <t>MINA BORAH</t>
  </si>
  <si>
    <t>PREMI ENGTIPI</t>
  </si>
  <si>
    <t>134KM</t>
  </si>
  <si>
    <t>09508150942</t>
  </si>
  <si>
    <t>TARAPUNG SC</t>
  </si>
  <si>
    <t>PROJOLI TERONPI</t>
  </si>
  <si>
    <t>SABETH ENGTIPI</t>
  </si>
  <si>
    <t>Wednessday</t>
  </si>
  <si>
    <t>68KM</t>
  </si>
  <si>
    <t>09859717301</t>
  </si>
  <si>
    <t>RONGAGORAH SC</t>
  </si>
  <si>
    <t>RENU BURAGUHAIN</t>
  </si>
  <si>
    <t>TADO PHANGCHOPI</t>
  </si>
  <si>
    <t>145KM</t>
  </si>
  <si>
    <t>DEIHORI NSC</t>
  </si>
  <si>
    <t>BORNALI GOGOI</t>
  </si>
  <si>
    <t>premoda Teronpi</t>
  </si>
  <si>
    <t>Thursday</t>
  </si>
  <si>
    <t>60km</t>
  </si>
  <si>
    <t>08011702273</t>
  </si>
  <si>
    <t>BINA TERONPI</t>
  </si>
  <si>
    <t>BASAPI RONGPHARPI</t>
  </si>
  <si>
    <t>186KM</t>
  </si>
  <si>
    <t>Friday</t>
  </si>
  <si>
    <t>9476875428</t>
  </si>
  <si>
    <t>Rongmongwe mphc</t>
  </si>
  <si>
    <t>KUNJALATA PHUKAN</t>
  </si>
  <si>
    <t>BANDRE TERANGPI</t>
  </si>
  <si>
    <t>189KM</t>
  </si>
  <si>
    <t>9864907089</t>
  </si>
  <si>
    <t>CHOWKIHOLA NSC</t>
  </si>
  <si>
    <t>ANIMA SURIN</t>
  </si>
  <si>
    <t>AMPHU TERONPI</t>
  </si>
  <si>
    <t>Monday</t>
  </si>
  <si>
    <t>38km</t>
  </si>
  <si>
    <t>09577907683</t>
  </si>
  <si>
    <t>MALASHIPATHER MPHC</t>
  </si>
  <si>
    <t>ELA BOSUMATARY</t>
  </si>
  <si>
    <t>JINA RONGPIPI</t>
  </si>
  <si>
    <t>170KM</t>
  </si>
  <si>
    <t>9613949286</t>
  </si>
  <si>
    <t>SIKA ENGTIPI</t>
  </si>
  <si>
    <t>HENDRI HANSEPI</t>
  </si>
  <si>
    <t>45KM</t>
  </si>
  <si>
    <t>DIRRING SC</t>
  </si>
  <si>
    <t>PIKUMONI GOGOI</t>
  </si>
  <si>
    <t>MITHI ENGTIPI</t>
  </si>
  <si>
    <t>180KM</t>
  </si>
  <si>
    <t>8133963684</t>
  </si>
  <si>
    <t>THONI N RENGMA</t>
  </si>
  <si>
    <t>HANA ENGTIPI</t>
  </si>
  <si>
    <t>36km</t>
  </si>
  <si>
    <t>08752092809</t>
  </si>
  <si>
    <t>173KM</t>
  </si>
  <si>
    <t>8133906870</t>
  </si>
  <si>
    <t>65km</t>
  </si>
  <si>
    <t>09401807655</t>
  </si>
  <si>
    <t>DEUPANI BALIJURI SC</t>
  </si>
  <si>
    <t>SUGANDHI TAMULY</t>
  </si>
  <si>
    <t>BOGI HANSEPI</t>
  </si>
  <si>
    <t>190KM</t>
  </si>
  <si>
    <t>9954469669</t>
  </si>
  <si>
    <t>KOILAMATI SC</t>
  </si>
  <si>
    <t>SIKHAMONI BORA</t>
  </si>
  <si>
    <t>09435128661</t>
  </si>
  <si>
    <t>DEITHOR SC</t>
  </si>
  <si>
    <t>BHAROTI TIMUNGPI</t>
  </si>
  <si>
    <t>MERISHA HANSEPI</t>
  </si>
  <si>
    <t>9531215157</t>
  </si>
  <si>
    <t>07399779490</t>
  </si>
  <si>
    <t>187KM</t>
  </si>
  <si>
    <t>9678064889</t>
  </si>
  <si>
    <t>RASHMI KROPI</t>
  </si>
  <si>
    <t>12KM</t>
  </si>
  <si>
    <t>09854786225</t>
  </si>
  <si>
    <t>180km</t>
  </si>
  <si>
    <t>9859106761</t>
  </si>
  <si>
    <t>20KM</t>
  </si>
  <si>
    <t>9954650930</t>
  </si>
  <si>
    <t>171KM</t>
  </si>
  <si>
    <t>9859868830</t>
  </si>
  <si>
    <t>koilamati sc</t>
  </si>
  <si>
    <t>62 km</t>
  </si>
  <si>
    <t>09577217467</t>
  </si>
  <si>
    <t>64 km</t>
  </si>
  <si>
    <t>9613951609</t>
  </si>
  <si>
    <t>KASEN TERONPI</t>
  </si>
  <si>
    <t>kahan Rongpharpi</t>
  </si>
  <si>
    <t>25KM</t>
  </si>
  <si>
    <t>07035671743</t>
  </si>
  <si>
    <t>REETA RONGHANGPI</t>
  </si>
  <si>
    <t>9613187294</t>
  </si>
  <si>
    <t>JUNGU URANG</t>
  </si>
  <si>
    <t>15KM</t>
  </si>
  <si>
    <t>09613037174</t>
  </si>
  <si>
    <t>9854377867</t>
  </si>
  <si>
    <t>09957293384</t>
  </si>
  <si>
    <t>9678661350</t>
  </si>
  <si>
    <t>AMBIKA TOKBIPI</t>
  </si>
  <si>
    <t>TOKO ADONG L.P.SCHOOL</t>
  </si>
  <si>
    <t>18190603001</t>
  </si>
  <si>
    <t>NO. 2 MALASI L.P</t>
  </si>
  <si>
    <t>18190800205</t>
  </si>
  <si>
    <t>TOKO ADONG</t>
  </si>
  <si>
    <t>KANDIR TERON</t>
  </si>
  <si>
    <t>NO. 2 CHOKIHOLA L.P</t>
  </si>
  <si>
    <t>18190603107</t>
  </si>
  <si>
    <t>NO. 2 KIDING TOKBI L.P</t>
  </si>
  <si>
    <t>18190801103</t>
  </si>
  <si>
    <t>Wophong Terong</t>
  </si>
  <si>
    <t>WARFROK L.P</t>
  </si>
  <si>
    <t>18190603407</t>
  </si>
  <si>
    <t>DIRIING L.P.SCHOOL</t>
  </si>
  <si>
    <t>18190802501</t>
  </si>
  <si>
    <t>WARFROK</t>
  </si>
  <si>
    <t>DIRRING</t>
  </si>
  <si>
    <t>RAM LEKTHE  L.P SCHOOL</t>
  </si>
  <si>
    <t>18190603412</t>
  </si>
  <si>
    <t>DEITHOR HIGHER SECONDARY SCHOOL</t>
  </si>
  <si>
    <t>18190601245</t>
  </si>
  <si>
    <t>HIGH</t>
  </si>
  <si>
    <t>SARBONG ENGTI</t>
  </si>
  <si>
    <t>PANJAN SARTHE TISSO</t>
  </si>
  <si>
    <t>KANIA ENGTI</t>
  </si>
  <si>
    <t>BHITORKALIONI GOVT. LPS</t>
  </si>
  <si>
    <t>18190605701</t>
  </si>
  <si>
    <t>RONGAGORA</t>
  </si>
  <si>
    <t>BHITOR KALIYONI</t>
  </si>
  <si>
    <t>BORDEKA TERANG LPS</t>
  </si>
  <si>
    <t>18190801101</t>
  </si>
  <si>
    <t>JOYSINGH DOLOI</t>
  </si>
  <si>
    <t>BORDEKA</t>
  </si>
  <si>
    <t xml:space="preserve">KHOISO TERON  L.P SCHOOL </t>
  </si>
  <si>
    <t>18190603115</t>
  </si>
  <si>
    <t>SEMSON  SING INGTI LPS</t>
  </si>
  <si>
    <t>18190806901</t>
  </si>
  <si>
    <t>KHOISO TERON</t>
  </si>
  <si>
    <t>SEMSON ENGTI</t>
  </si>
  <si>
    <t>MERABHETI L.P</t>
  </si>
  <si>
    <t>18190605303</t>
  </si>
  <si>
    <t>KAT TERON LPS</t>
  </si>
  <si>
    <t>18190804201</t>
  </si>
  <si>
    <t>MERABHITI</t>
  </si>
  <si>
    <t>KAT TERON</t>
  </si>
  <si>
    <t>JONGPHA GOVT.</t>
  </si>
  <si>
    <t>18190603401</t>
  </si>
  <si>
    <t>PANIRAM TOKBI L.P</t>
  </si>
  <si>
    <t>18190804206</t>
  </si>
  <si>
    <t xml:space="preserve">JONGPHA </t>
  </si>
  <si>
    <t>PANIRAM</t>
  </si>
  <si>
    <t>TOKOLANGSO RANGSINA M.E.SCHOOL</t>
  </si>
  <si>
    <t>18190603002</t>
  </si>
  <si>
    <t>UP</t>
  </si>
  <si>
    <t>DEITHOR HIGH SCHOOL</t>
  </si>
  <si>
    <t>18190601238</t>
  </si>
  <si>
    <t>RANGMIRDAN</t>
  </si>
  <si>
    <t>MOHARI RONGPI</t>
  </si>
  <si>
    <t>GOBIN RONGPHAR</t>
  </si>
  <si>
    <t>KOILAMATI ARLONG RUPAT HIGH SCHOOL</t>
  </si>
  <si>
    <t>18190608309</t>
  </si>
  <si>
    <t>BIJULI L.P</t>
  </si>
  <si>
    <t>18190807203</t>
  </si>
  <si>
    <t>BIJULI</t>
  </si>
  <si>
    <t>DOLAMARA</t>
  </si>
  <si>
    <t>BHITOR KALIONI SHYAM GAON L.P</t>
  </si>
  <si>
    <t>18190605702</t>
  </si>
  <si>
    <t>UPPER RONGSALI L.P</t>
  </si>
  <si>
    <t>18190601204</t>
  </si>
  <si>
    <t>SHYAM GAON</t>
  </si>
  <si>
    <t xml:space="preserve">GANPAT GAON L.P </t>
  </si>
  <si>
    <t>18190807206</t>
  </si>
  <si>
    <t>PANJAN HIGH SCHOOL</t>
  </si>
  <si>
    <t>18190606313</t>
  </si>
  <si>
    <t>GANPAT</t>
  </si>
  <si>
    <t>PANJAN PRO. ME SCHOOL</t>
  </si>
  <si>
    <t>18190606302</t>
  </si>
  <si>
    <t>KARDIK LEKTHE L.P</t>
  </si>
  <si>
    <t>18190807207</t>
  </si>
  <si>
    <t>Rechomeli</t>
  </si>
  <si>
    <t>KARDIK</t>
  </si>
  <si>
    <t>Bidya Sing Rongpi</t>
  </si>
  <si>
    <t>BIBIA KRO GAON L.P</t>
  </si>
  <si>
    <t>18190803703</t>
  </si>
  <si>
    <t>AKHOI PUTA L.P</t>
  </si>
  <si>
    <t>18190603709</t>
  </si>
  <si>
    <t>BIBIA KRO</t>
  </si>
  <si>
    <t>AKHOIPUTTA TREAM KRO</t>
  </si>
  <si>
    <t>BAGORI JUNIOR BASIC L.P</t>
  </si>
  <si>
    <t>18190803501</t>
  </si>
  <si>
    <t>me</t>
  </si>
  <si>
    <t>KEKURAHUTI</t>
  </si>
  <si>
    <t>BAGORI</t>
  </si>
  <si>
    <t>KALIONI L.P</t>
  </si>
  <si>
    <t>18190601506</t>
  </si>
  <si>
    <t>SCHOOL</t>
  </si>
  <si>
    <t>KEKANG ADONG ENG. HIGH SCHOOL</t>
  </si>
  <si>
    <t>18190601239</t>
  </si>
  <si>
    <t xml:space="preserve">PUNGADONG  L.P SCHOOL </t>
  </si>
  <si>
    <t>18190603009</t>
  </si>
  <si>
    <t xml:space="preserve">PUNGADONG </t>
  </si>
  <si>
    <t xml:space="preserve">URANG BASTI  L.P SCHOOL </t>
  </si>
  <si>
    <t>18190603114</t>
  </si>
  <si>
    <t>KAKAJAN GOVT.</t>
  </si>
  <si>
    <t>18190803401</t>
  </si>
  <si>
    <t xml:space="preserve">URANG BASTI  </t>
  </si>
  <si>
    <t xml:space="preserve">KAKAJAN </t>
  </si>
  <si>
    <t>LINDOK RONGPI</t>
  </si>
  <si>
    <t>BIBIA PAI</t>
  </si>
  <si>
    <t>UPPER DA DHARA L.P</t>
  </si>
  <si>
    <t>18190802903</t>
  </si>
  <si>
    <t>JONGPHA</t>
  </si>
  <si>
    <t>UPPER DA DHARA</t>
  </si>
  <si>
    <t>9859435387</t>
  </si>
  <si>
    <t>KASEN ENGTIPI</t>
  </si>
  <si>
    <t>THURES DAY</t>
  </si>
  <si>
    <t>60KM</t>
  </si>
  <si>
    <t>09577982176</t>
  </si>
  <si>
    <t>178KM</t>
  </si>
  <si>
    <t>9613456719</t>
  </si>
  <si>
    <t>FRI DAY</t>
  </si>
  <si>
    <t>MON DAY</t>
  </si>
  <si>
    <t>43KM</t>
  </si>
  <si>
    <t>07399732025</t>
  </si>
  <si>
    <t>184KM</t>
  </si>
  <si>
    <t>UPPER PANJAN SC</t>
  </si>
  <si>
    <t>REENA BEYPI</t>
  </si>
  <si>
    <t>REBEKA RONGPHARPI</t>
  </si>
  <si>
    <t>TUES DAY</t>
  </si>
  <si>
    <t>56KM</t>
  </si>
  <si>
    <t>9435510852</t>
  </si>
  <si>
    <t>66KM</t>
  </si>
  <si>
    <t>WEDNESS DAY</t>
  </si>
  <si>
    <t>57km</t>
  </si>
  <si>
    <t>193KM</t>
  </si>
  <si>
    <t>9435833512</t>
  </si>
  <si>
    <t>MERABHITY SC</t>
  </si>
  <si>
    <t>CATHERIN SINGNERPI</t>
  </si>
  <si>
    <t>PREMI RONGPHARPI</t>
  </si>
  <si>
    <t>41KM</t>
  </si>
  <si>
    <t>09954103279</t>
  </si>
  <si>
    <t>9854739571</t>
  </si>
  <si>
    <t>ESTHER ENGTIPI</t>
  </si>
  <si>
    <t>30KM</t>
  </si>
  <si>
    <t>07896553294</t>
  </si>
  <si>
    <t>201KM</t>
  </si>
  <si>
    <t>9854826097</t>
  </si>
  <si>
    <t>07399616289</t>
  </si>
  <si>
    <t>RONGMONGVE SC</t>
  </si>
  <si>
    <t>NIKA RONGHANGPI</t>
  </si>
  <si>
    <t>8472985660</t>
  </si>
  <si>
    <t>38KM</t>
  </si>
  <si>
    <t>09577704349</t>
  </si>
  <si>
    <t>199KM</t>
  </si>
  <si>
    <t>9864707313</t>
  </si>
  <si>
    <t>BINA RONGHANGPI</t>
  </si>
  <si>
    <t>61KM</t>
  </si>
  <si>
    <t>09435510852</t>
  </si>
  <si>
    <t>198KM</t>
  </si>
  <si>
    <t>9859768775</t>
  </si>
  <si>
    <t>RUPALI RONGHANGPI</t>
  </si>
  <si>
    <t>34km</t>
  </si>
  <si>
    <t>7035617920</t>
  </si>
  <si>
    <t>185KM</t>
  </si>
  <si>
    <t>8752900972</t>
  </si>
  <si>
    <t>LEEMA RONGPHARPI</t>
  </si>
  <si>
    <t>34KM</t>
  </si>
  <si>
    <t>9435636421</t>
  </si>
  <si>
    <t>156km</t>
  </si>
  <si>
    <t>7896164591</t>
  </si>
  <si>
    <t>182KM</t>
  </si>
  <si>
    <t>9854833544</t>
  </si>
  <si>
    <t>JUNAKI TERANGPI</t>
  </si>
  <si>
    <t>9859302066</t>
  </si>
  <si>
    <t>37KM</t>
  </si>
  <si>
    <t>09854571186</t>
  </si>
  <si>
    <t>21KM</t>
  </si>
  <si>
    <t>9401552420</t>
  </si>
  <si>
    <t>SILIMKHUWA SC</t>
  </si>
  <si>
    <t>MINA RONGPIPI</t>
  </si>
  <si>
    <t>MERINA KILLINGPI</t>
  </si>
  <si>
    <t>182km</t>
  </si>
  <si>
    <t>9577440310</t>
  </si>
  <si>
    <t>NIKA RONGPIPI</t>
  </si>
  <si>
    <t>28KM</t>
  </si>
  <si>
    <t>09859350585</t>
  </si>
  <si>
    <t>26KM</t>
  </si>
  <si>
    <t>9854546613</t>
  </si>
  <si>
    <t>44KM</t>
  </si>
  <si>
    <t>9435506523</t>
  </si>
  <si>
    <t>71KM</t>
  </si>
  <si>
    <t>SIKHAMONI BORAH</t>
  </si>
  <si>
    <t>KASANG ENGTIPI</t>
  </si>
  <si>
    <t>9859547173</t>
  </si>
  <si>
    <t>22KM</t>
  </si>
  <si>
    <t>9954967914</t>
  </si>
  <si>
    <t>KAVE TERONPI</t>
  </si>
  <si>
    <t>PREETY SINGNARPI</t>
  </si>
  <si>
    <t>188KM</t>
  </si>
  <si>
    <t>ROMONI BEYPI</t>
  </si>
  <si>
    <t>09577586713</t>
  </si>
  <si>
    <t>MOZADERGAON SC</t>
  </si>
  <si>
    <t>REBECCA KHULUNG</t>
  </si>
  <si>
    <t>MIRBON ENGTIPI</t>
  </si>
  <si>
    <t>208KM</t>
  </si>
  <si>
    <t>KHIRANG GOVT L.P</t>
  </si>
  <si>
    <t>18190603402</t>
  </si>
  <si>
    <t>NEW BALIJAN L.P</t>
  </si>
  <si>
    <t>18190603403</t>
  </si>
  <si>
    <t>Sar-et Rongphar</t>
  </si>
  <si>
    <t>Vive Rongpi</t>
  </si>
  <si>
    <t>CHOSHENGLARI L.P</t>
  </si>
  <si>
    <t>18190603404</t>
  </si>
  <si>
    <t>SARIHUTI ENGLISH L.P</t>
  </si>
  <si>
    <t>18190603405</t>
  </si>
  <si>
    <t>Lindok Rongpi</t>
  </si>
  <si>
    <t>Chokihola Shyam Gaon</t>
  </si>
  <si>
    <t>Bongthe rongpi</t>
  </si>
  <si>
    <t>Sarbong Engti</t>
  </si>
  <si>
    <t>LT. CHANDRASING TISSO KARBI MEDIUM L.P SCHOOL</t>
  </si>
  <si>
    <t>18190603418</t>
  </si>
  <si>
    <t>CHOKIHOLA ENGLISH</t>
  </si>
  <si>
    <t>18190603701</t>
  </si>
  <si>
    <t>BALIJAN D/C L.P</t>
  </si>
  <si>
    <t>18190603702</t>
  </si>
  <si>
    <t>Panjan sarthe Tisso</t>
  </si>
  <si>
    <t>Panjan Borsing Bey</t>
  </si>
  <si>
    <t xml:space="preserve">CHOKIHOLA SHYAM GAON </t>
  </si>
  <si>
    <t>18190603704</t>
  </si>
  <si>
    <t>Kiri Engti</t>
  </si>
  <si>
    <t>Panjan Kathar Gaon</t>
  </si>
  <si>
    <t>RONGBONG TERANG L.P</t>
  </si>
  <si>
    <t>18190603707</t>
  </si>
  <si>
    <t>NO.1 CHOKIHOLA L.P</t>
  </si>
  <si>
    <t>18190603708</t>
  </si>
  <si>
    <t>Rongagora</t>
  </si>
  <si>
    <t>Hirhiri Sarthe teron</t>
  </si>
  <si>
    <t>SARTHE TOKBI L.P</t>
  </si>
  <si>
    <t>18190603710</t>
  </si>
  <si>
    <t>Hirhiri Thengal Gaon</t>
  </si>
  <si>
    <t>Kalioni Ravan Teron</t>
  </si>
  <si>
    <t xml:space="preserve">PORAJAN INGTI  L.P SCHOOL </t>
  </si>
  <si>
    <t>18190603716</t>
  </si>
  <si>
    <t>KHANARI L.P</t>
  </si>
  <si>
    <t>18190604201</t>
  </si>
  <si>
    <t>Moja Tisso</t>
  </si>
  <si>
    <t>Langtuk Terang</t>
  </si>
  <si>
    <t xml:space="preserve">CHOSENTONRI  L.P SCHOOL </t>
  </si>
  <si>
    <t>18190604203</t>
  </si>
  <si>
    <t>LINDOK</t>
  </si>
  <si>
    <t>18190605301</t>
  </si>
  <si>
    <t>Longki Lekthe</t>
  </si>
  <si>
    <t>Sam Rongpi</t>
  </si>
  <si>
    <t>RONGAGORA GOVT L.P</t>
  </si>
  <si>
    <t>18190605304</t>
  </si>
  <si>
    <t>Chirilangso Rongpi Amang</t>
  </si>
  <si>
    <t>Vosaru Rongpi</t>
  </si>
  <si>
    <t xml:space="preserve">MERABHETI  L.P SCHOOL </t>
  </si>
  <si>
    <t>18190605305</t>
  </si>
  <si>
    <t>KHOWANI L.P</t>
  </si>
  <si>
    <t>18190605601</t>
  </si>
  <si>
    <t>Gorh Bosti</t>
  </si>
  <si>
    <t>Sarat Rongpi</t>
  </si>
  <si>
    <t>Hirhiri  sar-et Rongphar</t>
  </si>
  <si>
    <t>BHITORKALIONI GOVT.</t>
  </si>
  <si>
    <t>Mensing Ronghang</t>
  </si>
  <si>
    <t>Hirhiri Hemai Killing</t>
  </si>
  <si>
    <t>BEN SING L.P</t>
  </si>
  <si>
    <t>18190600101</t>
  </si>
  <si>
    <t>KHOR SING GOVT. L.P</t>
  </si>
  <si>
    <t>18190600102</t>
  </si>
  <si>
    <t>LANGMILI L.P</t>
  </si>
  <si>
    <t>18190600103</t>
  </si>
  <si>
    <t>LANGSOMEPI L.P</t>
  </si>
  <si>
    <t>18190600104</t>
  </si>
  <si>
    <t>TARALANGSO ENGLISH L.P.SCHOOL</t>
  </si>
  <si>
    <t>18190600108</t>
  </si>
  <si>
    <t>SARTHE RONGPI</t>
  </si>
  <si>
    <t>18190600301</t>
  </si>
  <si>
    <t>HIRHIRI GOVT L.P</t>
  </si>
  <si>
    <t>18190600303</t>
  </si>
  <si>
    <t xml:space="preserve">HIRHIRI THENGAL GAON </t>
  </si>
  <si>
    <t>18190600304</t>
  </si>
  <si>
    <t>chowkihola nilip</t>
  </si>
  <si>
    <t>sika engtipi</t>
  </si>
  <si>
    <t>Kunti Rongchehorpi</t>
  </si>
  <si>
    <t>28km</t>
  </si>
  <si>
    <t xml:space="preserve"> Upper panjan sc</t>
  </si>
  <si>
    <t>Rina Beypi</t>
  </si>
  <si>
    <t>esthar engtipi</t>
  </si>
  <si>
    <t>25km</t>
  </si>
  <si>
    <t>40km</t>
  </si>
  <si>
    <t>kasen engtipi</t>
  </si>
  <si>
    <t>08km</t>
  </si>
  <si>
    <t>Wednesday</t>
  </si>
  <si>
    <t>Tarapung sc</t>
  </si>
  <si>
    <t>Projoli Terangpi</t>
  </si>
  <si>
    <t>Ambika Tokbipi</t>
  </si>
  <si>
    <t>chowkihola  nilip</t>
  </si>
  <si>
    <t>Kasen engtipi</t>
  </si>
  <si>
    <t>06km</t>
  </si>
  <si>
    <t>30km</t>
  </si>
  <si>
    <t>33km</t>
  </si>
  <si>
    <t>Meraveti</t>
  </si>
  <si>
    <t>Kathrine Signarpi</t>
  </si>
  <si>
    <t>leema Rongpharpi</t>
  </si>
  <si>
    <t>Merabheti sc</t>
  </si>
  <si>
    <t>27km</t>
  </si>
  <si>
    <t>45km</t>
  </si>
  <si>
    <t>chokihola phc</t>
  </si>
  <si>
    <t>10km</t>
  </si>
  <si>
    <t>STURDAY</t>
  </si>
  <si>
    <t>Bali ram Teran</t>
  </si>
  <si>
    <t>Sarthe Rongphar</t>
  </si>
  <si>
    <t>Nankagarh</t>
  </si>
  <si>
    <t>Sarthe Terang</t>
  </si>
  <si>
    <t>Khirang Rengma</t>
  </si>
  <si>
    <t>Block Area</t>
  </si>
  <si>
    <t>Engleng pather</t>
  </si>
  <si>
    <t>jirlangso</t>
  </si>
  <si>
    <t>lkso Ronghang</t>
  </si>
  <si>
    <t>Taralangso</t>
  </si>
  <si>
    <t>jaminder terangpi</t>
  </si>
  <si>
    <t>dolamara no.2</t>
  </si>
  <si>
    <t>Tekela engti</t>
  </si>
  <si>
    <t>Mongolsai</t>
  </si>
  <si>
    <t>langkanngthai</t>
  </si>
  <si>
    <t>lokhai athoi</t>
  </si>
  <si>
    <t>Lokhon Teron</t>
  </si>
  <si>
    <t>Rongkhelan</t>
  </si>
  <si>
    <t>joising doloi</t>
  </si>
  <si>
    <t>longkai tisso</t>
  </si>
  <si>
    <t>Jor Engleng</t>
  </si>
  <si>
    <t>Balijan Rengma Gaon</t>
  </si>
  <si>
    <t>mekve tokbi</t>
  </si>
  <si>
    <t>rongjangphong</t>
  </si>
  <si>
    <t>Vatprok Hanse Gaon</t>
  </si>
  <si>
    <t>Daplang Tisso Gaon</t>
  </si>
  <si>
    <t>Tarkonglimjir</t>
  </si>
  <si>
    <t>Chokihola no 2</t>
  </si>
  <si>
    <t>Dakhara bey gaon</t>
  </si>
  <si>
    <t>Satiyana</t>
  </si>
  <si>
    <t>Rishak-hidi</t>
  </si>
  <si>
    <t>Borjan</t>
  </si>
  <si>
    <t>Atha Tisso</t>
  </si>
  <si>
    <t>inghet Langso</t>
  </si>
  <si>
    <t>Tiharu bosti</t>
  </si>
  <si>
    <t>Terang anglong</t>
  </si>
  <si>
    <t>Sarkangsam</t>
  </si>
  <si>
    <t>Kailamati Sing Terang</t>
  </si>
  <si>
    <t>Deihori rongpi</t>
  </si>
  <si>
    <t>Bormeria</t>
  </si>
  <si>
    <t>Chingthong hansek</t>
  </si>
  <si>
    <t>Langso thedong</t>
  </si>
  <si>
    <t>KehaiKro</t>
  </si>
  <si>
    <t>Englongehedon</t>
  </si>
  <si>
    <t>Majung Teron</t>
  </si>
  <si>
    <t>Jari Singnar</t>
  </si>
  <si>
    <t>Langtuk Kathar</t>
  </si>
  <si>
    <t>Pangti kro</t>
  </si>
  <si>
    <t>Recho Mili</t>
  </si>
  <si>
    <t>Kiri Langso</t>
  </si>
  <si>
    <t>Thenglong</t>
  </si>
  <si>
    <t>Rongniher</t>
  </si>
  <si>
    <t>hema Engti</t>
  </si>
  <si>
    <t>bosumline</t>
  </si>
  <si>
    <t>dokhara no. 2</t>
  </si>
  <si>
    <t>Dokhara Beygaon</t>
  </si>
  <si>
    <t>kamson rongpi</t>
  </si>
  <si>
    <t>holiram engleng</t>
  </si>
  <si>
    <t>raidong engti</t>
  </si>
  <si>
    <t>Hirhiri sarthe Teron</t>
  </si>
  <si>
    <t>Hirhirii sar et rongphar</t>
  </si>
  <si>
    <t>Bogaram tokbi</t>
  </si>
  <si>
    <t>bhaktagaon</t>
  </si>
  <si>
    <t>basa kareng</t>
  </si>
  <si>
    <t>Pitar kro</t>
  </si>
  <si>
    <t>Sarbe Kro</t>
  </si>
  <si>
    <t>mazong terang</t>
  </si>
  <si>
    <t>rongchiher</t>
  </si>
  <si>
    <t>bashbari</t>
  </si>
  <si>
    <t>TARADONG ANGJOK TERANG</t>
  </si>
  <si>
    <t>TARADONG ANGJOK HANSE</t>
  </si>
  <si>
    <t>LOKIHA SUBAR</t>
  </si>
  <si>
    <t>THONG TERON</t>
  </si>
  <si>
    <t>ANGJOK RONGPI</t>
  </si>
  <si>
    <t>BAPURAM TISSO</t>
  </si>
  <si>
    <t>LAXMIJURI</t>
  </si>
  <si>
    <t>DHON KRO</t>
  </si>
  <si>
    <t>Rashmi Kropi</t>
  </si>
  <si>
    <t>184km</t>
  </si>
  <si>
    <t>194km</t>
  </si>
  <si>
    <t>179km</t>
  </si>
  <si>
    <t>50km</t>
  </si>
  <si>
    <t>66km</t>
  </si>
  <si>
    <t>190km</t>
  </si>
  <si>
    <t>20km</t>
  </si>
  <si>
    <t>188km</t>
  </si>
  <si>
    <t>12km</t>
  </si>
  <si>
    <t>18km</t>
  </si>
  <si>
    <t>199km</t>
  </si>
  <si>
    <t>95km</t>
  </si>
  <si>
    <t>Saturday</t>
  </si>
  <si>
    <t>Sunday</t>
  </si>
  <si>
    <t>99km</t>
  </si>
  <si>
    <t>dokhora</t>
  </si>
  <si>
    <t>24km</t>
  </si>
  <si>
    <t>dokhara</t>
  </si>
  <si>
    <t>22km</t>
  </si>
  <si>
    <t>65KM</t>
  </si>
  <si>
    <t>70KM</t>
  </si>
  <si>
    <t>55km</t>
  </si>
  <si>
    <t>Meena teronpi</t>
  </si>
  <si>
    <t>13km</t>
  </si>
  <si>
    <t>koilamati sing terang</t>
  </si>
  <si>
    <t>deihori sc</t>
  </si>
  <si>
    <t>Ajanta Bora</t>
  </si>
  <si>
    <t>Malasipathar mphc</t>
  </si>
  <si>
    <t>Bonti gogoi</t>
  </si>
  <si>
    <t>Jina Rongche hor</t>
  </si>
  <si>
    <t>Satur Day</t>
  </si>
  <si>
    <t>60 km</t>
  </si>
  <si>
    <t>61 km</t>
  </si>
  <si>
    <t>189km</t>
  </si>
  <si>
    <t>67km</t>
  </si>
  <si>
    <t>177km</t>
  </si>
  <si>
    <t>HALOWA Khaising</t>
  </si>
  <si>
    <t xml:space="preserve">KOHORA </t>
  </si>
  <si>
    <t>Sikari Rongphar</t>
  </si>
  <si>
    <t>Nihang Tokbi</t>
  </si>
  <si>
    <t>PANJAN</t>
  </si>
  <si>
    <t>18190606301</t>
  </si>
  <si>
    <t>LUMJONG L.P</t>
  </si>
  <si>
    <t>18190606303</t>
  </si>
  <si>
    <t>Hemai Engti</t>
  </si>
  <si>
    <t>Ponka Lekthe</t>
  </si>
  <si>
    <t xml:space="preserve">PANJAN ENGLISH </t>
  </si>
  <si>
    <t>18190606304</t>
  </si>
  <si>
    <t xml:space="preserve">SARBONG INGTI  L.P SCHOOL </t>
  </si>
  <si>
    <t>18190606305</t>
  </si>
  <si>
    <t>Volunteer</t>
  </si>
  <si>
    <t>Rongkimi Rongphar</t>
  </si>
  <si>
    <t>RANGSIBON ENG LP</t>
  </si>
  <si>
    <t>18190606315</t>
  </si>
  <si>
    <t>Rongbonghat Paisa Engti</t>
  </si>
  <si>
    <t>Deihori Hevikang</t>
  </si>
  <si>
    <t>BETHILANGSO L.P</t>
  </si>
  <si>
    <t>18190606903</t>
  </si>
  <si>
    <t>HANGIK LANGSO L.P</t>
  </si>
  <si>
    <t>18190606904</t>
  </si>
  <si>
    <t>Deihori Songron</t>
  </si>
  <si>
    <t>Thijoklangso</t>
  </si>
  <si>
    <t>NO. 2 BORLANGSO L.P</t>
  </si>
  <si>
    <t>18190606907</t>
  </si>
  <si>
    <t>NO. 1 BORPUNG L.P</t>
  </si>
  <si>
    <t>18190606908</t>
  </si>
  <si>
    <t>Wophong Hanse</t>
  </si>
  <si>
    <t>Thekong Terang</t>
  </si>
  <si>
    <t>LOWER TARAPUNG L.P</t>
  </si>
  <si>
    <t>18190606909</t>
  </si>
  <si>
    <t>JIPI L.P</t>
  </si>
  <si>
    <t>18190606910</t>
  </si>
  <si>
    <t>Uppar Deihori Sarthe Signar</t>
  </si>
  <si>
    <t>Rongpiso Arong</t>
  </si>
  <si>
    <t>PITILANGSO L.P</t>
  </si>
  <si>
    <t>18190606911</t>
  </si>
  <si>
    <t>UPPER TARAPUNG L.P</t>
  </si>
  <si>
    <t>18190606912</t>
  </si>
  <si>
    <t>Men Hanse</t>
  </si>
  <si>
    <t>Rongbonghat</t>
  </si>
  <si>
    <t>BORPUNG SARTHE TIMUNG L.P</t>
  </si>
  <si>
    <t>18190606915</t>
  </si>
  <si>
    <t xml:space="preserve">DHEROLA TOKBI  L.P SCHOOL </t>
  </si>
  <si>
    <t>18190606924</t>
  </si>
  <si>
    <t>Thedong</t>
  </si>
  <si>
    <t>Henboka</t>
  </si>
  <si>
    <t>RANGALI LANGTUK  L.P SCHOOL</t>
  </si>
  <si>
    <t>18190607201</t>
  </si>
  <si>
    <t>NUMBOR NODI L.P</t>
  </si>
  <si>
    <t>18190607202</t>
  </si>
  <si>
    <t>Thijoklangso kathar gaon</t>
  </si>
  <si>
    <t>kehai Rongpi</t>
  </si>
  <si>
    <t>RONGKIMI L.P</t>
  </si>
  <si>
    <t>18190607203</t>
  </si>
  <si>
    <t>LANGTHOITHEPI  L.P</t>
  </si>
  <si>
    <t>18190607205</t>
  </si>
  <si>
    <t>lsongtuk rongpi</t>
  </si>
  <si>
    <t>basa terang</t>
  </si>
  <si>
    <t>18190600106</t>
  </si>
  <si>
    <t>ENGLONG CHEDON L.P</t>
  </si>
  <si>
    <t>18190600107</t>
  </si>
  <si>
    <t>LANGPARPAN L.P</t>
  </si>
  <si>
    <t>18190601213</t>
  </si>
  <si>
    <t>RONGSALI D/C L.P</t>
  </si>
  <si>
    <t>18190601214</t>
  </si>
  <si>
    <t>RONGSANTI MEROK L.P</t>
  </si>
  <si>
    <t>18190601205</t>
  </si>
  <si>
    <t>Balichanda</t>
  </si>
  <si>
    <t>TARA DONG L.P</t>
  </si>
  <si>
    <t>18190601202</t>
  </si>
  <si>
    <t xml:space="preserve">KALIONI ANGJOK TERANG </t>
  </si>
  <si>
    <t>18190601203</t>
  </si>
  <si>
    <t>phonglangso</t>
  </si>
  <si>
    <t>Sugandhi Tamuli</t>
  </si>
  <si>
    <t>Nabami Engtipi</t>
  </si>
  <si>
    <t>165km</t>
  </si>
  <si>
    <t>175km</t>
  </si>
  <si>
    <t>42km</t>
  </si>
  <si>
    <t>56km</t>
  </si>
  <si>
    <t>deihori mdlh</t>
  </si>
  <si>
    <t>32km</t>
  </si>
  <si>
    <t>70km</t>
  </si>
  <si>
    <t>44km</t>
  </si>
  <si>
    <t>thony Rengma</t>
  </si>
  <si>
    <t>hena Engtipi</t>
  </si>
  <si>
    <t>26km</t>
  </si>
  <si>
    <t>deithor sc</t>
  </si>
  <si>
    <t>Bharati Timungpi</t>
  </si>
  <si>
    <t>kopur Teronpi</t>
  </si>
  <si>
    <t>Rangsali sc</t>
  </si>
  <si>
    <t xml:space="preserve">51km </t>
  </si>
  <si>
    <t>77km</t>
  </si>
  <si>
    <t>54km</t>
  </si>
  <si>
    <t xml:space="preserve">LANGSOMEPI  L.P SCHOOL </t>
  </si>
  <si>
    <t>18190607206</t>
  </si>
  <si>
    <t xml:space="preserve">NAMBOR NADI  L.P SCHOOL </t>
  </si>
  <si>
    <t>18190607208</t>
  </si>
  <si>
    <t>Hokeng Langso</t>
  </si>
  <si>
    <t>Rongsali</t>
  </si>
  <si>
    <t>SARTHE RONGPI KARBI MED L.P.SCHOOL</t>
  </si>
  <si>
    <t>18190607301</t>
  </si>
  <si>
    <t>BEPARI GOVT.</t>
  </si>
  <si>
    <t>18190607303</t>
  </si>
  <si>
    <t>Rongsali Driver Terang</t>
  </si>
  <si>
    <t>Lokho Athoi</t>
  </si>
  <si>
    <t xml:space="preserve">PHANCHEROP  L.P SCHOOL </t>
  </si>
  <si>
    <t>18190607701</t>
  </si>
  <si>
    <t>UPPER DAIGRUNG ENGLISH</t>
  </si>
  <si>
    <t>18190607702</t>
  </si>
  <si>
    <t>Rongsali Ronghangpi</t>
  </si>
  <si>
    <t>Uppar Tarapung</t>
  </si>
  <si>
    <t>BALIJAN ENGLISH</t>
  </si>
  <si>
    <t>18190607703</t>
  </si>
  <si>
    <t>NAGA RENGMA L.P</t>
  </si>
  <si>
    <t>18190607704</t>
  </si>
  <si>
    <t>Lower Tarapung</t>
  </si>
  <si>
    <t>Bogaram Tokbi</t>
  </si>
  <si>
    <t>MAIGAON L.P</t>
  </si>
  <si>
    <t>18190608301</t>
  </si>
  <si>
    <t>DOIGRUNG KOILAMATI L.P.SCHOOL</t>
  </si>
  <si>
    <t xml:space="preserve">bachekrang </t>
  </si>
  <si>
    <t>Jamindar Terang</t>
  </si>
  <si>
    <t>SARTHE TERANG L.P</t>
  </si>
  <si>
    <t>18190608304</t>
  </si>
  <si>
    <t>Dolamara Bazar</t>
  </si>
  <si>
    <t>Nonka Garh</t>
  </si>
  <si>
    <t>LANGSOMEPI (JONGPHA) L.P SCHOOL</t>
  </si>
  <si>
    <t>18190608308</t>
  </si>
  <si>
    <t>KASOMARI  L.P</t>
  </si>
  <si>
    <t>18190608501</t>
  </si>
  <si>
    <t>Ram lakthe</t>
  </si>
  <si>
    <t xml:space="preserve">PHONGLANGSO  L.P SCHOOL </t>
  </si>
  <si>
    <t>18190608503</t>
  </si>
  <si>
    <t>Clekso</t>
  </si>
  <si>
    <t>Langkangthai</t>
  </si>
  <si>
    <t>CHINGTHUR ME SCHOOL</t>
  </si>
  <si>
    <t>Bhokto gaon</t>
  </si>
  <si>
    <t>Mekve Tokbi</t>
  </si>
  <si>
    <t>CHINTHUR HIGH SCHOOL</t>
  </si>
  <si>
    <t>high</t>
  </si>
  <si>
    <t>LUTHER ENGLISH SCHOOL</t>
  </si>
  <si>
    <t>Werang Terang</t>
  </si>
  <si>
    <t>Gampath Basti</t>
  </si>
  <si>
    <t xml:space="preserve">DA-DHORA </t>
  </si>
  <si>
    <t>Dolamara no 2</t>
  </si>
  <si>
    <t>Rongjang pheng</t>
  </si>
  <si>
    <t>Kakajan</t>
  </si>
  <si>
    <t>Malsi</t>
  </si>
  <si>
    <t>Bijuli</t>
  </si>
  <si>
    <t>Dolamara</t>
  </si>
  <si>
    <t>bagori</t>
  </si>
  <si>
    <t>Kohora</t>
  </si>
  <si>
    <t>Rongnihang</t>
  </si>
  <si>
    <t>Dring Lakhe</t>
  </si>
  <si>
    <t>Da Dhora</t>
  </si>
  <si>
    <t>DEITHOR BASIC L.P</t>
  </si>
  <si>
    <t>18190601212</t>
  </si>
  <si>
    <t>ARTUBONGLONG L.P</t>
  </si>
  <si>
    <t>18190601206</t>
  </si>
  <si>
    <t>RONGTEKE L.P</t>
  </si>
  <si>
    <t>18190601209</t>
  </si>
  <si>
    <t>HIRHIRI ENGLISH L.P</t>
  </si>
  <si>
    <t>18190600305</t>
  </si>
  <si>
    <t>RANGSALI ENGLISH</t>
  </si>
  <si>
    <t>18190601201</t>
  </si>
  <si>
    <t>KEHAI KRO</t>
  </si>
  <si>
    <t>LANGTHAITHEPI</t>
  </si>
  <si>
    <t>PHONGLAGSO</t>
  </si>
  <si>
    <t>HOKENG LANGSO</t>
  </si>
  <si>
    <t>47km</t>
  </si>
  <si>
    <t>dolamara sc</t>
  </si>
  <si>
    <t>Kawe Teronpi</t>
  </si>
  <si>
    <t>Tado Phangchopi</t>
  </si>
  <si>
    <t>123km</t>
  </si>
  <si>
    <t>41km</t>
  </si>
  <si>
    <t>chowkihola phc</t>
  </si>
  <si>
    <t>Anima Surin</t>
  </si>
  <si>
    <t>Amphu Teronpi</t>
  </si>
  <si>
    <t>84729 83812</t>
  </si>
  <si>
    <t>160km</t>
  </si>
  <si>
    <t>84729 83813</t>
  </si>
  <si>
    <t>130km</t>
  </si>
  <si>
    <t>diring sc</t>
  </si>
  <si>
    <t>Rinu Buraguhain</t>
  </si>
  <si>
    <t>Mithi Engtipi</t>
  </si>
  <si>
    <t>NULL</t>
  </si>
  <si>
    <t>144km</t>
  </si>
  <si>
    <t>7399894648</t>
  </si>
  <si>
    <t>76KM</t>
  </si>
  <si>
    <t>9859984572</t>
  </si>
</sst>
</file>

<file path=xl/styles.xml><?xml version="1.0" encoding="utf-8"?>
<styleSheet xmlns="http://schemas.openxmlformats.org/spreadsheetml/2006/main">
  <numFmts count="1">
    <numFmt numFmtId="164" formatCode="[$-409]d/mmm/yy;@"/>
  </numFmts>
  <fonts count="39">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0"/>
      <color rgb="FF002060"/>
      <name val="Cambria"/>
      <family val="1"/>
      <scheme val="major"/>
    </font>
    <font>
      <sz val="12"/>
      <color theme="1"/>
      <name val="Calibri"/>
      <family val="2"/>
      <scheme val="minor"/>
    </font>
    <font>
      <sz val="11"/>
      <color indexed="8"/>
      <name val="Calibri"/>
      <family val="2"/>
      <charset val="1"/>
    </font>
    <font>
      <sz val="11"/>
      <name val="Calibri"/>
      <family val="2"/>
      <charset val="1"/>
    </font>
    <font>
      <sz val="11"/>
      <name val="'arial narrow'"/>
    </font>
    <font>
      <sz val="11"/>
      <color rgb="FF000000"/>
      <name val="Calibri"/>
      <family val="2"/>
    </font>
    <font>
      <sz val="11"/>
      <name val="Calibri"/>
      <family val="2"/>
      <scheme val="minor"/>
    </font>
    <font>
      <sz val="11"/>
      <name val="Arial Narrow"/>
      <family val="2"/>
    </font>
    <font>
      <sz val="11"/>
      <color theme="1"/>
      <name val="Times New Roman"/>
      <family val="1"/>
    </font>
    <font>
      <sz val="10"/>
      <name val="Calibri"/>
      <family val="2"/>
      <scheme val="minor"/>
    </font>
    <font>
      <sz val="9"/>
      <color rgb="FF000000"/>
      <name val="Calibri"/>
      <family val="2"/>
    </font>
    <font>
      <sz val="10"/>
      <name val="'arial narrow'"/>
    </font>
    <font>
      <sz val="10"/>
      <color theme="1"/>
      <name val="Calibri"/>
      <family val="2"/>
      <scheme val="minor"/>
    </font>
    <font>
      <sz val="12"/>
      <name val="Arial Narrow"/>
      <family val="2"/>
    </font>
    <font>
      <sz val="12"/>
      <color indexed="8"/>
      <name val="Calibri"/>
      <family val="2"/>
      <charset val="1"/>
    </font>
    <font>
      <sz val="12"/>
      <color theme="1"/>
      <name val="Arial Narrow"/>
      <family val="2"/>
    </font>
    <font>
      <sz val="12"/>
      <color rgb="FF000000"/>
      <name val="Calibri"/>
      <family val="2"/>
    </font>
    <font>
      <sz val="12"/>
      <name val="'arial narrow'"/>
    </font>
    <font>
      <sz val="12"/>
      <color theme="1"/>
      <name val="Times New Roman"/>
      <family val="1"/>
    </font>
    <font>
      <sz val="10"/>
      <color indexed="8"/>
      <name val="Arial"/>
      <family val="2"/>
    </font>
    <font>
      <sz val="12"/>
      <color indexed="8"/>
      <name val="Times New Roman"/>
      <family val="1"/>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20" fillId="0" borderId="0"/>
    <xf numFmtId="0" fontId="37" fillId="0" borderId="0"/>
  </cellStyleXfs>
  <cellXfs count="233">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19" fillId="0" borderId="1" xfId="0" applyFont="1" applyBorder="1" applyProtection="1">
      <protection locked="0"/>
    </xf>
    <xf numFmtId="0" fontId="21" fillId="10" borderId="11" xfId="1" applyFont="1" applyFill="1" applyBorder="1" applyAlignment="1" applyProtection="1">
      <alignment horizontal="center" vertical="center" wrapText="1"/>
      <protection locked="0"/>
    </xf>
    <xf numFmtId="0" fontId="0" fillId="10" borderId="1" xfId="0" applyFill="1" applyBorder="1" applyAlignment="1" applyProtection="1">
      <alignment wrapText="1"/>
      <protection locked="0"/>
    </xf>
    <xf numFmtId="0" fontId="22" fillId="10" borderId="12" xfId="0" applyFont="1" applyFill="1" applyBorder="1" applyAlignment="1" applyProtection="1">
      <alignment horizontal="center" vertical="center" wrapText="1"/>
      <protection locked="0"/>
    </xf>
    <xf numFmtId="0" fontId="0" fillId="10" borderId="1" xfId="0" applyFill="1" applyBorder="1" applyProtection="1">
      <protection locked="0"/>
    </xf>
    <xf numFmtId="0" fontId="0" fillId="10" borderId="1" xfId="0" applyFill="1" applyBorder="1" applyAlignment="1" applyProtection="1">
      <alignment horizontal="center"/>
      <protection locked="0"/>
    </xf>
    <xf numFmtId="0" fontId="23" fillId="10" borderId="12" xfId="0" applyFont="1" applyFill="1" applyBorder="1" applyAlignment="1" applyProtection="1">
      <alignment horizontal="center"/>
      <protection locked="0"/>
    </xf>
    <xf numFmtId="0" fontId="20" fillId="10" borderId="11" xfId="1" applyFont="1" applyFill="1" applyBorder="1" applyAlignment="1" applyProtection="1">
      <alignment horizontal="center" vertical="center" wrapText="1"/>
      <protection locked="0"/>
    </xf>
    <xf numFmtId="1" fontId="3" fillId="10" borderId="1" xfId="0" applyNumberFormat="1" applyFont="1" applyFill="1" applyBorder="1" applyAlignment="1" applyProtection="1">
      <alignment horizontal="center" vertical="center" wrapText="1"/>
      <protection locked="0"/>
    </xf>
    <xf numFmtId="0" fontId="0" fillId="10" borderId="1" xfId="0" applyFont="1" applyFill="1" applyBorder="1" applyAlignment="1" applyProtection="1">
      <alignment horizontal="center"/>
      <protection locked="0"/>
    </xf>
    <xf numFmtId="0" fontId="3" fillId="10" borderId="1" xfId="0" applyFont="1" applyFill="1" applyBorder="1" applyAlignment="1" applyProtection="1">
      <alignment horizontal="center" vertical="center" wrapText="1"/>
      <protection locked="0"/>
    </xf>
    <xf numFmtId="0" fontId="24" fillId="10" borderId="1" xfId="0" applyFont="1" applyFill="1" applyBorder="1" applyAlignment="1" applyProtection="1">
      <alignment horizontal="center"/>
      <protection locked="0"/>
    </xf>
    <xf numFmtId="0" fontId="0" fillId="10" borderId="1" xfId="0" applyFill="1" applyBorder="1" applyAlignment="1" applyProtection="1">
      <alignment horizontal="center" wrapText="1"/>
      <protection locked="0"/>
    </xf>
    <xf numFmtId="0" fontId="24" fillId="10" borderId="1" xfId="0" applyFont="1" applyFill="1" applyBorder="1" applyAlignment="1" applyProtection="1">
      <alignment horizontal="center" wrapText="1"/>
      <protection locked="0"/>
    </xf>
    <xf numFmtId="0" fontId="0" fillId="10" borderId="1" xfId="0" applyFont="1" applyFill="1" applyBorder="1" applyAlignment="1" applyProtection="1">
      <alignment horizontal="center" wrapText="1"/>
      <protection locked="0"/>
    </xf>
    <xf numFmtId="0" fontId="25" fillId="10" borderId="1" xfId="0" applyFont="1" applyFill="1" applyBorder="1" applyAlignment="1" applyProtection="1">
      <alignment horizontal="center" vertical="center" wrapText="1"/>
      <protection locked="0"/>
    </xf>
    <xf numFmtId="0" fontId="25" fillId="10" borderId="1" xfId="0" applyFont="1" applyFill="1" applyBorder="1" applyAlignment="1" applyProtection="1">
      <alignment horizontal="center" vertical="center"/>
      <protection locked="0"/>
    </xf>
    <xf numFmtId="0" fontId="3" fillId="10" borderId="1" xfId="0" applyFont="1" applyFill="1" applyBorder="1" applyAlignment="1" applyProtection="1">
      <alignment horizontal="center" vertical="center"/>
      <protection locked="0"/>
    </xf>
    <xf numFmtId="0" fontId="26" fillId="10" borderId="1" xfId="0" applyFont="1" applyFill="1" applyBorder="1" applyAlignment="1" applyProtection="1">
      <alignment horizontal="center" vertical="center"/>
      <protection locked="0"/>
    </xf>
    <xf numFmtId="0" fontId="26" fillId="10" borderId="1" xfId="0" applyFont="1" applyFill="1" applyBorder="1" applyAlignment="1" applyProtection="1">
      <alignment horizontal="left" vertical="center" wrapText="1"/>
      <protection locked="0"/>
    </xf>
    <xf numFmtId="1" fontId="26" fillId="10" borderId="1" xfId="0" applyNumberFormat="1" applyFont="1" applyFill="1" applyBorder="1" applyAlignment="1" applyProtection="1">
      <alignment horizontal="center" vertical="center" wrapText="1"/>
      <protection locked="0"/>
    </xf>
    <xf numFmtId="1" fontId="0" fillId="10" borderId="1" xfId="0" applyNumberFormat="1" applyFont="1" applyFill="1" applyBorder="1" applyAlignment="1" applyProtection="1">
      <alignment horizontal="center"/>
      <protection locked="0"/>
    </xf>
    <xf numFmtId="164" fontId="3" fillId="10" borderId="1" xfId="0" applyNumberFormat="1" applyFont="1" applyFill="1" applyBorder="1" applyAlignment="1" applyProtection="1">
      <alignment horizontal="left" vertical="center" wrapText="1"/>
      <protection locked="0"/>
    </xf>
    <xf numFmtId="0" fontId="3" fillId="10" borderId="1" xfId="0" applyFont="1" applyFill="1" applyBorder="1" applyAlignment="1" applyProtection="1">
      <alignment horizontal="left" vertical="center" wrapText="1"/>
      <protection locked="0"/>
    </xf>
    <xf numFmtId="1" fontId="0" fillId="10" borderId="1" xfId="0" applyNumberFormat="1" applyFill="1" applyBorder="1" applyAlignment="1" applyProtection="1">
      <alignment horizontal="center"/>
      <protection locked="0"/>
    </xf>
    <xf numFmtId="0" fontId="27" fillId="10" borderId="1" xfId="0" applyFont="1" applyFill="1" applyBorder="1" applyAlignment="1" applyProtection="1">
      <alignment horizontal="left" vertical="top" wrapText="1"/>
      <protection locked="0"/>
    </xf>
    <xf numFmtId="1" fontId="0" fillId="10" borderId="1" xfId="0" applyNumberFormat="1" applyFill="1" applyBorder="1" applyProtection="1">
      <protection locked="0"/>
    </xf>
    <xf numFmtId="0" fontId="0" fillId="10" borderId="1" xfId="0" applyFill="1" applyBorder="1" applyAlignment="1" applyProtection="1">
      <alignment horizontal="left" vertical="center"/>
      <protection locked="0"/>
    </xf>
    <xf numFmtId="1" fontId="0" fillId="10" borderId="1" xfId="0" applyNumberFormat="1" applyFill="1" applyBorder="1" applyAlignment="1" applyProtection="1">
      <alignment horizontal="left" vertical="center"/>
      <protection locked="0"/>
    </xf>
    <xf numFmtId="0" fontId="27" fillId="10" borderId="1" xfId="0" applyFont="1" applyFill="1" applyBorder="1" applyAlignment="1" applyProtection="1">
      <alignment horizontal="left" vertical="center" wrapText="1"/>
      <protection locked="0"/>
    </xf>
    <xf numFmtId="1" fontId="0" fillId="10" borderId="1" xfId="0" applyNumberFormat="1" applyFont="1" applyFill="1" applyBorder="1" applyAlignment="1" applyProtection="1">
      <alignment horizontal="left" vertical="center"/>
      <protection locked="0"/>
    </xf>
    <xf numFmtId="0" fontId="0" fillId="10" borderId="1" xfId="0" applyFill="1" applyBorder="1" applyAlignment="1" applyProtection="1">
      <alignment horizontal="left" vertical="center" wrapText="1"/>
      <protection locked="0"/>
    </xf>
    <xf numFmtId="1" fontId="3" fillId="10" borderId="1" xfId="0" applyNumberFormat="1" applyFont="1" applyFill="1" applyBorder="1" applyAlignment="1" applyProtection="1">
      <alignment horizontal="left" vertical="center" wrapText="1"/>
      <protection locked="0"/>
    </xf>
    <xf numFmtId="0" fontId="30" fillId="10" borderId="1" xfId="0" applyFont="1" applyFill="1" applyBorder="1" applyAlignment="1" applyProtection="1">
      <alignment horizontal="left" vertical="center"/>
      <protection locked="0"/>
    </xf>
    <xf numFmtId="0" fontId="0" fillId="10" borderId="1" xfId="0" applyFont="1" applyFill="1" applyBorder="1" applyAlignment="1" applyProtection="1">
      <alignment horizontal="left" vertical="center"/>
      <protection locked="0"/>
    </xf>
    <xf numFmtId="0" fontId="20" fillId="10" borderId="1" xfId="1" applyFont="1" applyFill="1" applyBorder="1" applyAlignment="1" applyProtection="1">
      <alignment horizontal="left" vertical="center" wrapText="1"/>
      <protection locked="0"/>
    </xf>
    <xf numFmtId="0" fontId="28" fillId="10" borderId="1" xfId="0" applyFont="1" applyFill="1" applyBorder="1" applyAlignment="1" applyProtection="1">
      <alignment horizontal="left" vertical="center"/>
      <protection locked="0"/>
    </xf>
    <xf numFmtId="0" fontId="29" fillId="10" borderId="1" xfId="0" applyFont="1" applyFill="1" applyBorder="1" applyAlignment="1" applyProtection="1">
      <alignment horizontal="left" vertical="center" wrapText="1"/>
      <protection locked="0"/>
    </xf>
    <xf numFmtId="0" fontId="0" fillId="10" borderId="1" xfId="0" applyFont="1" applyFill="1" applyBorder="1" applyAlignment="1" applyProtection="1">
      <alignment horizontal="left" vertical="center" wrapText="1"/>
      <protection locked="0"/>
    </xf>
    <xf numFmtId="0" fontId="3" fillId="10" borderId="1" xfId="0" applyFont="1" applyFill="1" applyBorder="1" applyAlignment="1" applyProtection="1">
      <alignment horizontal="left" vertical="center"/>
      <protection locked="0"/>
    </xf>
    <xf numFmtId="0" fontId="0" fillId="0" borderId="1" xfId="0" applyBorder="1" applyAlignment="1" applyProtection="1">
      <alignment horizontal="center"/>
      <protection locked="0"/>
    </xf>
    <xf numFmtId="0" fontId="20" fillId="0" borderId="11" xfId="1" applyFont="1" applyBorder="1" applyAlignment="1" applyProtection="1">
      <alignment horizontal="center" vertical="center" wrapText="1"/>
      <protection locked="0"/>
    </xf>
    <xf numFmtId="0" fontId="29" fillId="0" borderId="12" xfId="0" applyFont="1" applyBorder="1" applyAlignment="1" applyProtection="1">
      <alignment horizontal="center" vertical="center" wrapText="1"/>
      <protection locked="0"/>
    </xf>
    <xf numFmtId="0" fontId="28" fillId="0" borderId="12" xfId="0" applyFont="1" applyBorder="1" applyAlignment="1" applyProtection="1">
      <alignment horizontal="center"/>
      <protection locked="0"/>
    </xf>
    <xf numFmtId="0" fontId="0" fillId="0" borderId="1" xfId="0" applyFont="1" applyBorder="1" applyAlignment="1" applyProtection="1">
      <alignment horizontal="center"/>
      <protection locked="0"/>
    </xf>
    <xf numFmtId="0" fontId="22" fillId="0" borderId="12" xfId="0" applyFont="1" applyBorder="1" applyAlignment="1" applyProtection="1">
      <alignment horizontal="center" vertical="center" wrapText="1"/>
      <protection locked="0"/>
    </xf>
    <xf numFmtId="0" fontId="23" fillId="0" borderId="12" xfId="0" applyFont="1" applyBorder="1" applyAlignment="1" applyProtection="1">
      <alignment horizontal="center"/>
      <protection locked="0"/>
    </xf>
    <xf numFmtId="1" fontId="0" fillId="0" borderId="1" xfId="0" applyNumberFormat="1" applyBorder="1" applyAlignment="1" applyProtection="1">
      <alignment horizontal="center"/>
      <protection locked="0"/>
    </xf>
    <xf numFmtId="1" fontId="0" fillId="0" borderId="1" xfId="0" applyNumberFormat="1" applyFont="1" applyBorder="1" applyAlignment="1" applyProtection="1">
      <alignment horizontal="center"/>
      <protection locked="0"/>
    </xf>
    <xf numFmtId="0" fontId="31" fillId="0" borderId="1" xfId="0" applyFont="1" applyBorder="1" applyAlignment="1" applyProtection="1">
      <alignment horizontal="center" vertical="center"/>
      <protection locked="0"/>
    </xf>
    <xf numFmtId="0" fontId="32" fillId="0" borderId="11" xfId="1" applyFont="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1" fontId="33" fillId="0" borderId="1" xfId="0" applyNumberFormat="1" applyFont="1" applyBorder="1" applyAlignment="1" applyProtection="1">
      <alignment horizontal="center" vertical="center" wrapText="1"/>
      <protection locked="0"/>
    </xf>
    <xf numFmtId="0" fontId="33" fillId="0" borderId="1" xfId="0" applyFont="1" applyBorder="1" applyAlignment="1" applyProtection="1">
      <alignment horizontal="center" wrapText="1"/>
      <protection locked="0"/>
    </xf>
    <xf numFmtId="0" fontId="31" fillId="10" borderId="1" xfId="0" applyFont="1" applyFill="1" applyBorder="1" applyAlignment="1" applyProtection="1">
      <alignment horizontal="center" vertical="center"/>
      <protection locked="0"/>
    </xf>
    <xf numFmtId="0" fontId="34" fillId="0" borderId="12" xfId="0" applyFont="1" applyBorder="1" applyAlignment="1" applyProtection="1">
      <alignment horizontal="center"/>
      <protection locked="0"/>
    </xf>
    <xf numFmtId="0" fontId="35" fillId="0" borderId="12" xfId="0" applyFont="1" applyBorder="1" applyAlignment="1" applyProtection="1">
      <alignment horizontal="center" vertical="center" wrapText="1"/>
      <protection locked="0"/>
    </xf>
    <xf numFmtId="0" fontId="32" fillId="0" borderId="0" xfId="1" applyFont="1" applyBorder="1" applyAlignment="1" applyProtection="1">
      <alignment horizontal="center" vertical="center" wrapText="1"/>
      <protection locked="0"/>
    </xf>
    <xf numFmtId="0" fontId="32" fillId="0" borderId="1" xfId="1" applyFont="1" applyBorder="1" applyAlignment="1" applyProtection="1">
      <alignment horizontal="center" vertical="center" wrapText="1"/>
      <protection locked="0"/>
    </xf>
    <xf numFmtId="0" fontId="19" fillId="0" borderId="1" xfId="0" applyFont="1" applyBorder="1" applyAlignment="1" applyProtection="1">
      <alignment horizontal="center"/>
      <protection locked="0"/>
    </xf>
    <xf numFmtId="1" fontId="19" fillId="0" borderId="1" xfId="0" applyNumberFormat="1" applyFont="1" applyBorder="1" applyAlignment="1" applyProtection="1">
      <alignment horizontal="center"/>
      <protection locked="0"/>
    </xf>
    <xf numFmtId="164" fontId="33" fillId="0" borderId="1" xfId="0" applyNumberFormat="1" applyFont="1" applyBorder="1" applyAlignment="1" applyProtection="1">
      <alignment horizontal="center" vertical="center" wrapText="1"/>
      <protection locked="0"/>
    </xf>
    <xf numFmtId="0" fontId="36" fillId="10" borderId="1" xfId="0" applyFont="1" applyFill="1" applyBorder="1" applyAlignment="1" applyProtection="1">
      <alignment horizontal="left" vertical="center"/>
      <protection locked="0"/>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1"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8"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8" fillId="0" borderId="2" xfId="0" applyFont="1" applyFill="1" applyBorder="1" applyAlignment="1" applyProtection="1">
      <alignment horizontal="center" vertical="center"/>
      <protection locked="0"/>
    </xf>
    <xf numFmtId="0" fontId="18" fillId="0" borderId="4"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4" fillId="0" borderId="1" xfId="0" applyFont="1" applyBorder="1" applyAlignment="1" applyProtection="1">
      <alignment horizontal="center"/>
      <protection locked="0"/>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2" fillId="0" borderId="0" xfId="0" applyFont="1" applyAlignment="1">
      <alignment horizontal="center"/>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36" fillId="10" borderId="1" xfId="0" applyFont="1" applyFill="1" applyBorder="1" applyAlignment="1" applyProtection="1">
      <alignment horizontal="left" vertical="center" wrapText="1"/>
      <protection locked="0"/>
    </xf>
    <xf numFmtId="0" fontId="0" fillId="0" borderId="1" xfId="0" applyBorder="1" applyAlignment="1" applyProtection="1">
      <alignment horizontal="left" vertical="top"/>
      <protection locked="0"/>
    </xf>
    <xf numFmtId="0" fontId="3" fillId="0" borderId="1" xfId="0" applyFont="1" applyBorder="1" applyAlignment="1" applyProtection="1">
      <alignment horizontal="left" vertical="top" wrapText="1"/>
      <protection locked="0"/>
    </xf>
    <xf numFmtId="0" fontId="0" fillId="0" borderId="1" xfId="0" applyFont="1" applyBorder="1" applyAlignment="1" applyProtection="1">
      <alignment horizontal="left" vertical="top"/>
      <protection locked="0"/>
    </xf>
    <xf numFmtId="1" fontId="0" fillId="0" borderId="1" xfId="0" applyNumberFormat="1" applyFont="1" applyBorder="1" applyAlignment="1" applyProtection="1">
      <alignment horizontal="left" vertical="top"/>
      <protection locked="0"/>
    </xf>
    <xf numFmtId="164" fontId="3" fillId="0" borderId="1" xfId="0" applyNumberFormat="1" applyFont="1" applyBorder="1" applyAlignment="1" applyProtection="1">
      <alignment horizontal="left" vertical="top" wrapText="1"/>
      <protection locked="0"/>
    </xf>
    <xf numFmtId="0" fontId="3" fillId="0" borderId="1" xfId="0" applyFont="1" applyBorder="1" applyAlignment="1" applyProtection="1">
      <alignment horizontal="left" vertical="top"/>
      <protection locked="0"/>
    </xf>
    <xf numFmtId="1" fontId="0" fillId="0" borderId="1" xfId="0" applyNumberFormat="1" applyBorder="1" applyAlignment="1" applyProtection="1">
      <alignment horizontal="left" vertical="top"/>
      <protection locked="0"/>
    </xf>
    <xf numFmtId="0" fontId="0" fillId="0" borderId="1" xfId="0" applyBorder="1" applyAlignment="1" applyProtection="1">
      <alignment horizontal="left" vertical="top" wrapText="1"/>
      <protection locked="0"/>
    </xf>
    <xf numFmtId="0" fontId="30" fillId="0" borderId="1" xfId="0" applyFont="1" applyBorder="1" applyAlignment="1" applyProtection="1">
      <alignment horizontal="left" vertical="top"/>
      <protection locked="0"/>
    </xf>
    <xf numFmtId="49" fontId="36" fillId="10" borderId="1" xfId="0" applyNumberFormat="1" applyFont="1" applyFill="1" applyBorder="1" applyAlignment="1" applyProtection="1">
      <alignment horizontal="left" vertical="top" wrapText="1"/>
      <protection locked="0"/>
    </xf>
    <xf numFmtId="0" fontId="36" fillId="10" borderId="1" xfId="0" applyFont="1" applyFill="1" applyBorder="1" applyAlignment="1" applyProtection="1">
      <alignment horizontal="left" vertical="top" wrapText="1"/>
      <protection locked="0"/>
    </xf>
    <xf numFmtId="0" fontId="36" fillId="10" borderId="1" xfId="0" applyFont="1" applyFill="1" applyBorder="1" applyAlignment="1" applyProtection="1">
      <alignment horizontal="left" vertical="top"/>
      <protection locked="0"/>
    </xf>
    <xf numFmtId="1" fontId="3" fillId="0" borderId="1" xfId="0" applyNumberFormat="1" applyFont="1" applyBorder="1" applyAlignment="1" applyProtection="1">
      <alignment horizontal="left" vertical="top" wrapText="1"/>
      <protection locked="0"/>
    </xf>
    <xf numFmtId="0" fontId="20" fillId="0" borderId="11" xfId="1" applyFont="1" applyBorder="1" applyAlignment="1" applyProtection="1">
      <alignment horizontal="left" vertical="top" wrapText="1"/>
      <protection locked="0"/>
    </xf>
    <xf numFmtId="0" fontId="29" fillId="0" borderId="12" xfId="0" applyFont="1" applyBorder="1" applyAlignment="1" applyProtection="1">
      <alignment horizontal="left" vertical="top" wrapText="1"/>
      <protection locked="0"/>
    </xf>
    <xf numFmtId="0" fontId="38" fillId="10" borderId="1" xfId="2" applyFont="1" applyFill="1" applyBorder="1" applyAlignment="1" applyProtection="1">
      <alignment horizontal="left" vertical="top" wrapText="1"/>
      <protection locked="0"/>
    </xf>
    <xf numFmtId="0" fontId="3" fillId="0" borderId="1" xfId="0" applyFont="1" applyBorder="1" applyAlignment="1" applyProtection="1">
      <alignment horizontal="left" vertical="center"/>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1" fontId="3" fillId="0" borderId="1" xfId="0" applyNumberFormat="1" applyFont="1" applyBorder="1" applyAlignment="1" applyProtection="1">
      <alignment horizontal="left" vertical="center" wrapText="1"/>
      <protection locked="0"/>
    </xf>
    <xf numFmtId="0" fontId="20" fillId="0" borderId="11" xfId="1" applyFont="1" applyBorder="1" applyAlignment="1" applyProtection="1">
      <alignment horizontal="left" vertical="center" wrapText="1"/>
      <protection locked="0"/>
    </xf>
    <xf numFmtId="0" fontId="0" fillId="0" borderId="1" xfId="0" applyFont="1" applyBorder="1" applyAlignment="1" applyProtection="1">
      <alignment horizontal="left" vertical="center"/>
      <protection locked="0"/>
    </xf>
    <xf numFmtId="1" fontId="0" fillId="0" borderId="1" xfId="0" applyNumberFormat="1" applyFont="1" applyBorder="1" applyAlignment="1" applyProtection="1">
      <alignment horizontal="left" vertical="center"/>
      <protection locked="0"/>
    </xf>
    <xf numFmtId="1" fontId="0" fillId="0" borderId="1" xfId="0" applyNumberFormat="1" applyBorder="1" applyAlignment="1" applyProtection="1">
      <alignment horizontal="left" vertical="center"/>
      <protection locked="0"/>
    </xf>
  </cellXfs>
  <cellStyles count="3">
    <cellStyle name="Excel Built-in Normal" xfId="1"/>
    <cellStyle name="Normal" xfId="0" builtinId="0"/>
    <cellStyle name="Normal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abSelected="1" workbookViewId="0">
      <selection activeCell="O14" sqref="O14"/>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42" t="s">
        <v>69</v>
      </c>
      <c r="B1" s="142"/>
      <c r="C1" s="142"/>
      <c r="D1" s="142"/>
      <c r="E1" s="142"/>
      <c r="F1" s="142"/>
      <c r="G1" s="142"/>
      <c r="H1" s="142"/>
      <c r="I1" s="142"/>
      <c r="J1" s="142"/>
      <c r="K1" s="142"/>
      <c r="L1" s="142"/>
      <c r="M1" s="142"/>
    </row>
    <row r="2" spans="1:14">
      <c r="A2" s="143" t="s">
        <v>0</v>
      </c>
      <c r="B2" s="143"/>
      <c r="C2" s="145" t="s">
        <v>68</v>
      </c>
      <c r="D2" s="146"/>
      <c r="E2" s="2" t="s">
        <v>1</v>
      </c>
      <c r="F2" s="161" t="s">
        <v>88</v>
      </c>
      <c r="G2" s="161"/>
      <c r="H2" s="161"/>
      <c r="I2" s="161"/>
      <c r="J2" s="161"/>
      <c r="K2" s="158" t="s">
        <v>24</v>
      </c>
      <c r="L2" s="158"/>
      <c r="M2" s="36" t="s">
        <v>89</v>
      </c>
    </row>
    <row r="3" spans="1:14" ht="7.5" customHeight="1">
      <c r="A3" s="163"/>
      <c r="B3" s="163"/>
      <c r="C3" s="163"/>
      <c r="D3" s="163"/>
      <c r="E3" s="163"/>
      <c r="F3" s="162"/>
      <c r="G3" s="162"/>
      <c r="H3" s="162"/>
      <c r="I3" s="162"/>
      <c r="J3" s="162"/>
      <c r="K3" s="164"/>
      <c r="L3" s="164"/>
      <c r="M3" s="164"/>
    </row>
    <row r="4" spans="1:14">
      <c r="A4" s="152" t="s">
        <v>2</v>
      </c>
      <c r="B4" s="153"/>
      <c r="C4" s="153"/>
      <c r="D4" s="153"/>
      <c r="E4" s="154"/>
      <c r="F4" s="162"/>
      <c r="G4" s="162"/>
      <c r="H4" s="162"/>
      <c r="I4" s="125" t="s">
        <v>60</v>
      </c>
      <c r="J4" s="125"/>
      <c r="K4" s="125"/>
      <c r="L4" s="125"/>
      <c r="M4" s="125"/>
    </row>
    <row r="5" spans="1:14" ht="18.75" customHeight="1">
      <c r="A5" s="174" t="s">
        <v>4</v>
      </c>
      <c r="B5" s="174"/>
      <c r="C5" s="155" t="s">
        <v>72</v>
      </c>
      <c r="D5" s="156"/>
      <c r="E5" s="157"/>
      <c r="F5" s="162"/>
      <c r="G5" s="162"/>
      <c r="H5" s="162"/>
      <c r="I5" s="147" t="s">
        <v>5</v>
      </c>
      <c r="J5" s="147"/>
      <c r="K5" s="149" t="s">
        <v>73</v>
      </c>
      <c r="L5" s="151"/>
      <c r="M5" s="150"/>
    </row>
    <row r="6" spans="1:14" ht="18.75" customHeight="1">
      <c r="A6" s="148" t="s">
        <v>18</v>
      </c>
      <c r="B6" s="148"/>
      <c r="C6" s="37">
        <v>7002807399</v>
      </c>
      <c r="D6" s="144" t="s">
        <v>74</v>
      </c>
      <c r="E6" s="144"/>
      <c r="F6" s="162"/>
      <c r="G6" s="162"/>
      <c r="H6" s="162"/>
      <c r="I6" s="148" t="s">
        <v>18</v>
      </c>
      <c r="J6" s="148"/>
      <c r="K6" s="149" t="s">
        <v>76</v>
      </c>
      <c r="L6" s="150"/>
      <c r="M6" s="159" t="s">
        <v>75</v>
      </c>
      <c r="N6" s="160"/>
    </row>
    <row r="7" spans="1:14">
      <c r="A7" s="173" t="s">
        <v>3</v>
      </c>
      <c r="B7" s="173"/>
      <c r="C7" s="173"/>
      <c r="D7" s="173"/>
      <c r="E7" s="173"/>
      <c r="F7" s="173"/>
      <c r="G7" s="173"/>
      <c r="H7" s="173"/>
      <c r="I7" s="173"/>
      <c r="J7" s="173"/>
      <c r="K7" s="173"/>
      <c r="L7" s="173"/>
      <c r="M7" s="173"/>
    </row>
    <row r="8" spans="1:14">
      <c r="A8" s="170" t="s">
        <v>21</v>
      </c>
      <c r="B8" s="171"/>
      <c r="C8" s="172"/>
      <c r="D8" s="3" t="s">
        <v>20</v>
      </c>
      <c r="E8" s="52"/>
      <c r="F8" s="129"/>
      <c r="G8" s="130"/>
      <c r="H8" s="130"/>
      <c r="I8" s="170" t="s">
        <v>22</v>
      </c>
      <c r="J8" s="171"/>
      <c r="K8" s="172"/>
      <c r="L8" s="3" t="s">
        <v>20</v>
      </c>
      <c r="M8" s="52"/>
    </row>
    <row r="9" spans="1:14">
      <c r="A9" s="134" t="s">
        <v>26</v>
      </c>
      <c r="B9" s="135"/>
      <c r="C9" s="6" t="s">
        <v>6</v>
      </c>
      <c r="D9" s="9" t="s">
        <v>12</v>
      </c>
      <c r="E9" s="5" t="s">
        <v>15</v>
      </c>
      <c r="F9" s="131"/>
      <c r="G9" s="132"/>
      <c r="H9" s="132"/>
      <c r="I9" s="134" t="s">
        <v>26</v>
      </c>
      <c r="J9" s="135"/>
      <c r="K9" s="6" t="s">
        <v>6</v>
      </c>
      <c r="L9" s="9" t="s">
        <v>12</v>
      </c>
      <c r="M9" s="5" t="s">
        <v>15</v>
      </c>
    </row>
    <row r="10" spans="1:14">
      <c r="A10" s="138" t="s">
        <v>77</v>
      </c>
      <c r="B10" s="138"/>
      <c r="C10" s="17" t="s">
        <v>84</v>
      </c>
      <c r="D10" s="37">
        <v>9508184483</v>
      </c>
      <c r="E10" s="38"/>
      <c r="F10" s="131"/>
      <c r="G10" s="132"/>
      <c r="H10" s="132"/>
      <c r="I10" s="136" t="s">
        <v>80</v>
      </c>
      <c r="J10" s="137"/>
      <c r="K10" s="17" t="s">
        <v>84</v>
      </c>
      <c r="L10" s="37">
        <v>8761834061</v>
      </c>
      <c r="M10" s="38"/>
    </row>
    <row r="11" spans="1:14">
      <c r="A11" s="138" t="s">
        <v>78</v>
      </c>
      <c r="B11" s="138"/>
      <c r="C11" s="17" t="s">
        <v>85</v>
      </c>
      <c r="D11" s="37">
        <v>9435992979</v>
      </c>
      <c r="E11" s="38"/>
      <c r="F11" s="131"/>
      <c r="G11" s="132"/>
      <c r="H11" s="132"/>
      <c r="I11" s="138" t="s">
        <v>81</v>
      </c>
      <c r="J11" s="138"/>
      <c r="K11" s="20" t="s">
        <v>84</v>
      </c>
      <c r="L11" s="138" t="s">
        <v>81</v>
      </c>
      <c r="M11" s="138"/>
    </row>
    <row r="12" spans="1:14">
      <c r="A12" s="138" t="s">
        <v>82</v>
      </c>
      <c r="B12" s="138"/>
      <c r="C12" s="17" t="s">
        <v>86</v>
      </c>
      <c r="D12" s="37">
        <v>9854357708</v>
      </c>
      <c r="E12" s="38"/>
      <c r="F12" s="131"/>
      <c r="G12" s="132"/>
      <c r="H12" s="132"/>
      <c r="I12" s="138" t="s">
        <v>90</v>
      </c>
      <c r="J12" s="138"/>
      <c r="K12" s="17" t="s">
        <v>86</v>
      </c>
      <c r="L12" s="62">
        <v>9531265496</v>
      </c>
      <c r="M12" s="38"/>
    </row>
    <row r="13" spans="1:14">
      <c r="A13" s="138" t="s">
        <v>79</v>
      </c>
      <c r="B13" s="138"/>
      <c r="C13" s="17" t="s">
        <v>87</v>
      </c>
      <c r="D13" s="37">
        <v>9476884528</v>
      </c>
      <c r="E13" s="38"/>
      <c r="F13" s="131"/>
      <c r="G13" s="132"/>
      <c r="H13" s="132"/>
      <c r="I13" s="138" t="s">
        <v>83</v>
      </c>
      <c r="J13" s="138"/>
      <c r="K13" s="17" t="s">
        <v>87</v>
      </c>
      <c r="L13" s="37">
        <v>9101334874</v>
      </c>
      <c r="M13" s="38"/>
    </row>
    <row r="14" spans="1:14">
      <c r="A14" s="139" t="s">
        <v>19</v>
      </c>
      <c r="B14" s="140"/>
      <c r="C14" s="141"/>
      <c r="D14" s="169"/>
      <c r="E14" s="169"/>
      <c r="F14" s="131"/>
      <c r="G14" s="132"/>
      <c r="H14" s="132"/>
      <c r="I14" s="133"/>
      <c r="J14" s="133"/>
      <c r="K14" s="133"/>
      <c r="L14" s="133"/>
      <c r="M14" s="133"/>
      <c r="N14" s="8"/>
    </row>
    <row r="15" spans="1:14">
      <c r="A15" s="128"/>
      <c r="B15" s="128"/>
      <c r="C15" s="128"/>
      <c r="D15" s="128"/>
      <c r="E15" s="128"/>
      <c r="F15" s="128"/>
      <c r="G15" s="128"/>
      <c r="H15" s="128"/>
      <c r="I15" s="128"/>
      <c r="J15" s="128"/>
      <c r="K15" s="128"/>
      <c r="L15" s="128"/>
      <c r="M15" s="128"/>
    </row>
    <row r="16" spans="1:14">
      <c r="A16" s="127" t="s">
        <v>44</v>
      </c>
      <c r="B16" s="127"/>
      <c r="C16" s="127"/>
      <c r="D16" s="127"/>
      <c r="E16" s="127"/>
      <c r="F16" s="127"/>
      <c r="G16" s="127"/>
      <c r="H16" s="127"/>
      <c r="I16" s="127"/>
      <c r="J16" s="127"/>
      <c r="K16" s="127"/>
      <c r="L16" s="127"/>
      <c r="M16" s="127"/>
    </row>
    <row r="17" spans="1:13" ht="32.25" customHeight="1">
      <c r="A17" s="167" t="s">
        <v>56</v>
      </c>
      <c r="B17" s="167"/>
      <c r="C17" s="167"/>
      <c r="D17" s="167"/>
      <c r="E17" s="167"/>
      <c r="F17" s="167"/>
      <c r="G17" s="167"/>
      <c r="H17" s="167"/>
      <c r="I17" s="167"/>
      <c r="J17" s="167"/>
      <c r="K17" s="167"/>
      <c r="L17" s="167"/>
      <c r="M17" s="167"/>
    </row>
    <row r="18" spans="1:13">
      <c r="A18" s="126" t="s">
        <v>57</v>
      </c>
      <c r="B18" s="126"/>
      <c r="C18" s="126"/>
      <c r="D18" s="126"/>
      <c r="E18" s="126"/>
      <c r="F18" s="126"/>
      <c r="G18" s="126"/>
      <c r="H18" s="126"/>
      <c r="I18" s="126"/>
      <c r="J18" s="126"/>
      <c r="K18" s="126"/>
      <c r="L18" s="126"/>
      <c r="M18" s="126"/>
    </row>
    <row r="19" spans="1:13">
      <c r="A19" s="126" t="s">
        <v>45</v>
      </c>
      <c r="B19" s="126"/>
      <c r="C19" s="126"/>
      <c r="D19" s="126"/>
      <c r="E19" s="126"/>
      <c r="F19" s="126"/>
      <c r="G19" s="126"/>
      <c r="H19" s="126"/>
      <c r="I19" s="126"/>
      <c r="J19" s="126"/>
      <c r="K19" s="126"/>
      <c r="L19" s="126"/>
      <c r="M19" s="126"/>
    </row>
    <row r="20" spans="1:13">
      <c r="A20" s="126" t="s">
        <v>39</v>
      </c>
      <c r="B20" s="126"/>
      <c r="C20" s="126"/>
      <c r="D20" s="126"/>
      <c r="E20" s="126"/>
      <c r="F20" s="126"/>
      <c r="G20" s="126"/>
      <c r="H20" s="126"/>
      <c r="I20" s="126"/>
      <c r="J20" s="126"/>
      <c r="K20" s="126"/>
      <c r="L20" s="126"/>
      <c r="M20" s="126"/>
    </row>
    <row r="21" spans="1:13">
      <c r="A21" s="126" t="s">
        <v>46</v>
      </c>
      <c r="B21" s="126"/>
      <c r="C21" s="126"/>
      <c r="D21" s="126"/>
      <c r="E21" s="126"/>
      <c r="F21" s="126"/>
      <c r="G21" s="126"/>
      <c r="H21" s="126"/>
      <c r="I21" s="126"/>
      <c r="J21" s="126"/>
      <c r="K21" s="126"/>
      <c r="L21" s="126"/>
      <c r="M21" s="126"/>
    </row>
    <row r="22" spans="1:13">
      <c r="A22" s="126" t="s">
        <v>40</v>
      </c>
      <c r="B22" s="126"/>
      <c r="C22" s="126"/>
      <c r="D22" s="126"/>
      <c r="E22" s="126"/>
      <c r="F22" s="126"/>
      <c r="G22" s="126"/>
      <c r="H22" s="126"/>
      <c r="I22" s="126"/>
      <c r="J22" s="126"/>
      <c r="K22" s="126"/>
      <c r="L22" s="126"/>
      <c r="M22" s="126"/>
    </row>
    <row r="23" spans="1:13">
      <c r="A23" s="168" t="s">
        <v>49</v>
      </c>
      <c r="B23" s="168"/>
      <c r="C23" s="168"/>
      <c r="D23" s="168"/>
      <c r="E23" s="168"/>
      <c r="F23" s="168"/>
      <c r="G23" s="168"/>
      <c r="H23" s="168"/>
      <c r="I23" s="168"/>
      <c r="J23" s="168"/>
      <c r="K23" s="168"/>
      <c r="L23" s="168"/>
      <c r="M23" s="168"/>
    </row>
    <row r="24" spans="1:13">
      <c r="A24" s="126" t="s">
        <v>41</v>
      </c>
      <c r="B24" s="126"/>
      <c r="C24" s="126"/>
      <c r="D24" s="126"/>
      <c r="E24" s="126"/>
      <c r="F24" s="126"/>
      <c r="G24" s="126"/>
      <c r="H24" s="126"/>
      <c r="I24" s="126"/>
      <c r="J24" s="126"/>
      <c r="K24" s="126"/>
      <c r="L24" s="126"/>
      <c r="M24" s="126"/>
    </row>
    <row r="25" spans="1:13">
      <c r="A25" s="126" t="s">
        <v>42</v>
      </c>
      <c r="B25" s="126"/>
      <c r="C25" s="126"/>
      <c r="D25" s="126"/>
      <c r="E25" s="126"/>
      <c r="F25" s="126"/>
      <c r="G25" s="126"/>
      <c r="H25" s="126"/>
      <c r="I25" s="126"/>
      <c r="J25" s="126"/>
      <c r="K25" s="126"/>
      <c r="L25" s="126"/>
      <c r="M25" s="126"/>
    </row>
    <row r="26" spans="1:13">
      <c r="A26" s="126" t="s">
        <v>43</v>
      </c>
      <c r="B26" s="126"/>
      <c r="C26" s="126"/>
      <c r="D26" s="126"/>
      <c r="E26" s="126"/>
      <c r="F26" s="126"/>
      <c r="G26" s="126"/>
      <c r="H26" s="126"/>
      <c r="I26" s="126"/>
      <c r="J26" s="126"/>
      <c r="K26" s="126"/>
      <c r="L26" s="126"/>
      <c r="M26" s="126"/>
    </row>
    <row r="27" spans="1:13">
      <c r="A27" s="166" t="s">
        <v>47</v>
      </c>
      <c r="B27" s="166"/>
      <c r="C27" s="166"/>
      <c r="D27" s="166"/>
      <c r="E27" s="166"/>
      <c r="F27" s="166"/>
      <c r="G27" s="166"/>
      <c r="H27" s="166"/>
      <c r="I27" s="166"/>
      <c r="J27" s="166"/>
      <c r="K27" s="166"/>
      <c r="L27" s="166"/>
      <c r="M27" s="166"/>
    </row>
    <row r="28" spans="1:13">
      <c r="A28" s="126" t="s">
        <v>48</v>
      </c>
      <c r="B28" s="126"/>
      <c r="C28" s="126"/>
      <c r="D28" s="126"/>
      <c r="E28" s="126"/>
      <c r="F28" s="126"/>
      <c r="G28" s="126"/>
      <c r="H28" s="126"/>
      <c r="I28" s="126"/>
      <c r="J28" s="126"/>
      <c r="K28" s="126"/>
      <c r="L28" s="126"/>
      <c r="M28" s="126"/>
    </row>
    <row r="29" spans="1:13" ht="44.25" customHeight="1">
      <c r="A29" s="165" t="s">
        <v>58</v>
      </c>
      <c r="B29" s="165"/>
      <c r="C29" s="165"/>
      <c r="D29" s="165"/>
      <c r="E29" s="165"/>
      <c r="F29" s="165"/>
      <c r="G29" s="165"/>
      <c r="H29" s="165"/>
      <c r="I29" s="165"/>
      <c r="J29" s="165"/>
      <c r="K29" s="165"/>
      <c r="L29" s="165"/>
      <c r="M29" s="165"/>
    </row>
  </sheetData>
  <sheetProtection password="8527" sheet="1" objects="1" scenarios="1"/>
  <mergeCells count="52">
    <mergeCell ref="A5:B5"/>
    <mergeCell ref="A6:B6"/>
    <mergeCell ref="L11:M11"/>
    <mergeCell ref="A13:B13"/>
    <mergeCell ref="A9:B9"/>
    <mergeCell ref="A10:B10"/>
    <mergeCell ref="A11:B11"/>
    <mergeCell ref="A8:C8"/>
    <mergeCell ref="A29:M29"/>
    <mergeCell ref="A27:M27"/>
    <mergeCell ref="A26:M26"/>
    <mergeCell ref="A19:M19"/>
    <mergeCell ref="A17:M17"/>
    <mergeCell ref="A18:M18"/>
    <mergeCell ref="A22:M22"/>
    <mergeCell ref="A23:M23"/>
    <mergeCell ref="A25:M25"/>
    <mergeCell ref="A24:M24"/>
    <mergeCell ref="A21:M21"/>
    <mergeCell ref="A20:M20"/>
    <mergeCell ref="A1:M1"/>
    <mergeCell ref="A2:B2"/>
    <mergeCell ref="D6:E6"/>
    <mergeCell ref="C2:D2"/>
    <mergeCell ref="I5:J5"/>
    <mergeCell ref="I6:J6"/>
    <mergeCell ref="K6:L6"/>
    <mergeCell ref="K5:M5"/>
    <mergeCell ref="A4:E4"/>
    <mergeCell ref="C5:E5"/>
    <mergeCell ref="K2:L2"/>
    <mergeCell ref="M6:N6"/>
    <mergeCell ref="F2:J2"/>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D14:E14"/>
    <mergeCell ref="I8:K8"/>
    <mergeCell ref="A7:M7"/>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D13" activePane="bottomRight" state="frozen"/>
      <selection pane="topRight" activeCell="C1" sqref="C1"/>
      <selection pane="bottomLeft" activeCell="A5" sqref="A5"/>
      <selection pane="bottomRight" activeCell="G28" sqref="G28"/>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77" t="s">
        <v>70</v>
      </c>
      <c r="B1" s="177"/>
      <c r="C1" s="177"/>
      <c r="D1" s="177"/>
      <c r="E1" s="177"/>
      <c r="F1" s="177"/>
      <c r="G1" s="177"/>
      <c r="H1" s="177"/>
      <c r="I1" s="177"/>
      <c r="J1" s="177"/>
      <c r="K1" s="177"/>
      <c r="L1" s="177"/>
      <c r="M1" s="177"/>
      <c r="N1" s="177"/>
      <c r="O1" s="177"/>
      <c r="P1" s="177"/>
      <c r="Q1" s="177"/>
      <c r="R1" s="177"/>
      <c r="S1" s="177"/>
    </row>
    <row r="2" spans="1:20" ht="16.5" customHeight="1">
      <c r="A2" s="180" t="s">
        <v>59</v>
      </c>
      <c r="B2" s="181"/>
      <c r="C2" s="181"/>
      <c r="D2" s="25">
        <v>43556</v>
      </c>
      <c r="E2" s="22"/>
      <c r="F2" s="22"/>
      <c r="G2" s="22"/>
      <c r="H2" s="22"/>
      <c r="I2" s="22"/>
      <c r="J2" s="22"/>
      <c r="K2" s="22"/>
      <c r="L2" s="22"/>
      <c r="M2" s="22"/>
      <c r="N2" s="22"/>
      <c r="O2" s="22"/>
      <c r="P2" s="22"/>
      <c r="Q2" s="22"/>
      <c r="R2" s="22"/>
      <c r="S2" s="22"/>
    </row>
    <row r="3" spans="1:20" ht="24" customHeight="1">
      <c r="A3" s="176" t="s">
        <v>14</v>
      </c>
      <c r="B3" s="178" t="s">
        <v>61</v>
      </c>
      <c r="C3" s="175" t="s">
        <v>7</v>
      </c>
      <c r="D3" s="175" t="s">
        <v>55</v>
      </c>
      <c r="E3" s="175" t="s">
        <v>16</v>
      </c>
      <c r="F3" s="182" t="s">
        <v>17</v>
      </c>
      <c r="G3" s="175" t="s">
        <v>8</v>
      </c>
      <c r="H3" s="175"/>
      <c r="I3" s="175"/>
      <c r="J3" s="175" t="s">
        <v>31</v>
      </c>
      <c r="K3" s="178" t="s">
        <v>33</v>
      </c>
      <c r="L3" s="178" t="s">
        <v>50</v>
      </c>
      <c r="M3" s="178" t="s">
        <v>51</v>
      </c>
      <c r="N3" s="178" t="s">
        <v>34</v>
      </c>
      <c r="O3" s="178" t="s">
        <v>35</v>
      </c>
      <c r="P3" s="176" t="s">
        <v>54</v>
      </c>
      <c r="Q3" s="175" t="s">
        <v>52</v>
      </c>
      <c r="R3" s="175" t="s">
        <v>32</v>
      </c>
      <c r="S3" s="175" t="s">
        <v>53</v>
      </c>
      <c r="T3" s="175" t="s">
        <v>13</v>
      </c>
    </row>
    <row r="4" spans="1:20" ht="25.5" customHeight="1">
      <c r="A4" s="176"/>
      <c r="B4" s="183"/>
      <c r="C4" s="175"/>
      <c r="D4" s="175"/>
      <c r="E4" s="175"/>
      <c r="F4" s="182"/>
      <c r="G4" s="15" t="s">
        <v>9</v>
      </c>
      <c r="H4" s="15" t="s">
        <v>10</v>
      </c>
      <c r="I4" s="11" t="s">
        <v>11</v>
      </c>
      <c r="J4" s="175"/>
      <c r="K4" s="179"/>
      <c r="L4" s="179"/>
      <c r="M4" s="179"/>
      <c r="N4" s="179"/>
      <c r="O4" s="179"/>
      <c r="P4" s="176"/>
      <c r="Q4" s="176"/>
      <c r="R4" s="175"/>
      <c r="S4" s="175"/>
      <c r="T4" s="175"/>
    </row>
    <row r="5" spans="1:20">
      <c r="A5" s="4">
        <v>1</v>
      </c>
      <c r="B5" s="63" t="s">
        <v>62</v>
      </c>
      <c r="C5" s="64" t="s">
        <v>91</v>
      </c>
      <c r="D5" s="65" t="s">
        <v>23</v>
      </c>
      <c r="E5" s="66" t="s">
        <v>92</v>
      </c>
      <c r="F5" s="65" t="s">
        <v>93</v>
      </c>
      <c r="G5" s="66">
        <v>28</v>
      </c>
      <c r="H5" s="66">
        <v>21</v>
      </c>
      <c r="I5" s="54">
        <f>SUM(G5:H5)</f>
        <v>49</v>
      </c>
      <c r="J5" s="66" t="s">
        <v>193</v>
      </c>
      <c r="K5" s="72" t="s">
        <v>194</v>
      </c>
      <c r="L5" s="72" t="s">
        <v>195</v>
      </c>
      <c r="M5" s="72">
        <v>9854691419</v>
      </c>
      <c r="N5" s="71" t="s">
        <v>196</v>
      </c>
      <c r="O5" s="83">
        <v>957764079</v>
      </c>
      <c r="P5" s="84">
        <v>43557</v>
      </c>
      <c r="Q5" s="85" t="s">
        <v>197</v>
      </c>
      <c r="R5" s="72" t="s">
        <v>198</v>
      </c>
      <c r="S5" s="72" t="s">
        <v>199</v>
      </c>
      <c r="T5" s="85"/>
    </row>
    <row r="6" spans="1:20">
      <c r="A6" s="4">
        <v>2</v>
      </c>
      <c r="B6" s="63" t="s">
        <v>63</v>
      </c>
      <c r="C6" s="67" t="s">
        <v>94</v>
      </c>
      <c r="D6" s="68" t="s">
        <v>23</v>
      </c>
      <c r="E6" s="66" t="s">
        <v>95</v>
      </c>
      <c r="F6" s="66" t="s">
        <v>93</v>
      </c>
      <c r="G6" s="66">
        <v>48</v>
      </c>
      <c r="H6" s="66">
        <v>59</v>
      </c>
      <c r="I6" s="54">
        <f t="shared" ref="I6:I69" si="0">SUM(G6:H6)</f>
        <v>107</v>
      </c>
      <c r="J6" s="67" t="s">
        <v>200</v>
      </c>
      <c r="K6" s="72" t="s">
        <v>201</v>
      </c>
      <c r="L6" s="72" t="s">
        <v>202</v>
      </c>
      <c r="M6" s="72">
        <v>9401452911</v>
      </c>
      <c r="N6" s="86" t="s">
        <v>203</v>
      </c>
      <c r="O6" s="66">
        <v>9577213040</v>
      </c>
      <c r="P6" s="84">
        <v>43557</v>
      </c>
      <c r="Q6" s="85" t="s">
        <v>197</v>
      </c>
      <c r="R6" s="72" t="s">
        <v>204</v>
      </c>
      <c r="S6" s="72" t="s">
        <v>199</v>
      </c>
      <c r="T6" s="85"/>
    </row>
    <row r="7" spans="1:20">
      <c r="A7" s="4">
        <v>3</v>
      </c>
      <c r="B7" s="63" t="s">
        <v>62</v>
      </c>
      <c r="C7" s="69" t="s">
        <v>96</v>
      </c>
      <c r="D7" s="65" t="s">
        <v>25</v>
      </c>
      <c r="E7" s="70"/>
      <c r="F7" s="65" t="s">
        <v>25</v>
      </c>
      <c r="G7" s="70">
        <v>24</v>
      </c>
      <c r="H7" s="70">
        <v>22</v>
      </c>
      <c r="I7" s="54">
        <f t="shared" si="0"/>
        <v>46</v>
      </c>
      <c r="J7" s="72">
        <v>9613033627</v>
      </c>
      <c r="K7" s="72" t="s">
        <v>194</v>
      </c>
      <c r="L7" s="72" t="s">
        <v>195</v>
      </c>
      <c r="M7" s="72">
        <v>9854691419</v>
      </c>
      <c r="N7" s="71" t="s">
        <v>196</v>
      </c>
      <c r="O7" s="83">
        <v>957764079</v>
      </c>
      <c r="P7" s="84">
        <v>43557</v>
      </c>
      <c r="Q7" s="85" t="s">
        <v>197</v>
      </c>
      <c r="R7" s="72" t="s">
        <v>198</v>
      </c>
      <c r="S7" s="72" t="s">
        <v>199</v>
      </c>
      <c r="T7" s="85"/>
    </row>
    <row r="8" spans="1:20">
      <c r="A8" s="4">
        <v>4</v>
      </c>
      <c r="B8" s="71" t="s">
        <v>63</v>
      </c>
      <c r="C8" s="67" t="s">
        <v>97</v>
      </c>
      <c r="D8" s="72" t="s">
        <v>25</v>
      </c>
      <c r="E8" s="71"/>
      <c r="F8" s="72" t="s">
        <v>98</v>
      </c>
      <c r="G8" s="70">
        <v>16</v>
      </c>
      <c r="H8" s="70">
        <v>19</v>
      </c>
      <c r="I8" s="54">
        <f t="shared" si="0"/>
        <v>35</v>
      </c>
      <c r="J8" s="71">
        <v>8761980672</v>
      </c>
      <c r="K8" s="72" t="s">
        <v>201</v>
      </c>
      <c r="L8" s="72" t="s">
        <v>202</v>
      </c>
      <c r="M8" s="72">
        <v>9401452911</v>
      </c>
      <c r="N8" s="86" t="s">
        <v>203</v>
      </c>
      <c r="O8" s="66">
        <v>9577213040</v>
      </c>
      <c r="P8" s="84">
        <v>43557</v>
      </c>
      <c r="Q8" s="85" t="s">
        <v>197</v>
      </c>
      <c r="R8" s="72" t="s">
        <v>204</v>
      </c>
      <c r="S8" s="72" t="s">
        <v>199</v>
      </c>
      <c r="T8" s="85"/>
    </row>
    <row r="9" spans="1:20">
      <c r="A9" s="4">
        <v>5</v>
      </c>
      <c r="B9" s="71" t="s">
        <v>62</v>
      </c>
      <c r="C9" s="64" t="s">
        <v>99</v>
      </c>
      <c r="D9" s="72" t="s">
        <v>23</v>
      </c>
      <c r="E9" s="66" t="s">
        <v>100</v>
      </c>
      <c r="F9" s="72" t="s">
        <v>93</v>
      </c>
      <c r="G9" s="66">
        <v>18</v>
      </c>
      <c r="H9" s="66">
        <v>14</v>
      </c>
      <c r="I9" s="54">
        <f t="shared" si="0"/>
        <v>32</v>
      </c>
      <c r="J9" s="66" t="s">
        <v>205</v>
      </c>
      <c r="K9" s="72" t="s">
        <v>206</v>
      </c>
      <c r="L9" s="72" t="s">
        <v>207</v>
      </c>
      <c r="M9" s="72">
        <v>9435539931</v>
      </c>
      <c r="N9" s="67" t="s">
        <v>208</v>
      </c>
      <c r="O9" s="71">
        <v>8753049273</v>
      </c>
      <c r="P9" s="84">
        <v>43558</v>
      </c>
      <c r="Q9" s="85" t="s">
        <v>209</v>
      </c>
      <c r="R9" s="72" t="s">
        <v>210</v>
      </c>
      <c r="S9" s="72" t="s">
        <v>199</v>
      </c>
      <c r="T9" s="85"/>
    </row>
    <row r="10" spans="1:20">
      <c r="A10" s="4">
        <v>6</v>
      </c>
      <c r="B10" s="63" t="s">
        <v>63</v>
      </c>
      <c r="C10" s="66" t="s">
        <v>101</v>
      </c>
      <c r="D10" s="68" t="s">
        <v>23</v>
      </c>
      <c r="E10" s="66" t="s">
        <v>102</v>
      </c>
      <c r="F10" s="68" t="s">
        <v>93</v>
      </c>
      <c r="G10" s="70">
        <v>36</v>
      </c>
      <c r="H10" s="70">
        <v>33</v>
      </c>
      <c r="I10" s="54">
        <f t="shared" si="0"/>
        <v>69</v>
      </c>
      <c r="J10" s="67" t="s">
        <v>211</v>
      </c>
      <c r="K10" s="72" t="s">
        <v>212</v>
      </c>
      <c r="L10" s="72" t="s">
        <v>213</v>
      </c>
      <c r="M10" s="72">
        <v>6900321588</v>
      </c>
      <c r="N10" s="66" t="s">
        <v>214</v>
      </c>
      <c r="O10" s="66">
        <v>9577871979</v>
      </c>
      <c r="P10" s="84">
        <v>43558</v>
      </c>
      <c r="Q10" s="85" t="s">
        <v>209</v>
      </c>
      <c r="R10" s="72" t="s">
        <v>215</v>
      </c>
      <c r="S10" s="72" t="s">
        <v>199</v>
      </c>
      <c r="T10" s="85"/>
    </row>
    <row r="11" spans="1:20">
      <c r="A11" s="4">
        <v>7</v>
      </c>
      <c r="B11" s="63" t="s">
        <v>62</v>
      </c>
      <c r="C11" s="69" t="s">
        <v>103</v>
      </c>
      <c r="D11" s="65" t="s">
        <v>25</v>
      </c>
      <c r="E11" s="70"/>
      <c r="F11" s="65" t="s">
        <v>25</v>
      </c>
      <c r="G11" s="70">
        <v>21</v>
      </c>
      <c r="H11" s="70">
        <v>28</v>
      </c>
      <c r="I11" s="54">
        <f t="shared" si="0"/>
        <v>49</v>
      </c>
      <c r="J11" s="72">
        <v>7399386834</v>
      </c>
      <c r="K11" s="72" t="s">
        <v>206</v>
      </c>
      <c r="L11" s="72" t="s">
        <v>207</v>
      </c>
      <c r="M11" s="72">
        <v>9435539931</v>
      </c>
      <c r="N11" s="67" t="s">
        <v>208</v>
      </c>
      <c r="O11" s="71">
        <v>8753049273</v>
      </c>
      <c r="P11" s="84">
        <v>43558</v>
      </c>
      <c r="Q11" s="85" t="s">
        <v>209</v>
      </c>
      <c r="R11" s="72" t="s">
        <v>210</v>
      </c>
      <c r="S11" s="72" t="s">
        <v>199</v>
      </c>
      <c r="T11" s="85"/>
    </row>
    <row r="12" spans="1:20" s="51" customFormat="1">
      <c r="A12" s="50">
        <v>8</v>
      </c>
      <c r="B12" s="73" t="s">
        <v>63</v>
      </c>
      <c r="C12" s="74" t="s">
        <v>104</v>
      </c>
      <c r="D12" s="72" t="s">
        <v>25</v>
      </c>
      <c r="E12" s="71"/>
      <c r="F12" s="72" t="s">
        <v>98</v>
      </c>
      <c r="G12" s="70">
        <v>28</v>
      </c>
      <c r="H12" s="70">
        <v>20</v>
      </c>
      <c r="I12" s="54">
        <f t="shared" si="0"/>
        <v>48</v>
      </c>
      <c r="J12" s="71">
        <v>8812067918</v>
      </c>
      <c r="K12" s="72" t="s">
        <v>201</v>
      </c>
      <c r="L12" s="72" t="s">
        <v>213</v>
      </c>
      <c r="M12" s="72">
        <v>6900321588</v>
      </c>
      <c r="N12" s="66" t="s">
        <v>214</v>
      </c>
      <c r="O12" s="66">
        <v>9577871979</v>
      </c>
      <c r="P12" s="84">
        <v>43558</v>
      </c>
      <c r="Q12" s="85" t="s">
        <v>209</v>
      </c>
      <c r="R12" s="72" t="s">
        <v>215</v>
      </c>
      <c r="S12" s="72" t="s">
        <v>199</v>
      </c>
      <c r="T12" s="85"/>
    </row>
    <row r="13" spans="1:20">
      <c r="A13" s="4">
        <v>9</v>
      </c>
      <c r="B13" s="73" t="s">
        <v>62</v>
      </c>
      <c r="C13" s="71" t="s">
        <v>105</v>
      </c>
      <c r="D13" s="72" t="s">
        <v>23</v>
      </c>
      <c r="E13" s="71" t="s">
        <v>106</v>
      </c>
      <c r="F13" s="72" t="s">
        <v>93</v>
      </c>
      <c r="G13" s="70">
        <v>28</v>
      </c>
      <c r="H13" s="70">
        <v>29</v>
      </c>
      <c r="I13" s="54">
        <f t="shared" si="0"/>
        <v>57</v>
      </c>
      <c r="J13" s="71">
        <v>9859720304</v>
      </c>
      <c r="K13" s="72" t="s">
        <v>216</v>
      </c>
      <c r="L13" s="72" t="s">
        <v>217</v>
      </c>
      <c r="M13" s="72">
        <v>9101244818</v>
      </c>
      <c r="N13" s="71" t="s">
        <v>218</v>
      </c>
      <c r="O13" s="83">
        <v>9957073844</v>
      </c>
      <c r="P13" s="84">
        <v>43559</v>
      </c>
      <c r="Q13" s="85" t="s">
        <v>219</v>
      </c>
      <c r="R13" s="72" t="s">
        <v>220</v>
      </c>
      <c r="S13" s="72" t="s">
        <v>199</v>
      </c>
      <c r="T13" s="85"/>
    </row>
    <row r="14" spans="1:20">
      <c r="A14" s="4">
        <v>10</v>
      </c>
      <c r="B14" s="63" t="s">
        <v>63</v>
      </c>
      <c r="C14" s="66" t="s">
        <v>107</v>
      </c>
      <c r="D14" s="68" t="s">
        <v>23</v>
      </c>
      <c r="E14" s="66" t="s">
        <v>108</v>
      </c>
      <c r="F14" s="68" t="s">
        <v>93</v>
      </c>
      <c r="G14" s="66">
        <v>41</v>
      </c>
      <c r="H14" s="66">
        <v>40</v>
      </c>
      <c r="I14" s="54">
        <f t="shared" si="0"/>
        <v>81</v>
      </c>
      <c r="J14" s="67" t="s">
        <v>221</v>
      </c>
      <c r="K14" s="72" t="s">
        <v>212</v>
      </c>
      <c r="L14" s="72" t="s">
        <v>222</v>
      </c>
      <c r="M14" s="66">
        <v>9577240774</v>
      </c>
      <c r="N14" s="66" t="s">
        <v>223</v>
      </c>
      <c r="O14" s="66">
        <v>7399866837</v>
      </c>
      <c r="P14" s="84">
        <v>43559</v>
      </c>
      <c r="Q14" s="85" t="s">
        <v>219</v>
      </c>
      <c r="R14" s="72" t="s">
        <v>224</v>
      </c>
      <c r="S14" s="72" t="s">
        <v>199</v>
      </c>
      <c r="T14" s="85"/>
    </row>
    <row r="15" spans="1:20">
      <c r="A15" s="4">
        <v>11</v>
      </c>
      <c r="B15" s="63" t="s">
        <v>62</v>
      </c>
      <c r="C15" s="69" t="s">
        <v>109</v>
      </c>
      <c r="D15" s="65" t="s">
        <v>25</v>
      </c>
      <c r="E15" s="70"/>
      <c r="F15" s="65" t="s">
        <v>25</v>
      </c>
      <c r="G15" s="70">
        <v>26</v>
      </c>
      <c r="H15" s="70">
        <v>20</v>
      </c>
      <c r="I15" s="54">
        <f t="shared" si="0"/>
        <v>46</v>
      </c>
      <c r="J15" s="72">
        <v>9859438157</v>
      </c>
      <c r="K15" s="72" t="s">
        <v>216</v>
      </c>
      <c r="L15" s="72" t="s">
        <v>217</v>
      </c>
      <c r="M15" s="72">
        <v>9101244818</v>
      </c>
      <c r="N15" s="71" t="s">
        <v>218</v>
      </c>
      <c r="O15" s="83">
        <v>9957073844</v>
      </c>
      <c r="P15" s="84">
        <v>43559</v>
      </c>
      <c r="Q15" s="85" t="s">
        <v>219</v>
      </c>
      <c r="R15" s="72" t="s">
        <v>220</v>
      </c>
      <c r="S15" s="72" t="s">
        <v>199</v>
      </c>
      <c r="T15" s="85"/>
    </row>
    <row r="16" spans="1:20">
      <c r="A16" s="4">
        <v>12</v>
      </c>
      <c r="B16" s="73" t="s">
        <v>63</v>
      </c>
      <c r="C16" s="67" t="s">
        <v>110</v>
      </c>
      <c r="D16" s="72" t="s">
        <v>25</v>
      </c>
      <c r="E16" s="71"/>
      <c r="F16" s="72" t="s">
        <v>98</v>
      </c>
      <c r="G16" s="66">
        <v>21</v>
      </c>
      <c r="H16" s="66">
        <v>20</v>
      </c>
      <c r="I16" s="54">
        <f t="shared" si="0"/>
        <v>41</v>
      </c>
      <c r="J16" s="71">
        <v>9401295988</v>
      </c>
      <c r="K16" s="72" t="s">
        <v>212</v>
      </c>
      <c r="L16" s="72" t="s">
        <v>222</v>
      </c>
      <c r="M16" s="66">
        <v>9577240774</v>
      </c>
      <c r="N16" s="66" t="s">
        <v>223</v>
      </c>
      <c r="O16" s="66">
        <v>7399866837</v>
      </c>
      <c r="P16" s="84">
        <v>43559</v>
      </c>
      <c r="Q16" s="85" t="s">
        <v>219</v>
      </c>
      <c r="R16" s="72" t="s">
        <v>224</v>
      </c>
      <c r="S16" s="72" t="s">
        <v>199</v>
      </c>
      <c r="T16" s="85"/>
    </row>
    <row r="17" spans="1:20">
      <c r="A17" s="4">
        <v>13</v>
      </c>
      <c r="B17" s="73" t="s">
        <v>62</v>
      </c>
      <c r="C17" s="71" t="s">
        <v>111</v>
      </c>
      <c r="D17" s="72" t="s">
        <v>23</v>
      </c>
      <c r="E17" s="71" t="s">
        <v>112</v>
      </c>
      <c r="F17" s="72" t="s">
        <v>93</v>
      </c>
      <c r="G17" s="70">
        <v>26</v>
      </c>
      <c r="H17" s="70">
        <v>29</v>
      </c>
      <c r="I17" s="54">
        <f t="shared" si="0"/>
        <v>55</v>
      </c>
      <c r="J17" s="71">
        <v>9854648233</v>
      </c>
      <c r="K17" s="72" t="s">
        <v>216</v>
      </c>
      <c r="L17" s="72" t="s">
        <v>217</v>
      </c>
      <c r="M17" s="72">
        <v>9101244818</v>
      </c>
      <c r="N17" s="71" t="s">
        <v>218</v>
      </c>
      <c r="O17" s="83">
        <v>9957073844</v>
      </c>
      <c r="P17" s="84">
        <v>43560</v>
      </c>
      <c r="Q17" s="85" t="s">
        <v>225</v>
      </c>
      <c r="R17" s="72" t="s">
        <v>220</v>
      </c>
      <c r="S17" s="72" t="s">
        <v>199</v>
      </c>
      <c r="T17" s="85"/>
    </row>
    <row r="18" spans="1:20">
      <c r="A18" s="4">
        <v>14</v>
      </c>
      <c r="B18" s="63" t="s">
        <v>63</v>
      </c>
      <c r="C18" s="66" t="s">
        <v>113</v>
      </c>
      <c r="D18" s="68" t="s">
        <v>23</v>
      </c>
      <c r="E18" s="66" t="s">
        <v>114</v>
      </c>
      <c r="F18" s="68" t="s">
        <v>93</v>
      </c>
      <c r="G18" s="66">
        <v>24</v>
      </c>
      <c r="H18" s="66">
        <v>19</v>
      </c>
      <c r="I18" s="54">
        <f t="shared" si="0"/>
        <v>43</v>
      </c>
      <c r="J18" s="67" t="s">
        <v>226</v>
      </c>
      <c r="K18" s="72" t="s">
        <v>227</v>
      </c>
      <c r="L18" s="72" t="s">
        <v>228</v>
      </c>
      <c r="M18" s="72">
        <v>9613949591</v>
      </c>
      <c r="N18" s="66" t="s">
        <v>229</v>
      </c>
      <c r="O18" s="66">
        <v>9577248717</v>
      </c>
      <c r="P18" s="84">
        <v>43560</v>
      </c>
      <c r="Q18" s="85" t="s">
        <v>225</v>
      </c>
      <c r="R18" s="72" t="s">
        <v>230</v>
      </c>
      <c r="S18" s="72" t="s">
        <v>199</v>
      </c>
      <c r="T18" s="85"/>
    </row>
    <row r="19" spans="1:20">
      <c r="A19" s="4">
        <v>15</v>
      </c>
      <c r="B19" s="63" t="s">
        <v>62</v>
      </c>
      <c r="C19" s="69" t="s">
        <v>115</v>
      </c>
      <c r="D19" s="65" t="s">
        <v>25</v>
      </c>
      <c r="E19" s="70"/>
      <c r="F19" s="65" t="s">
        <v>25</v>
      </c>
      <c r="G19" s="70">
        <v>31</v>
      </c>
      <c r="H19" s="70">
        <v>24</v>
      </c>
      <c r="I19" s="54">
        <f t="shared" si="0"/>
        <v>55</v>
      </c>
      <c r="J19" s="72">
        <v>9859786213</v>
      </c>
      <c r="K19" s="72" t="s">
        <v>216</v>
      </c>
      <c r="L19" s="72" t="s">
        <v>217</v>
      </c>
      <c r="M19" s="72">
        <v>9101244818</v>
      </c>
      <c r="N19" s="71" t="s">
        <v>218</v>
      </c>
      <c r="O19" s="83">
        <v>9957073844</v>
      </c>
      <c r="P19" s="84">
        <v>43560</v>
      </c>
      <c r="Q19" s="85" t="s">
        <v>225</v>
      </c>
      <c r="R19" s="72" t="s">
        <v>220</v>
      </c>
      <c r="S19" s="72" t="s">
        <v>199</v>
      </c>
      <c r="T19" s="85"/>
    </row>
    <row r="20" spans="1:20">
      <c r="A20" s="4">
        <v>16</v>
      </c>
      <c r="B20" s="73" t="s">
        <v>63</v>
      </c>
      <c r="C20" s="67" t="s">
        <v>116</v>
      </c>
      <c r="D20" s="72" t="s">
        <v>25</v>
      </c>
      <c r="E20" s="71"/>
      <c r="F20" s="72" t="s">
        <v>98</v>
      </c>
      <c r="G20" s="70">
        <v>27</v>
      </c>
      <c r="H20" s="70">
        <v>29</v>
      </c>
      <c r="I20" s="54">
        <f t="shared" si="0"/>
        <v>56</v>
      </c>
      <c r="J20" s="71">
        <v>7896455597</v>
      </c>
      <c r="K20" s="72" t="s">
        <v>227</v>
      </c>
      <c r="L20" s="72" t="s">
        <v>228</v>
      </c>
      <c r="M20" s="72">
        <v>9613949591</v>
      </c>
      <c r="N20" s="66" t="s">
        <v>229</v>
      </c>
      <c r="O20" s="66">
        <v>9577248717</v>
      </c>
      <c r="P20" s="84">
        <v>43560</v>
      </c>
      <c r="Q20" s="85" t="s">
        <v>225</v>
      </c>
      <c r="R20" s="72" t="s">
        <v>230</v>
      </c>
      <c r="S20" s="72" t="s">
        <v>199</v>
      </c>
      <c r="T20" s="85"/>
    </row>
    <row r="21" spans="1:20">
      <c r="A21" s="4">
        <v>17</v>
      </c>
      <c r="B21" s="73" t="s">
        <v>62</v>
      </c>
      <c r="C21" s="64" t="s">
        <v>117</v>
      </c>
      <c r="D21" s="72" t="s">
        <v>23</v>
      </c>
      <c r="E21" s="71" t="s">
        <v>118</v>
      </c>
      <c r="F21" s="72" t="s">
        <v>93</v>
      </c>
      <c r="G21" s="66">
        <v>21</v>
      </c>
      <c r="H21" s="66">
        <v>26</v>
      </c>
      <c r="I21" s="54">
        <f t="shared" si="0"/>
        <v>47</v>
      </c>
      <c r="J21" s="66" t="s">
        <v>231</v>
      </c>
      <c r="K21" s="72" t="s">
        <v>232</v>
      </c>
      <c r="L21" s="72" t="s">
        <v>233</v>
      </c>
      <c r="M21" s="72">
        <v>8638214354</v>
      </c>
      <c r="N21" s="67" t="s">
        <v>234</v>
      </c>
      <c r="O21" s="83">
        <v>84722983812</v>
      </c>
      <c r="P21" s="84">
        <v>43563</v>
      </c>
      <c r="Q21" s="85" t="s">
        <v>235</v>
      </c>
      <c r="R21" s="72" t="s">
        <v>236</v>
      </c>
      <c r="S21" s="72" t="s">
        <v>199</v>
      </c>
      <c r="T21" s="85"/>
    </row>
    <row r="22" spans="1:20" ht="33">
      <c r="A22" s="4">
        <v>18</v>
      </c>
      <c r="B22" s="63" t="s">
        <v>63</v>
      </c>
      <c r="C22" s="66" t="s">
        <v>119</v>
      </c>
      <c r="D22" s="68" t="s">
        <v>23</v>
      </c>
      <c r="E22" s="66" t="s">
        <v>120</v>
      </c>
      <c r="F22" s="72" t="s">
        <v>93</v>
      </c>
      <c r="G22" s="66">
        <v>20</v>
      </c>
      <c r="H22" s="66">
        <v>40</v>
      </c>
      <c r="I22" s="54">
        <f t="shared" si="0"/>
        <v>60</v>
      </c>
      <c r="J22" s="67" t="s">
        <v>237</v>
      </c>
      <c r="K22" s="72" t="s">
        <v>238</v>
      </c>
      <c r="L22" s="72" t="s">
        <v>239</v>
      </c>
      <c r="M22" s="66">
        <v>9101839729</v>
      </c>
      <c r="N22" s="66" t="s">
        <v>240</v>
      </c>
      <c r="O22" s="66">
        <v>9577983407</v>
      </c>
      <c r="P22" s="84">
        <v>43563</v>
      </c>
      <c r="Q22" s="85" t="s">
        <v>235</v>
      </c>
      <c r="R22" s="72" t="s">
        <v>241</v>
      </c>
      <c r="S22" s="72" t="s">
        <v>199</v>
      </c>
      <c r="T22" s="85"/>
    </row>
    <row r="23" spans="1:20">
      <c r="A23" s="4">
        <v>19</v>
      </c>
      <c r="B23" s="63" t="s">
        <v>62</v>
      </c>
      <c r="C23" s="69" t="s">
        <v>121</v>
      </c>
      <c r="D23" s="65" t="s">
        <v>25</v>
      </c>
      <c r="E23" s="70"/>
      <c r="F23" s="72" t="s">
        <v>98</v>
      </c>
      <c r="G23" s="70">
        <v>27</v>
      </c>
      <c r="H23" s="70">
        <v>18</v>
      </c>
      <c r="I23" s="54">
        <f t="shared" si="0"/>
        <v>45</v>
      </c>
      <c r="J23" s="72">
        <v>9577767233</v>
      </c>
      <c r="K23" s="72" t="s">
        <v>232</v>
      </c>
      <c r="L23" s="72" t="s">
        <v>233</v>
      </c>
      <c r="M23" s="72">
        <v>8638214354</v>
      </c>
      <c r="N23" s="67" t="s">
        <v>234</v>
      </c>
      <c r="O23" s="83">
        <v>84722983812</v>
      </c>
      <c r="P23" s="84">
        <v>43563</v>
      </c>
      <c r="Q23" s="85" t="s">
        <v>235</v>
      </c>
      <c r="R23" s="72" t="s">
        <v>236</v>
      </c>
      <c r="S23" s="72" t="s">
        <v>199</v>
      </c>
      <c r="T23" s="85"/>
    </row>
    <row r="24" spans="1:20" ht="33">
      <c r="A24" s="4">
        <v>20</v>
      </c>
      <c r="B24" s="73" t="s">
        <v>63</v>
      </c>
      <c r="C24" s="69" t="s">
        <v>122</v>
      </c>
      <c r="D24" s="72" t="s">
        <v>25</v>
      </c>
      <c r="E24" s="71"/>
      <c r="F24" s="72" t="s">
        <v>98</v>
      </c>
      <c r="G24" s="70">
        <v>36</v>
      </c>
      <c r="H24" s="70">
        <v>31</v>
      </c>
      <c r="I24" s="54">
        <f t="shared" si="0"/>
        <v>67</v>
      </c>
      <c r="J24" s="71">
        <v>9854477749</v>
      </c>
      <c r="K24" s="72" t="s">
        <v>238</v>
      </c>
      <c r="L24" s="72" t="s">
        <v>239</v>
      </c>
      <c r="M24" s="66">
        <v>9101839729</v>
      </c>
      <c r="N24" s="66" t="s">
        <v>240</v>
      </c>
      <c r="O24" s="66">
        <v>9577983407</v>
      </c>
      <c r="P24" s="84">
        <v>43563</v>
      </c>
      <c r="Q24" s="85" t="s">
        <v>235</v>
      </c>
      <c r="R24" s="72" t="s">
        <v>241</v>
      </c>
      <c r="S24" s="72" t="s">
        <v>199</v>
      </c>
      <c r="T24" s="85"/>
    </row>
    <row r="25" spans="1:20">
      <c r="A25" s="4">
        <v>21</v>
      </c>
      <c r="B25" s="73" t="s">
        <v>62</v>
      </c>
      <c r="C25" s="64" t="s">
        <v>123</v>
      </c>
      <c r="D25" s="72" t="s">
        <v>23</v>
      </c>
      <c r="E25" s="66" t="s">
        <v>124</v>
      </c>
      <c r="F25" s="72" t="s">
        <v>93</v>
      </c>
      <c r="G25" s="66">
        <v>12</v>
      </c>
      <c r="H25" s="66">
        <v>10</v>
      </c>
      <c r="I25" s="54">
        <f t="shared" si="0"/>
        <v>22</v>
      </c>
      <c r="J25" s="66" t="s">
        <v>242</v>
      </c>
      <c r="K25" s="72" t="s">
        <v>232</v>
      </c>
      <c r="L25" s="72" t="s">
        <v>243</v>
      </c>
      <c r="M25" s="72">
        <v>9401310839</v>
      </c>
      <c r="N25" s="67" t="s">
        <v>244</v>
      </c>
      <c r="O25" s="83">
        <v>9365538119</v>
      </c>
      <c r="P25" s="84">
        <v>43564</v>
      </c>
      <c r="Q25" s="85" t="s">
        <v>197</v>
      </c>
      <c r="R25" s="72" t="s">
        <v>245</v>
      </c>
      <c r="S25" s="72" t="s">
        <v>199</v>
      </c>
      <c r="T25" s="85"/>
    </row>
    <row r="26" spans="1:20">
      <c r="A26" s="4">
        <v>22</v>
      </c>
      <c r="B26" s="63" t="s">
        <v>63</v>
      </c>
      <c r="C26" s="66" t="s">
        <v>125</v>
      </c>
      <c r="D26" s="68" t="s">
        <v>23</v>
      </c>
      <c r="E26" s="66" t="s">
        <v>126</v>
      </c>
      <c r="F26" s="72" t="s">
        <v>93</v>
      </c>
      <c r="G26" s="66">
        <v>23</v>
      </c>
      <c r="H26" s="66">
        <v>26</v>
      </c>
      <c r="I26" s="54">
        <f t="shared" si="0"/>
        <v>49</v>
      </c>
      <c r="J26" s="72">
        <v>8812983554</v>
      </c>
      <c r="K26" s="72" t="s">
        <v>246</v>
      </c>
      <c r="L26" s="72" t="s">
        <v>247</v>
      </c>
      <c r="M26" s="66">
        <v>8472922737</v>
      </c>
      <c r="N26" s="66" t="s">
        <v>248</v>
      </c>
      <c r="O26" s="66">
        <v>8811959248</v>
      </c>
      <c r="P26" s="84">
        <v>43564</v>
      </c>
      <c r="Q26" s="85" t="s">
        <v>197</v>
      </c>
      <c r="R26" s="72" t="s">
        <v>249</v>
      </c>
      <c r="S26" s="72" t="s">
        <v>199</v>
      </c>
      <c r="T26" s="85"/>
    </row>
    <row r="27" spans="1:20">
      <c r="A27" s="4">
        <v>23</v>
      </c>
      <c r="B27" s="63" t="s">
        <v>62</v>
      </c>
      <c r="C27" s="69" t="s">
        <v>127</v>
      </c>
      <c r="D27" s="72" t="s">
        <v>25</v>
      </c>
      <c r="E27" s="70"/>
      <c r="F27" s="72" t="s">
        <v>98</v>
      </c>
      <c r="G27" s="70">
        <v>19</v>
      </c>
      <c r="H27" s="70">
        <v>28</v>
      </c>
      <c r="I27" s="54">
        <f t="shared" si="0"/>
        <v>47</v>
      </c>
      <c r="J27" s="72">
        <v>9859275893</v>
      </c>
      <c r="K27" s="72" t="s">
        <v>232</v>
      </c>
      <c r="L27" s="72" t="s">
        <v>243</v>
      </c>
      <c r="M27" s="72">
        <v>9401310839</v>
      </c>
      <c r="N27" s="67" t="s">
        <v>244</v>
      </c>
      <c r="O27" s="83">
        <v>9365538119</v>
      </c>
      <c r="P27" s="84">
        <v>43564</v>
      </c>
      <c r="Q27" s="85" t="s">
        <v>197</v>
      </c>
      <c r="R27" s="72" t="s">
        <v>245</v>
      </c>
      <c r="S27" s="72" t="s">
        <v>199</v>
      </c>
      <c r="T27" s="85"/>
    </row>
    <row r="28" spans="1:20">
      <c r="A28" s="4">
        <v>24</v>
      </c>
      <c r="B28" s="63" t="s">
        <v>63</v>
      </c>
      <c r="C28" s="66" t="s">
        <v>128</v>
      </c>
      <c r="D28" s="68" t="s">
        <v>25</v>
      </c>
      <c r="E28" s="70"/>
      <c r="F28" s="72" t="s">
        <v>98</v>
      </c>
      <c r="G28" s="66">
        <v>29</v>
      </c>
      <c r="H28" s="66">
        <v>26</v>
      </c>
      <c r="I28" s="54">
        <f t="shared" si="0"/>
        <v>55</v>
      </c>
      <c r="J28" s="67" t="s">
        <v>250</v>
      </c>
      <c r="K28" s="72" t="s">
        <v>246</v>
      </c>
      <c r="L28" s="72" t="s">
        <v>247</v>
      </c>
      <c r="M28" s="66">
        <v>8472922737</v>
      </c>
      <c r="N28" s="66" t="s">
        <v>248</v>
      </c>
      <c r="O28" s="66">
        <v>8811959248</v>
      </c>
      <c r="P28" s="84">
        <v>43564</v>
      </c>
      <c r="Q28" s="85" t="s">
        <v>197</v>
      </c>
      <c r="R28" s="72" t="s">
        <v>249</v>
      </c>
      <c r="S28" s="72" t="s">
        <v>199</v>
      </c>
      <c r="T28" s="85"/>
    </row>
    <row r="29" spans="1:20">
      <c r="A29" s="4">
        <v>25</v>
      </c>
      <c r="B29" s="73" t="s">
        <v>62</v>
      </c>
      <c r="C29" s="64" t="s">
        <v>129</v>
      </c>
      <c r="D29" s="72" t="s">
        <v>23</v>
      </c>
      <c r="E29" s="71" t="s">
        <v>130</v>
      </c>
      <c r="F29" s="72" t="s">
        <v>93</v>
      </c>
      <c r="G29" s="70">
        <v>25</v>
      </c>
      <c r="H29" s="70">
        <v>16</v>
      </c>
      <c r="I29" s="54">
        <f t="shared" si="0"/>
        <v>41</v>
      </c>
      <c r="J29" s="71">
        <v>8011550874</v>
      </c>
      <c r="K29" s="72" t="s">
        <v>232</v>
      </c>
      <c r="L29" s="72" t="s">
        <v>251</v>
      </c>
      <c r="M29" s="72">
        <v>9435167706</v>
      </c>
      <c r="N29" s="67" t="s">
        <v>252</v>
      </c>
      <c r="O29" s="87">
        <v>8011571953</v>
      </c>
      <c r="P29" s="84">
        <v>43565</v>
      </c>
      <c r="Q29" s="85" t="s">
        <v>209</v>
      </c>
      <c r="R29" s="72" t="s">
        <v>253</v>
      </c>
      <c r="S29" s="72" t="s">
        <v>199</v>
      </c>
      <c r="T29" s="85"/>
    </row>
    <row r="30" spans="1:20">
      <c r="A30" s="4">
        <v>26</v>
      </c>
      <c r="B30" s="73" t="s">
        <v>63</v>
      </c>
      <c r="C30" s="66" t="s">
        <v>131</v>
      </c>
      <c r="D30" s="72" t="s">
        <v>23</v>
      </c>
      <c r="E30" s="66" t="s">
        <v>132</v>
      </c>
      <c r="F30" s="72" t="s">
        <v>133</v>
      </c>
      <c r="G30" s="66">
        <v>25</v>
      </c>
      <c r="H30" s="66">
        <v>11</v>
      </c>
      <c r="I30" s="54">
        <f t="shared" si="0"/>
        <v>36</v>
      </c>
      <c r="J30" s="67" t="s">
        <v>254</v>
      </c>
      <c r="K30" s="72" t="s">
        <v>246</v>
      </c>
      <c r="L30" s="72" t="s">
        <v>213</v>
      </c>
      <c r="M30" s="72">
        <v>6900321588</v>
      </c>
      <c r="N30" s="66" t="s">
        <v>214</v>
      </c>
      <c r="O30" s="66">
        <v>9577871979</v>
      </c>
      <c r="P30" s="84">
        <v>43565</v>
      </c>
      <c r="Q30" s="85" t="s">
        <v>209</v>
      </c>
      <c r="R30" s="72" t="s">
        <v>255</v>
      </c>
      <c r="S30" s="72" t="s">
        <v>199</v>
      </c>
      <c r="T30" s="85"/>
    </row>
    <row r="31" spans="1:20">
      <c r="A31" s="4">
        <v>27</v>
      </c>
      <c r="B31" s="63" t="s">
        <v>62</v>
      </c>
      <c r="C31" s="69" t="s">
        <v>134</v>
      </c>
      <c r="D31" s="68" t="s">
        <v>25</v>
      </c>
      <c r="E31" s="70"/>
      <c r="F31" s="72" t="s">
        <v>98</v>
      </c>
      <c r="G31" s="70">
        <v>29</v>
      </c>
      <c r="H31" s="70">
        <v>21</v>
      </c>
      <c r="I31" s="54">
        <f t="shared" si="0"/>
        <v>50</v>
      </c>
      <c r="J31" s="72">
        <v>9613352757</v>
      </c>
      <c r="K31" s="72" t="s">
        <v>232</v>
      </c>
      <c r="L31" s="72" t="s">
        <v>251</v>
      </c>
      <c r="M31" s="72">
        <v>9435167706</v>
      </c>
      <c r="N31" s="67" t="s">
        <v>252</v>
      </c>
      <c r="O31" s="87">
        <v>8011571953</v>
      </c>
      <c r="P31" s="84">
        <v>43565</v>
      </c>
      <c r="Q31" s="85" t="s">
        <v>209</v>
      </c>
      <c r="R31" s="72" t="s">
        <v>253</v>
      </c>
      <c r="S31" s="72" t="s">
        <v>199</v>
      </c>
      <c r="T31" s="85"/>
    </row>
    <row r="32" spans="1:20">
      <c r="A32" s="4">
        <v>28</v>
      </c>
      <c r="B32" s="63" t="s">
        <v>63</v>
      </c>
      <c r="C32" s="69" t="s">
        <v>135</v>
      </c>
      <c r="D32" s="65" t="s">
        <v>25</v>
      </c>
      <c r="E32" s="70"/>
      <c r="F32" s="72" t="s">
        <v>98</v>
      </c>
      <c r="G32" s="70">
        <v>23</v>
      </c>
      <c r="H32" s="70">
        <v>35</v>
      </c>
      <c r="I32" s="54">
        <f t="shared" si="0"/>
        <v>58</v>
      </c>
      <c r="J32" s="67" t="s">
        <v>254</v>
      </c>
      <c r="K32" s="72" t="s">
        <v>246</v>
      </c>
      <c r="L32" s="72" t="s">
        <v>213</v>
      </c>
      <c r="M32" s="72">
        <v>6900321588</v>
      </c>
      <c r="N32" s="66" t="s">
        <v>214</v>
      </c>
      <c r="O32" s="66">
        <v>9577871979</v>
      </c>
      <c r="P32" s="84">
        <v>43565</v>
      </c>
      <c r="Q32" s="85" t="s">
        <v>209</v>
      </c>
      <c r="R32" s="72" t="s">
        <v>255</v>
      </c>
      <c r="S32" s="72" t="s">
        <v>199</v>
      </c>
      <c r="T32" s="85"/>
    </row>
    <row r="33" spans="1:20" ht="30.75">
      <c r="A33" s="4">
        <v>29</v>
      </c>
      <c r="B33" s="73" t="s">
        <v>62</v>
      </c>
      <c r="C33" s="64" t="s">
        <v>136</v>
      </c>
      <c r="D33" s="72" t="s">
        <v>23</v>
      </c>
      <c r="E33" s="66" t="s">
        <v>137</v>
      </c>
      <c r="F33" s="72" t="s">
        <v>93</v>
      </c>
      <c r="G33" s="66">
        <v>18</v>
      </c>
      <c r="H33" s="66">
        <v>21</v>
      </c>
      <c r="I33" s="54">
        <f t="shared" si="0"/>
        <v>39</v>
      </c>
      <c r="J33" s="66" t="s">
        <v>256</v>
      </c>
      <c r="K33" s="72" t="s">
        <v>232</v>
      </c>
      <c r="L33" s="72" t="s">
        <v>251</v>
      </c>
      <c r="M33" s="72">
        <v>9435167706</v>
      </c>
      <c r="N33" s="67" t="s">
        <v>252</v>
      </c>
      <c r="O33" s="87">
        <v>8011571953</v>
      </c>
      <c r="P33" s="84">
        <v>43566</v>
      </c>
      <c r="Q33" s="85" t="s">
        <v>219</v>
      </c>
      <c r="R33" s="72" t="s">
        <v>257</v>
      </c>
      <c r="S33" s="72" t="s">
        <v>199</v>
      </c>
      <c r="T33" s="85"/>
    </row>
    <row r="34" spans="1:20">
      <c r="A34" s="4">
        <v>30</v>
      </c>
      <c r="B34" s="73" t="s">
        <v>63</v>
      </c>
      <c r="C34" s="67" t="s">
        <v>138</v>
      </c>
      <c r="D34" s="72" t="s">
        <v>23</v>
      </c>
      <c r="E34" s="66" t="s">
        <v>139</v>
      </c>
      <c r="F34" s="72" t="s">
        <v>133</v>
      </c>
      <c r="G34" s="70">
        <v>39</v>
      </c>
      <c r="H34" s="70">
        <v>42</v>
      </c>
      <c r="I34" s="54">
        <f t="shared" si="0"/>
        <v>81</v>
      </c>
      <c r="J34" s="67" t="s">
        <v>258</v>
      </c>
      <c r="K34" s="72" t="s">
        <v>259</v>
      </c>
      <c r="L34" s="72" t="s">
        <v>260</v>
      </c>
      <c r="M34" s="66">
        <v>9435504145</v>
      </c>
      <c r="N34" s="66" t="s">
        <v>261</v>
      </c>
      <c r="O34" s="66">
        <v>9508748544</v>
      </c>
      <c r="P34" s="84">
        <v>43566</v>
      </c>
      <c r="Q34" s="85" t="s">
        <v>219</v>
      </c>
      <c r="R34" s="72" t="s">
        <v>262</v>
      </c>
      <c r="S34" s="72" t="s">
        <v>199</v>
      </c>
      <c r="T34" s="85"/>
    </row>
    <row r="35" spans="1:20">
      <c r="A35" s="4">
        <v>31</v>
      </c>
      <c r="B35" s="63" t="s">
        <v>62</v>
      </c>
      <c r="C35" s="69" t="s">
        <v>140</v>
      </c>
      <c r="D35" s="65" t="s">
        <v>25</v>
      </c>
      <c r="E35" s="70"/>
      <c r="F35" s="72" t="s">
        <v>141</v>
      </c>
      <c r="G35" s="70">
        <v>26</v>
      </c>
      <c r="H35" s="70">
        <v>28</v>
      </c>
      <c r="I35" s="54">
        <f t="shared" si="0"/>
        <v>54</v>
      </c>
      <c r="J35" s="72">
        <v>7896597313</v>
      </c>
      <c r="K35" s="72" t="s">
        <v>232</v>
      </c>
      <c r="L35" s="72" t="s">
        <v>251</v>
      </c>
      <c r="M35" s="72">
        <v>9435167706</v>
      </c>
      <c r="N35" s="67" t="s">
        <v>252</v>
      </c>
      <c r="O35" s="87">
        <v>8011571953</v>
      </c>
      <c r="P35" s="84">
        <v>43566</v>
      </c>
      <c r="Q35" s="85" t="s">
        <v>219</v>
      </c>
      <c r="R35" s="72" t="s">
        <v>257</v>
      </c>
      <c r="S35" s="72" t="s">
        <v>199</v>
      </c>
      <c r="T35" s="85"/>
    </row>
    <row r="36" spans="1:20">
      <c r="A36" s="4">
        <v>32</v>
      </c>
      <c r="B36" s="63" t="s">
        <v>63</v>
      </c>
      <c r="C36" s="69" t="s">
        <v>142</v>
      </c>
      <c r="D36" s="68" t="s">
        <v>25</v>
      </c>
      <c r="E36" s="70"/>
      <c r="F36" s="72" t="s">
        <v>98</v>
      </c>
      <c r="G36" s="70">
        <v>22</v>
      </c>
      <c r="H36" s="70">
        <v>23</v>
      </c>
      <c r="I36" s="54">
        <f t="shared" si="0"/>
        <v>45</v>
      </c>
      <c r="J36" s="72">
        <v>9435433150</v>
      </c>
      <c r="K36" s="72" t="s">
        <v>259</v>
      </c>
      <c r="L36" s="72" t="s">
        <v>260</v>
      </c>
      <c r="M36" s="66">
        <v>9435504145</v>
      </c>
      <c r="N36" s="66" t="s">
        <v>261</v>
      </c>
      <c r="O36" s="66">
        <v>9508748544</v>
      </c>
      <c r="P36" s="84">
        <v>43566</v>
      </c>
      <c r="Q36" s="85" t="s">
        <v>219</v>
      </c>
      <c r="R36" s="72" t="s">
        <v>262</v>
      </c>
      <c r="S36" s="72" t="s">
        <v>199</v>
      </c>
      <c r="T36" s="85"/>
    </row>
    <row r="37" spans="1:20" ht="30.75">
      <c r="A37" s="4">
        <v>33</v>
      </c>
      <c r="B37" s="73" t="s">
        <v>62</v>
      </c>
      <c r="C37" s="64" t="s">
        <v>143</v>
      </c>
      <c r="D37" s="72" t="s">
        <v>23</v>
      </c>
      <c r="E37" s="66" t="s">
        <v>144</v>
      </c>
      <c r="F37" s="72" t="s">
        <v>93</v>
      </c>
      <c r="G37" s="66">
        <v>23</v>
      </c>
      <c r="H37" s="66">
        <v>24</v>
      </c>
      <c r="I37" s="54">
        <f t="shared" si="0"/>
        <v>47</v>
      </c>
      <c r="J37" s="66" t="s">
        <v>263</v>
      </c>
      <c r="K37" s="72" t="s">
        <v>264</v>
      </c>
      <c r="L37" s="72" t="s">
        <v>265</v>
      </c>
      <c r="M37" s="72">
        <v>9678661339</v>
      </c>
      <c r="N37" s="67" t="s">
        <v>203</v>
      </c>
      <c r="O37" s="87">
        <v>9365503371</v>
      </c>
      <c r="P37" s="84">
        <v>43567</v>
      </c>
      <c r="Q37" s="85" t="s">
        <v>225</v>
      </c>
      <c r="R37" s="72" t="s">
        <v>257</v>
      </c>
      <c r="S37" s="72" t="s">
        <v>199</v>
      </c>
      <c r="T37" s="85"/>
    </row>
    <row r="38" spans="1:20">
      <c r="A38" s="4">
        <v>34</v>
      </c>
      <c r="B38" s="73" t="s">
        <v>63</v>
      </c>
      <c r="C38" s="64" t="s">
        <v>145</v>
      </c>
      <c r="D38" s="72" t="s">
        <v>23</v>
      </c>
      <c r="E38" s="66" t="s">
        <v>146</v>
      </c>
      <c r="F38" s="72" t="s">
        <v>133</v>
      </c>
      <c r="G38" s="66">
        <v>131</v>
      </c>
      <c r="H38" s="66">
        <v>161</v>
      </c>
      <c r="I38" s="54">
        <f t="shared" si="0"/>
        <v>292</v>
      </c>
      <c r="J38" s="66" t="s">
        <v>266</v>
      </c>
      <c r="K38" s="72" t="s">
        <v>267</v>
      </c>
      <c r="L38" s="72" t="s">
        <v>268</v>
      </c>
      <c r="M38" s="72">
        <v>9101055741</v>
      </c>
      <c r="N38" s="66" t="s">
        <v>269</v>
      </c>
      <c r="O38" s="88">
        <v>7896625027</v>
      </c>
      <c r="P38" s="84">
        <v>43567</v>
      </c>
      <c r="Q38" s="85" t="s">
        <v>225</v>
      </c>
      <c r="R38" s="72" t="s">
        <v>220</v>
      </c>
      <c r="S38" s="72" t="s">
        <v>199</v>
      </c>
      <c r="T38" s="85"/>
    </row>
    <row r="39" spans="1:20">
      <c r="A39" s="4">
        <v>35</v>
      </c>
      <c r="B39" s="63" t="s">
        <v>62</v>
      </c>
      <c r="C39" s="69" t="s">
        <v>147</v>
      </c>
      <c r="D39" s="72" t="s">
        <v>25</v>
      </c>
      <c r="E39" s="70"/>
      <c r="F39" s="72" t="s">
        <v>98</v>
      </c>
      <c r="G39" s="70">
        <v>44</v>
      </c>
      <c r="H39" s="70">
        <v>42</v>
      </c>
      <c r="I39" s="54">
        <f t="shared" si="0"/>
        <v>86</v>
      </c>
      <c r="J39" s="72">
        <v>7896954048</v>
      </c>
      <c r="K39" s="72" t="s">
        <v>264</v>
      </c>
      <c r="L39" s="72" t="s">
        <v>265</v>
      </c>
      <c r="M39" s="72">
        <v>9678661339</v>
      </c>
      <c r="N39" s="67" t="s">
        <v>203</v>
      </c>
      <c r="O39" s="87">
        <v>9365503371</v>
      </c>
      <c r="P39" s="84">
        <v>43567</v>
      </c>
      <c r="Q39" s="85" t="s">
        <v>225</v>
      </c>
      <c r="R39" s="72" t="s">
        <v>220</v>
      </c>
      <c r="S39" s="72" t="s">
        <v>199</v>
      </c>
      <c r="T39" s="85"/>
    </row>
    <row r="40" spans="1:20">
      <c r="A40" s="4">
        <v>36</v>
      </c>
      <c r="B40" s="73" t="s">
        <v>62</v>
      </c>
      <c r="C40" s="64" t="s">
        <v>148</v>
      </c>
      <c r="D40" s="72" t="s">
        <v>23</v>
      </c>
      <c r="E40" s="66" t="s">
        <v>149</v>
      </c>
      <c r="F40" s="72" t="s">
        <v>93</v>
      </c>
      <c r="G40" s="66">
        <v>14</v>
      </c>
      <c r="H40" s="66">
        <v>10</v>
      </c>
      <c r="I40" s="54">
        <f t="shared" si="0"/>
        <v>24</v>
      </c>
      <c r="J40" s="66" t="s">
        <v>270</v>
      </c>
      <c r="K40" s="72" t="s">
        <v>264</v>
      </c>
      <c r="L40" s="72" t="s">
        <v>265</v>
      </c>
      <c r="M40" s="72">
        <v>9854691419</v>
      </c>
      <c r="N40" s="71" t="s">
        <v>196</v>
      </c>
      <c r="O40" s="83">
        <v>957764079</v>
      </c>
      <c r="P40" s="84">
        <v>43572</v>
      </c>
      <c r="Q40" s="85" t="s">
        <v>209</v>
      </c>
      <c r="R40" s="72" t="s">
        <v>220</v>
      </c>
      <c r="S40" s="72" t="s">
        <v>199</v>
      </c>
      <c r="T40" s="85"/>
    </row>
    <row r="41" spans="1:20">
      <c r="A41" s="4">
        <v>37</v>
      </c>
      <c r="B41" s="73" t="s">
        <v>63</v>
      </c>
      <c r="C41" s="66" t="s">
        <v>150</v>
      </c>
      <c r="D41" s="72" t="s">
        <v>23</v>
      </c>
      <c r="E41" s="66" t="s">
        <v>151</v>
      </c>
      <c r="F41" s="72" t="s">
        <v>133</v>
      </c>
      <c r="G41" s="66">
        <v>17</v>
      </c>
      <c r="H41" s="66">
        <v>18</v>
      </c>
      <c r="I41" s="54">
        <f t="shared" si="0"/>
        <v>35</v>
      </c>
      <c r="J41" s="67" t="s">
        <v>271</v>
      </c>
      <c r="K41" s="72" t="s">
        <v>212</v>
      </c>
      <c r="L41" s="72" t="s">
        <v>222</v>
      </c>
      <c r="M41" s="66">
        <v>9577240774</v>
      </c>
      <c r="N41" s="66" t="s">
        <v>223</v>
      </c>
      <c r="O41" s="66">
        <v>7399866837</v>
      </c>
      <c r="P41" s="84">
        <v>43572</v>
      </c>
      <c r="Q41" s="85" t="s">
        <v>209</v>
      </c>
      <c r="R41" s="72" t="s">
        <v>272</v>
      </c>
      <c r="S41" s="72" t="s">
        <v>199</v>
      </c>
      <c r="T41" s="85"/>
    </row>
    <row r="42" spans="1:20">
      <c r="A42" s="4">
        <v>38</v>
      </c>
      <c r="B42" s="63" t="s">
        <v>62</v>
      </c>
      <c r="C42" s="69" t="s">
        <v>152</v>
      </c>
      <c r="D42" s="72" t="s">
        <v>25</v>
      </c>
      <c r="E42" s="70"/>
      <c r="F42" s="72" t="s">
        <v>98</v>
      </c>
      <c r="G42" s="70">
        <v>21</v>
      </c>
      <c r="H42" s="70">
        <v>28</v>
      </c>
      <c r="I42" s="54">
        <f t="shared" si="0"/>
        <v>49</v>
      </c>
      <c r="J42" s="72">
        <v>9435433150</v>
      </c>
      <c r="K42" s="72" t="s">
        <v>264</v>
      </c>
      <c r="L42" s="72" t="s">
        <v>265</v>
      </c>
      <c r="M42" s="72">
        <v>9854691419</v>
      </c>
      <c r="N42" s="71" t="s">
        <v>196</v>
      </c>
      <c r="O42" s="83">
        <v>957764079</v>
      </c>
      <c r="P42" s="84">
        <v>43572</v>
      </c>
      <c r="Q42" s="85" t="s">
        <v>209</v>
      </c>
      <c r="R42" s="72" t="s">
        <v>220</v>
      </c>
      <c r="S42" s="72" t="s">
        <v>199</v>
      </c>
      <c r="T42" s="85"/>
    </row>
    <row r="43" spans="1:20">
      <c r="A43" s="4">
        <v>39</v>
      </c>
      <c r="B43" s="63" t="s">
        <v>63</v>
      </c>
      <c r="C43" s="69" t="s">
        <v>153</v>
      </c>
      <c r="D43" s="72" t="s">
        <v>25</v>
      </c>
      <c r="E43" s="70"/>
      <c r="F43" s="72" t="s">
        <v>98</v>
      </c>
      <c r="G43" s="70">
        <v>26</v>
      </c>
      <c r="H43" s="70">
        <v>28</v>
      </c>
      <c r="I43" s="54">
        <f t="shared" si="0"/>
        <v>54</v>
      </c>
      <c r="J43" s="72">
        <v>9854940737</v>
      </c>
      <c r="K43" s="72" t="s">
        <v>212</v>
      </c>
      <c r="L43" s="72" t="s">
        <v>222</v>
      </c>
      <c r="M43" s="66">
        <v>9577240774</v>
      </c>
      <c r="N43" s="66" t="s">
        <v>223</v>
      </c>
      <c r="O43" s="66">
        <v>7399866837</v>
      </c>
      <c r="P43" s="84">
        <v>43572</v>
      </c>
      <c r="Q43" s="85" t="s">
        <v>235</v>
      </c>
      <c r="R43" s="72" t="s">
        <v>272</v>
      </c>
      <c r="S43" s="72" t="s">
        <v>199</v>
      </c>
      <c r="T43" s="85"/>
    </row>
    <row r="44" spans="1:20">
      <c r="A44" s="4">
        <v>40</v>
      </c>
      <c r="B44" s="73" t="s">
        <v>62</v>
      </c>
      <c r="C44" s="64" t="s">
        <v>154</v>
      </c>
      <c r="D44" s="72" t="s">
        <v>23</v>
      </c>
      <c r="E44" s="66" t="s">
        <v>155</v>
      </c>
      <c r="F44" s="72" t="s">
        <v>93</v>
      </c>
      <c r="G44" s="66">
        <v>22</v>
      </c>
      <c r="H44" s="66">
        <v>20</v>
      </c>
      <c r="I44" s="54">
        <f t="shared" si="0"/>
        <v>42</v>
      </c>
      <c r="J44" s="66" t="s">
        <v>273</v>
      </c>
      <c r="K44" s="72" t="s">
        <v>232</v>
      </c>
      <c r="L44" s="72" t="s">
        <v>243</v>
      </c>
      <c r="M44" s="72">
        <v>9401310839</v>
      </c>
      <c r="N44" s="86" t="s">
        <v>274</v>
      </c>
      <c r="O44" s="87">
        <v>7896229739</v>
      </c>
      <c r="P44" s="84">
        <v>43577</v>
      </c>
      <c r="Q44" s="85" t="s">
        <v>235</v>
      </c>
      <c r="R44" s="72" t="s">
        <v>275</v>
      </c>
      <c r="S44" s="72" t="s">
        <v>199</v>
      </c>
      <c r="T44" s="85"/>
    </row>
    <row r="45" spans="1:20">
      <c r="A45" s="4">
        <v>41</v>
      </c>
      <c r="B45" s="73" t="s">
        <v>63</v>
      </c>
      <c r="C45" s="66" t="s">
        <v>156</v>
      </c>
      <c r="D45" s="72" t="s">
        <v>23</v>
      </c>
      <c r="E45" s="66" t="s">
        <v>157</v>
      </c>
      <c r="F45" s="72" t="s">
        <v>133</v>
      </c>
      <c r="G45" s="66">
        <v>25</v>
      </c>
      <c r="H45" s="66">
        <v>20</v>
      </c>
      <c r="I45" s="54">
        <f t="shared" si="0"/>
        <v>45</v>
      </c>
      <c r="J45" s="67" t="s">
        <v>276</v>
      </c>
      <c r="K45" s="72" t="s">
        <v>246</v>
      </c>
      <c r="L45" s="72" t="s">
        <v>247</v>
      </c>
      <c r="M45" s="66">
        <v>8472922737</v>
      </c>
      <c r="N45" s="66" t="s">
        <v>248</v>
      </c>
      <c r="O45" s="66">
        <v>8811959248</v>
      </c>
      <c r="P45" s="84">
        <v>43577</v>
      </c>
      <c r="Q45" s="85" t="s">
        <v>235</v>
      </c>
      <c r="R45" s="72" t="s">
        <v>277</v>
      </c>
      <c r="S45" s="72" t="s">
        <v>199</v>
      </c>
      <c r="T45" s="85"/>
    </row>
    <row r="46" spans="1:20">
      <c r="A46" s="4">
        <v>42</v>
      </c>
      <c r="B46" s="63" t="s">
        <v>62</v>
      </c>
      <c r="C46" s="69" t="s">
        <v>158</v>
      </c>
      <c r="D46" s="72" t="s">
        <v>25</v>
      </c>
      <c r="E46" s="70"/>
      <c r="F46" s="72" t="s">
        <v>98</v>
      </c>
      <c r="G46" s="70">
        <v>21</v>
      </c>
      <c r="H46" s="70">
        <v>26</v>
      </c>
      <c r="I46" s="54">
        <f t="shared" si="0"/>
        <v>47</v>
      </c>
      <c r="J46" s="71">
        <v>9859788618</v>
      </c>
      <c r="K46" s="72" t="s">
        <v>232</v>
      </c>
      <c r="L46" s="72" t="s">
        <v>243</v>
      </c>
      <c r="M46" s="72">
        <v>9401310839</v>
      </c>
      <c r="N46" s="86" t="s">
        <v>274</v>
      </c>
      <c r="O46" s="87">
        <v>7896229739</v>
      </c>
      <c r="P46" s="84">
        <v>43577</v>
      </c>
      <c r="Q46" s="85" t="s">
        <v>235</v>
      </c>
      <c r="R46" s="72" t="s">
        <v>275</v>
      </c>
      <c r="S46" s="72" t="s">
        <v>199</v>
      </c>
      <c r="T46" s="85"/>
    </row>
    <row r="47" spans="1:20">
      <c r="A47" s="4">
        <v>43</v>
      </c>
      <c r="B47" s="63" t="s">
        <v>63</v>
      </c>
      <c r="C47" s="69" t="s">
        <v>159</v>
      </c>
      <c r="D47" s="72" t="s">
        <v>25</v>
      </c>
      <c r="E47" s="70"/>
      <c r="F47" s="72" t="s">
        <v>98</v>
      </c>
      <c r="G47" s="70">
        <v>28</v>
      </c>
      <c r="H47" s="70">
        <v>22</v>
      </c>
      <c r="I47" s="54">
        <f t="shared" si="0"/>
        <v>50</v>
      </c>
      <c r="J47" s="72">
        <v>9613655780</v>
      </c>
      <c r="K47" s="72" t="s">
        <v>246</v>
      </c>
      <c r="L47" s="72" t="s">
        <v>247</v>
      </c>
      <c r="M47" s="66">
        <v>8472922737</v>
      </c>
      <c r="N47" s="66" t="s">
        <v>248</v>
      </c>
      <c r="O47" s="66">
        <v>8811959248</v>
      </c>
      <c r="P47" s="84">
        <v>43577</v>
      </c>
      <c r="Q47" s="72" t="s">
        <v>197</v>
      </c>
      <c r="R47" s="72" t="s">
        <v>277</v>
      </c>
      <c r="S47" s="72" t="s">
        <v>199</v>
      </c>
      <c r="T47" s="85"/>
    </row>
    <row r="48" spans="1:20" ht="30.75">
      <c r="A48" s="4">
        <v>44</v>
      </c>
      <c r="B48" s="75" t="s">
        <v>62</v>
      </c>
      <c r="C48" s="64" t="s">
        <v>160</v>
      </c>
      <c r="D48" s="72" t="s">
        <v>23</v>
      </c>
      <c r="E48" s="66" t="s">
        <v>161</v>
      </c>
      <c r="F48" s="72" t="s">
        <v>133</v>
      </c>
      <c r="G48" s="66">
        <v>16</v>
      </c>
      <c r="H48" s="66">
        <v>23</v>
      </c>
      <c r="I48" s="54">
        <f t="shared" si="0"/>
        <v>39</v>
      </c>
      <c r="J48" s="66" t="s">
        <v>278</v>
      </c>
      <c r="K48" s="72" t="s">
        <v>232</v>
      </c>
      <c r="L48" s="72" t="s">
        <v>251</v>
      </c>
      <c r="M48" s="72">
        <v>9435167706</v>
      </c>
      <c r="N48" s="86" t="s">
        <v>234</v>
      </c>
      <c r="O48" s="87">
        <v>8011573072</v>
      </c>
      <c r="P48" s="84">
        <v>43578</v>
      </c>
      <c r="Q48" s="72" t="s">
        <v>197</v>
      </c>
      <c r="R48" s="72" t="s">
        <v>279</v>
      </c>
      <c r="S48" s="72" t="s">
        <v>199</v>
      </c>
      <c r="T48" s="85"/>
    </row>
    <row r="49" spans="1:20" ht="33">
      <c r="A49" s="4">
        <v>45</v>
      </c>
      <c r="B49" s="75" t="s">
        <v>63</v>
      </c>
      <c r="C49" s="66" t="s">
        <v>162</v>
      </c>
      <c r="D49" s="72" t="s">
        <v>23</v>
      </c>
      <c r="E49" s="66" t="s">
        <v>163</v>
      </c>
      <c r="F49" s="72" t="s">
        <v>133</v>
      </c>
      <c r="G49" s="66">
        <v>22</v>
      </c>
      <c r="H49" s="66">
        <v>35</v>
      </c>
      <c r="I49" s="54">
        <f t="shared" si="0"/>
        <v>57</v>
      </c>
      <c r="J49" s="67" t="s">
        <v>280</v>
      </c>
      <c r="K49" s="72" t="s">
        <v>238</v>
      </c>
      <c r="L49" s="72" t="s">
        <v>239</v>
      </c>
      <c r="M49" s="66">
        <v>9101839729</v>
      </c>
      <c r="N49" s="66" t="s">
        <v>240</v>
      </c>
      <c r="O49" s="66">
        <v>9577983407</v>
      </c>
      <c r="P49" s="84">
        <v>43578</v>
      </c>
      <c r="Q49" s="72" t="s">
        <v>197</v>
      </c>
      <c r="R49" s="72" t="s">
        <v>277</v>
      </c>
      <c r="S49" s="72" t="s">
        <v>199</v>
      </c>
      <c r="T49" s="85"/>
    </row>
    <row r="50" spans="1:20">
      <c r="A50" s="4">
        <v>46</v>
      </c>
      <c r="B50" s="63" t="s">
        <v>62</v>
      </c>
      <c r="C50" s="69" t="s">
        <v>164</v>
      </c>
      <c r="D50" s="72" t="s">
        <v>25</v>
      </c>
      <c r="E50" s="72"/>
      <c r="F50" s="72" t="s">
        <v>98</v>
      </c>
      <c r="G50" s="70">
        <v>24</v>
      </c>
      <c r="H50" s="70">
        <v>31</v>
      </c>
      <c r="I50" s="54">
        <f t="shared" si="0"/>
        <v>55</v>
      </c>
      <c r="J50" s="70">
        <v>7896997432</v>
      </c>
      <c r="K50" s="72" t="s">
        <v>232</v>
      </c>
      <c r="L50" s="72" t="s">
        <v>251</v>
      </c>
      <c r="M50" s="72">
        <v>9435167706</v>
      </c>
      <c r="N50" s="86" t="s">
        <v>234</v>
      </c>
      <c r="O50" s="87">
        <v>8011573072</v>
      </c>
      <c r="P50" s="84">
        <v>43578</v>
      </c>
      <c r="Q50" s="72" t="s">
        <v>197</v>
      </c>
      <c r="R50" s="72" t="s">
        <v>279</v>
      </c>
      <c r="S50" s="72" t="s">
        <v>199</v>
      </c>
      <c r="T50" s="85"/>
    </row>
    <row r="51" spans="1:20" ht="33">
      <c r="A51" s="4">
        <v>47</v>
      </c>
      <c r="B51" s="63" t="s">
        <v>63</v>
      </c>
      <c r="C51" s="69" t="s">
        <v>165</v>
      </c>
      <c r="D51" s="72" t="s">
        <v>25</v>
      </c>
      <c r="E51" s="72"/>
      <c r="F51" s="72" t="s">
        <v>98</v>
      </c>
      <c r="G51" s="70">
        <v>17</v>
      </c>
      <c r="H51" s="70">
        <v>29</v>
      </c>
      <c r="I51" s="54">
        <f t="shared" si="0"/>
        <v>46</v>
      </c>
      <c r="J51" s="70">
        <v>9613230321</v>
      </c>
      <c r="K51" s="72" t="s">
        <v>238</v>
      </c>
      <c r="L51" s="72" t="s">
        <v>239</v>
      </c>
      <c r="M51" s="66">
        <v>9101839729</v>
      </c>
      <c r="N51" s="66" t="s">
        <v>240</v>
      </c>
      <c r="O51" s="66">
        <v>9577983407</v>
      </c>
      <c r="P51" s="84">
        <v>43578</v>
      </c>
      <c r="Q51" s="85" t="s">
        <v>209</v>
      </c>
      <c r="R51" s="72" t="s">
        <v>281</v>
      </c>
      <c r="S51" s="72" t="s">
        <v>199</v>
      </c>
      <c r="T51" s="85"/>
    </row>
    <row r="52" spans="1:20">
      <c r="A52" s="4">
        <v>48</v>
      </c>
      <c r="B52" s="75" t="s">
        <v>62</v>
      </c>
      <c r="C52" s="71" t="s">
        <v>166</v>
      </c>
      <c r="D52" s="76" t="s">
        <v>23</v>
      </c>
      <c r="E52" s="66" t="s">
        <v>167</v>
      </c>
      <c r="F52" s="72" t="s">
        <v>133</v>
      </c>
      <c r="G52" s="66">
        <v>36</v>
      </c>
      <c r="H52" s="66">
        <v>28</v>
      </c>
      <c r="I52" s="54">
        <f t="shared" si="0"/>
        <v>64</v>
      </c>
      <c r="J52" s="66" t="s">
        <v>282</v>
      </c>
      <c r="K52" s="72" t="s">
        <v>283</v>
      </c>
      <c r="L52" s="72" t="s">
        <v>195</v>
      </c>
      <c r="M52" s="72">
        <v>9854691419</v>
      </c>
      <c r="N52" s="71" t="s">
        <v>196</v>
      </c>
      <c r="O52" s="83">
        <v>957764079</v>
      </c>
      <c r="P52" s="84">
        <v>43579</v>
      </c>
      <c r="Q52" s="85" t="s">
        <v>209</v>
      </c>
      <c r="R52" s="72" t="s">
        <v>284</v>
      </c>
      <c r="S52" s="72" t="s">
        <v>199</v>
      </c>
      <c r="T52" s="85"/>
    </row>
    <row r="53" spans="1:20" ht="33">
      <c r="A53" s="4">
        <v>49</v>
      </c>
      <c r="B53" s="75" t="s">
        <v>63</v>
      </c>
      <c r="C53" s="66" t="s">
        <v>168</v>
      </c>
      <c r="D53" s="76" t="s">
        <v>23</v>
      </c>
      <c r="E53" s="66" t="s">
        <v>169</v>
      </c>
      <c r="F53" s="72" t="s">
        <v>133</v>
      </c>
      <c r="G53" s="66">
        <v>27</v>
      </c>
      <c r="H53" s="66">
        <v>29</v>
      </c>
      <c r="I53" s="54">
        <f t="shared" si="0"/>
        <v>56</v>
      </c>
      <c r="J53" s="67" t="s">
        <v>285</v>
      </c>
      <c r="K53" s="72" t="s">
        <v>238</v>
      </c>
      <c r="L53" s="72" t="s">
        <v>239</v>
      </c>
      <c r="M53" s="66">
        <v>9101839729</v>
      </c>
      <c r="N53" s="66" t="s">
        <v>240</v>
      </c>
      <c r="O53" s="66">
        <v>9577983407</v>
      </c>
      <c r="P53" s="84">
        <v>43579</v>
      </c>
      <c r="Q53" s="85" t="s">
        <v>209</v>
      </c>
      <c r="R53" s="72" t="s">
        <v>281</v>
      </c>
      <c r="S53" s="72" t="s">
        <v>199</v>
      </c>
      <c r="T53" s="85"/>
    </row>
    <row r="54" spans="1:20">
      <c r="A54" s="4">
        <v>50</v>
      </c>
      <c r="B54" s="63" t="s">
        <v>62</v>
      </c>
      <c r="C54" s="69" t="s">
        <v>170</v>
      </c>
      <c r="D54" s="72" t="s">
        <v>25</v>
      </c>
      <c r="E54" s="70"/>
      <c r="F54" s="72" t="s">
        <v>98</v>
      </c>
      <c r="G54" s="70">
        <v>17</v>
      </c>
      <c r="H54" s="70">
        <v>18</v>
      </c>
      <c r="I54" s="54">
        <f t="shared" si="0"/>
        <v>35</v>
      </c>
      <c r="J54" s="72">
        <v>9577587602</v>
      </c>
      <c r="K54" s="72" t="s">
        <v>283</v>
      </c>
      <c r="L54" s="72" t="s">
        <v>195</v>
      </c>
      <c r="M54" s="72">
        <v>9854691419</v>
      </c>
      <c r="N54" s="71" t="s">
        <v>196</v>
      </c>
      <c r="O54" s="83">
        <v>957764079</v>
      </c>
      <c r="P54" s="84">
        <v>43579</v>
      </c>
      <c r="Q54" s="85" t="s">
        <v>209</v>
      </c>
      <c r="R54" s="72" t="s">
        <v>286</v>
      </c>
      <c r="S54" s="72" t="s">
        <v>199</v>
      </c>
      <c r="T54" s="85"/>
    </row>
    <row r="55" spans="1:20" ht="33">
      <c r="A55" s="4">
        <v>51</v>
      </c>
      <c r="B55" s="63" t="s">
        <v>63</v>
      </c>
      <c r="C55" s="69" t="s">
        <v>171</v>
      </c>
      <c r="D55" s="72" t="s">
        <v>25</v>
      </c>
      <c r="E55" s="70"/>
      <c r="F55" s="72" t="s">
        <v>98</v>
      </c>
      <c r="G55" s="70">
        <v>26</v>
      </c>
      <c r="H55" s="70">
        <v>29</v>
      </c>
      <c r="I55" s="54">
        <f t="shared" si="0"/>
        <v>55</v>
      </c>
      <c r="J55" s="72">
        <v>9859424531</v>
      </c>
      <c r="K55" s="72" t="s">
        <v>238</v>
      </c>
      <c r="L55" s="72" t="s">
        <v>239</v>
      </c>
      <c r="M55" s="66">
        <v>9101839729</v>
      </c>
      <c r="N55" s="66" t="s">
        <v>240</v>
      </c>
      <c r="O55" s="66">
        <v>9577983407</v>
      </c>
      <c r="P55" s="84">
        <v>43579</v>
      </c>
      <c r="Q55" s="72" t="s">
        <v>219</v>
      </c>
      <c r="R55" s="72" t="s">
        <v>255</v>
      </c>
      <c r="S55" s="72" t="s">
        <v>199</v>
      </c>
      <c r="T55" s="85"/>
    </row>
    <row r="56" spans="1:20" ht="30.75">
      <c r="A56" s="4">
        <v>52</v>
      </c>
      <c r="B56" s="63" t="s">
        <v>62</v>
      </c>
      <c r="C56" s="64" t="s">
        <v>172</v>
      </c>
      <c r="D56" s="72" t="s">
        <v>23</v>
      </c>
      <c r="E56" s="66" t="s">
        <v>173</v>
      </c>
      <c r="F56" s="72" t="s">
        <v>133</v>
      </c>
      <c r="G56" s="66">
        <v>13</v>
      </c>
      <c r="H56" s="66">
        <v>17</v>
      </c>
      <c r="I56" s="54">
        <f t="shared" si="0"/>
        <v>30</v>
      </c>
      <c r="J56" s="66" t="s">
        <v>287</v>
      </c>
      <c r="K56" s="72" t="s">
        <v>232</v>
      </c>
      <c r="L56" s="72" t="s">
        <v>288</v>
      </c>
      <c r="M56" s="72">
        <v>9265138819</v>
      </c>
      <c r="N56" s="67" t="s">
        <v>289</v>
      </c>
      <c r="O56" s="83">
        <v>9954025789</v>
      </c>
      <c r="P56" s="84">
        <v>43580</v>
      </c>
      <c r="Q56" s="72" t="s">
        <v>219</v>
      </c>
      <c r="R56" s="72" t="s">
        <v>290</v>
      </c>
      <c r="S56" s="72" t="s">
        <v>199</v>
      </c>
      <c r="T56" s="85"/>
    </row>
    <row r="57" spans="1:20">
      <c r="A57" s="4">
        <v>53</v>
      </c>
      <c r="B57" s="77" t="s">
        <v>63</v>
      </c>
      <c r="C57" s="66" t="s">
        <v>174</v>
      </c>
      <c r="D57" s="76" t="s">
        <v>23</v>
      </c>
      <c r="E57" s="66" t="s">
        <v>175</v>
      </c>
      <c r="F57" s="72" t="s">
        <v>133</v>
      </c>
      <c r="G57" s="66">
        <v>27</v>
      </c>
      <c r="H57" s="66">
        <v>17</v>
      </c>
      <c r="I57" s="54">
        <f t="shared" si="0"/>
        <v>44</v>
      </c>
      <c r="J57" s="67" t="s">
        <v>291</v>
      </c>
      <c r="K57" s="72" t="s">
        <v>246</v>
      </c>
      <c r="L57" s="72" t="s">
        <v>213</v>
      </c>
      <c r="M57" s="72">
        <v>6900321588</v>
      </c>
      <c r="N57" s="66" t="s">
        <v>292</v>
      </c>
      <c r="O57" s="66">
        <v>9613619261</v>
      </c>
      <c r="P57" s="84">
        <v>43580</v>
      </c>
      <c r="Q57" s="72" t="s">
        <v>219</v>
      </c>
      <c r="R57" s="72" t="s">
        <v>255</v>
      </c>
      <c r="S57" s="72" t="s">
        <v>199</v>
      </c>
      <c r="T57" s="85"/>
    </row>
    <row r="58" spans="1:20">
      <c r="A58" s="4">
        <v>54</v>
      </c>
      <c r="B58" s="78" t="s">
        <v>62</v>
      </c>
      <c r="C58" s="64" t="s">
        <v>176</v>
      </c>
      <c r="D58" s="74" t="s">
        <v>25</v>
      </c>
      <c r="E58" s="74"/>
      <c r="F58" s="72" t="s">
        <v>141</v>
      </c>
      <c r="G58" s="70">
        <v>22</v>
      </c>
      <c r="H58" s="70">
        <v>23</v>
      </c>
      <c r="I58" s="54">
        <f t="shared" si="0"/>
        <v>45</v>
      </c>
      <c r="J58" s="67">
        <v>8812983554</v>
      </c>
      <c r="K58" s="72" t="s">
        <v>232</v>
      </c>
      <c r="L58" s="72" t="s">
        <v>288</v>
      </c>
      <c r="M58" s="72">
        <v>9265138819</v>
      </c>
      <c r="N58" s="67" t="s">
        <v>289</v>
      </c>
      <c r="O58" s="83">
        <v>9954025789</v>
      </c>
      <c r="P58" s="84">
        <v>43580</v>
      </c>
      <c r="Q58" s="72" t="s">
        <v>219</v>
      </c>
      <c r="R58" s="72" t="s">
        <v>290</v>
      </c>
      <c r="S58" s="72" t="s">
        <v>199</v>
      </c>
      <c r="T58" s="85"/>
    </row>
    <row r="59" spans="1:20">
      <c r="A59" s="4">
        <v>55</v>
      </c>
      <c r="B59" s="78" t="s">
        <v>63</v>
      </c>
      <c r="C59" s="74" t="s">
        <v>177</v>
      </c>
      <c r="D59" s="74" t="s">
        <v>25</v>
      </c>
      <c r="E59" s="74"/>
      <c r="F59" s="72" t="s">
        <v>98</v>
      </c>
      <c r="G59" s="70">
        <v>21</v>
      </c>
      <c r="H59" s="70">
        <v>21</v>
      </c>
      <c r="I59" s="54">
        <f t="shared" si="0"/>
        <v>42</v>
      </c>
      <c r="J59" s="67">
        <v>7399779490</v>
      </c>
      <c r="K59" s="72" t="s">
        <v>246</v>
      </c>
      <c r="L59" s="72" t="s">
        <v>213</v>
      </c>
      <c r="M59" s="72">
        <v>6900321588</v>
      </c>
      <c r="N59" s="66" t="s">
        <v>292</v>
      </c>
      <c r="O59" s="66">
        <v>9613619261</v>
      </c>
      <c r="P59" s="84">
        <v>43580</v>
      </c>
      <c r="Q59" s="72" t="s">
        <v>225</v>
      </c>
      <c r="R59" s="72" t="s">
        <v>224</v>
      </c>
      <c r="S59" s="72" t="s">
        <v>199</v>
      </c>
      <c r="T59" s="85"/>
    </row>
    <row r="60" spans="1:20" ht="30.75">
      <c r="A60" s="4">
        <v>56</v>
      </c>
      <c r="B60" s="78" t="s">
        <v>62</v>
      </c>
      <c r="C60" s="64" t="s">
        <v>178</v>
      </c>
      <c r="D60" s="72" t="s">
        <v>23</v>
      </c>
      <c r="E60" s="66" t="s">
        <v>179</v>
      </c>
      <c r="F60" s="72" t="s">
        <v>93</v>
      </c>
      <c r="G60" s="66">
        <v>25</v>
      </c>
      <c r="H60" s="66">
        <v>21</v>
      </c>
      <c r="I60" s="54">
        <f t="shared" si="0"/>
        <v>46</v>
      </c>
      <c r="J60" s="66" t="s">
        <v>293</v>
      </c>
      <c r="K60" s="72" t="s">
        <v>232</v>
      </c>
      <c r="L60" s="72" t="s">
        <v>251</v>
      </c>
      <c r="M60" s="72">
        <v>9435167706</v>
      </c>
      <c r="N60" s="67" t="s">
        <v>294</v>
      </c>
      <c r="O60" s="83">
        <v>9613482746</v>
      </c>
      <c r="P60" s="84">
        <v>43581</v>
      </c>
      <c r="Q60" s="72" t="s">
        <v>225</v>
      </c>
      <c r="R60" s="72" t="s">
        <v>295</v>
      </c>
      <c r="S60" s="72" t="s">
        <v>199</v>
      </c>
      <c r="T60" s="85"/>
    </row>
    <row r="61" spans="1:20" ht="33">
      <c r="A61" s="4">
        <v>57</v>
      </c>
      <c r="B61" s="78" t="s">
        <v>63</v>
      </c>
      <c r="C61" s="66" t="s">
        <v>180</v>
      </c>
      <c r="D61" s="72" t="s">
        <v>23</v>
      </c>
      <c r="E61" s="66" t="s">
        <v>181</v>
      </c>
      <c r="F61" s="72" t="s">
        <v>93</v>
      </c>
      <c r="G61" s="66">
        <v>27</v>
      </c>
      <c r="H61" s="66">
        <v>21</v>
      </c>
      <c r="I61" s="54">
        <f t="shared" si="0"/>
        <v>48</v>
      </c>
      <c r="J61" s="67" t="s">
        <v>296</v>
      </c>
      <c r="K61" s="72" t="s">
        <v>238</v>
      </c>
      <c r="L61" s="72" t="s">
        <v>239</v>
      </c>
      <c r="M61" s="66">
        <v>9101839729</v>
      </c>
      <c r="N61" s="66" t="s">
        <v>240</v>
      </c>
      <c r="O61" s="66">
        <v>9577983407</v>
      </c>
      <c r="P61" s="84">
        <v>43581</v>
      </c>
      <c r="Q61" s="72" t="s">
        <v>225</v>
      </c>
      <c r="R61" s="72" t="s">
        <v>224</v>
      </c>
      <c r="S61" s="72" t="s">
        <v>199</v>
      </c>
      <c r="T61" s="85"/>
    </row>
    <row r="62" spans="1:20">
      <c r="A62" s="4">
        <v>58</v>
      </c>
      <c r="B62" s="78" t="s">
        <v>62</v>
      </c>
      <c r="C62" s="74" t="s">
        <v>182</v>
      </c>
      <c r="D62" s="74" t="s">
        <v>25</v>
      </c>
      <c r="E62" s="74"/>
      <c r="F62" s="72" t="s">
        <v>141</v>
      </c>
      <c r="G62" s="70">
        <v>29</v>
      </c>
      <c r="H62" s="70">
        <v>27</v>
      </c>
      <c r="I62" s="54">
        <f t="shared" si="0"/>
        <v>56</v>
      </c>
      <c r="J62" s="67">
        <v>9854845151</v>
      </c>
      <c r="K62" s="72" t="s">
        <v>232</v>
      </c>
      <c r="L62" s="72" t="s">
        <v>251</v>
      </c>
      <c r="M62" s="72">
        <v>9435167706</v>
      </c>
      <c r="N62" s="67" t="s">
        <v>294</v>
      </c>
      <c r="O62" s="83">
        <v>9613482746</v>
      </c>
      <c r="P62" s="84">
        <v>43581</v>
      </c>
      <c r="Q62" s="72" t="s">
        <v>225</v>
      </c>
      <c r="R62" s="72" t="s">
        <v>295</v>
      </c>
      <c r="S62" s="72" t="s">
        <v>199</v>
      </c>
      <c r="T62" s="85"/>
    </row>
    <row r="63" spans="1:20" ht="33">
      <c r="A63" s="4">
        <v>59</v>
      </c>
      <c r="B63" s="78" t="s">
        <v>63</v>
      </c>
      <c r="C63" s="74" t="s">
        <v>183</v>
      </c>
      <c r="D63" s="74" t="s">
        <v>25</v>
      </c>
      <c r="E63" s="74"/>
      <c r="F63" s="72" t="s">
        <v>98</v>
      </c>
      <c r="G63" s="70">
        <v>17</v>
      </c>
      <c r="H63" s="70">
        <v>18</v>
      </c>
      <c r="I63" s="54">
        <f t="shared" si="0"/>
        <v>35</v>
      </c>
      <c r="J63" s="67">
        <v>9854056241</v>
      </c>
      <c r="K63" s="72" t="s">
        <v>238</v>
      </c>
      <c r="L63" s="72" t="s">
        <v>239</v>
      </c>
      <c r="M63" s="66">
        <v>9101839729</v>
      </c>
      <c r="N63" s="66" t="s">
        <v>240</v>
      </c>
      <c r="O63" s="66">
        <v>9577983407</v>
      </c>
      <c r="P63" s="84">
        <v>43581</v>
      </c>
      <c r="Q63" s="72" t="s">
        <v>235</v>
      </c>
      <c r="R63" s="72" t="s">
        <v>224</v>
      </c>
      <c r="S63" s="72" t="s">
        <v>199</v>
      </c>
      <c r="T63" s="85"/>
    </row>
    <row r="64" spans="1:20">
      <c r="A64" s="4">
        <v>60</v>
      </c>
      <c r="B64" s="79" t="s">
        <v>62</v>
      </c>
      <c r="C64" s="64" t="s">
        <v>184</v>
      </c>
      <c r="D64" s="72" t="s">
        <v>23</v>
      </c>
      <c r="E64" s="66" t="s">
        <v>185</v>
      </c>
      <c r="F64" s="72" t="s">
        <v>93</v>
      </c>
      <c r="G64" s="70">
        <v>26</v>
      </c>
      <c r="H64" s="70">
        <v>29</v>
      </c>
      <c r="I64" s="54">
        <f t="shared" si="0"/>
        <v>55</v>
      </c>
      <c r="J64" s="66" t="s">
        <v>297</v>
      </c>
      <c r="K64" s="72" t="s">
        <v>232</v>
      </c>
      <c r="L64" s="72" t="s">
        <v>243</v>
      </c>
      <c r="M64" s="72">
        <v>9401310839</v>
      </c>
      <c r="N64" s="86" t="s">
        <v>274</v>
      </c>
      <c r="O64" s="87">
        <v>7896229739</v>
      </c>
      <c r="P64" s="84">
        <v>43584</v>
      </c>
      <c r="Q64" s="72" t="s">
        <v>235</v>
      </c>
      <c r="R64" s="72" t="s">
        <v>275</v>
      </c>
      <c r="S64" s="72" t="s">
        <v>199</v>
      </c>
      <c r="T64" s="85"/>
    </row>
    <row r="65" spans="1:20">
      <c r="A65" s="4">
        <v>61</v>
      </c>
      <c r="B65" s="79" t="s">
        <v>63</v>
      </c>
      <c r="C65" s="66" t="s">
        <v>186</v>
      </c>
      <c r="D65" s="72" t="s">
        <v>23</v>
      </c>
      <c r="E65" s="66" t="s">
        <v>187</v>
      </c>
      <c r="F65" s="72" t="s">
        <v>93</v>
      </c>
      <c r="G65" s="66">
        <v>44</v>
      </c>
      <c r="H65" s="66">
        <v>55</v>
      </c>
      <c r="I65" s="54">
        <f t="shared" si="0"/>
        <v>99</v>
      </c>
      <c r="J65" s="67" t="s">
        <v>298</v>
      </c>
      <c r="K65" s="72" t="s">
        <v>201</v>
      </c>
      <c r="L65" s="72" t="s">
        <v>202</v>
      </c>
      <c r="M65" s="72">
        <v>9401452911</v>
      </c>
      <c r="N65" s="86" t="s">
        <v>203</v>
      </c>
      <c r="O65" s="66">
        <v>9577213040</v>
      </c>
      <c r="P65" s="84">
        <v>43585</v>
      </c>
      <c r="Q65" s="85" t="s">
        <v>197</v>
      </c>
      <c r="R65" s="72" t="s">
        <v>281</v>
      </c>
      <c r="S65" s="72" t="s">
        <v>199</v>
      </c>
      <c r="T65" s="85"/>
    </row>
    <row r="66" spans="1:20">
      <c r="A66" s="4">
        <v>62</v>
      </c>
      <c r="B66" s="79" t="s">
        <v>62</v>
      </c>
      <c r="C66" s="69" t="s">
        <v>188</v>
      </c>
      <c r="D66" s="72" t="s">
        <v>25</v>
      </c>
      <c r="E66" s="70"/>
      <c r="F66" s="72" t="s">
        <v>98</v>
      </c>
      <c r="G66" s="70">
        <v>47</v>
      </c>
      <c r="H66" s="70">
        <v>46</v>
      </c>
      <c r="I66" s="54">
        <f t="shared" si="0"/>
        <v>93</v>
      </c>
      <c r="J66" s="72">
        <v>9577061364</v>
      </c>
      <c r="K66" s="72" t="s">
        <v>232</v>
      </c>
      <c r="L66" s="72" t="s">
        <v>243</v>
      </c>
      <c r="M66" s="72">
        <v>9401310839</v>
      </c>
      <c r="N66" s="86" t="s">
        <v>274</v>
      </c>
      <c r="O66" s="87">
        <v>7896229739</v>
      </c>
      <c r="P66" s="84">
        <v>43584</v>
      </c>
      <c r="Q66" s="72" t="s">
        <v>235</v>
      </c>
      <c r="R66" s="72" t="s">
        <v>275</v>
      </c>
      <c r="S66" s="72" t="s">
        <v>199</v>
      </c>
      <c r="T66" s="85"/>
    </row>
    <row r="67" spans="1:20">
      <c r="A67" s="4">
        <v>63</v>
      </c>
      <c r="B67" s="79" t="s">
        <v>63</v>
      </c>
      <c r="C67" s="69" t="s">
        <v>189</v>
      </c>
      <c r="D67" s="72" t="s">
        <v>25</v>
      </c>
      <c r="E67" s="70"/>
      <c r="F67" s="72" t="s">
        <v>98</v>
      </c>
      <c r="G67" s="70">
        <v>19</v>
      </c>
      <c r="H67" s="70">
        <v>18</v>
      </c>
      <c r="I67" s="54">
        <f t="shared" si="0"/>
        <v>37</v>
      </c>
      <c r="J67" s="72">
        <v>8472987434</v>
      </c>
      <c r="K67" s="72" t="s">
        <v>201</v>
      </c>
      <c r="L67" s="72" t="s">
        <v>202</v>
      </c>
      <c r="M67" s="72">
        <v>9401452911</v>
      </c>
      <c r="N67" s="86" t="s">
        <v>203</v>
      </c>
      <c r="O67" s="66">
        <v>9577213040</v>
      </c>
      <c r="P67" s="84">
        <v>43585</v>
      </c>
      <c r="Q67" s="85" t="s">
        <v>197</v>
      </c>
      <c r="R67" s="72" t="s">
        <v>281</v>
      </c>
      <c r="S67" s="72" t="s">
        <v>199</v>
      </c>
      <c r="T67" s="85"/>
    </row>
    <row r="68" spans="1:20" ht="30">
      <c r="A68" s="4">
        <v>64</v>
      </c>
      <c r="B68" s="79" t="s">
        <v>62</v>
      </c>
      <c r="C68" s="64" t="s">
        <v>190</v>
      </c>
      <c r="D68" s="72" t="s">
        <v>23</v>
      </c>
      <c r="E68" s="66" t="s">
        <v>191</v>
      </c>
      <c r="F68" s="72" t="s">
        <v>93</v>
      </c>
      <c r="G68" s="66">
        <v>44</v>
      </c>
      <c r="H68" s="66">
        <v>43</v>
      </c>
      <c r="I68" s="54">
        <f t="shared" si="0"/>
        <v>87</v>
      </c>
      <c r="J68" s="66" t="s">
        <v>299</v>
      </c>
      <c r="K68" s="72" t="s">
        <v>206</v>
      </c>
      <c r="L68" s="81" t="s">
        <v>207</v>
      </c>
      <c r="M68" s="72">
        <v>9435539931</v>
      </c>
      <c r="N68" s="67" t="s">
        <v>300</v>
      </c>
      <c r="O68" s="87">
        <v>8011263193</v>
      </c>
      <c r="P68" s="84">
        <v>43585</v>
      </c>
      <c r="Q68" s="85" t="s">
        <v>197</v>
      </c>
      <c r="R68" s="81" t="s">
        <v>290</v>
      </c>
      <c r="S68" s="72" t="s">
        <v>199</v>
      </c>
      <c r="T68" s="85"/>
    </row>
    <row r="69" spans="1:20" ht="30">
      <c r="A69" s="4">
        <v>65</v>
      </c>
      <c r="B69" s="80" t="s">
        <v>62</v>
      </c>
      <c r="C69" s="81" t="s">
        <v>192</v>
      </c>
      <c r="D69" s="81" t="s">
        <v>25</v>
      </c>
      <c r="E69" s="82"/>
      <c r="F69" s="81" t="s">
        <v>141</v>
      </c>
      <c r="G69" s="82">
        <v>17</v>
      </c>
      <c r="H69" s="82">
        <v>18</v>
      </c>
      <c r="I69" s="54">
        <f t="shared" si="0"/>
        <v>35</v>
      </c>
      <c r="J69" s="81">
        <v>7399658202</v>
      </c>
      <c r="K69" s="72" t="s">
        <v>206</v>
      </c>
      <c r="L69" s="81" t="s">
        <v>207</v>
      </c>
      <c r="M69" s="72">
        <v>9435539931</v>
      </c>
      <c r="N69" s="67" t="s">
        <v>300</v>
      </c>
      <c r="O69" s="87">
        <v>8011263193</v>
      </c>
      <c r="P69" s="84">
        <v>43585</v>
      </c>
      <c r="Q69" s="85" t="s">
        <v>197</v>
      </c>
      <c r="R69" s="81" t="s">
        <v>290</v>
      </c>
      <c r="S69" s="72" t="s">
        <v>199</v>
      </c>
      <c r="T69" s="81"/>
    </row>
    <row r="70" spans="1:20">
      <c r="A70" s="4">
        <v>66</v>
      </c>
      <c r="B70" s="17"/>
      <c r="C70" s="18"/>
      <c r="D70" s="18"/>
      <c r="E70" s="19"/>
      <c r="F70" s="18"/>
      <c r="G70" s="19"/>
      <c r="H70" s="19"/>
      <c r="I70" s="54">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4">
        <f t="shared" si="1"/>
        <v>0</v>
      </c>
      <c r="J71" s="18"/>
      <c r="K71" s="18"/>
      <c r="L71" s="18"/>
      <c r="M71" s="18"/>
      <c r="N71" s="18"/>
      <c r="O71" s="18"/>
      <c r="P71" s="24"/>
      <c r="Q71" s="18"/>
      <c r="R71" s="18"/>
      <c r="S71" s="18"/>
      <c r="T71" s="18"/>
    </row>
    <row r="72" spans="1:20">
      <c r="A72" s="4">
        <v>68</v>
      </c>
      <c r="B72" s="17"/>
      <c r="C72" s="18"/>
      <c r="D72" s="18"/>
      <c r="E72" s="19"/>
      <c r="F72" s="18"/>
      <c r="G72" s="19"/>
      <c r="H72" s="19"/>
      <c r="I72" s="54">
        <f t="shared" si="1"/>
        <v>0</v>
      </c>
      <c r="J72" s="18"/>
      <c r="K72" s="18"/>
      <c r="L72" s="18"/>
      <c r="M72" s="18"/>
      <c r="N72" s="18"/>
      <c r="O72" s="18"/>
      <c r="P72" s="24"/>
      <c r="Q72" s="18"/>
      <c r="R72" s="18"/>
      <c r="S72" s="18"/>
      <c r="T72" s="18"/>
    </row>
    <row r="73" spans="1:20">
      <c r="A73" s="4">
        <v>69</v>
      </c>
      <c r="B73" s="17"/>
      <c r="C73" s="18"/>
      <c r="D73" s="18"/>
      <c r="E73" s="19"/>
      <c r="F73" s="18"/>
      <c r="G73" s="19"/>
      <c r="H73" s="19"/>
      <c r="I73" s="54">
        <f t="shared" si="1"/>
        <v>0</v>
      </c>
      <c r="J73" s="18"/>
      <c r="K73" s="18"/>
      <c r="L73" s="18"/>
      <c r="M73" s="18"/>
      <c r="N73" s="18"/>
      <c r="O73" s="18"/>
      <c r="P73" s="24"/>
      <c r="Q73" s="18"/>
      <c r="R73" s="18"/>
      <c r="S73" s="18"/>
      <c r="T73" s="18"/>
    </row>
    <row r="74" spans="1:20">
      <c r="A74" s="4">
        <v>70</v>
      </c>
      <c r="B74" s="17"/>
      <c r="C74" s="55"/>
      <c r="D74" s="55"/>
      <c r="E74" s="17"/>
      <c r="F74" s="55"/>
      <c r="G74" s="17"/>
      <c r="H74" s="17"/>
      <c r="I74" s="54">
        <f t="shared" si="1"/>
        <v>0</v>
      </c>
      <c r="J74" s="55"/>
      <c r="K74" s="55"/>
      <c r="L74" s="55"/>
      <c r="M74" s="55"/>
      <c r="N74" s="55"/>
      <c r="O74" s="55"/>
      <c r="P74" s="24"/>
      <c r="Q74" s="18"/>
      <c r="R74" s="18"/>
      <c r="S74" s="18"/>
      <c r="T74" s="18"/>
    </row>
    <row r="75" spans="1:20">
      <c r="A75" s="4">
        <v>71</v>
      </c>
      <c r="B75" s="17"/>
      <c r="C75" s="18"/>
      <c r="D75" s="18"/>
      <c r="E75" s="19"/>
      <c r="F75" s="18"/>
      <c r="G75" s="19"/>
      <c r="H75" s="19"/>
      <c r="I75" s="54">
        <f t="shared" si="1"/>
        <v>0</v>
      </c>
      <c r="J75" s="18"/>
      <c r="K75" s="18"/>
      <c r="L75" s="18"/>
      <c r="M75" s="18"/>
      <c r="N75" s="18"/>
      <c r="O75" s="18"/>
      <c r="P75" s="24"/>
      <c r="Q75" s="18"/>
      <c r="R75" s="18"/>
      <c r="S75" s="18"/>
      <c r="T75" s="18"/>
    </row>
    <row r="76" spans="1:20">
      <c r="A76" s="4">
        <v>72</v>
      </c>
      <c r="B76" s="17"/>
      <c r="C76" s="18"/>
      <c r="D76" s="18"/>
      <c r="E76" s="19"/>
      <c r="F76" s="18"/>
      <c r="G76" s="19"/>
      <c r="H76" s="19"/>
      <c r="I76" s="54">
        <f t="shared" si="1"/>
        <v>0</v>
      </c>
      <c r="J76" s="18"/>
      <c r="K76" s="18"/>
      <c r="L76" s="18"/>
      <c r="M76" s="18"/>
      <c r="N76" s="18"/>
      <c r="O76" s="18"/>
      <c r="P76" s="24"/>
      <c r="Q76" s="18"/>
      <c r="R76" s="18"/>
      <c r="S76" s="18"/>
      <c r="T76" s="18"/>
    </row>
    <row r="77" spans="1:20">
      <c r="A77" s="4">
        <v>73</v>
      </c>
      <c r="B77" s="17"/>
      <c r="C77" s="18"/>
      <c r="D77" s="18"/>
      <c r="E77" s="19"/>
      <c r="F77" s="18"/>
      <c r="G77" s="19"/>
      <c r="H77" s="19"/>
      <c r="I77" s="54">
        <f t="shared" si="1"/>
        <v>0</v>
      </c>
      <c r="J77" s="18"/>
      <c r="K77" s="18"/>
      <c r="L77" s="18"/>
      <c r="M77" s="18"/>
      <c r="N77" s="18"/>
      <c r="O77" s="18"/>
      <c r="P77" s="24"/>
      <c r="Q77" s="18"/>
      <c r="R77" s="18"/>
      <c r="S77" s="18"/>
      <c r="T77" s="18"/>
    </row>
    <row r="78" spans="1:20">
      <c r="A78" s="4">
        <v>74</v>
      </c>
      <c r="B78" s="17"/>
      <c r="C78" s="18"/>
      <c r="D78" s="18"/>
      <c r="E78" s="19"/>
      <c r="F78" s="18"/>
      <c r="G78" s="19"/>
      <c r="H78" s="19"/>
      <c r="I78" s="54">
        <f t="shared" si="1"/>
        <v>0</v>
      </c>
      <c r="J78" s="18"/>
      <c r="K78" s="18"/>
      <c r="L78" s="18"/>
      <c r="M78" s="18"/>
      <c r="N78" s="18"/>
      <c r="O78" s="18"/>
      <c r="P78" s="24"/>
      <c r="Q78" s="18"/>
      <c r="R78" s="18"/>
      <c r="S78" s="18"/>
      <c r="T78" s="18"/>
    </row>
    <row r="79" spans="1:20">
      <c r="A79" s="4">
        <v>75</v>
      </c>
      <c r="B79" s="17"/>
      <c r="C79" s="18"/>
      <c r="D79" s="18"/>
      <c r="E79" s="19"/>
      <c r="F79" s="18"/>
      <c r="G79" s="19"/>
      <c r="H79" s="19"/>
      <c r="I79" s="54">
        <f t="shared" si="1"/>
        <v>0</v>
      </c>
      <c r="J79" s="18"/>
      <c r="K79" s="18"/>
      <c r="L79" s="18"/>
      <c r="M79" s="18"/>
      <c r="N79" s="18"/>
      <c r="O79" s="18"/>
      <c r="P79" s="24"/>
      <c r="Q79" s="18"/>
      <c r="R79" s="18"/>
      <c r="S79" s="18"/>
      <c r="T79" s="18"/>
    </row>
    <row r="80" spans="1:20">
      <c r="A80" s="4">
        <v>76</v>
      </c>
      <c r="B80" s="17"/>
      <c r="C80" s="18"/>
      <c r="D80" s="18"/>
      <c r="E80" s="19"/>
      <c r="F80" s="18"/>
      <c r="G80" s="19"/>
      <c r="H80" s="19"/>
      <c r="I80" s="54">
        <f t="shared" si="1"/>
        <v>0</v>
      </c>
      <c r="J80" s="18"/>
      <c r="K80" s="18"/>
      <c r="L80" s="18"/>
      <c r="M80" s="18"/>
      <c r="N80" s="18"/>
      <c r="O80" s="18"/>
      <c r="P80" s="24"/>
      <c r="Q80" s="18"/>
      <c r="R80" s="18"/>
      <c r="S80" s="18"/>
      <c r="T80" s="18"/>
    </row>
    <row r="81" spans="1:20">
      <c r="A81" s="4">
        <v>77</v>
      </c>
      <c r="B81" s="17"/>
      <c r="C81" s="18"/>
      <c r="D81" s="18"/>
      <c r="E81" s="19"/>
      <c r="F81" s="18"/>
      <c r="G81" s="19"/>
      <c r="H81" s="19"/>
      <c r="I81" s="54">
        <f t="shared" si="1"/>
        <v>0</v>
      </c>
      <c r="J81" s="18"/>
      <c r="K81" s="18"/>
      <c r="L81" s="18"/>
      <c r="M81" s="18"/>
      <c r="N81" s="18"/>
      <c r="O81" s="18"/>
      <c r="P81" s="24"/>
      <c r="Q81" s="18"/>
      <c r="R81" s="18"/>
      <c r="S81" s="18"/>
      <c r="T81" s="18"/>
    </row>
    <row r="82" spans="1:20">
      <c r="A82" s="4">
        <v>78</v>
      </c>
      <c r="B82" s="17"/>
      <c r="C82" s="18"/>
      <c r="D82" s="18"/>
      <c r="E82" s="19"/>
      <c r="F82" s="18"/>
      <c r="G82" s="19"/>
      <c r="H82" s="19"/>
      <c r="I82" s="54">
        <f t="shared" si="1"/>
        <v>0</v>
      </c>
      <c r="J82" s="18"/>
      <c r="K82" s="18"/>
      <c r="L82" s="18"/>
      <c r="M82" s="18"/>
      <c r="N82" s="18"/>
      <c r="O82" s="18"/>
      <c r="P82" s="24"/>
      <c r="Q82" s="18"/>
      <c r="R82" s="18"/>
      <c r="S82" s="18"/>
      <c r="T82" s="18"/>
    </row>
    <row r="83" spans="1:20">
      <c r="A83" s="4">
        <v>79</v>
      </c>
      <c r="B83" s="17"/>
      <c r="C83" s="18"/>
      <c r="D83" s="18"/>
      <c r="E83" s="19"/>
      <c r="F83" s="18"/>
      <c r="G83" s="19"/>
      <c r="H83" s="19"/>
      <c r="I83" s="54">
        <f t="shared" si="1"/>
        <v>0</v>
      </c>
      <c r="J83" s="18"/>
      <c r="K83" s="18"/>
      <c r="L83" s="18"/>
      <c r="M83" s="18"/>
      <c r="N83" s="18"/>
      <c r="O83" s="18"/>
      <c r="P83" s="24"/>
      <c r="Q83" s="18"/>
      <c r="R83" s="18"/>
      <c r="S83" s="18"/>
      <c r="T83" s="18"/>
    </row>
    <row r="84" spans="1:20">
      <c r="A84" s="4">
        <v>80</v>
      </c>
      <c r="B84" s="17"/>
      <c r="C84" s="18"/>
      <c r="D84" s="18"/>
      <c r="E84" s="19"/>
      <c r="F84" s="18"/>
      <c r="G84" s="19"/>
      <c r="H84" s="19"/>
      <c r="I84" s="54">
        <f t="shared" si="1"/>
        <v>0</v>
      </c>
      <c r="J84" s="18"/>
      <c r="K84" s="18"/>
      <c r="L84" s="18"/>
      <c r="M84" s="18"/>
      <c r="N84" s="18"/>
      <c r="O84" s="18"/>
      <c r="P84" s="24"/>
      <c r="Q84" s="18"/>
      <c r="R84" s="18"/>
      <c r="S84" s="18"/>
      <c r="T84" s="18"/>
    </row>
    <row r="85" spans="1:20">
      <c r="A85" s="4">
        <v>81</v>
      </c>
      <c r="B85" s="17"/>
      <c r="C85" s="18"/>
      <c r="D85" s="18"/>
      <c r="E85" s="19"/>
      <c r="F85" s="18"/>
      <c r="G85" s="19"/>
      <c r="H85" s="19"/>
      <c r="I85" s="54">
        <f t="shared" si="1"/>
        <v>0</v>
      </c>
      <c r="J85" s="18"/>
      <c r="K85" s="18"/>
      <c r="L85" s="18"/>
      <c r="M85" s="18"/>
      <c r="N85" s="18"/>
      <c r="O85" s="18"/>
      <c r="P85" s="24"/>
      <c r="Q85" s="18"/>
      <c r="R85" s="18"/>
      <c r="S85" s="18"/>
      <c r="T85" s="18"/>
    </row>
    <row r="86" spans="1:20">
      <c r="A86" s="4">
        <v>82</v>
      </c>
      <c r="B86" s="17"/>
      <c r="C86" s="18"/>
      <c r="D86" s="18"/>
      <c r="E86" s="19"/>
      <c r="F86" s="18"/>
      <c r="G86" s="19"/>
      <c r="H86" s="19"/>
      <c r="I86" s="54">
        <f t="shared" si="1"/>
        <v>0</v>
      </c>
      <c r="J86" s="18"/>
      <c r="K86" s="18"/>
      <c r="L86" s="18"/>
      <c r="M86" s="18"/>
      <c r="N86" s="18"/>
      <c r="O86" s="18"/>
      <c r="P86" s="24"/>
      <c r="Q86" s="18"/>
      <c r="R86" s="18"/>
      <c r="S86" s="18"/>
      <c r="T86" s="18"/>
    </row>
    <row r="87" spans="1:20">
      <c r="A87" s="4">
        <v>83</v>
      </c>
      <c r="B87" s="17"/>
      <c r="C87" s="18"/>
      <c r="D87" s="18"/>
      <c r="E87" s="19"/>
      <c r="F87" s="18"/>
      <c r="G87" s="19"/>
      <c r="H87" s="19"/>
      <c r="I87" s="54">
        <f t="shared" si="1"/>
        <v>0</v>
      </c>
      <c r="J87" s="18"/>
      <c r="K87" s="18"/>
      <c r="L87" s="18"/>
      <c r="M87" s="18"/>
      <c r="N87" s="18"/>
      <c r="O87" s="18"/>
      <c r="P87" s="24"/>
      <c r="Q87" s="18"/>
      <c r="R87" s="18"/>
      <c r="S87" s="18"/>
      <c r="T87" s="18"/>
    </row>
    <row r="88" spans="1:20">
      <c r="A88" s="4">
        <v>84</v>
      </c>
      <c r="B88" s="17"/>
      <c r="C88" s="18"/>
      <c r="D88" s="18"/>
      <c r="E88" s="19"/>
      <c r="F88" s="18"/>
      <c r="G88" s="19"/>
      <c r="H88" s="19"/>
      <c r="I88" s="54">
        <f t="shared" si="1"/>
        <v>0</v>
      </c>
      <c r="J88" s="18"/>
      <c r="K88" s="18"/>
      <c r="L88" s="18"/>
      <c r="M88" s="18"/>
      <c r="N88" s="18"/>
      <c r="O88" s="18"/>
      <c r="P88" s="24"/>
      <c r="Q88" s="18"/>
      <c r="R88" s="18"/>
      <c r="S88" s="18"/>
      <c r="T88" s="18"/>
    </row>
    <row r="89" spans="1:20">
      <c r="A89" s="4">
        <v>85</v>
      </c>
      <c r="B89" s="17"/>
      <c r="C89" s="18"/>
      <c r="D89" s="18"/>
      <c r="E89" s="19"/>
      <c r="F89" s="18"/>
      <c r="G89" s="19"/>
      <c r="H89" s="19"/>
      <c r="I89" s="54">
        <f t="shared" si="1"/>
        <v>0</v>
      </c>
      <c r="J89" s="18"/>
      <c r="K89" s="18"/>
      <c r="L89" s="18"/>
      <c r="M89" s="18"/>
      <c r="N89" s="18"/>
      <c r="O89" s="18"/>
      <c r="P89" s="24"/>
      <c r="Q89" s="18"/>
      <c r="R89" s="18"/>
      <c r="S89" s="18"/>
      <c r="T89" s="18"/>
    </row>
    <row r="90" spans="1:20">
      <c r="A90" s="4">
        <v>86</v>
      </c>
      <c r="B90" s="17"/>
      <c r="C90" s="18"/>
      <c r="D90" s="18"/>
      <c r="E90" s="19"/>
      <c r="F90" s="18"/>
      <c r="G90" s="19"/>
      <c r="H90" s="19"/>
      <c r="I90" s="54">
        <f t="shared" si="1"/>
        <v>0</v>
      </c>
      <c r="J90" s="18"/>
      <c r="K90" s="18"/>
      <c r="L90" s="18"/>
      <c r="M90" s="18"/>
      <c r="N90" s="18"/>
      <c r="O90" s="18"/>
      <c r="P90" s="24"/>
      <c r="Q90" s="18"/>
      <c r="R90" s="18"/>
      <c r="S90" s="18"/>
      <c r="T90" s="18"/>
    </row>
    <row r="91" spans="1:20">
      <c r="A91" s="4">
        <v>87</v>
      </c>
      <c r="B91" s="17"/>
      <c r="C91" s="18"/>
      <c r="D91" s="18"/>
      <c r="E91" s="19"/>
      <c r="F91" s="18"/>
      <c r="G91" s="19"/>
      <c r="H91" s="19"/>
      <c r="I91" s="54">
        <f t="shared" si="1"/>
        <v>0</v>
      </c>
      <c r="J91" s="18"/>
      <c r="K91" s="18"/>
      <c r="L91" s="18"/>
      <c r="M91" s="18"/>
      <c r="N91" s="18"/>
      <c r="O91" s="18"/>
      <c r="P91" s="24"/>
      <c r="Q91" s="18"/>
      <c r="R91" s="18"/>
      <c r="S91" s="18"/>
      <c r="T91" s="18"/>
    </row>
    <row r="92" spans="1:20">
      <c r="A92" s="4">
        <v>88</v>
      </c>
      <c r="B92" s="17"/>
      <c r="C92" s="18"/>
      <c r="D92" s="18"/>
      <c r="E92" s="19"/>
      <c r="F92" s="18"/>
      <c r="G92" s="19"/>
      <c r="H92" s="19"/>
      <c r="I92" s="54">
        <f t="shared" si="1"/>
        <v>0</v>
      </c>
      <c r="J92" s="18"/>
      <c r="K92" s="18"/>
      <c r="L92" s="18"/>
      <c r="M92" s="18"/>
      <c r="N92" s="18"/>
      <c r="O92" s="18"/>
      <c r="P92" s="24"/>
      <c r="Q92" s="18"/>
      <c r="R92" s="18"/>
      <c r="S92" s="18"/>
      <c r="T92" s="18"/>
    </row>
    <row r="93" spans="1:20">
      <c r="A93" s="4">
        <v>89</v>
      </c>
      <c r="B93" s="17"/>
      <c r="C93" s="18"/>
      <c r="D93" s="18"/>
      <c r="E93" s="19"/>
      <c r="F93" s="18"/>
      <c r="G93" s="19"/>
      <c r="H93" s="19"/>
      <c r="I93" s="54">
        <f t="shared" si="1"/>
        <v>0</v>
      </c>
      <c r="J93" s="18"/>
      <c r="K93" s="18"/>
      <c r="L93" s="18"/>
      <c r="M93" s="18"/>
      <c r="N93" s="18"/>
      <c r="O93" s="18"/>
      <c r="P93" s="24"/>
      <c r="Q93" s="18"/>
      <c r="R93" s="18"/>
      <c r="S93" s="18"/>
      <c r="T93" s="18"/>
    </row>
    <row r="94" spans="1:20">
      <c r="A94" s="4">
        <v>90</v>
      </c>
      <c r="B94" s="17"/>
      <c r="C94" s="18"/>
      <c r="D94" s="18"/>
      <c r="E94" s="19"/>
      <c r="F94" s="18"/>
      <c r="G94" s="19"/>
      <c r="H94" s="19"/>
      <c r="I94" s="54">
        <f t="shared" si="1"/>
        <v>0</v>
      </c>
      <c r="J94" s="18"/>
      <c r="K94" s="18"/>
      <c r="L94" s="18"/>
      <c r="M94" s="18"/>
      <c r="N94" s="18"/>
      <c r="O94" s="18"/>
      <c r="P94" s="24"/>
      <c r="Q94" s="18"/>
      <c r="R94" s="18"/>
      <c r="S94" s="18"/>
      <c r="T94" s="18"/>
    </row>
    <row r="95" spans="1:20">
      <c r="A95" s="4">
        <v>91</v>
      </c>
      <c r="B95" s="17"/>
      <c r="C95" s="18"/>
      <c r="D95" s="18"/>
      <c r="E95" s="19"/>
      <c r="F95" s="18"/>
      <c r="G95" s="19"/>
      <c r="H95" s="19"/>
      <c r="I95" s="54">
        <f t="shared" si="1"/>
        <v>0</v>
      </c>
      <c r="J95" s="18"/>
      <c r="K95" s="18"/>
      <c r="L95" s="18"/>
      <c r="M95" s="18"/>
      <c r="N95" s="18"/>
      <c r="O95" s="18"/>
      <c r="P95" s="24"/>
      <c r="Q95" s="18"/>
      <c r="R95" s="18"/>
      <c r="S95" s="18"/>
      <c r="T95" s="18"/>
    </row>
    <row r="96" spans="1:20">
      <c r="A96" s="4">
        <v>92</v>
      </c>
      <c r="B96" s="17"/>
      <c r="C96" s="18"/>
      <c r="D96" s="18"/>
      <c r="E96" s="19"/>
      <c r="F96" s="18"/>
      <c r="G96" s="19"/>
      <c r="H96" s="19"/>
      <c r="I96" s="54">
        <f t="shared" si="1"/>
        <v>0</v>
      </c>
      <c r="J96" s="18"/>
      <c r="K96" s="18"/>
      <c r="L96" s="18"/>
      <c r="M96" s="18"/>
      <c r="N96" s="18"/>
      <c r="O96" s="18"/>
      <c r="P96" s="24"/>
      <c r="Q96" s="18"/>
      <c r="R96" s="18"/>
      <c r="S96" s="18"/>
      <c r="T96" s="18"/>
    </row>
    <row r="97" spans="1:20">
      <c r="A97" s="4">
        <v>93</v>
      </c>
      <c r="B97" s="17"/>
      <c r="C97" s="18"/>
      <c r="D97" s="18"/>
      <c r="E97" s="19"/>
      <c r="F97" s="18"/>
      <c r="G97" s="19"/>
      <c r="H97" s="19"/>
      <c r="I97" s="54">
        <f t="shared" si="1"/>
        <v>0</v>
      </c>
      <c r="J97" s="18"/>
      <c r="K97" s="18"/>
      <c r="L97" s="18"/>
      <c r="M97" s="18"/>
      <c r="N97" s="18"/>
      <c r="O97" s="18"/>
      <c r="P97" s="24"/>
      <c r="Q97" s="18"/>
      <c r="R97" s="18"/>
      <c r="S97" s="18"/>
      <c r="T97" s="18"/>
    </row>
    <row r="98" spans="1:20">
      <c r="A98" s="4">
        <v>94</v>
      </c>
      <c r="B98" s="17"/>
      <c r="C98" s="18"/>
      <c r="D98" s="18"/>
      <c r="E98" s="19"/>
      <c r="F98" s="18"/>
      <c r="G98" s="19"/>
      <c r="H98" s="19"/>
      <c r="I98" s="54">
        <f t="shared" si="1"/>
        <v>0</v>
      </c>
      <c r="J98" s="18"/>
      <c r="K98" s="18"/>
      <c r="L98" s="18"/>
      <c r="M98" s="18"/>
      <c r="N98" s="18"/>
      <c r="O98" s="18"/>
      <c r="P98" s="24"/>
      <c r="Q98" s="18"/>
      <c r="R98" s="18"/>
      <c r="S98" s="18"/>
      <c r="T98" s="18"/>
    </row>
    <row r="99" spans="1:20">
      <c r="A99" s="4">
        <v>95</v>
      </c>
      <c r="B99" s="17"/>
      <c r="C99" s="18"/>
      <c r="D99" s="18"/>
      <c r="E99" s="19"/>
      <c r="F99" s="18"/>
      <c r="G99" s="19"/>
      <c r="H99" s="19"/>
      <c r="I99" s="54">
        <f t="shared" si="1"/>
        <v>0</v>
      </c>
      <c r="J99" s="18"/>
      <c r="K99" s="18"/>
      <c r="L99" s="18"/>
      <c r="M99" s="18"/>
      <c r="N99" s="18"/>
      <c r="O99" s="18"/>
      <c r="P99" s="24"/>
      <c r="Q99" s="18"/>
      <c r="R99" s="18"/>
      <c r="S99" s="18"/>
      <c r="T99" s="18"/>
    </row>
    <row r="100" spans="1:20">
      <c r="A100" s="4">
        <v>96</v>
      </c>
      <c r="B100" s="17"/>
      <c r="C100" s="18"/>
      <c r="D100" s="18"/>
      <c r="E100" s="19"/>
      <c r="F100" s="18"/>
      <c r="G100" s="19"/>
      <c r="H100" s="19"/>
      <c r="I100" s="54">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4">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4">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4">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4">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4">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4">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4">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4">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4">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4">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4">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4">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4">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4">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4">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4">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4">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4">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4">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4">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4">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4">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4">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4">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4">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4">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4">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4">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4">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4">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4">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4">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4">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4">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4">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4">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4">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4">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4">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4">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4">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4">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4">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4">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4">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4">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4">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4">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4">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4">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4">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4">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4">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4">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4">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4">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4">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4">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4">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4">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4">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4">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4">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4">
        <f t="shared" si="2"/>
        <v>0</v>
      </c>
      <c r="J164" s="18"/>
      <c r="K164" s="18"/>
      <c r="L164" s="18"/>
      <c r="M164" s="18"/>
      <c r="N164" s="18"/>
      <c r="O164" s="18"/>
      <c r="P164" s="24"/>
      <c r="Q164" s="18"/>
      <c r="R164" s="18"/>
      <c r="S164" s="18"/>
      <c r="T164" s="18"/>
    </row>
    <row r="165" spans="1:20">
      <c r="A165" s="3" t="s">
        <v>11</v>
      </c>
      <c r="B165" s="39"/>
      <c r="C165" s="3">
        <f>COUNTIFS(C5:C164,"*")</f>
        <v>65</v>
      </c>
      <c r="D165" s="3"/>
      <c r="E165" s="13"/>
      <c r="F165" s="3"/>
      <c r="G165" s="56">
        <f>SUM(G5:G164)</f>
        <v>1772</v>
      </c>
      <c r="H165" s="56">
        <f>SUM(H5:H164)</f>
        <v>1823</v>
      </c>
      <c r="I165" s="56">
        <f>SUM(I5:I164)</f>
        <v>3595</v>
      </c>
      <c r="J165" s="3"/>
      <c r="K165" s="7"/>
      <c r="L165" s="21"/>
      <c r="M165" s="21"/>
      <c r="N165" s="7"/>
      <c r="O165" s="7"/>
      <c r="P165" s="14"/>
      <c r="Q165" s="3"/>
      <c r="R165" s="3"/>
      <c r="S165" s="3"/>
      <c r="T165" s="12"/>
    </row>
    <row r="166" spans="1:20">
      <c r="A166" s="44" t="s">
        <v>62</v>
      </c>
      <c r="B166" s="10">
        <f>COUNTIF(B$5:B$164,"Team 1")</f>
        <v>34</v>
      </c>
      <c r="C166" s="44" t="s">
        <v>25</v>
      </c>
      <c r="D166" s="10">
        <f>COUNTIF(D5:D164,"Anganwadi")</f>
        <v>32</v>
      </c>
    </row>
    <row r="167" spans="1:20">
      <c r="A167" s="44" t="s">
        <v>63</v>
      </c>
      <c r="B167" s="10">
        <f>COUNTIF(B$6:B$164,"Team 2")</f>
        <v>31</v>
      </c>
      <c r="C167" s="44" t="s">
        <v>23</v>
      </c>
      <c r="D167" s="10">
        <f>COUNTIF(D5:D164,"School")</f>
        <v>33</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B5" sqref="B5:H84"/>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84" t="s">
        <v>70</v>
      </c>
      <c r="B1" s="184"/>
      <c r="C1" s="184"/>
      <c r="D1" s="53"/>
      <c r="E1" s="53"/>
      <c r="F1" s="53"/>
      <c r="G1" s="53"/>
      <c r="H1" s="53"/>
      <c r="I1" s="53"/>
      <c r="J1" s="53"/>
      <c r="K1" s="53"/>
      <c r="L1" s="53"/>
      <c r="M1" s="185"/>
      <c r="N1" s="185"/>
      <c r="O1" s="185"/>
      <c r="P1" s="185"/>
      <c r="Q1" s="185"/>
      <c r="R1" s="185"/>
      <c r="S1" s="185"/>
      <c r="T1" s="185"/>
    </row>
    <row r="2" spans="1:20">
      <c r="A2" s="180" t="s">
        <v>59</v>
      </c>
      <c r="B2" s="181"/>
      <c r="C2" s="181"/>
      <c r="D2" s="25">
        <v>43586</v>
      </c>
      <c r="E2" s="22"/>
      <c r="F2" s="22"/>
      <c r="G2" s="22"/>
      <c r="H2" s="22"/>
      <c r="I2" s="22"/>
      <c r="J2" s="22"/>
      <c r="K2" s="22"/>
      <c r="L2" s="22"/>
      <c r="M2" s="22"/>
      <c r="N2" s="22"/>
      <c r="O2" s="22"/>
      <c r="P2" s="22"/>
      <c r="Q2" s="22"/>
      <c r="R2" s="22"/>
      <c r="S2" s="22"/>
    </row>
    <row r="3" spans="1:20" ht="24" customHeight="1">
      <c r="A3" s="176" t="s">
        <v>14</v>
      </c>
      <c r="B3" s="178" t="s">
        <v>61</v>
      </c>
      <c r="C3" s="175" t="s">
        <v>7</v>
      </c>
      <c r="D3" s="175" t="s">
        <v>55</v>
      </c>
      <c r="E3" s="175" t="s">
        <v>16</v>
      </c>
      <c r="F3" s="182" t="s">
        <v>17</v>
      </c>
      <c r="G3" s="175" t="s">
        <v>8</v>
      </c>
      <c r="H3" s="175"/>
      <c r="I3" s="175"/>
      <c r="J3" s="175" t="s">
        <v>31</v>
      </c>
      <c r="K3" s="178" t="s">
        <v>33</v>
      </c>
      <c r="L3" s="178" t="s">
        <v>50</v>
      </c>
      <c r="M3" s="178" t="s">
        <v>51</v>
      </c>
      <c r="N3" s="178" t="s">
        <v>34</v>
      </c>
      <c r="O3" s="178" t="s">
        <v>35</v>
      </c>
      <c r="P3" s="176" t="s">
        <v>54</v>
      </c>
      <c r="Q3" s="175" t="s">
        <v>52</v>
      </c>
      <c r="R3" s="175" t="s">
        <v>32</v>
      </c>
      <c r="S3" s="175" t="s">
        <v>53</v>
      </c>
      <c r="T3" s="175" t="s">
        <v>13</v>
      </c>
    </row>
    <row r="4" spans="1:20" ht="25.5" customHeight="1">
      <c r="A4" s="176"/>
      <c r="B4" s="183"/>
      <c r="C4" s="175"/>
      <c r="D4" s="175"/>
      <c r="E4" s="175"/>
      <c r="F4" s="182"/>
      <c r="G4" s="23" t="s">
        <v>9</v>
      </c>
      <c r="H4" s="23" t="s">
        <v>10</v>
      </c>
      <c r="I4" s="23" t="s">
        <v>11</v>
      </c>
      <c r="J4" s="175"/>
      <c r="K4" s="179"/>
      <c r="L4" s="179"/>
      <c r="M4" s="179"/>
      <c r="N4" s="179"/>
      <c r="O4" s="179"/>
      <c r="P4" s="176"/>
      <c r="Q4" s="176"/>
      <c r="R4" s="175"/>
      <c r="S4" s="175"/>
      <c r="T4" s="175"/>
    </row>
    <row r="5" spans="1:20" ht="33">
      <c r="A5" s="4">
        <v>1</v>
      </c>
      <c r="B5" s="96" t="s">
        <v>62</v>
      </c>
      <c r="C5" s="93" t="s">
        <v>301</v>
      </c>
      <c r="D5" s="85" t="s">
        <v>23</v>
      </c>
      <c r="E5" s="89" t="s">
        <v>302</v>
      </c>
      <c r="F5" s="85" t="s">
        <v>93</v>
      </c>
      <c r="G5" s="89">
        <v>24</v>
      </c>
      <c r="H5" s="89">
        <v>30</v>
      </c>
      <c r="I5" s="57">
        <f>SUM(G5:H5)</f>
        <v>54</v>
      </c>
      <c r="J5" s="89" t="s">
        <v>414</v>
      </c>
      <c r="K5" s="85" t="s">
        <v>194</v>
      </c>
      <c r="L5" s="85" t="s">
        <v>195</v>
      </c>
      <c r="M5" s="85">
        <v>9854691419</v>
      </c>
      <c r="N5" s="89" t="s">
        <v>415</v>
      </c>
      <c r="O5" s="90">
        <v>8472093274</v>
      </c>
      <c r="P5" s="84">
        <v>43587</v>
      </c>
      <c r="Q5" s="85" t="s">
        <v>416</v>
      </c>
      <c r="R5" s="85" t="s">
        <v>417</v>
      </c>
      <c r="S5" s="85" t="s">
        <v>199</v>
      </c>
      <c r="T5" s="85"/>
    </row>
    <row r="6" spans="1:20" ht="33">
      <c r="A6" s="4">
        <v>2</v>
      </c>
      <c r="B6" s="96" t="s">
        <v>63</v>
      </c>
      <c r="C6" s="89" t="s">
        <v>303</v>
      </c>
      <c r="D6" s="85" t="s">
        <v>23</v>
      </c>
      <c r="E6" s="89" t="s">
        <v>304</v>
      </c>
      <c r="F6" s="85" t="s">
        <v>93</v>
      </c>
      <c r="G6" s="89">
        <v>19</v>
      </c>
      <c r="H6" s="89">
        <v>20</v>
      </c>
      <c r="I6" s="57">
        <f t="shared" ref="I6:I69" si="0">SUM(G6:H6)</f>
        <v>39</v>
      </c>
      <c r="J6" s="89" t="s">
        <v>418</v>
      </c>
      <c r="K6" s="85" t="s">
        <v>238</v>
      </c>
      <c r="L6" s="85" t="s">
        <v>239</v>
      </c>
      <c r="M6" s="89">
        <v>9101839729</v>
      </c>
      <c r="N6" s="89" t="s">
        <v>240</v>
      </c>
      <c r="O6" s="89">
        <v>9577983407</v>
      </c>
      <c r="P6" s="84">
        <v>43587</v>
      </c>
      <c r="Q6" s="85" t="s">
        <v>416</v>
      </c>
      <c r="R6" s="85" t="s">
        <v>419</v>
      </c>
      <c r="S6" s="85" t="s">
        <v>199</v>
      </c>
      <c r="T6" s="85"/>
    </row>
    <row r="7" spans="1:20" ht="33">
      <c r="A7" s="4">
        <v>3</v>
      </c>
      <c r="B7" s="97" t="s">
        <v>62</v>
      </c>
      <c r="C7" s="97" t="s">
        <v>305</v>
      </c>
      <c r="D7" s="98" t="s">
        <v>25</v>
      </c>
      <c r="E7" s="97"/>
      <c r="F7" s="98" t="s">
        <v>25</v>
      </c>
      <c r="G7" s="97">
        <v>30</v>
      </c>
      <c r="H7" s="97">
        <v>35</v>
      </c>
      <c r="I7" s="57">
        <f t="shared" si="0"/>
        <v>65</v>
      </c>
      <c r="J7" s="85">
        <v>9435947469</v>
      </c>
      <c r="K7" s="85" t="s">
        <v>194</v>
      </c>
      <c r="L7" s="85" t="s">
        <v>195</v>
      </c>
      <c r="M7" s="85">
        <v>9854691419</v>
      </c>
      <c r="N7" s="89" t="s">
        <v>415</v>
      </c>
      <c r="O7" s="90">
        <v>8472093274</v>
      </c>
      <c r="P7" s="84">
        <v>43587</v>
      </c>
      <c r="Q7" s="85" t="s">
        <v>416</v>
      </c>
      <c r="R7" s="85" t="s">
        <v>417</v>
      </c>
      <c r="S7" s="85" t="s">
        <v>199</v>
      </c>
      <c r="T7" s="85"/>
    </row>
    <row r="8" spans="1:20" ht="33">
      <c r="A8" s="4">
        <v>4</v>
      </c>
      <c r="B8" s="97" t="s">
        <v>63</v>
      </c>
      <c r="C8" s="97" t="s">
        <v>306</v>
      </c>
      <c r="D8" s="99" t="s">
        <v>25</v>
      </c>
      <c r="E8" s="97"/>
      <c r="F8" s="99" t="s">
        <v>25</v>
      </c>
      <c r="G8" s="97">
        <v>35</v>
      </c>
      <c r="H8" s="97">
        <v>31</v>
      </c>
      <c r="I8" s="57">
        <f t="shared" si="0"/>
        <v>66</v>
      </c>
      <c r="J8" s="85">
        <v>9435947469</v>
      </c>
      <c r="K8" s="85" t="s">
        <v>238</v>
      </c>
      <c r="L8" s="85" t="s">
        <v>239</v>
      </c>
      <c r="M8" s="89">
        <v>9101839729</v>
      </c>
      <c r="N8" s="89" t="s">
        <v>240</v>
      </c>
      <c r="O8" s="89">
        <v>9577983407</v>
      </c>
      <c r="P8" s="84">
        <v>43587</v>
      </c>
      <c r="Q8" s="85" t="s">
        <v>416</v>
      </c>
      <c r="R8" s="85" t="s">
        <v>419</v>
      </c>
      <c r="S8" s="85" t="s">
        <v>199</v>
      </c>
      <c r="T8" s="85"/>
    </row>
    <row r="9" spans="1:20">
      <c r="A9" s="4">
        <v>5</v>
      </c>
      <c r="B9" s="97" t="s">
        <v>62</v>
      </c>
      <c r="C9" s="93" t="s">
        <v>307</v>
      </c>
      <c r="D9" s="85" t="s">
        <v>23</v>
      </c>
      <c r="E9" s="89" t="s">
        <v>308</v>
      </c>
      <c r="F9" s="85" t="s">
        <v>93</v>
      </c>
      <c r="G9" s="89">
        <v>21</v>
      </c>
      <c r="H9" s="89">
        <v>17</v>
      </c>
      <c r="I9" s="57">
        <f t="shared" si="0"/>
        <v>38</v>
      </c>
      <c r="J9" s="89" t="s">
        <v>420</v>
      </c>
      <c r="K9" s="85" t="s">
        <v>232</v>
      </c>
      <c r="L9" s="85" t="s">
        <v>243</v>
      </c>
      <c r="M9" s="85">
        <v>9401310839</v>
      </c>
      <c r="N9" s="90" t="s">
        <v>274</v>
      </c>
      <c r="O9" s="91">
        <v>7896229739</v>
      </c>
      <c r="P9" s="84">
        <v>43588</v>
      </c>
      <c r="Q9" s="85" t="s">
        <v>421</v>
      </c>
      <c r="R9" s="85" t="s">
        <v>279</v>
      </c>
      <c r="S9" s="85" t="s">
        <v>199</v>
      </c>
      <c r="T9" s="85"/>
    </row>
    <row r="10" spans="1:20" ht="33">
      <c r="A10" s="4">
        <v>6</v>
      </c>
      <c r="B10" s="97" t="s">
        <v>63</v>
      </c>
      <c r="C10" s="89" t="s">
        <v>309</v>
      </c>
      <c r="D10" s="85" t="s">
        <v>23</v>
      </c>
      <c r="E10" s="89" t="s">
        <v>310</v>
      </c>
      <c r="F10" s="85" t="s">
        <v>93</v>
      </c>
      <c r="G10" s="89">
        <v>6</v>
      </c>
      <c r="H10" s="89">
        <v>9</v>
      </c>
      <c r="I10" s="57">
        <f t="shared" si="0"/>
        <v>15</v>
      </c>
      <c r="J10" s="89">
        <v>9854638840</v>
      </c>
      <c r="K10" s="85" t="s">
        <v>238</v>
      </c>
      <c r="L10" s="85" t="s">
        <v>239</v>
      </c>
      <c r="M10" s="89">
        <v>9101839729</v>
      </c>
      <c r="N10" s="89" t="s">
        <v>240</v>
      </c>
      <c r="O10" s="89">
        <v>9577983407</v>
      </c>
      <c r="P10" s="84">
        <v>43588</v>
      </c>
      <c r="Q10" s="85" t="s">
        <v>421</v>
      </c>
      <c r="R10" s="85" t="s">
        <v>249</v>
      </c>
      <c r="S10" s="85" t="s">
        <v>199</v>
      </c>
      <c r="T10" s="85"/>
    </row>
    <row r="11" spans="1:20">
      <c r="A11" s="4">
        <v>7</v>
      </c>
      <c r="B11" s="97" t="s">
        <v>62</v>
      </c>
      <c r="C11" s="93" t="s">
        <v>311</v>
      </c>
      <c r="D11" s="85" t="s">
        <v>25</v>
      </c>
      <c r="E11" s="89"/>
      <c r="F11" s="85" t="s">
        <v>98</v>
      </c>
      <c r="G11" s="94">
        <v>24</v>
      </c>
      <c r="H11" s="94">
        <v>27</v>
      </c>
      <c r="I11" s="57">
        <f t="shared" si="0"/>
        <v>51</v>
      </c>
      <c r="J11" s="89">
        <v>7086364373</v>
      </c>
      <c r="K11" s="85" t="s">
        <v>232</v>
      </c>
      <c r="L11" s="85" t="s">
        <v>243</v>
      </c>
      <c r="M11" s="85">
        <v>9401310839</v>
      </c>
      <c r="N11" s="90" t="s">
        <v>274</v>
      </c>
      <c r="O11" s="91">
        <v>7896229739</v>
      </c>
      <c r="P11" s="84">
        <v>43588</v>
      </c>
      <c r="Q11" s="85" t="s">
        <v>421</v>
      </c>
      <c r="R11" s="85" t="s">
        <v>279</v>
      </c>
      <c r="S11" s="85" t="s">
        <v>199</v>
      </c>
      <c r="T11" s="85"/>
    </row>
    <row r="12" spans="1:20" ht="33">
      <c r="A12" s="4">
        <v>8</v>
      </c>
      <c r="B12" s="97" t="s">
        <v>63</v>
      </c>
      <c r="C12" s="97" t="s">
        <v>116</v>
      </c>
      <c r="D12" s="85" t="s">
        <v>25</v>
      </c>
      <c r="E12" s="97"/>
      <c r="F12" s="98" t="s">
        <v>25</v>
      </c>
      <c r="G12" s="97">
        <v>35</v>
      </c>
      <c r="H12" s="97">
        <v>30</v>
      </c>
      <c r="I12" s="57">
        <f t="shared" si="0"/>
        <v>65</v>
      </c>
      <c r="J12" s="85">
        <v>9613352757</v>
      </c>
      <c r="K12" s="85" t="s">
        <v>238</v>
      </c>
      <c r="L12" s="85" t="s">
        <v>239</v>
      </c>
      <c r="M12" s="89">
        <v>9101839729</v>
      </c>
      <c r="N12" s="89" t="s">
        <v>240</v>
      </c>
      <c r="O12" s="89">
        <v>9577983407</v>
      </c>
      <c r="P12" s="84">
        <v>43588</v>
      </c>
      <c r="Q12" s="85" t="s">
        <v>421</v>
      </c>
      <c r="R12" s="85" t="s">
        <v>249</v>
      </c>
      <c r="S12" s="85" t="s">
        <v>199</v>
      </c>
      <c r="T12" s="85"/>
    </row>
    <row r="13" spans="1:20">
      <c r="A13" s="4">
        <v>9</v>
      </c>
      <c r="B13" s="97" t="s">
        <v>62</v>
      </c>
      <c r="C13" s="93" t="s">
        <v>312</v>
      </c>
      <c r="D13" s="85" t="s">
        <v>23</v>
      </c>
      <c r="E13" s="89" t="s">
        <v>313</v>
      </c>
      <c r="F13" s="99" t="s">
        <v>93</v>
      </c>
      <c r="G13" s="89">
        <v>17</v>
      </c>
      <c r="H13" s="89">
        <v>15</v>
      </c>
      <c r="I13" s="57">
        <f t="shared" si="0"/>
        <v>32</v>
      </c>
      <c r="J13" s="85">
        <v>9854477842</v>
      </c>
      <c r="K13" s="85" t="s">
        <v>232</v>
      </c>
      <c r="L13" s="85" t="s">
        <v>243</v>
      </c>
      <c r="M13" s="85">
        <v>9401310839</v>
      </c>
      <c r="N13" s="89" t="s">
        <v>244</v>
      </c>
      <c r="O13" s="92">
        <v>9365538119</v>
      </c>
      <c r="P13" s="84">
        <v>43591</v>
      </c>
      <c r="Q13" s="85" t="s">
        <v>422</v>
      </c>
      <c r="R13" s="85" t="s">
        <v>423</v>
      </c>
      <c r="S13" s="85" t="s">
        <v>199</v>
      </c>
      <c r="T13" s="85"/>
    </row>
    <row r="14" spans="1:20">
      <c r="A14" s="4">
        <v>10</v>
      </c>
      <c r="B14" s="97" t="s">
        <v>63</v>
      </c>
      <c r="C14" s="89" t="s">
        <v>314</v>
      </c>
      <c r="D14" s="85" t="s">
        <v>23</v>
      </c>
      <c r="E14" s="89" t="s">
        <v>315</v>
      </c>
      <c r="F14" s="85" t="s">
        <v>93</v>
      </c>
      <c r="G14" s="89">
        <v>30</v>
      </c>
      <c r="H14" s="89">
        <v>31</v>
      </c>
      <c r="I14" s="57">
        <f t="shared" si="0"/>
        <v>61</v>
      </c>
      <c r="J14" s="89" t="s">
        <v>424</v>
      </c>
      <c r="K14" s="85" t="s">
        <v>246</v>
      </c>
      <c r="L14" s="85" t="s">
        <v>213</v>
      </c>
      <c r="M14" s="85">
        <v>6900321588</v>
      </c>
      <c r="N14" s="89" t="s">
        <v>292</v>
      </c>
      <c r="O14" s="89">
        <v>9613619261</v>
      </c>
      <c r="P14" s="84">
        <v>43591</v>
      </c>
      <c r="Q14" s="85" t="s">
        <v>422</v>
      </c>
      <c r="R14" s="85" t="s">
        <v>425</v>
      </c>
      <c r="S14" s="85" t="s">
        <v>199</v>
      </c>
      <c r="T14" s="85"/>
    </row>
    <row r="15" spans="1:20">
      <c r="A15" s="4">
        <v>11</v>
      </c>
      <c r="B15" s="97" t="s">
        <v>62</v>
      </c>
      <c r="C15" s="93" t="s">
        <v>316</v>
      </c>
      <c r="D15" s="85" t="s">
        <v>25</v>
      </c>
      <c r="E15" s="89"/>
      <c r="F15" s="85" t="s">
        <v>141</v>
      </c>
      <c r="G15" s="94">
        <v>16</v>
      </c>
      <c r="H15" s="94">
        <v>13</v>
      </c>
      <c r="I15" s="57">
        <f t="shared" si="0"/>
        <v>29</v>
      </c>
      <c r="J15" s="89">
        <v>8472992723</v>
      </c>
      <c r="K15" s="85" t="s">
        <v>232</v>
      </c>
      <c r="L15" s="85" t="s">
        <v>243</v>
      </c>
      <c r="M15" s="85">
        <v>9401310839</v>
      </c>
      <c r="N15" s="89" t="s">
        <v>244</v>
      </c>
      <c r="O15" s="92">
        <v>9365538119</v>
      </c>
      <c r="P15" s="84">
        <v>43591</v>
      </c>
      <c r="Q15" s="85" t="s">
        <v>422</v>
      </c>
      <c r="R15" s="85" t="s">
        <v>423</v>
      </c>
      <c r="S15" s="85" t="s">
        <v>199</v>
      </c>
      <c r="T15" s="85"/>
    </row>
    <row r="16" spans="1:20">
      <c r="A16" s="4">
        <v>12</v>
      </c>
      <c r="B16" s="96" t="s">
        <v>63</v>
      </c>
      <c r="C16" s="93" t="s">
        <v>317</v>
      </c>
      <c r="D16" s="85" t="s">
        <v>25</v>
      </c>
      <c r="E16" s="89"/>
      <c r="F16" s="85" t="s">
        <v>141</v>
      </c>
      <c r="G16" s="94">
        <v>24</v>
      </c>
      <c r="H16" s="94">
        <v>27</v>
      </c>
      <c r="I16" s="57">
        <f t="shared" si="0"/>
        <v>51</v>
      </c>
      <c r="J16" s="89">
        <v>9854024638</v>
      </c>
      <c r="K16" s="85" t="s">
        <v>246</v>
      </c>
      <c r="L16" s="85" t="s">
        <v>213</v>
      </c>
      <c r="M16" s="85">
        <v>6900321588</v>
      </c>
      <c r="N16" s="89" t="s">
        <v>292</v>
      </c>
      <c r="O16" s="89">
        <v>9613619261</v>
      </c>
      <c r="P16" s="84">
        <v>43591</v>
      </c>
      <c r="Q16" s="85" t="s">
        <v>422</v>
      </c>
      <c r="R16" s="85" t="s">
        <v>425</v>
      </c>
      <c r="S16" s="85" t="s">
        <v>199</v>
      </c>
      <c r="T16" s="85"/>
    </row>
    <row r="17" spans="1:20">
      <c r="A17" s="4">
        <v>13</v>
      </c>
      <c r="B17" s="96" t="s">
        <v>62</v>
      </c>
      <c r="C17" s="93" t="s">
        <v>318</v>
      </c>
      <c r="D17" s="97" t="s">
        <v>23</v>
      </c>
      <c r="E17" s="89" t="s">
        <v>319</v>
      </c>
      <c r="F17" s="99" t="s">
        <v>93</v>
      </c>
      <c r="G17" s="89">
        <v>13</v>
      </c>
      <c r="H17" s="89">
        <v>14</v>
      </c>
      <c r="I17" s="57">
        <f t="shared" si="0"/>
        <v>27</v>
      </c>
      <c r="J17" s="85">
        <v>8471334574</v>
      </c>
      <c r="K17" s="85" t="s">
        <v>426</v>
      </c>
      <c r="L17" s="85" t="s">
        <v>427</v>
      </c>
      <c r="M17" s="89">
        <v>8753890528</v>
      </c>
      <c r="N17" s="89" t="s">
        <v>428</v>
      </c>
      <c r="O17" s="90">
        <v>957794295</v>
      </c>
      <c r="P17" s="84">
        <v>43592</v>
      </c>
      <c r="Q17" s="85" t="s">
        <v>429</v>
      </c>
      <c r="R17" s="85" t="s">
        <v>430</v>
      </c>
      <c r="S17" s="85" t="s">
        <v>199</v>
      </c>
      <c r="T17" s="85"/>
    </row>
    <row r="18" spans="1:20" ht="30">
      <c r="A18" s="4">
        <v>14</v>
      </c>
      <c r="B18" s="97" t="s">
        <v>63</v>
      </c>
      <c r="C18" s="93" t="s">
        <v>320</v>
      </c>
      <c r="D18" s="97" t="s">
        <v>23</v>
      </c>
      <c r="E18" s="89" t="s">
        <v>321</v>
      </c>
      <c r="F18" s="85" t="s">
        <v>322</v>
      </c>
      <c r="G18" s="89">
        <v>132</v>
      </c>
      <c r="H18" s="89">
        <v>109</v>
      </c>
      <c r="I18" s="57">
        <f t="shared" si="0"/>
        <v>241</v>
      </c>
      <c r="J18" s="89" t="s">
        <v>431</v>
      </c>
      <c r="K18" s="85" t="s">
        <v>267</v>
      </c>
      <c r="L18" s="85" t="s">
        <v>268</v>
      </c>
      <c r="M18" s="85">
        <v>9101055741</v>
      </c>
      <c r="N18" s="89" t="s">
        <v>269</v>
      </c>
      <c r="O18" s="90">
        <v>7896625027</v>
      </c>
      <c r="P18" s="84">
        <v>43592</v>
      </c>
      <c r="Q18" s="85" t="s">
        <v>429</v>
      </c>
      <c r="R18" s="85" t="s">
        <v>432</v>
      </c>
      <c r="S18" s="85" t="s">
        <v>199</v>
      </c>
      <c r="T18" s="85"/>
    </row>
    <row r="19" spans="1:20">
      <c r="A19" s="4">
        <v>15</v>
      </c>
      <c r="B19" s="97" t="s">
        <v>62</v>
      </c>
      <c r="C19" s="93" t="s">
        <v>323</v>
      </c>
      <c r="D19" s="85" t="s">
        <v>25</v>
      </c>
      <c r="E19" s="89"/>
      <c r="F19" s="85" t="s">
        <v>141</v>
      </c>
      <c r="G19" s="94">
        <v>16</v>
      </c>
      <c r="H19" s="94">
        <v>21</v>
      </c>
      <c r="I19" s="57">
        <f t="shared" si="0"/>
        <v>37</v>
      </c>
      <c r="J19" s="89">
        <v>9954469669</v>
      </c>
      <c r="K19" s="85" t="s">
        <v>426</v>
      </c>
      <c r="L19" s="85" t="s">
        <v>427</v>
      </c>
      <c r="M19" s="89">
        <v>8753890528</v>
      </c>
      <c r="N19" s="89" t="s">
        <v>428</v>
      </c>
      <c r="O19" s="90">
        <v>957794295</v>
      </c>
      <c r="P19" s="84">
        <v>43592</v>
      </c>
      <c r="Q19" s="85" t="s">
        <v>429</v>
      </c>
      <c r="R19" s="85" t="s">
        <v>430</v>
      </c>
      <c r="S19" s="85" t="s">
        <v>199</v>
      </c>
      <c r="T19" s="85"/>
    </row>
    <row r="20" spans="1:20" ht="33">
      <c r="A20" s="4">
        <v>16</v>
      </c>
      <c r="B20" s="96" t="s">
        <v>63</v>
      </c>
      <c r="C20" s="93" t="s">
        <v>320</v>
      </c>
      <c r="D20" s="97" t="s">
        <v>23</v>
      </c>
      <c r="E20" s="89" t="s">
        <v>321</v>
      </c>
      <c r="F20" s="85" t="s">
        <v>322</v>
      </c>
      <c r="G20" s="89">
        <v>132</v>
      </c>
      <c r="H20" s="89">
        <v>109</v>
      </c>
      <c r="I20" s="57">
        <f t="shared" si="0"/>
        <v>241</v>
      </c>
      <c r="J20" s="89" t="s">
        <v>431</v>
      </c>
      <c r="K20" s="85" t="s">
        <v>267</v>
      </c>
      <c r="L20" s="85" t="s">
        <v>268</v>
      </c>
      <c r="M20" s="85">
        <v>9101055741</v>
      </c>
      <c r="N20" s="89" t="s">
        <v>269</v>
      </c>
      <c r="O20" s="90">
        <v>7896625027</v>
      </c>
      <c r="P20" s="84">
        <v>43593</v>
      </c>
      <c r="Q20" s="85" t="s">
        <v>433</v>
      </c>
      <c r="R20" s="85" t="s">
        <v>432</v>
      </c>
      <c r="S20" s="85" t="s">
        <v>199</v>
      </c>
      <c r="T20" s="85"/>
    </row>
    <row r="21" spans="1:20" ht="33">
      <c r="A21" s="4">
        <v>17</v>
      </c>
      <c r="B21" s="96" t="s">
        <v>62</v>
      </c>
      <c r="C21" s="97" t="s">
        <v>324</v>
      </c>
      <c r="D21" s="97" t="s">
        <v>25</v>
      </c>
      <c r="E21" s="94"/>
      <c r="F21" s="99" t="s">
        <v>25</v>
      </c>
      <c r="G21" s="94">
        <v>16</v>
      </c>
      <c r="H21" s="94">
        <v>13</v>
      </c>
      <c r="I21" s="57">
        <f t="shared" si="0"/>
        <v>29</v>
      </c>
      <c r="J21" s="85">
        <v>9613727197</v>
      </c>
      <c r="K21" s="85" t="s">
        <v>426</v>
      </c>
      <c r="L21" s="85" t="s">
        <v>427</v>
      </c>
      <c r="M21" s="89">
        <v>8753890528</v>
      </c>
      <c r="N21" s="89" t="s">
        <v>428</v>
      </c>
      <c r="O21" s="90">
        <v>957794295</v>
      </c>
      <c r="P21" s="84">
        <v>43593</v>
      </c>
      <c r="Q21" s="85" t="s">
        <v>433</v>
      </c>
      <c r="R21" s="85" t="s">
        <v>434</v>
      </c>
      <c r="S21" s="85" t="s">
        <v>199</v>
      </c>
      <c r="T21" s="85"/>
    </row>
    <row r="22" spans="1:20" ht="33">
      <c r="A22" s="4">
        <v>18</v>
      </c>
      <c r="B22" s="97" t="s">
        <v>63</v>
      </c>
      <c r="C22" s="97" t="s">
        <v>325</v>
      </c>
      <c r="D22" s="97" t="s">
        <v>25</v>
      </c>
      <c r="E22" s="94"/>
      <c r="F22" s="85" t="s">
        <v>25</v>
      </c>
      <c r="G22" s="94">
        <v>24</v>
      </c>
      <c r="H22" s="94">
        <v>27</v>
      </c>
      <c r="I22" s="57">
        <f t="shared" si="0"/>
        <v>51</v>
      </c>
      <c r="J22" s="85">
        <v>8474880867</v>
      </c>
      <c r="K22" s="85" t="s">
        <v>212</v>
      </c>
      <c r="L22" s="85" t="s">
        <v>222</v>
      </c>
      <c r="M22" s="89">
        <v>9577240774</v>
      </c>
      <c r="N22" s="89" t="s">
        <v>223</v>
      </c>
      <c r="O22" s="89">
        <v>7399866837</v>
      </c>
      <c r="P22" s="84">
        <v>43593</v>
      </c>
      <c r="Q22" s="85" t="s">
        <v>433</v>
      </c>
      <c r="R22" s="85" t="s">
        <v>435</v>
      </c>
      <c r="S22" s="85" t="s">
        <v>199</v>
      </c>
      <c r="T22" s="85"/>
    </row>
    <row r="23" spans="1:20" ht="33">
      <c r="A23" s="4">
        <v>19</v>
      </c>
      <c r="B23" s="97" t="s">
        <v>62</v>
      </c>
      <c r="C23" s="93" t="s">
        <v>326</v>
      </c>
      <c r="D23" s="85" t="s">
        <v>23</v>
      </c>
      <c r="E23" s="89" t="s">
        <v>327</v>
      </c>
      <c r="F23" s="85" t="s">
        <v>93</v>
      </c>
      <c r="G23" s="89">
        <v>26</v>
      </c>
      <c r="H23" s="89">
        <v>16</v>
      </c>
      <c r="I23" s="57">
        <f t="shared" si="0"/>
        <v>42</v>
      </c>
      <c r="J23" s="89" t="s">
        <v>436</v>
      </c>
      <c r="K23" s="85" t="s">
        <v>437</v>
      </c>
      <c r="L23" s="85" t="s">
        <v>438</v>
      </c>
      <c r="M23" s="89">
        <v>9401081175</v>
      </c>
      <c r="N23" s="89" t="s">
        <v>439</v>
      </c>
      <c r="O23" s="90">
        <v>7399690953</v>
      </c>
      <c r="P23" s="84">
        <v>43594</v>
      </c>
      <c r="Q23" s="85" t="s">
        <v>416</v>
      </c>
      <c r="R23" s="85" t="s">
        <v>440</v>
      </c>
      <c r="S23" s="85" t="s">
        <v>199</v>
      </c>
      <c r="T23" s="85"/>
    </row>
    <row r="24" spans="1:20" ht="33">
      <c r="A24" s="4">
        <v>20</v>
      </c>
      <c r="B24" s="96" t="s">
        <v>63</v>
      </c>
      <c r="C24" s="93" t="s">
        <v>328</v>
      </c>
      <c r="D24" s="85" t="s">
        <v>25</v>
      </c>
      <c r="E24" s="89"/>
      <c r="F24" s="85" t="s">
        <v>141</v>
      </c>
      <c r="G24" s="94">
        <v>27</v>
      </c>
      <c r="H24" s="94">
        <v>25</v>
      </c>
      <c r="I24" s="57">
        <f t="shared" si="0"/>
        <v>52</v>
      </c>
      <c r="J24" s="89">
        <v>9854739571</v>
      </c>
      <c r="K24" s="85" t="s">
        <v>212</v>
      </c>
      <c r="L24" s="85" t="s">
        <v>222</v>
      </c>
      <c r="M24" s="89">
        <v>9577240774</v>
      </c>
      <c r="N24" s="89" t="s">
        <v>223</v>
      </c>
      <c r="O24" s="89">
        <v>7399866837</v>
      </c>
      <c r="P24" s="84">
        <v>43594</v>
      </c>
      <c r="Q24" s="85" t="s">
        <v>416</v>
      </c>
      <c r="R24" s="85" t="s">
        <v>435</v>
      </c>
      <c r="S24" s="85" t="s">
        <v>199</v>
      </c>
      <c r="T24" s="85"/>
    </row>
    <row r="25" spans="1:20" ht="33">
      <c r="A25" s="4">
        <v>21</v>
      </c>
      <c r="B25" s="96" t="s">
        <v>62</v>
      </c>
      <c r="C25" s="97" t="s">
        <v>329</v>
      </c>
      <c r="D25" s="99" t="s">
        <v>25</v>
      </c>
      <c r="E25" s="94"/>
      <c r="F25" s="99" t="s">
        <v>25</v>
      </c>
      <c r="G25" s="94">
        <v>18</v>
      </c>
      <c r="H25" s="94">
        <v>19</v>
      </c>
      <c r="I25" s="57">
        <f t="shared" si="0"/>
        <v>37</v>
      </c>
      <c r="J25" s="85">
        <v>9854545416</v>
      </c>
      <c r="K25" s="85" t="s">
        <v>437</v>
      </c>
      <c r="L25" s="85" t="s">
        <v>438</v>
      </c>
      <c r="M25" s="89">
        <v>9401081175</v>
      </c>
      <c r="N25" s="89" t="s">
        <v>439</v>
      </c>
      <c r="O25" s="90">
        <v>7399690953</v>
      </c>
      <c r="P25" s="84">
        <v>43594</v>
      </c>
      <c r="Q25" s="85" t="s">
        <v>416</v>
      </c>
      <c r="R25" s="85" t="s">
        <v>440</v>
      </c>
      <c r="S25" s="85" t="s">
        <v>199</v>
      </c>
      <c r="T25" s="85"/>
    </row>
    <row r="26" spans="1:20" ht="33">
      <c r="A26" s="4">
        <v>22</v>
      </c>
      <c r="B26" s="97" t="s">
        <v>63</v>
      </c>
      <c r="C26" s="89" t="s">
        <v>330</v>
      </c>
      <c r="D26" s="85" t="s">
        <v>23</v>
      </c>
      <c r="E26" s="89" t="s">
        <v>331</v>
      </c>
      <c r="F26" s="85" t="s">
        <v>93</v>
      </c>
      <c r="G26" s="89">
        <v>23</v>
      </c>
      <c r="H26" s="89">
        <v>18</v>
      </c>
      <c r="I26" s="57">
        <f t="shared" si="0"/>
        <v>41</v>
      </c>
      <c r="J26" s="89" t="s">
        <v>441</v>
      </c>
      <c r="K26" s="85" t="s">
        <v>259</v>
      </c>
      <c r="L26" s="85" t="s">
        <v>260</v>
      </c>
      <c r="M26" s="89">
        <v>9435504145</v>
      </c>
      <c r="N26" s="89" t="s">
        <v>261</v>
      </c>
      <c r="O26" s="89">
        <v>9508748544</v>
      </c>
      <c r="P26" s="84">
        <v>43594</v>
      </c>
      <c r="Q26" s="85" t="s">
        <v>416</v>
      </c>
      <c r="R26" s="85" t="s">
        <v>435</v>
      </c>
      <c r="S26" s="85" t="s">
        <v>199</v>
      </c>
      <c r="T26" s="85"/>
    </row>
    <row r="27" spans="1:20" ht="33">
      <c r="A27" s="4">
        <v>23</v>
      </c>
      <c r="B27" s="97"/>
      <c r="C27" s="89" t="s">
        <v>332</v>
      </c>
      <c r="D27" s="85" t="s">
        <v>25</v>
      </c>
      <c r="E27" s="89"/>
      <c r="F27" s="85" t="s">
        <v>141</v>
      </c>
      <c r="G27" s="89">
        <v>19</v>
      </c>
      <c r="H27" s="89">
        <v>15</v>
      </c>
      <c r="I27" s="57">
        <f t="shared" si="0"/>
        <v>34</v>
      </c>
      <c r="J27" s="89"/>
      <c r="K27" s="85" t="s">
        <v>259</v>
      </c>
      <c r="L27" s="85" t="s">
        <v>260</v>
      </c>
      <c r="M27" s="89">
        <v>9435504145</v>
      </c>
      <c r="N27" s="89" t="s">
        <v>261</v>
      </c>
      <c r="O27" s="89">
        <v>9508748544</v>
      </c>
      <c r="P27" s="84">
        <v>43594</v>
      </c>
      <c r="Q27" s="85" t="s">
        <v>416</v>
      </c>
      <c r="R27" s="85"/>
      <c r="S27" s="85"/>
      <c r="T27" s="85"/>
    </row>
    <row r="28" spans="1:20" ht="33">
      <c r="A28" s="4">
        <v>24</v>
      </c>
      <c r="B28" s="97" t="s">
        <v>63</v>
      </c>
      <c r="C28" s="89" t="s">
        <v>333</v>
      </c>
      <c r="D28" s="85" t="s">
        <v>25</v>
      </c>
      <c r="E28" s="89"/>
      <c r="F28" s="85" t="s">
        <v>25</v>
      </c>
      <c r="G28" s="89">
        <v>23</v>
      </c>
      <c r="H28" s="89">
        <v>18</v>
      </c>
      <c r="I28" s="57">
        <f t="shared" si="0"/>
        <v>41</v>
      </c>
      <c r="J28" s="89" t="s">
        <v>441</v>
      </c>
      <c r="K28" s="85" t="s">
        <v>259</v>
      </c>
      <c r="L28" s="85" t="s">
        <v>260</v>
      </c>
      <c r="M28" s="89">
        <v>9435504145</v>
      </c>
      <c r="N28" s="89" t="s">
        <v>261</v>
      </c>
      <c r="O28" s="89">
        <v>9508748544</v>
      </c>
      <c r="P28" s="84">
        <v>43594</v>
      </c>
      <c r="Q28" s="85" t="s">
        <v>416</v>
      </c>
      <c r="R28" s="85" t="s">
        <v>435</v>
      </c>
      <c r="S28" s="85" t="s">
        <v>199</v>
      </c>
      <c r="T28" s="85"/>
    </row>
    <row r="29" spans="1:20">
      <c r="A29" s="4">
        <v>25</v>
      </c>
      <c r="B29" s="97" t="s">
        <v>62</v>
      </c>
      <c r="C29" s="93" t="s">
        <v>334</v>
      </c>
      <c r="D29" s="85" t="s">
        <v>23</v>
      </c>
      <c r="E29" s="89" t="s">
        <v>335</v>
      </c>
      <c r="F29" s="85" t="s">
        <v>133</v>
      </c>
      <c r="G29" s="94">
        <v>12</v>
      </c>
      <c r="H29" s="94">
        <v>21</v>
      </c>
      <c r="I29" s="57">
        <f t="shared" si="0"/>
        <v>33</v>
      </c>
      <c r="J29" s="89" t="s">
        <v>442</v>
      </c>
      <c r="K29" s="85" t="s">
        <v>426</v>
      </c>
      <c r="L29" s="85" t="s">
        <v>427</v>
      </c>
      <c r="M29" s="89">
        <v>8753890528</v>
      </c>
      <c r="N29" s="89" t="s">
        <v>443</v>
      </c>
      <c r="O29" s="90">
        <v>9707604007</v>
      </c>
      <c r="P29" s="84">
        <v>43595</v>
      </c>
      <c r="Q29" s="85" t="s">
        <v>421</v>
      </c>
      <c r="R29" s="85" t="s">
        <v>444</v>
      </c>
      <c r="S29" s="85" t="s">
        <v>199</v>
      </c>
      <c r="T29" s="85"/>
    </row>
    <row r="30" spans="1:20">
      <c r="A30" s="4">
        <v>26</v>
      </c>
      <c r="B30" s="97" t="s">
        <v>63</v>
      </c>
      <c r="C30" s="89" t="s">
        <v>336</v>
      </c>
      <c r="D30" s="85" t="s">
        <v>23</v>
      </c>
      <c r="E30" s="89" t="s">
        <v>337</v>
      </c>
      <c r="F30" s="85" t="s">
        <v>133</v>
      </c>
      <c r="G30" s="89">
        <v>35</v>
      </c>
      <c r="H30" s="89">
        <v>23</v>
      </c>
      <c r="I30" s="57">
        <f t="shared" si="0"/>
        <v>58</v>
      </c>
      <c r="J30" s="89" t="s">
        <v>445</v>
      </c>
      <c r="K30" s="85" t="s">
        <v>259</v>
      </c>
      <c r="L30" s="85" t="s">
        <v>260</v>
      </c>
      <c r="M30" s="89">
        <v>9435504145</v>
      </c>
      <c r="N30" s="89" t="s">
        <v>261</v>
      </c>
      <c r="O30" s="89">
        <v>9508748544</v>
      </c>
      <c r="P30" s="84">
        <v>43595</v>
      </c>
      <c r="Q30" s="85" t="s">
        <v>421</v>
      </c>
      <c r="R30" s="85" t="s">
        <v>446</v>
      </c>
      <c r="S30" s="85" t="s">
        <v>199</v>
      </c>
      <c r="T30" s="85"/>
    </row>
    <row r="31" spans="1:20">
      <c r="A31" s="4">
        <v>27</v>
      </c>
      <c r="B31" s="96" t="s">
        <v>62</v>
      </c>
      <c r="C31" s="97" t="s">
        <v>338</v>
      </c>
      <c r="D31" s="99" t="s">
        <v>25</v>
      </c>
      <c r="E31" s="94"/>
      <c r="F31" s="99" t="s">
        <v>25</v>
      </c>
      <c r="G31" s="94">
        <v>20</v>
      </c>
      <c r="H31" s="94">
        <v>29</v>
      </c>
      <c r="I31" s="57">
        <f t="shared" si="0"/>
        <v>49</v>
      </c>
      <c r="J31" s="85">
        <v>9435433150</v>
      </c>
      <c r="K31" s="85" t="s">
        <v>227</v>
      </c>
      <c r="L31" s="85" t="s">
        <v>427</v>
      </c>
      <c r="M31" s="89">
        <v>8753890528</v>
      </c>
      <c r="N31" s="89" t="s">
        <v>443</v>
      </c>
      <c r="O31" s="90">
        <v>9707604007</v>
      </c>
      <c r="P31" s="84">
        <v>43595</v>
      </c>
      <c r="Q31" s="85" t="s">
        <v>421</v>
      </c>
      <c r="R31" s="85" t="s">
        <v>444</v>
      </c>
      <c r="S31" s="85" t="s">
        <v>199</v>
      </c>
      <c r="T31" s="85"/>
    </row>
    <row r="32" spans="1:20">
      <c r="A32" s="4">
        <v>28</v>
      </c>
      <c r="B32" s="96" t="s">
        <v>63</v>
      </c>
      <c r="C32" s="97" t="s">
        <v>339</v>
      </c>
      <c r="D32" s="85" t="s">
        <v>25</v>
      </c>
      <c r="E32" s="94"/>
      <c r="F32" s="85" t="s">
        <v>25</v>
      </c>
      <c r="G32" s="94">
        <v>31</v>
      </c>
      <c r="H32" s="94">
        <v>21</v>
      </c>
      <c r="I32" s="57">
        <f t="shared" si="0"/>
        <v>52</v>
      </c>
      <c r="J32" s="85">
        <v>9435433150</v>
      </c>
      <c r="K32" s="85" t="s">
        <v>259</v>
      </c>
      <c r="L32" s="85" t="s">
        <v>260</v>
      </c>
      <c r="M32" s="89">
        <v>9435504145</v>
      </c>
      <c r="N32" s="89" t="s">
        <v>261</v>
      </c>
      <c r="O32" s="89">
        <v>9508748544</v>
      </c>
      <c r="P32" s="84">
        <v>43595</v>
      </c>
      <c r="Q32" s="85" t="s">
        <v>421</v>
      </c>
      <c r="R32" s="85" t="s">
        <v>446</v>
      </c>
      <c r="S32" s="85" t="s">
        <v>199</v>
      </c>
      <c r="T32" s="85"/>
    </row>
    <row r="33" spans="1:20" ht="33">
      <c r="A33" s="4">
        <v>29</v>
      </c>
      <c r="B33" s="97" t="s">
        <v>62</v>
      </c>
      <c r="C33" s="93" t="s">
        <v>340</v>
      </c>
      <c r="D33" s="85" t="s">
        <v>23</v>
      </c>
      <c r="E33" s="89" t="s">
        <v>341</v>
      </c>
      <c r="F33" s="85" t="s">
        <v>133</v>
      </c>
      <c r="G33" s="94">
        <v>37</v>
      </c>
      <c r="H33" s="94">
        <v>35</v>
      </c>
      <c r="I33" s="57">
        <f t="shared" si="0"/>
        <v>72</v>
      </c>
      <c r="J33" s="89" t="s">
        <v>447</v>
      </c>
      <c r="K33" s="85" t="s">
        <v>437</v>
      </c>
      <c r="L33" s="85" t="s">
        <v>438</v>
      </c>
      <c r="M33" s="89">
        <v>9401081175</v>
      </c>
      <c r="N33" s="89" t="s">
        <v>439</v>
      </c>
      <c r="O33" s="90">
        <v>7399690953</v>
      </c>
      <c r="P33" s="84">
        <v>43598</v>
      </c>
      <c r="Q33" s="85" t="s">
        <v>422</v>
      </c>
      <c r="R33" s="85" t="s">
        <v>434</v>
      </c>
      <c r="S33" s="85" t="s">
        <v>199</v>
      </c>
      <c r="T33" s="85"/>
    </row>
    <row r="34" spans="1:20">
      <c r="A34" s="4">
        <v>30</v>
      </c>
      <c r="B34" s="97" t="s">
        <v>63</v>
      </c>
      <c r="C34" s="89" t="s">
        <v>342</v>
      </c>
      <c r="D34" s="85" t="s">
        <v>23</v>
      </c>
      <c r="E34" s="89" t="s">
        <v>343</v>
      </c>
      <c r="F34" s="85" t="s">
        <v>133</v>
      </c>
      <c r="G34" s="89">
        <v>42</v>
      </c>
      <c r="H34" s="89">
        <v>70</v>
      </c>
      <c r="I34" s="57">
        <f t="shared" si="0"/>
        <v>112</v>
      </c>
      <c r="J34" s="89" t="s">
        <v>448</v>
      </c>
      <c r="K34" s="85" t="s">
        <v>449</v>
      </c>
      <c r="L34" s="85" t="s">
        <v>228</v>
      </c>
      <c r="M34" s="89">
        <v>9854511448</v>
      </c>
      <c r="N34" s="89" t="s">
        <v>450</v>
      </c>
      <c r="O34" s="89">
        <v>9854877874</v>
      </c>
      <c r="P34" s="84">
        <v>43598</v>
      </c>
      <c r="Q34" s="85" t="s">
        <v>422</v>
      </c>
      <c r="R34" s="85" t="s">
        <v>446</v>
      </c>
      <c r="S34" s="85" t="s">
        <v>199</v>
      </c>
      <c r="T34" s="85"/>
    </row>
    <row r="35" spans="1:20" ht="33">
      <c r="A35" s="4">
        <v>31</v>
      </c>
      <c r="B35" s="96" t="s">
        <v>62</v>
      </c>
      <c r="C35" s="97" t="s">
        <v>344</v>
      </c>
      <c r="D35" s="99" t="s">
        <v>25</v>
      </c>
      <c r="E35" s="94"/>
      <c r="F35" s="99" t="s">
        <v>25</v>
      </c>
      <c r="G35" s="94">
        <v>12</v>
      </c>
      <c r="H35" s="94">
        <v>15</v>
      </c>
      <c r="I35" s="57">
        <f t="shared" si="0"/>
        <v>27</v>
      </c>
      <c r="J35" s="85">
        <v>9854284236</v>
      </c>
      <c r="K35" s="85" t="s">
        <v>437</v>
      </c>
      <c r="L35" s="85" t="s">
        <v>438</v>
      </c>
      <c r="M35" s="89">
        <v>9401081175</v>
      </c>
      <c r="N35" s="89" t="s">
        <v>439</v>
      </c>
      <c r="O35" s="90">
        <v>7399690953</v>
      </c>
      <c r="P35" s="84">
        <v>43598</v>
      </c>
      <c r="Q35" s="85" t="s">
        <v>422</v>
      </c>
      <c r="R35" s="85" t="s">
        <v>434</v>
      </c>
      <c r="S35" s="85" t="s">
        <v>199</v>
      </c>
      <c r="T35" s="85"/>
    </row>
    <row r="36" spans="1:20">
      <c r="A36" s="4">
        <v>32</v>
      </c>
      <c r="B36" s="96" t="s">
        <v>63</v>
      </c>
      <c r="C36" s="97" t="s">
        <v>345</v>
      </c>
      <c r="D36" s="99" t="s">
        <v>25</v>
      </c>
      <c r="E36" s="94"/>
      <c r="F36" s="99" t="s">
        <v>25</v>
      </c>
      <c r="G36" s="94">
        <v>12</v>
      </c>
      <c r="H36" s="94">
        <v>11</v>
      </c>
      <c r="I36" s="57">
        <f t="shared" si="0"/>
        <v>23</v>
      </c>
      <c r="J36" s="85">
        <v>9613655697</v>
      </c>
      <c r="K36" s="85" t="s">
        <v>449</v>
      </c>
      <c r="L36" s="85" t="s">
        <v>228</v>
      </c>
      <c r="M36" s="89">
        <v>9854511448</v>
      </c>
      <c r="N36" s="89" t="s">
        <v>450</v>
      </c>
      <c r="O36" s="89">
        <v>9854877874</v>
      </c>
      <c r="P36" s="84">
        <v>43598</v>
      </c>
      <c r="Q36" s="85" t="s">
        <v>422</v>
      </c>
      <c r="R36" s="85" t="s">
        <v>446</v>
      </c>
      <c r="S36" s="85" t="s">
        <v>199</v>
      </c>
      <c r="T36" s="85"/>
    </row>
    <row r="37" spans="1:20">
      <c r="A37" s="4">
        <v>33</v>
      </c>
      <c r="B37" s="97" t="s">
        <v>62</v>
      </c>
      <c r="C37" s="93" t="s">
        <v>346</v>
      </c>
      <c r="D37" s="85" t="s">
        <v>23</v>
      </c>
      <c r="E37" s="89" t="s">
        <v>347</v>
      </c>
      <c r="F37" s="85" t="s">
        <v>133</v>
      </c>
      <c r="G37" s="89">
        <v>27</v>
      </c>
      <c r="H37" s="89">
        <v>40</v>
      </c>
      <c r="I37" s="57">
        <f t="shared" si="0"/>
        <v>67</v>
      </c>
      <c r="J37" s="89" t="s">
        <v>451</v>
      </c>
      <c r="K37" s="85" t="s">
        <v>232</v>
      </c>
      <c r="L37" s="85" t="s">
        <v>243</v>
      </c>
      <c r="M37" s="85">
        <v>9401310839</v>
      </c>
      <c r="N37" s="89" t="s">
        <v>244</v>
      </c>
      <c r="O37" s="92">
        <v>9365538119</v>
      </c>
      <c r="P37" s="84">
        <v>43599</v>
      </c>
      <c r="Q37" s="85" t="s">
        <v>429</v>
      </c>
      <c r="R37" s="85" t="s">
        <v>452</v>
      </c>
      <c r="S37" s="85" t="s">
        <v>199</v>
      </c>
      <c r="T37" s="85"/>
    </row>
    <row r="38" spans="1:20">
      <c r="A38" s="4">
        <v>34</v>
      </c>
      <c r="B38" s="97" t="s">
        <v>63</v>
      </c>
      <c r="C38" s="89" t="s">
        <v>348</v>
      </c>
      <c r="D38" s="85" t="s">
        <v>23</v>
      </c>
      <c r="E38" s="89" t="s">
        <v>349</v>
      </c>
      <c r="F38" s="85" t="s">
        <v>133</v>
      </c>
      <c r="G38" s="89">
        <v>26</v>
      </c>
      <c r="H38" s="89">
        <v>29</v>
      </c>
      <c r="I38" s="57">
        <f t="shared" si="0"/>
        <v>55</v>
      </c>
      <c r="J38" s="89" t="s">
        <v>453</v>
      </c>
      <c r="K38" s="85" t="s">
        <v>449</v>
      </c>
      <c r="L38" s="85" t="s">
        <v>228</v>
      </c>
      <c r="M38" s="89">
        <v>9854511448</v>
      </c>
      <c r="N38" s="89" t="s">
        <v>450</v>
      </c>
      <c r="O38" s="89">
        <v>9854877874</v>
      </c>
      <c r="P38" s="84">
        <v>43599</v>
      </c>
      <c r="Q38" s="85" t="s">
        <v>429</v>
      </c>
      <c r="R38" s="85" t="s">
        <v>454</v>
      </c>
      <c r="S38" s="85" t="s">
        <v>199</v>
      </c>
      <c r="T38" s="85"/>
    </row>
    <row r="39" spans="1:20">
      <c r="A39" s="4">
        <v>35</v>
      </c>
      <c r="B39" s="96" t="s">
        <v>62</v>
      </c>
      <c r="C39" s="93" t="s">
        <v>350</v>
      </c>
      <c r="D39" s="85" t="s">
        <v>25</v>
      </c>
      <c r="E39" s="89"/>
      <c r="F39" s="85" t="s">
        <v>141</v>
      </c>
      <c r="G39" s="89">
        <v>21</v>
      </c>
      <c r="H39" s="89">
        <v>23</v>
      </c>
      <c r="I39" s="57">
        <f t="shared" si="0"/>
        <v>44</v>
      </c>
      <c r="J39" s="89">
        <v>8472985660</v>
      </c>
      <c r="K39" s="85" t="s">
        <v>232</v>
      </c>
      <c r="L39" s="85" t="s">
        <v>243</v>
      </c>
      <c r="M39" s="85">
        <v>9401310839</v>
      </c>
      <c r="N39" s="89" t="s">
        <v>244</v>
      </c>
      <c r="O39" s="92">
        <v>9365538119</v>
      </c>
      <c r="P39" s="84">
        <v>43599</v>
      </c>
      <c r="Q39" s="85" t="s">
        <v>429</v>
      </c>
      <c r="R39" s="85" t="s">
        <v>452</v>
      </c>
      <c r="S39" s="85" t="s">
        <v>199</v>
      </c>
      <c r="T39" s="85"/>
    </row>
    <row r="40" spans="1:20">
      <c r="A40" s="4">
        <v>36</v>
      </c>
      <c r="B40" s="96" t="s">
        <v>63</v>
      </c>
      <c r="C40" s="97" t="s">
        <v>351</v>
      </c>
      <c r="D40" s="99" t="s">
        <v>25</v>
      </c>
      <c r="E40" s="94"/>
      <c r="F40" s="99" t="s">
        <v>25</v>
      </c>
      <c r="G40" s="94">
        <v>36</v>
      </c>
      <c r="H40" s="94">
        <v>31</v>
      </c>
      <c r="I40" s="57">
        <f t="shared" si="0"/>
        <v>67</v>
      </c>
      <c r="J40" s="85">
        <v>7399658202</v>
      </c>
      <c r="K40" s="85" t="s">
        <v>449</v>
      </c>
      <c r="L40" s="85" t="s">
        <v>228</v>
      </c>
      <c r="M40" s="89">
        <v>9854511448</v>
      </c>
      <c r="N40" s="89" t="s">
        <v>450</v>
      </c>
      <c r="O40" s="89">
        <v>9854877874</v>
      </c>
      <c r="P40" s="84">
        <v>43599</v>
      </c>
      <c r="Q40" s="85" t="s">
        <v>429</v>
      </c>
      <c r="R40" s="85" t="s">
        <v>454</v>
      </c>
      <c r="S40" s="85" t="s">
        <v>199</v>
      </c>
      <c r="T40" s="85"/>
    </row>
    <row r="41" spans="1:20" ht="33">
      <c r="A41" s="4">
        <v>37</v>
      </c>
      <c r="B41" s="97" t="s">
        <v>62</v>
      </c>
      <c r="C41" s="93" t="s">
        <v>352</v>
      </c>
      <c r="D41" s="85" t="s">
        <v>23</v>
      </c>
      <c r="E41" s="89" t="s">
        <v>353</v>
      </c>
      <c r="F41" s="85" t="s">
        <v>354</v>
      </c>
      <c r="G41" s="89">
        <v>19</v>
      </c>
      <c r="H41" s="89">
        <v>16</v>
      </c>
      <c r="I41" s="57">
        <f t="shared" si="0"/>
        <v>35</v>
      </c>
      <c r="J41" s="89" t="s">
        <v>455</v>
      </c>
      <c r="K41" s="85" t="s">
        <v>194</v>
      </c>
      <c r="L41" s="85" t="s">
        <v>195</v>
      </c>
      <c r="M41" s="85">
        <v>9854691419</v>
      </c>
      <c r="N41" s="89" t="s">
        <v>456</v>
      </c>
      <c r="O41" s="90">
        <v>8011940995</v>
      </c>
      <c r="P41" s="84">
        <v>43600</v>
      </c>
      <c r="Q41" s="85" t="s">
        <v>433</v>
      </c>
      <c r="R41" s="85" t="s">
        <v>457</v>
      </c>
      <c r="S41" s="85" t="s">
        <v>199</v>
      </c>
      <c r="T41" s="85"/>
    </row>
    <row r="42" spans="1:20" ht="33">
      <c r="A42" s="4">
        <v>38</v>
      </c>
      <c r="B42" s="97" t="s">
        <v>63</v>
      </c>
      <c r="C42" s="93" t="s">
        <v>355</v>
      </c>
      <c r="D42" s="85" t="s">
        <v>23</v>
      </c>
      <c r="E42" s="89" t="s">
        <v>356</v>
      </c>
      <c r="F42" s="85" t="s">
        <v>322</v>
      </c>
      <c r="G42" s="89">
        <v>43</v>
      </c>
      <c r="H42" s="89">
        <v>51</v>
      </c>
      <c r="I42" s="57">
        <f t="shared" si="0"/>
        <v>94</v>
      </c>
      <c r="J42" s="89" t="s">
        <v>458</v>
      </c>
      <c r="K42" s="85" t="s">
        <v>267</v>
      </c>
      <c r="L42" s="85" t="s">
        <v>268</v>
      </c>
      <c r="M42" s="85">
        <v>9101055741</v>
      </c>
      <c r="N42" s="89" t="s">
        <v>269</v>
      </c>
      <c r="O42" s="90">
        <v>7896625027</v>
      </c>
      <c r="P42" s="84">
        <v>43600</v>
      </c>
      <c r="Q42" s="85" t="s">
        <v>433</v>
      </c>
      <c r="R42" s="85" t="s">
        <v>432</v>
      </c>
      <c r="S42" s="85" t="s">
        <v>199</v>
      </c>
      <c r="T42" s="85"/>
    </row>
    <row r="43" spans="1:20" ht="33">
      <c r="A43" s="4">
        <v>39</v>
      </c>
      <c r="B43" s="96" t="s">
        <v>62</v>
      </c>
      <c r="C43" s="93" t="s">
        <v>357</v>
      </c>
      <c r="D43" s="85" t="s">
        <v>25</v>
      </c>
      <c r="E43" s="93"/>
      <c r="F43" s="85" t="s">
        <v>141</v>
      </c>
      <c r="G43" s="94">
        <v>24</v>
      </c>
      <c r="H43" s="94">
        <v>27</v>
      </c>
      <c r="I43" s="57">
        <f t="shared" si="0"/>
        <v>51</v>
      </c>
      <c r="J43" s="93">
        <v>9954650930</v>
      </c>
      <c r="K43" s="85" t="s">
        <v>194</v>
      </c>
      <c r="L43" s="85" t="s">
        <v>195</v>
      </c>
      <c r="M43" s="85">
        <v>9854691419</v>
      </c>
      <c r="N43" s="89" t="s">
        <v>456</v>
      </c>
      <c r="O43" s="90">
        <v>8011940995</v>
      </c>
      <c r="P43" s="84">
        <v>43600</v>
      </c>
      <c r="Q43" s="85" t="s">
        <v>433</v>
      </c>
      <c r="R43" s="85" t="s">
        <v>457</v>
      </c>
      <c r="S43" s="85" t="s">
        <v>199</v>
      </c>
      <c r="T43" s="85"/>
    </row>
    <row r="44" spans="1:20" ht="33">
      <c r="A44" s="4">
        <v>40</v>
      </c>
      <c r="B44" s="96" t="s">
        <v>63</v>
      </c>
      <c r="C44" s="93" t="s">
        <v>358</v>
      </c>
      <c r="D44" s="85" t="s">
        <v>25</v>
      </c>
      <c r="E44" s="93"/>
      <c r="F44" s="85" t="s">
        <v>98</v>
      </c>
      <c r="G44" s="94">
        <v>41</v>
      </c>
      <c r="H44" s="94">
        <v>39</v>
      </c>
      <c r="I44" s="57">
        <f t="shared" si="0"/>
        <v>80</v>
      </c>
      <c r="J44" s="93"/>
      <c r="K44" s="85" t="s">
        <v>212</v>
      </c>
      <c r="L44" s="85" t="s">
        <v>222</v>
      </c>
      <c r="M44" s="89">
        <v>9577240774</v>
      </c>
      <c r="N44" s="89" t="s">
        <v>223</v>
      </c>
      <c r="O44" s="89">
        <v>7399866837</v>
      </c>
      <c r="P44" s="84">
        <v>43601</v>
      </c>
      <c r="Q44" s="85" t="s">
        <v>416</v>
      </c>
      <c r="R44" s="85" t="s">
        <v>459</v>
      </c>
      <c r="S44" s="85" t="s">
        <v>199</v>
      </c>
      <c r="T44" s="85"/>
    </row>
    <row r="45" spans="1:20" ht="33">
      <c r="A45" s="4">
        <v>41</v>
      </c>
      <c r="B45" s="96" t="s">
        <v>63</v>
      </c>
      <c r="C45" s="97" t="s">
        <v>359</v>
      </c>
      <c r="D45" s="99" t="s">
        <v>25</v>
      </c>
      <c r="E45" s="85"/>
      <c r="F45" s="99" t="s">
        <v>25</v>
      </c>
      <c r="G45" s="94">
        <v>31</v>
      </c>
      <c r="H45" s="94">
        <v>21</v>
      </c>
      <c r="I45" s="57">
        <f t="shared" si="0"/>
        <v>52</v>
      </c>
      <c r="J45" s="94">
        <v>9613925969</v>
      </c>
      <c r="K45" s="85" t="s">
        <v>212</v>
      </c>
      <c r="L45" s="85" t="s">
        <v>222</v>
      </c>
      <c r="M45" s="89">
        <v>9577240774</v>
      </c>
      <c r="N45" s="89" t="s">
        <v>223</v>
      </c>
      <c r="O45" s="89">
        <v>7399866837</v>
      </c>
      <c r="P45" s="84">
        <v>43601</v>
      </c>
      <c r="Q45" s="85" t="s">
        <v>416</v>
      </c>
      <c r="R45" s="85" t="s">
        <v>459</v>
      </c>
      <c r="S45" s="85" t="s">
        <v>199</v>
      </c>
      <c r="T45" s="85"/>
    </row>
    <row r="46" spans="1:20" ht="33">
      <c r="A46" s="4">
        <v>42</v>
      </c>
      <c r="B46" s="97" t="s">
        <v>62</v>
      </c>
      <c r="C46" s="93" t="s">
        <v>360</v>
      </c>
      <c r="D46" s="85" t="s">
        <v>23</v>
      </c>
      <c r="E46" s="89" t="s">
        <v>361</v>
      </c>
      <c r="F46" s="85" t="s">
        <v>322</v>
      </c>
      <c r="G46" s="89">
        <v>57</v>
      </c>
      <c r="H46" s="89">
        <v>55</v>
      </c>
      <c r="I46" s="57">
        <f t="shared" si="0"/>
        <v>112</v>
      </c>
      <c r="J46" s="89" t="s">
        <v>460</v>
      </c>
      <c r="K46" s="85" t="s">
        <v>194</v>
      </c>
      <c r="L46" s="85" t="s">
        <v>195</v>
      </c>
      <c r="M46" s="85">
        <v>9854691419</v>
      </c>
      <c r="N46" s="89" t="s">
        <v>461</v>
      </c>
      <c r="O46" s="90">
        <v>9613217544</v>
      </c>
      <c r="P46" s="84">
        <v>43601</v>
      </c>
      <c r="Q46" s="85" t="s">
        <v>416</v>
      </c>
      <c r="R46" s="85" t="s">
        <v>462</v>
      </c>
      <c r="S46" s="85" t="s">
        <v>199</v>
      </c>
      <c r="T46" s="85"/>
    </row>
    <row r="47" spans="1:20">
      <c r="A47" s="4">
        <v>43</v>
      </c>
      <c r="B47" s="97" t="s">
        <v>63</v>
      </c>
      <c r="C47" s="89" t="s">
        <v>362</v>
      </c>
      <c r="D47" s="93" t="s">
        <v>23</v>
      </c>
      <c r="E47" s="89" t="s">
        <v>363</v>
      </c>
      <c r="F47" s="85" t="s">
        <v>93</v>
      </c>
      <c r="G47" s="89">
        <v>18</v>
      </c>
      <c r="H47" s="89">
        <v>21</v>
      </c>
      <c r="I47" s="57">
        <f t="shared" si="0"/>
        <v>39</v>
      </c>
      <c r="J47" s="89" t="s">
        <v>463</v>
      </c>
      <c r="K47" s="85" t="s">
        <v>201</v>
      </c>
      <c r="L47" s="85" t="s">
        <v>202</v>
      </c>
      <c r="M47" s="85">
        <v>9401452911</v>
      </c>
      <c r="N47" s="90" t="s">
        <v>203</v>
      </c>
      <c r="O47" s="89">
        <v>9577213040</v>
      </c>
      <c r="P47" s="84">
        <v>43602</v>
      </c>
      <c r="Q47" s="85" t="s">
        <v>421</v>
      </c>
      <c r="R47" s="85" t="s">
        <v>464</v>
      </c>
      <c r="S47" s="85" t="s">
        <v>199</v>
      </c>
      <c r="T47" s="85"/>
    </row>
    <row r="48" spans="1:20">
      <c r="A48" s="4">
        <v>44</v>
      </c>
      <c r="B48" s="96" t="s">
        <v>63</v>
      </c>
      <c r="C48" s="97" t="s">
        <v>364</v>
      </c>
      <c r="D48" s="99" t="s">
        <v>25</v>
      </c>
      <c r="E48" s="85"/>
      <c r="F48" s="99" t="s">
        <v>25</v>
      </c>
      <c r="G48" s="94">
        <v>12</v>
      </c>
      <c r="H48" s="94">
        <v>21</v>
      </c>
      <c r="I48" s="57">
        <f t="shared" si="0"/>
        <v>33</v>
      </c>
      <c r="J48" s="94">
        <v>8752884140</v>
      </c>
      <c r="K48" s="85" t="s">
        <v>201</v>
      </c>
      <c r="L48" s="85" t="s">
        <v>202</v>
      </c>
      <c r="M48" s="85">
        <v>9401452911</v>
      </c>
      <c r="N48" s="90" t="s">
        <v>203</v>
      </c>
      <c r="O48" s="89">
        <v>9577213040</v>
      </c>
      <c r="P48" s="84">
        <v>43602</v>
      </c>
      <c r="Q48" s="85" t="s">
        <v>421</v>
      </c>
      <c r="R48" s="85" t="s">
        <v>464</v>
      </c>
      <c r="S48" s="85" t="s">
        <v>199</v>
      </c>
      <c r="T48" s="85"/>
    </row>
    <row r="49" spans="1:20">
      <c r="A49" s="4">
        <v>45</v>
      </c>
      <c r="B49" s="96" t="s">
        <v>63</v>
      </c>
      <c r="C49" s="97" t="s">
        <v>365</v>
      </c>
      <c r="D49" s="99" t="s">
        <v>25</v>
      </c>
      <c r="E49" s="85"/>
      <c r="F49" s="99" t="s">
        <v>98</v>
      </c>
      <c r="G49" s="94">
        <v>19</v>
      </c>
      <c r="H49" s="94">
        <v>18</v>
      </c>
      <c r="I49" s="57">
        <f t="shared" si="0"/>
        <v>37</v>
      </c>
      <c r="J49" s="94"/>
      <c r="K49" s="85" t="s">
        <v>201</v>
      </c>
      <c r="L49" s="85" t="s">
        <v>202</v>
      </c>
      <c r="M49" s="85">
        <v>9401452911</v>
      </c>
      <c r="N49" s="90" t="s">
        <v>203</v>
      </c>
      <c r="O49" s="89">
        <v>9577213040</v>
      </c>
      <c r="P49" s="84">
        <v>43602</v>
      </c>
      <c r="Q49" s="85" t="s">
        <v>421</v>
      </c>
      <c r="R49" s="85" t="s">
        <v>249</v>
      </c>
      <c r="S49" s="85" t="s">
        <v>199</v>
      </c>
      <c r="T49" s="85"/>
    </row>
    <row r="50" spans="1:20" ht="33">
      <c r="A50" s="4">
        <v>46</v>
      </c>
      <c r="B50" s="97" t="s">
        <v>62</v>
      </c>
      <c r="C50" s="93" t="s">
        <v>366</v>
      </c>
      <c r="D50" s="85" t="s">
        <v>23</v>
      </c>
      <c r="E50" s="89" t="s">
        <v>367</v>
      </c>
      <c r="F50" s="85" t="s">
        <v>93</v>
      </c>
      <c r="G50" s="94">
        <v>16</v>
      </c>
      <c r="H50" s="94">
        <v>15</v>
      </c>
      <c r="I50" s="57">
        <f t="shared" si="0"/>
        <v>31</v>
      </c>
      <c r="J50" s="89" t="s">
        <v>465</v>
      </c>
      <c r="K50" s="85" t="s">
        <v>437</v>
      </c>
      <c r="L50" s="85" t="s">
        <v>438</v>
      </c>
      <c r="M50" s="89">
        <v>9401081175</v>
      </c>
      <c r="N50" s="89" t="s">
        <v>466</v>
      </c>
      <c r="O50" s="90">
        <v>8812966109</v>
      </c>
      <c r="P50" s="84">
        <v>43605</v>
      </c>
      <c r="Q50" s="85" t="s">
        <v>422</v>
      </c>
      <c r="R50" s="85" t="s">
        <v>467</v>
      </c>
      <c r="S50" s="85" t="s">
        <v>199</v>
      </c>
      <c r="T50" s="85"/>
    </row>
    <row r="51" spans="1:20">
      <c r="A51" s="4">
        <v>47</v>
      </c>
      <c r="B51" s="97" t="s">
        <v>63</v>
      </c>
      <c r="C51" s="93" t="s">
        <v>368</v>
      </c>
      <c r="D51" s="93" t="s">
        <v>23</v>
      </c>
      <c r="E51" s="89" t="s">
        <v>369</v>
      </c>
      <c r="F51" s="85" t="s">
        <v>93</v>
      </c>
      <c r="G51" s="89">
        <v>53</v>
      </c>
      <c r="H51" s="89">
        <v>59</v>
      </c>
      <c r="I51" s="57">
        <f t="shared" si="0"/>
        <v>112</v>
      </c>
      <c r="J51" s="89" t="s">
        <v>468</v>
      </c>
      <c r="K51" s="85" t="s">
        <v>267</v>
      </c>
      <c r="L51" s="85" t="s">
        <v>268</v>
      </c>
      <c r="M51" s="85">
        <v>9101055741</v>
      </c>
      <c r="N51" s="89" t="s">
        <v>269</v>
      </c>
      <c r="O51" s="90">
        <v>7896625027</v>
      </c>
      <c r="P51" s="84">
        <v>43605</v>
      </c>
      <c r="Q51" s="85" t="s">
        <v>422</v>
      </c>
      <c r="R51" s="85" t="s">
        <v>469</v>
      </c>
      <c r="S51" s="85" t="s">
        <v>199</v>
      </c>
      <c r="T51" s="85"/>
    </row>
    <row r="52" spans="1:20" ht="33">
      <c r="A52" s="4">
        <v>48</v>
      </c>
      <c r="B52" s="100" t="s">
        <v>62</v>
      </c>
      <c r="C52" s="93" t="s">
        <v>370</v>
      </c>
      <c r="D52" s="93" t="s">
        <v>25</v>
      </c>
      <c r="E52" s="93"/>
      <c r="F52" s="85" t="s">
        <v>141</v>
      </c>
      <c r="G52" s="94">
        <v>21</v>
      </c>
      <c r="H52" s="94">
        <v>22</v>
      </c>
      <c r="I52" s="57">
        <f t="shared" si="0"/>
        <v>43</v>
      </c>
      <c r="J52" s="89">
        <v>9954103279</v>
      </c>
      <c r="K52" s="85" t="s">
        <v>437</v>
      </c>
      <c r="L52" s="85" t="s">
        <v>438</v>
      </c>
      <c r="M52" s="89">
        <v>9401081175</v>
      </c>
      <c r="N52" s="89" t="s">
        <v>466</v>
      </c>
      <c r="O52" s="90">
        <v>8812966109</v>
      </c>
      <c r="P52" s="84">
        <v>43605</v>
      </c>
      <c r="Q52" s="85" t="s">
        <v>422</v>
      </c>
      <c r="R52" s="85" t="s">
        <v>295</v>
      </c>
      <c r="S52" s="85" t="s">
        <v>199</v>
      </c>
      <c r="T52" s="85"/>
    </row>
    <row r="53" spans="1:20">
      <c r="A53" s="4">
        <v>49</v>
      </c>
      <c r="B53" s="100" t="s">
        <v>63</v>
      </c>
      <c r="C53" s="89" t="s">
        <v>371</v>
      </c>
      <c r="D53" s="99" t="s">
        <v>25</v>
      </c>
      <c r="E53" s="89" t="s">
        <v>372</v>
      </c>
      <c r="F53" s="99" t="s">
        <v>25</v>
      </c>
      <c r="G53" s="89">
        <v>18</v>
      </c>
      <c r="H53" s="89">
        <v>28</v>
      </c>
      <c r="I53" s="57">
        <f t="shared" si="0"/>
        <v>46</v>
      </c>
      <c r="J53" s="89" t="s">
        <v>470</v>
      </c>
      <c r="K53" s="85" t="s">
        <v>201</v>
      </c>
      <c r="L53" s="85" t="s">
        <v>202</v>
      </c>
      <c r="M53" s="85">
        <v>9401452911</v>
      </c>
      <c r="N53" s="90" t="s">
        <v>203</v>
      </c>
      <c r="O53" s="89">
        <v>9577213040</v>
      </c>
      <c r="P53" s="84">
        <v>43606</v>
      </c>
      <c r="Q53" s="85" t="s">
        <v>429</v>
      </c>
      <c r="R53" s="85" t="s">
        <v>471</v>
      </c>
      <c r="S53" s="85" t="s">
        <v>199</v>
      </c>
      <c r="T53" s="85"/>
    </row>
    <row r="54" spans="1:20">
      <c r="A54" s="4">
        <v>50</v>
      </c>
      <c r="B54" s="97" t="s">
        <v>62</v>
      </c>
      <c r="C54" s="93" t="s">
        <v>373</v>
      </c>
      <c r="D54" s="85" t="s">
        <v>23</v>
      </c>
      <c r="E54" s="89" t="s">
        <v>374</v>
      </c>
      <c r="F54" s="85" t="s">
        <v>322</v>
      </c>
      <c r="G54" s="89">
        <v>39</v>
      </c>
      <c r="H54" s="89">
        <v>32</v>
      </c>
      <c r="I54" s="57">
        <f t="shared" si="0"/>
        <v>71</v>
      </c>
      <c r="J54" s="89" t="s">
        <v>472</v>
      </c>
      <c r="K54" s="85" t="s">
        <v>426</v>
      </c>
      <c r="L54" s="85" t="s">
        <v>427</v>
      </c>
      <c r="M54" s="89">
        <v>8753890528</v>
      </c>
      <c r="N54" s="89" t="s">
        <v>473</v>
      </c>
      <c r="O54" s="90">
        <v>7399718505</v>
      </c>
      <c r="P54" s="84">
        <v>43606</v>
      </c>
      <c r="Q54" s="85" t="s">
        <v>429</v>
      </c>
      <c r="R54" s="85" t="s">
        <v>467</v>
      </c>
      <c r="S54" s="85" t="s">
        <v>199</v>
      </c>
      <c r="T54" s="85"/>
    </row>
    <row r="55" spans="1:20">
      <c r="A55" s="4">
        <v>51</v>
      </c>
      <c r="B55" s="97" t="s">
        <v>63</v>
      </c>
      <c r="C55" s="93" t="s">
        <v>375</v>
      </c>
      <c r="D55" s="85" t="s">
        <v>25</v>
      </c>
      <c r="E55" s="93"/>
      <c r="F55" s="85" t="s">
        <v>98</v>
      </c>
      <c r="G55" s="94">
        <v>22</v>
      </c>
      <c r="H55" s="94">
        <v>25</v>
      </c>
      <c r="I55" s="57">
        <f t="shared" si="0"/>
        <v>47</v>
      </c>
      <c r="J55" s="89">
        <v>9401807655</v>
      </c>
      <c r="K55" s="85" t="s">
        <v>201</v>
      </c>
      <c r="L55" s="85" t="s">
        <v>202</v>
      </c>
      <c r="M55" s="85">
        <v>9401452911</v>
      </c>
      <c r="N55" s="90" t="s">
        <v>203</v>
      </c>
      <c r="O55" s="89">
        <v>9577213040</v>
      </c>
      <c r="P55" s="84">
        <v>43606</v>
      </c>
      <c r="Q55" s="85" t="s">
        <v>429</v>
      </c>
      <c r="R55" s="85" t="s">
        <v>469</v>
      </c>
      <c r="S55" s="85" t="s">
        <v>199</v>
      </c>
      <c r="T55" s="85"/>
    </row>
    <row r="56" spans="1:20" ht="33">
      <c r="A56" s="4">
        <v>52</v>
      </c>
      <c r="B56" s="100" t="s">
        <v>62</v>
      </c>
      <c r="C56" s="93" t="s">
        <v>376</v>
      </c>
      <c r="D56" s="85" t="s">
        <v>23</v>
      </c>
      <c r="E56" s="89" t="s">
        <v>377</v>
      </c>
      <c r="F56" s="85" t="s">
        <v>354</v>
      </c>
      <c r="G56" s="89">
        <v>23</v>
      </c>
      <c r="H56" s="89">
        <v>23</v>
      </c>
      <c r="I56" s="57">
        <f t="shared" si="0"/>
        <v>46</v>
      </c>
      <c r="J56" s="89" t="s">
        <v>474</v>
      </c>
      <c r="K56" s="85" t="s">
        <v>426</v>
      </c>
      <c r="L56" s="85" t="s">
        <v>427</v>
      </c>
      <c r="M56" s="89">
        <v>8753890528</v>
      </c>
      <c r="N56" s="89" t="s">
        <v>473</v>
      </c>
      <c r="O56" s="90">
        <v>7399718505</v>
      </c>
      <c r="P56" s="84">
        <v>43607</v>
      </c>
      <c r="Q56" s="85" t="s">
        <v>433</v>
      </c>
      <c r="R56" s="85" t="s">
        <v>475</v>
      </c>
      <c r="S56" s="85" t="s">
        <v>199</v>
      </c>
      <c r="T56" s="85"/>
    </row>
    <row r="57" spans="1:20" ht="33">
      <c r="A57" s="4">
        <v>53</v>
      </c>
      <c r="B57" s="100" t="s">
        <v>63</v>
      </c>
      <c r="C57" s="89" t="s">
        <v>378</v>
      </c>
      <c r="D57" s="99" t="s">
        <v>25</v>
      </c>
      <c r="E57" s="89" t="s">
        <v>379</v>
      </c>
      <c r="F57" s="99" t="s">
        <v>25</v>
      </c>
      <c r="G57" s="89">
        <v>24</v>
      </c>
      <c r="H57" s="89">
        <v>23</v>
      </c>
      <c r="I57" s="57">
        <f t="shared" si="0"/>
        <v>47</v>
      </c>
      <c r="J57" s="89" t="s">
        <v>476</v>
      </c>
      <c r="K57" s="85" t="s">
        <v>201</v>
      </c>
      <c r="L57" s="85" t="s">
        <v>202</v>
      </c>
      <c r="M57" s="85">
        <v>9401452911</v>
      </c>
      <c r="N57" s="90" t="s">
        <v>203</v>
      </c>
      <c r="O57" s="89">
        <v>9577213040</v>
      </c>
      <c r="P57" s="84">
        <v>43607</v>
      </c>
      <c r="Q57" s="85" t="s">
        <v>433</v>
      </c>
      <c r="R57" s="85" t="s">
        <v>230</v>
      </c>
      <c r="S57" s="85" t="s">
        <v>199</v>
      </c>
      <c r="T57" s="85"/>
    </row>
    <row r="58" spans="1:20" ht="33">
      <c r="A58" s="4">
        <v>54</v>
      </c>
      <c r="B58" s="97" t="s">
        <v>62</v>
      </c>
      <c r="C58" s="97" t="s">
        <v>380</v>
      </c>
      <c r="D58" s="85" t="s">
        <v>25</v>
      </c>
      <c r="E58" s="94"/>
      <c r="F58" s="85" t="s">
        <v>25</v>
      </c>
      <c r="G58" s="94">
        <v>20</v>
      </c>
      <c r="H58" s="94">
        <v>29</v>
      </c>
      <c r="I58" s="57">
        <f t="shared" si="0"/>
        <v>49</v>
      </c>
      <c r="J58" s="85">
        <v>9957087814</v>
      </c>
      <c r="K58" s="85" t="s">
        <v>206</v>
      </c>
      <c r="L58" s="81" t="s">
        <v>207</v>
      </c>
      <c r="M58" s="85">
        <v>9435539931</v>
      </c>
      <c r="N58" s="89" t="s">
        <v>300</v>
      </c>
      <c r="O58" s="91">
        <v>8011263193</v>
      </c>
      <c r="P58" s="84">
        <v>43607</v>
      </c>
      <c r="Q58" s="85" t="s">
        <v>433</v>
      </c>
      <c r="R58" s="85" t="s">
        <v>477</v>
      </c>
      <c r="S58" s="85" t="s">
        <v>199</v>
      </c>
      <c r="T58" s="85"/>
    </row>
    <row r="59" spans="1:20" ht="33">
      <c r="A59" s="4">
        <v>55</v>
      </c>
      <c r="B59" s="97" t="s">
        <v>63</v>
      </c>
      <c r="C59" s="97" t="s">
        <v>381</v>
      </c>
      <c r="D59" s="99" t="s">
        <v>25</v>
      </c>
      <c r="E59" s="94"/>
      <c r="F59" s="99" t="s">
        <v>25</v>
      </c>
      <c r="G59" s="94">
        <v>21</v>
      </c>
      <c r="H59" s="94">
        <v>31</v>
      </c>
      <c r="I59" s="57">
        <f t="shared" si="0"/>
        <v>52</v>
      </c>
      <c r="J59" s="85">
        <v>8011612576</v>
      </c>
      <c r="K59" s="85" t="s">
        <v>201</v>
      </c>
      <c r="L59" s="85" t="s">
        <v>202</v>
      </c>
      <c r="M59" s="85">
        <v>9401452911</v>
      </c>
      <c r="N59" s="90" t="s">
        <v>203</v>
      </c>
      <c r="O59" s="89">
        <v>9577213040</v>
      </c>
      <c r="P59" s="84">
        <v>43607</v>
      </c>
      <c r="Q59" s="85" t="s">
        <v>433</v>
      </c>
      <c r="R59" s="85" t="s">
        <v>230</v>
      </c>
      <c r="S59" s="85" t="s">
        <v>199</v>
      </c>
      <c r="T59" s="85"/>
    </row>
    <row r="60" spans="1:20" ht="33">
      <c r="A60" s="4">
        <v>56</v>
      </c>
      <c r="B60" s="97" t="s">
        <v>62</v>
      </c>
      <c r="C60" s="97" t="s">
        <v>382</v>
      </c>
      <c r="D60" s="85" t="s">
        <v>25</v>
      </c>
      <c r="E60" s="94"/>
      <c r="F60" s="85" t="s">
        <v>25</v>
      </c>
      <c r="G60" s="94">
        <v>36</v>
      </c>
      <c r="H60" s="94">
        <v>31</v>
      </c>
      <c r="I60" s="57">
        <f t="shared" si="0"/>
        <v>67</v>
      </c>
      <c r="J60" s="85">
        <v>9854415993</v>
      </c>
      <c r="K60" s="85" t="s">
        <v>206</v>
      </c>
      <c r="L60" s="81" t="s">
        <v>207</v>
      </c>
      <c r="M60" s="85">
        <v>9435539931</v>
      </c>
      <c r="N60" s="89" t="s">
        <v>300</v>
      </c>
      <c r="O60" s="91">
        <v>8011263193</v>
      </c>
      <c r="P60" s="84">
        <v>43607</v>
      </c>
      <c r="Q60" s="85" t="s">
        <v>433</v>
      </c>
      <c r="R60" s="85" t="s">
        <v>477</v>
      </c>
      <c r="S60" s="85" t="s">
        <v>199</v>
      </c>
      <c r="T60" s="85"/>
    </row>
    <row r="61" spans="1:20" ht="33">
      <c r="A61" s="4">
        <v>57</v>
      </c>
      <c r="B61" s="85" t="s">
        <v>63</v>
      </c>
      <c r="C61" s="89" t="s">
        <v>383</v>
      </c>
      <c r="D61" s="85" t="s">
        <v>25</v>
      </c>
      <c r="E61" s="89" t="s">
        <v>384</v>
      </c>
      <c r="F61" s="85" t="s">
        <v>98</v>
      </c>
      <c r="G61" s="89">
        <v>19</v>
      </c>
      <c r="H61" s="89">
        <v>24</v>
      </c>
      <c r="I61" s="57">
        <f t="shared" si="0"/>
        <v>43</v>
      </c>
      <c r="J61" s="89" t="s">
        <v>478</v>
      </c>
      <c r="K61" s="85" t="s">
        <v>479</v>
      </c>
      <c r="L61" s="85" t="s">
        <v>480</v>
      </c>
      <c r="M61" s="89">
        <v>9859555381</v>
      </c>
      <c r="N61" s="89" t="s">
        <v>481</v>
      </c>
      <c r="O61" s="89">
        <v>8011683863</v>
      </c>
      <c r="P61" s="84">
        <v>43608</v>
      </c>
      <c r="Q61" s="85" t="s">
        <v>416</v>
      </c>
      <c r="R61" s="85" t="s">
        <v>482</v>
      </c>
      <c r="S61" s="85" t="s">
        <v>199</v>
      </c>
      <c r="T61" s="85"/>
    </row>
    <row r="62" spans="1:20" ht="33">
      <c r="A62" s="4">
        <v>58</v>
      </c>
      <c r="B62" s="97" t="s">
        <v>62</v>
      </c>
      <c r="C62" s="93" t="s">
        <v>385</v>
      </c>
      <c r="D62" s="85" t="s">
        <v>23</v>
      </c>
      <c r="E62" s="89" t="s">
        <v>386</v>
      </c>
      <c r="F62" s="85" t="s">
        <v>93</v>
      </c>
      <c r="G62" s="89">
        <v>25</v>
      </c>
      <c r="H62" s="89">
        <v>18</v>
      </c>
      <c r="I62" s="57">
        <f t="shared" si="0"/>
        <v>43</v>
      </c>
      <c r="J62" s="89" t="s">
        <v>483</v>
      </c>
      <c r="K62" s="85" t="s">
        <v>206</v>
      </c>
      <c r="L62" s="81" t="s">
        <v>207</v>
      </c>
      <c r="M62" s="85">
        <v>9435539931</v>
      </c>
      <c r="N62" s="89" t="s">
        <v>484</v>
      </c>
      <c r="O62" s="90">
        <v>9859867905</v>
      </c>
      <c r="P62" s="84">
        <v>43608</v>
      </c>
      <c r="Q62" s="85" t="s">
        <v>416</v>
      </c>
      <c r="R62" s="85" t="s">
        <v>485</v>
      </c>
      <c r="S62" s="85" t="s">
        <v>199</v>
      </c>
      <c r="T62" s="85"/>
    </row>
    <row r="63" spans="1:20" ht="33">
      <c r="A63" s="4">
        <v>59</v>
      </c>
      <c r="B63" s="101" t="s">
        <v>63</v>
      </c>
      <c r="C63" s="97" t="s">
        <v>387</v>
      </c>
      <c r="D63" s="85" t="s">
        <v>25</v>
      </c>
      <c r="E63" s="94"/>
      <c r="F63" s="85" t="s">
        <v>98</v>
      </c>
      <c r="G63" s="94">
        <v>19</v>
      </c>
      <c r="H63" s="94">
        <v>28</v>
      </c>
      <c r="I63" s="57">
        <f t="shared" si="0"/>
        <v>47</v>
      </c>
      <c r="J63" s="95">
        <v>9859330897</v>
      </c>
      <c r="K63" s="85" t="s">
        <v>479</v>
      </c>
      <c r="L63" s="85" t="s">
        <v>480</v>
      </c>
      <c r="M63" s="89">
        <v>9859555381</v>
      </c>
      <c r="N63" s="89" t="s">
        <v>481</v>
      </c>
      <c r="O63" s="89">
        <v>8011683863</v>
      </c>
      <c r="P63" s="84">
        <v>43608</v>
      </c>
      <c r="Q63" s="85" t="s">
        <v>416</v>
      </c>
      <c r="R63" s="85" t="s">
        <v>482</v>
      </c>
      <c r="S63" s="85" t="s">
        <v>199</v>
      </c>
      <c r="T63" s="85"/>
    </row>
    <row r="64" spans="1:20" ht="33">
      <c r="A64" s="4">
        <v>60</v>
      </c>
      <c r="B64" s="101" t="s">
        <v>62</v>
      </c>
      <c r="C64" s="93" t="s">
        <v>388</v>
      </c>
      <c r="D64" s="93" t="s">
        <v>25</v>
      </c>
      <c r="E64" s="100"/>
      <c r="F64" s="85" t="s">
        <v>141</v>
      </c>
      <c r="G64" s="94">
        <v>22</v>
      </c>
      <c r="H64" s="94">
        <v>15</v>
      </c>
      <c r="I64" s="57">
        <f t="shared" si="0"/>
        <v>37</v>
      </c>
      <c r="J64" s="96">
        <v>9577503079</v>
      </c>
      <c r="K64" s="85" t="s">
        <v>206</v>
      </c>
      <c r="L64" s="81" t="s">
        <v>207</v>
      </c>
      <c r="M64" s="85">
        <v>9435539931</v>
      </c>
      <c r="N64" s="89" t="s">
        <v>484</v>
      </c>
      <c r="O64" s="90">
        <v>9859867905</v>
      </c>
      <c r="P64" s="84">
        <v>43608</v>
      </c>
      <c r="Q64" s="85" t="s">
        <v>416</v>
      </c>
      <c r="R64" s="85" t="s">
        <v>485</v>
      </c>
      <c r="S64" s="85" t="s">
        <v>199</v>
      </c>
      <c r="T64" s="85"/>
    </row>
    <row r="65" spans="1:20">
      <c r="A65" s="4">
        <v>61</v>
      </c>
      <c r="B65" s="101" t="s">
        <v>63</v>
      </c>
      <c r="C65" s="89" t="s">
        <v>389</v>
      </c>
      <c r="D65" s="100" t="s">
        <v>23</v>
      </c>
      <c r="E65" s="89" t="s">
        <v>390</v>
      </c>
      <c r="F65" s="85" t="s">
        <v>391</v>
      </c>
      <c r="G65" s="89">
        <v>19</v>
      </c>
      <c r="H65" s="89">
        <v>15</v>
      </c>
      <c r="I65" s="57">
        <f t="shared" si="0"/>
        <v>34</v>
      </c>
      <c r="J65" s="89" t="s">
        <v>486</v>
      </c>
      <c r="K65" s="85" t="s">
        <v>259</v>
      </c>
      <c r="L65" s="85" t="s">
        <v>260</v>
      </c>
      <c r="M65" s="89">
        <v>9435504145</v>
      </c>
      <c r="N65" s="89" t="s">
        <v>261</v>
      </c>
      <c r="O65" s="89">
        <v>9508748544</v>
      </c>
      <c r="P65" s="84">
        <v>43609</v>
      </c>
      <c r="Q65" s="85" t="s">
        <v>421</v>
      </c>
      <c r="R65" s="85" t="s">
        <v>262</v>
      </c>
      <c r="S65" s="85" t="s">
        <v>199</v>
      </c>
      <c r="T65" s="85"/>
    </row>
    <row r="66" spans="1:20" ht="30">
      <c r="A66" s="4">
        <v>62</v>
      </c>
      <c r="B66" s="101" t="s">
        <v>62</v>
      </c>
      <c r="C66" s="93" t="s">
        <v>392</v>
      </c>
      <c r="D66" s="85" t="s">
        <v>25</v>
      </c>
      <c r="E66" s="96"/>
      <c r="F66" s="85" t="s">
        <v>141</v>
      </c>
      <c r="G66" s="94">
        <v>24</v>
      </c>
      <c r="H66" s="94">
        <v>27</v>
      </c>
      <c r="I66" s="57">
        <f t="shared" si="0"/>
        <v>51</v>
      </c>
      <c r="J66" s="96">
        <v>9435121339</v>
      </c>
      <c r="K66" s="85" t="s">
        <v>206</v>
      </c>
      <c r="L66" s="81" t="s">
        <v>207</v>
      </c>
      <c r="M66" s="85">
        <v>9435539931</v>
      </c>
      <c r="N66" s="89" t="s">
        <v>484</v>
      </c>
      <c r="O66" s="90">
        <v>9859867905</v>
      </c>
      <c r="P66" s="84">
        <v>43609</v>
      </c>
      <c r="Q66" s="85" t="s">
        <v>421</v>
      </c>
      <c r="R66" s="85" t="s">
        <v>487</v>
      </c>
      <c r="S66" s="85" t="s">
        <v>199</v>
      </c>
      <c r="T66" s="85"/>
    </row>
    <row r="67" spans="1:20">
      <c r="A67" s="4">
        <v>63</v>
      </c>
      <c r="B67" s="101" t="s">
        <v>63</v>
      </c>
      <c r="C67" s="93" t="s">
        <v>393</v>
      </c>
      <c r="D67" s="85" t="s">
        <v>25</v>
      </c>
      <c r="E67" s="96"/>
      <c r="F67" s="85" t="s">
        <v>141</v>
      </c>
      <c r="G67" s="94">
        <v>31</v>
      </c>
      <c r="H67" s="94">
        <v>21</v>
      </c>
      <c r="I67" s="57">
        <f t="shared" si="0"/>
        <v>52</v>
      </c>
      <c r="J67" s="96">
        <v>7086611911</v>
      </c>
      <c r="K67" s="85" t="s">
        <v>259</v>
      </c>
      <c r="L67" s="85" t="s">
        <v>260</v>
      </c>
      <c r="M67" s="89">
        <v>9435504145</v>
      </c>
      <c r="N67" s="89" t="s">
        <v>261</v>
      </c>
      <c r="O67" s="89">
        <v>9508748544</v>
      </c>
      <c r="P67" s="84">
        <v>43609</v>
      </c>
      <c r="Q67" s="85" t="s">
        <v>421</v>
      </c>
      <c r="R67" s="85" t="s">
        <v>262</v>
      </c>
      <c r="S67" s="85" t="s">
        <v>199</v>
      </c>
      <c r="T67" s="85"/>
    </row>
    <row r="68" spans="1:20" ht="33">
      <c r="A68" s="4">
        <v>64</v>
      </c>
      <c r="B68" s="101" t="s">
        <v>62</v>
      </c>
      <c r="C68" s="93" t="s">
        <v>394</v>
      </c>
      <c r="D68" s="100" t="s">
        <v>23</v>
      </c>
      <c r="E68" s="89" t="s">
        <v>395</v>
      </c>
      <c r="F68" s="89" t="s">
        <v>396</v>
      </c>
      <c r="G68" s="89">
        <v>87</v>
      </c>
      <c r="H68" s="89">
        <v>106</v>
      </c>
      <c r="I68" s="57">
        <f t="shared" si="0"/>
        <v>193</v>
      </c>
      <c r="J68" s="89" t="s">
        <v>488</v>
      </c>
      <c r="K68" s="85" t="s">
        <v>437</v>
      </c>
      <c r="L68" s="85" t="s">
        <v>438</v>
      </c>
      <c r="M68" s="89">
        <v>9401081175</v>
      </c>
      <c r="N68" s="89" t="s">
        <v>439</v>
      </c>
      <c r="O68" s="90">
        <v>7399690953</v>
      </c>
      <c r="P68" s="84">
        <v>43612</v>
      </c>
      <c r="Q68" s="89" t="s">
        <v>422</v>
      </c>
      <c r="R68" s="89" t="s">
        <v>489</v>
      </c>
      <c r="S68" s="85" t="s">
        <v>199</v>
      </c>
      <c r="T68" s="89"/>
    </row>
    <row r="69" spans="1:20" ht="30">
      <c r="A69" s="4">
        <v>65</v>
      </c>
      <c r="B69" s="101" t="s">
        <v>63</v>
      </c>
      <c r="C69" s="93" t="s">
        <v>397</v>
      </c>
      <c r="D69" s="89" t="s">
        <v>23</v>
      </c>
      <c r="E69" s="89" t="s">
        <v>398</v>
      </c>
      <c r="F69" s="89" t="s">
        <v>396</v>
      </c>
      <c r="G69" s="89">
        <v>131</v>
      </c>
      <c r="H69" s="89">
        <v>113</v>
      </c>
      <c r="I69" s="57">
        <f t="shared" si="0"/>
        <v>244</v>
      </c>
      <c r="J69" s="89" t="s">
        <v>490</v>
      </c>
      <c r="K69" s="85" t="s">
        <v>267</v>
      </c>
      <c r="L69" s="85" t="s">
        <v>268</v>
      </c>
      <c r="M69" s="85">
        <v>9101055741</v>
      </c>
      <c r="N69" s="89" t="s">
        <v>269</v>
      </c>
      <c r="O69" s="90">
        <v>7896625027</v>
      </c>
      <c r="P69" s="84">
        <v>43612</v>
      </c>
      <c r="Q69" s="89" t="s">
        <v>422</v>
      </c>
      <c r="R69" s="89" t="s">
        <v>491</v>
      </c>
      <c r="S69" s="85" t="s">
        <v>199</v>
      </c>
      <c r="T69" s="89"/>
    </row>
    <row r="70" spans="1:20">
      <c r="A70" s="4">
        <v>66</v>
      </c>
      <c r="B70" s="101" t="s">
        <v>62</v>
      </c>
      <c r="C70" s="93" t="s">
        <v>399</v>
      </c>
      <c r="D70" s="89" t="s">
        <v>23</v>
      </c>
      <c r="E70" s="89" t="s">
        <v>400</v>
      </c>
      <c r="F70" s="89" t="s">
        <v>396</v>
      </c>
      <c r="G70" s="89">
        <v>22</v>
      </c>
      <c r="H70" s="89">
        <v>29</v>
      </c>
      <c r="I70" s="57">
        <f t="shared" ref="I70:I133" si="1">SUM(G70:H70)</f>
        <v>51</v>
      </c>
      <c r="J70" s="89" t="s">
        <v>193</v>
      </c>
      <c r="K70" s="89" t="s">
        <v>264</v>
      </c>
      <c r="L70" s="89" t="s">
        <v>492</v>
      </c>
      <c r="M70" s="89">
        <v>9854691419</v>
      </c>
      <c r="N70" s="89" t="s">
        <v>493</v>
      </c>
      <c r="O70" s="90">
        <v>8472093274</v>
      </c>
      <c r="P70" s="84">
        <v>43613</v>
      </c>
      <c r="Q70" s="89" t="s">
        <v>429</v>
      </c>
      <c r="R70" s="89" t="s">
        <v>245</v>
      </c>
      <c r="S70" s="85" t="s">
        <v>199</v>
      </c>
      <c r="T70" s="89"/>
    </row>
    <row r="71" spans="1:20">
      <c r="A71" s="4">
        <v>67</v>
      </c>
      <c r="B71" s="101" t="s">
        <v>62</v>
      </c>
      <c r="C71" s="93" t="s">
        <v>401</v>
      </c>
      <c r="D71" s="89" t="s">
        <v>141</v>
      </c>
      <c r="E71" s="89"/>
      <c r="F71" s="89" t="s">
        <v>98</v>
      </c>
      <c r="G71" s="89">
        <v>19</v>
      </c>
      <c r="H71" s="89">
        <v>21</v>
      </c>
      <c r="I71" s="57">
        <f t="shared" si="1"/>
        <v>40</v>
      </c>
      <c r="J71" s="89"/>
      <c r="K71" s="89" t="s">
        <v>264</v>
      </c>
      <c r="L71" s="89" t="s">
        <v>492</v>
      </c>
      <c r="M71" s="89">
        <v>9854691419</v>
      </c>
      <c r="N71" s="89" t="s">
        <v>493</v>
      </c>
      <c r="O71" s="90">
        <v>8472093274</v>
      </c>
      <c r="P71" s="84">
        <v>43613</v>
      </c>
      <c r="Q71" s="89" t="s">
        <v>429</v>
      </c>
      <c r="R71" s="89" t="s">
        <v>245</v>
      </c>
      <c r="S71" s="85" t="s">
        <v>199</v>
      </c>
      <c r="T71" s="89"/>
    </row>
    <row r="72" spans="1:20" ht="30">
      <c r="A72" s="4">
        <v>68</v>
      </c>
      <c r="B72" s="101" t="s">
        <v>63</v>
      </c>
      <c r="C72" s="93" t="s">
        <v>397</v>
      </c>
      <c r="D72" s="89" t="s">
        <v>23</v>
      </c>
      <c r="E72" s="89" t="s">
        <v>398</v>
      </c>
      <c r="F72" s="89" t="s">
        <v>396</v>
      </c>
      <c r="G72" s="89">
        <v>131</v>
      </c>
      <c r="H72" s="89">
        <v>113</v>
      </c>
      <c r="I72" s="57">
        <f t="shared" si="1"/>
        <v>244</v>
      </c>
      <c r="J72" s="89" t="s">
        <v>490</v>
      </c>
      <c r="K72" s="85" t="s">
        <v>267</v>
      </c>
      <c r="L72" s="85" t="s">
        <v>268</v>
      </c>
      <c r="M72" s="85">
        <v>9101055741</v>
      </c>
      <c r="N72" s="89" t="s">
        <v>269</v>
      </c>
      <c r="O72" s="90">
        <v>7896625027</v>
      </c>
      <c r="P72" s="84">
        <v>43613</v>
      </c>
      <c r="Q72" s="89" t="s">
        <v>429</v>
      </c>
      <c r="R72" s="89" t="s">
        <v>491</v>
      </c>
      <c r="S72" s="85" t="s">
        <v>199</v>
      </c>
      <c r="T72" s="89"/>
    </row>
    <row r="73" spans="1:20">
      <c r="A73" s="4">
        <v>69</v>
      </c>
      <c r="B73" s="101" t="s">
        <v>62</v>
      </c>
      <c r="C73" s="93" t="s">
        <v>402</v>
      </c>
      <c r="D73" s="89" t="s">
        <v>23</v>
      </c>
      <c r="E73" s="89" t="s">
        <v>403</v>
      </c>
      <c r="F73" s="89" t="s">
        <v>396</v>
      </c>
      <c r="G73" s="89">
        <v>18</v>
      </c>
      <c r="H73" s="89">
        <v>24</v>
      </c>
      <c r="I73" s="57">
        <f t="shared" si="1"/>
        <v>42</v>
      </c>
      <c r="J73" s="89" t="s">
        <v>494</v>
      </c>
      <c r="K73" s="85" t="s">
        <v>232</v>
      </c>
      <c r="L73" s="85" t="s">
        <v>251</v>
      </c>
      <c r="M73" s="85">
        <v>9435167706</v>
      </c>
      <c r="N73" s="90" t="s">
        <v>234</v>
      </c>
      <c r="O73" s="91">
        <v>8011573072</v>
      </c>
      <c r="P73" s="84">
        <v>43614</v>
      </c>
      <c r="Q73" s="89" t="s">
        <v>433</v>
      </c>
      <c r="R73" s="89" t="s">
        <v>495</v>
      </c>
      <c r="S73" s="85" t="s">
        <v>199</v>
      </c>
      <c r="T73" s="89"/>
    </row>
    <row r="74" spans="1:20">
      <c r="A74" s="4">
        <v>70</v>
      </c>
      <c r="B74" s="101" t="s">
        <v>63</v>
      </c>
      <c r="C74" s="89" t="s">
        <v>404</v>
      </c>
      <c r="D74" s="89" t="s">
        <v>23</v>
      </c>
      <c r="E74" s="89" t="s">
        <v>405</v>
      </c>
      <c r="F74" s="89" t="s">
        <v>396</v>
      </c>
      <c r="G74" s="89">
        <v>48</v>
      </c>
      <c r="H74" s="89">
        <v>43</v>
      </c>
      <c r="I74" s="57">
        <f t="shared" si="1"/>
        <v>91</v>
      </c>
      <c r="J74" s="89" t="s">
        <v>496</v>
      </c>
      <c r="K74" s="85" t="s">
        <v>201</v>
      </c>
      <c r="L74" s="85" t="s">
        <v>497</v>
      </c>
      <c r="M74" s="89">
        <v>8751929542</v>
      </c>
      <c r="N74" s="89" t="s">
        <v>498</v>
      </c>
      <c r="O74" s="89">
        <v>7896623548</v>
      </c>
      <c r="P74" s="84">
        <v>43614</v>
      </c>
      <c r="Q74" s="89" t="s">
        <v>433</v>
      </c>
      <c r="R74" s="89" t="s">
        <v>499</v>
      </c>
      <c r="S74" s="85" t="s">
        <v>199</v>
      </c>
      <c r="T74" s="89"/>
    </row>
    <row r="75" spans="1:20">
      <c r="A75" s="4">
        <v>71</v>
      </c>
      <c r="B75" s="101" t="s">
        <v>62</v>
      </c>
      <c r="C75" s="89" t="s">
        <v>406</v>
      </c>
      <c r="D75" s="89" t="s">
        <v>141</v>
      </c>
      <c r="E75" s="89"/>
      <c r="F75" s="89" t="s">
        <v>98</v>
      </c>
      <c r="G75" s="89">
        <v>20</v>
      </c>
      <c r="H75" s="89">
        <v>21</v>
      </c>
      <c r="I75" s="57">
        <f t="shared" si="1"/>
        <v>41</v>
      </c>
      <c r="J75" s="91">
        <v>8011573072</v>
      </c>
      <c r="K75" s="85" t="s">
        <v>232</v>
      </c>
      <c r="L75" s="85" t="s">
        <v>251</v>
      </c>
      <c r="M75" s="85">
        <v>9435167706</v>
      </c>
      <c r="N75" s="90" t="s">
        <v>234</v>
      </c>
      <c r="O75" s="91">
        <v>8011573072</v>
      </c>
      <c r="P75" s="84">
        <v>43614</v>
      </c>
      <c r="Q75" s="89" t="s">
        <v>433</v>
      </c>
      <c r="R75" s="89" t="s">
        <v>495</v>
      </c>
      <c r="S75" s="85" t="s">
        <v>199</v>
      </c>
      <c r="T75" s="89"/>
    </row>
    <row r="76" spans="1:20">
      <c r="A76" s="4">
        <v>72</v>
      </c>
      <c r="B76" s="101" t="s">
        <v>63</v>
      </c>
      <c r="C76" s="89" t="s">
        <v>407</v>
      </c>
      <c r="D76" s="89" t="s">
        <v>141</v>
      </c>
      <c r="E76" s="89"/>
      <c r="F76" s="89" t="s">
        <v>98</v>
      </c>
      <c r="G76" s="89">
        <v>19</v>
      </c>
      <c r="H76" s="89">
        <v>21</v>
      </c>
      <c r="I76" s="57">
        <f t="shared" si="1"/>
        <v>40</v>
      </c>
      <c r="J76" s="89">
        <v>7896623548</v>
      </c>
      <c r="K76" s="85" t="s">
        <v>201</v>
      </c>
      <c r="L76" s="85" t="s">
        <v>497</v>
      </c>
      <c r="M76" s="89">
        <v>8751929542</v>
      </c>
      <c r="N76" s="89" t="s">
        <v>498</v>
      </c>
      <c r="O76" s="89">
        <v>7896623548</v>
      </c>
      <c r="P76" s="84">
        <v>43614</v>
      </c>
      <c r="Q76" s="89" t="s">
        <v>433</v>
      </c>
      <c r="R76" s="89" t="s">
        <v>499</v>
      </c>
      <c r="S76" s="85" t="s">
        <v>199</v>
      </c>
      <c r="T76" s="89"/>
    </row>
    <row r="77" spans="1:20">
      <c r="A77" s="4">
        <v>73</v>
      </c>
      <c r="B77" s="101" t="s">
        <v>62</v>
      </c>
      <c r="C77" s="89" t="s">
        <v>140</v>
      </c>
      <c r="D77" s="89" t="s">
        <v>141</v>
      </c>
      <c r="E77" s="89"/>
      <c r="F77" s="89" t="s">
        <v>98</v>
      </c>
      <c r="G77" s="89">
        <v>27</v>
      </c>
      <c r="H77" s="89">
        <v>23</v>
      </c>
      <c r="I77" s="57">
        <f t="shared" si="1"/>
        <v>50</v>
      </c>
      <c r="J77" s="90">
        <v>8473831586</v>
      </c>
      <c r="K77" s="89" t="s">
        <v>232</v>
      </c>
      <c r="L77" s="89" t="s">
        <v>288</v>
      </c>
      <c r="M77" s="89">
        <v>9613949591</v>
      </c>
      <c r="N77" s="89" t="s">
        <v>500</v>
      </c>
      <c r="O77" s="90">
        <v>8473831586</v>
      </c>
      <c r="P77" s="84">
        <v>43615</v>
      </c>
      <c r="Q77" s="89" t="s">
        <v>416</v>
      </c>
      <c r="R77" s="89" t="s">
        <v>487</v>
      </c>
      <c r="S77" s="85" t="s">
        <v>199</v>
      </c>
      <c r="T77" s="89"/>
    </row>
    <row r="78" spans="1:20">
      <c r="A78" s="4">
        <v>74</v>
      </c>
      <c r="B78" s="101" t="s">
        <v>63</v>
      </c>
      <c r="C78" s="89" t="s">
        <v>387</v>
      </c>
      <c r="D78" s="89" t="s">
        <v>141</v>
      </c>
      <c r="E78" s="89"/>
      <c r="F78" s="89" t="s">
        <v>98</v>
      </c>
      <c r="G78" s="89">
        <v>25</v>
      </c>
      <c r="H78" s="89">
        <v>23</v>
      </c>
      <c r="I78" s="57">
        <f t="shared" si="1"/>
        <v>48</v>
      </c>
      <c r="J78" s="89">
        <v>8011683863</v>
      </c>
      <c r="K78" s="89" t="s">
        <v>479</v>
      </c>
      <c r="L78" s="89" t="s">
        <v>480</v>
      </c>
      <c r="M78" s="89">
        <v>9859555381</v>
      </c>
      <c r="N78" s="89" t="s">
        <v>481</v>
      </c>
      <c r="O78" s="89">
        <v>8011683863</v>
      </c>
      <c r="P78" s="84">
        <v>43615</v>
      </c>
      <c r="Q78" s="89" t="s">
        <v>416</v>
      </c>
      <c r="R78" s="89" t="s">
        <v>454</v>
      </c>
      <c r="S78" s="85" t="s">
        <v>199</v>
      </c>
      <c r="T78" s="89"/>
    </row>
    <row r="79" spans="1:20">
      <c r="A79" s="4">
        <v>75</v>
      </c>
      <c r="B79" s="101" t="s">
        <v>62</v>
      </c>
      <c r="C79" s="89" t="s">
        <v>408</v>
      </c>
      <c r="D79" s="89" t="s">
        <v>141</v>
      </c>
      <c r="E79" s="89"/>
      <c r="F79" s="89" t="s">
        <v>98</v>
      </c>
      <c r="G79" s="89">
        <v>19</v>
      </c>
      <c r="H79" s="89">
        <v>26</v>
      </c>
      <c r="I79" s="57">
        <f t="shared" si="1"/>
        <v>45</v>
      </c>
      <c r="J79" s="90">
        <v>8473831586</v>
      </c>
      <c r="K79" s="85" t="s">
        <v>232</v>
      </c>
      <c r="L79" s="89" t="s">
        <v>288</v>
      </c>
      <c r="M79" s="89">
        <v>9613949591</v>
      </c>
      <c r="N79" s="89" t="s">
        <v>500</v>
      </c>
      <c r="O79" s="90">
        <v>8473831586</v>
      </c>
      <c r="P79" s="84">
        <v>43615</v>
      </c>
      <c r="Q79" s="89" t="s">
        <v>416</v>
      </c>
      <c r="R79" s="89" t="s">
        <v>487</v>
      </c>
      <c r="S79" s="85" t="s">
        <v>199</v>
      </c>
      <c r="T79" s="89"/>
    </row>
    <row r="80" spans="1:20">
      <c r="A80" s="4">
        <v>76</v>
      </c>
      <c r="B80" s="101" t="s">
        <v>63</v>
      </c>
      <c r="C80" s="89" t="s">
        <v>409</v>
      </c>
      <c r="D80" s="89" t="s">
        <v>141</v>
      </c>
      <c r="E80" s="89"/>
      <c r="F80" s="89" t="s">
        <v>98</v>
      </c>
      <c r="G80" s="89">
        <v>23</v>
      </c>
      <c r="H80" s="89">
        <v>18</v>
      </c>
      <c r="I80" s="57">
        <f t="shared" si="1"/>
        <v>41</v>
      </c>
      <c r="J80" s="89">
        <v>8011683863</v>
      </c>
      <c r="K80" s="89" t="s">
        <v>479</v>
      </c>
      <c r="L80" s="89" t="s">
        <v>480</v>
      </c>
      <c r="M80" s="89">
        <v>9859555381</v>
      </c>
      <c r="N80" s="89" t="s">
        <v>481</v>
      </c>
      <c r="O80" s="89">
        <v>8011683863</v>
      </c>
      <c r="P80" s="84">
        <v>43615</v>
      </c>
      <c r="Q80" s="89" t="s">
        <v>416</v>
      </c>
      <c r="R80" s="89" t="s">
        <v>454</v>
      </c>
      <c r="S80" s="85" t="s">
        <v>199</v>
      </c>
      <c r="T80" s="89"/>
    </row>
    <row r="81" spans="1:20">
      <c r="A81" s="4">
        <v>77</v>
      </c>
      <c r="B81" s="101" t="s">
        <v>62</v>
      </c>
      <c r="C81" s="93" t="s">
        <v>346</v>
      </c>
      <c r="D81" s="89" t="s">
        <v>23</v>
      </c>
      <c r="E81" s="89" t="s">
        <v>347</v>
      </c>
      <c r="F81" s="89" t="s">
        <v>93</v>
      </c>
      <c r="G81" s="89">
        <v>27</v>
      </c>
      <c r="H81" s="89">
        <v>40</v>
      </c>
      <c r="I81" s="57">
        <f t="shared" si="1"/>
        <v>67</v>
      </c>
      <c r="J81" s="89" t="s">
        <v>451</v>
      </c>
      <c r="K81" s="85" t="s">
        <v>232</v>
      </c>
      <c r="L81" s="85" t="s">
        <v>243</v>
      </c>
      <c r="M81" s="85">
        <v>9401310839</v>
      </c>
      <c r="N81" s="89" t="s">
        <v>244</v>
      </c>
      <c r="O81" s="92">
        <v>9365538119</v>
      </c>
      <c r="P81" s="84">
        <v>43616</v>
      </c>
      <c r="Q81" s="89" t="s">
        <v>421</v>
      </c>
      <c r="R81" s="89" t="s">
        <v>467</v>
      </c>
      <c r="S81" s="85" t="s">
        <v>199</v>
      </c>
      <c r="T81" s="89"/>
    </row>
    <row r="82" spans="1:20">
      <c r="A82" s="4">
        <v>78</v>
      </c>
      <c r="B82" s="101" t="s">
        <v>63</v>
      </c>
      <c r="C82" s="89" t="s">
        <v>410</v>
      </c>
      <c r="D82" s="89" t="s">
        <v>23</v>
      </c>
      <c r="E82" s="89" t="s">
        <v>411</v>
      </c>
      <c r="F82" s="89" t="s">
        <v>93</v>
      </c>
      <c r="G82" s="89">
        <v>30</v>
      </c>
      <c r="H82" s="89">
        <v>21</v>
      </c>
      <c r="I82" s="57">
        <f t="shared" si="1"/>
        <v>51</v>
      </c>
      <c r="J82" s="89" t="s">
        <v>501</v>
      </c>
      <c r="K82" s="89" t="s">
        <v>502</v>
      </c>
      <c r="L82" s="89" t="s">
        <v>503</v>
      </c>
      <c r="M82" s="89"/>
      <c r="N82" s="89" t="s">
        <v>504</v>
      </c>
      <c r="O82" s="89">
        <v>9577259868</v>
      </c>
      <c r="P82" s="84">
        <v>43616</v>
      </c>
      <c r="Q82" s="89" t="s">
        <v>421</v>
      </c>
      <c r="R82" s="89" t="s">
        <v>505</v>
      </c>
      <c r="S82" s="85" t="s">
        <v>199</v>
      </c>
      <c r="T82" s="89"/>
    </row>
    <row r="83" spans="1:20">
      <c r="A83" s="4">
        <v>79</v>
      </c>
      <c r="B83" s="101" t="s">
        <v>62</v>
      </c>
      <c r="C83" s="89" t="s">
        <v>412</v>
      </c>
      <c r="D83" s="89" t="s">
        <v>141</v>
      </c>
      <c r="E83" s="89"/>
      <c r="F83" s="89" t="s">
        <v>98</v>
      </c>
      <c r="G83" s="89">
        <v>30</v>
      </c>
      <c r="H83" s="89">
        <v>21</v>
      </c>
      <c r="I83" s="57">
        <f t="shared" si="1"/>
        <v>51</v>
      </c>
      <c r="J83" s="85"/>
      <c r="K83" s="85" t="s">
        <v>232</v>
      </c>
      <c r="L83" s="85" t="s">
        <v>243</v>
      </c>
      <c r="M83" s="85">
        <v>9401310839</v>
      </c>
      <c r="N83" s="89" t="s">
        <v>244</v>
      </c>
      <c r="O83" s="92">
        <v>9365538119</v>
      </c>
      <c r="P83" s="84">
        <v>43616</v>
      </c>
      <c r="Q83" s="89" t="s">
        <v>421</v>
      </c>
      <c r="R83" s="89" t="s">
        <v>467</v>
      </c>
      <c r="S83" s="85" t="s">
        <v>199</v>
      </c>
      <c r="T83" s="89"/>
    </row>
    <row r="84" spans="1:20">
      <c r="A84" s="4">
        <v>80</v>
      </c>
      <c r="B84" s="101" t="s">
        <v>63</v>
      </c>
      <c r="C84" s="89" t="s">
        <v>413</v>
      </c>
      <c r="D84" s="89" t="s">
        <v>141</v>
      </c>
      <c r="E84" s="89"/>
      <c r="F84" s="89" t="s">
        <v>98</v>
      </c>
      <c r="G84" s="89">
        <v>21</v>
      </c>
      <c r="H84" s="89">
        <v>23</v>
      </c>
      <c r="I84" s="57">
        <f t="shared" si="1"/>
        <v>44</v>
      </c>
      <c r="J84" s="89" t="s">
        <v>501</v>
      </c>
      <c r="K84" s="89" t="s">
        <v>502</v>
      </c>
      <c r="L84" s="89" t="s">
        <v>503</v>
      </c>
      <c r="M84" s="89"/>
      <c r="N84" s="89" t="s">
        <v>504</v>
      </c>
      <c r="O84" s="89">
        <v>9577259868</v>
      </c>
      <c r="P84" s="84">
        <v>43616</v>
      </c>
      <c r="Q84" s="89" t="s">
        <v>421</v>
      </c>
      <c r="R84" s="89" t="s">
        <v>505</v>
      </c>
      <c r="S84" s="85" t="s">
        <v>199</v>
      </c>
      <c r="T84" s="89"/>
    </row>
    <row r="85" spans="1:20">
      <c r="A85" s="4">
        <v>81</v>
      </c>
      <c r="B85" s="17"/>
      <c r="C85" s="18"/>
      <c r="D85" s="18"/>
      <c r="E85" s="19"/>
      <c r="F85" s="18"/>
      <c r="G85" s="19"/>
      <c r="H85" s="19"/>
      <c r="I85" s="57">
        <f t="shared" si="1"/>
        <v>0</v>
      </c>
      <c r="J85" s="18"/>
      <c r="K85" s="18"/>
      <c r="L85" s="18"/>
      <c r="M85" s="18"/>
      <c r="N85" s="18"/>
      <c r="O85" s="18"/>
      <c r="P85" s="24"/>
      <c r="Q85" s="18"/>
      <c r="R85" s="18"/>
      <c r="S85" s="18"/>
      <c r="T85" s="18"/>
    </row>
    <row r="86" spans="1:20">
      <c r="A86" s="4">
        <v>82</v>
      </c>
      <c r="B86" s="17"/>
      <c r="C86" s="18"/>
      <c r="D86" s="18"/>
      <c r="E86" s="19"/>
      <c r="F86" s="18"/>
      <c r="G86" s="19"/>
      <c r="H86" s="19"/>
      <c r="I86" s="57">
        <f t="shared" si="1"/>
        <v>0</v>
      </c>
      <c r="J86" s="18"/>
      <c r="K86" s="18"/>
      <c r="L86" s="18"/>
      <c r="M86" s="18"/>
      <c r="N86" s="18"/>
      <c r="O86" s="18"/>
      <c r="P86" s="24"/>
      <c r="Q86" s="18"/>
      <c r="R86" s="18"/>
      <c r="S86" s="18"/>
      <c r="T86" s="18"/>
    </row>
    <row r="87" spans="1:20">
      <c r="A87" s="4">
        <v>83</v>
      </c>
      <c r="B87" s="17"/>
      <c r="C87" s="18"/>
      <c r="D87" s="18"/>
      <c r="E87" s="19"/>
      <c r="F87" s="18"/>
      <c r="G87" s="19"/>
      <c r="H87" s="19"/>
      <c r="I87" s="57">
        <f t="shared" si="1"/>
        <v>0</v>
      </c>
      <c r="J87" s="18"/>
      <c r="K87" s="18"/>
      <c r="L87" s="18"/>
      <c r="M87" s="18"/>
      <c r="N87" s="18"/>
      <c r="O87" s="18"/>
      <c r="P87" s="24"/>
      <c r="Q87" s="18"/>
      <c r="R87" s="18"/>
      <c r="S87" s="18"/>
      <c r="T87" s="18"/>
    </row>
    <row r="88" spans="1:20">
      <c r="A88" s="4">
        <v>84</v>
      </c>
      <c r="B88" s="17"/>
      <c r="C88" s="18"/>
      <c r="D88" s="18"/>
      <c r="E88" s="19"/>
      <c r="F88" s="18"/>
      <c r="G88" s="19"/>
      <c r="H88" s="19"/>
      <c r="I88" s="57">
        <f t="shared" si="1"/>
        <v>0</v>
      </c>
      <c r="J88" s="18"/>
      <c r="K88" s="18"/>
      <c r="L88" s="18"/>
      <c r="M88" s="18"/>
      <c r="N88" s="18"/>
      <c r="O88" s="18"/>
      <c r="P88" s="24"/>
      <c r="Q88" s="18"/>
      <c r="R88" s="18"/>
      <c r="S88" s="18"/>
      <c r="T88" s="18"/>
    </row>
    <row r="89" spans="1:20">
      <c r="A89" s="4">
        <v>85</v>
      </c>
      <c r="B89" s="17"/>
      <c r="C89" s="18"/>
      <c r="D89" s="18"/>
      <c r="E89" s="19"/>
      <c r="F89" s="18"/>
      <c r="G89" s="19"/>
      <c r="H89" s="19"/>
      <c r="I89" s="57">
        <f t="shared" si="1"/>
        <v>0</v>
      </c>
      <c r="J89" s="18"/>
      <c r="K89" s="18"/>
      <c r="L89" s="18"/>
      <c r="M89" s="18"/>
      <c r="N89" s="18"/>
      <c r="O89" s="18"/>
      <c r="P89" s="24"/>
      <c r="Q89" s="18"/>
      <c r="R89" s="18"/>
      <c r="S89" s="18"/>
      <c r="T89" s="18"/>
    </row>
    <row r="90" spans="1:20">
      <c r="A90" s="4">
        <v>86</v>
      </c>
      <c r="B90" s="17"/>
      <c r="C90" s="18"/>
      <c r="D90" s="18"/>
      <c r="E90" s="19"/>
      <c r="F90" s="18"/>
      <c r="G90" s="19"/>
      <c r="H90" s="19"/>
      <c r="I90" s="57">
        <f t="shared" si="1"/>
        <v>0</v>
      </c>
      <c r="J90" s="18"/>
      <c r="K90" s="18"/>
      <c r="L90" s="18"/>
      <c r="M90" s="18"/>
      <c r="N90" s="18"/>
      <c r="O90" s="18"/>
      <c r="P90" s="24"/>
      <c r="Q90" s="18"/>
      <c r="R90" s="18"/>
      <c r="S90" s="18"/>
      <c r="T90" s="18"/>
    </row>
    <row r="91" spans="1:20">
      <c r="A91" s="4">
        <v>87</v>
      </c>
      <c r="B91" s="17"/>
      <c r="C91" s="18"/>
      <c r="D91" s="18"/>
      <c r="E91" s="19"/>
      <c r="F91" s="18"/>
      <c r="G91" s="19"/>
      <c r="H91" s="19"/>
      <c r="I91" s="57">
        <f t="shared" si="1"/>
        <v>0</v>
      </c>
      <c r="J91" s="18"/>
      <c r="K91" s="18"/>
      <c r="L91" s="18"/>
      <c r="M91" s="18"/>
      <c r="N91" s="18"/>
      <c r="O91" s="18"/>
      <c r="P91" s="24"/>
      <c r="Q91" s="18"/>
      <c r="R91" s="18"/>
      <c r="S91" s="18"/>
      <c r="T91" s="18"/>
    </row>
    <row r="92" spans="1:20">
      <c r="A92" s="4">
        <v>88</v>
      </c>
      <c r="B92" s="17"/>
      <c r="C92" s="18"/>
      <c r="D92" s="18"/>
      <c r="E92" s="19"/>
      <c r="F92" s="18"/>
      <c r="G92" s="19"/>
      <c r="H92" s="19"/>
      <c r="I92" s="57">
        <f t="shared" si="1"/>
        <v>0</v>
      </c>
      <c r="J92" s="18"/>
      <c r="K92" s="18"/>
      <c r="L92" s="18"/>
      <c r="M92" s="18"/>
      <c r="N92" s="18"/>
      <c r="O92" s="18"/>
      <c r="P92" s="24"/>
      <c r="Q92" s="18"/>
      <c r="R92" s="18"/>
      <c r="S92" s="18"/>
      <c r="T92" s="18"/>
    </row>
    <row r="93" spans="1:20">
      <c r="A93" s="4">
        <v>89</v>
      </c>
      <c r="B93" s="17"/>
      <c r="C93" s="18"/>
      <c r="D93" s="18"/>
      <c r="E93" s="19"/>
      <c r="F93" s="18"/>
      <c r="G93" s="19"/>
      <c r="H93" s="19"/>
      <c r="I93" s="57">
        <f t="shared" si="1"/>
        <v>0</v>
      </c>
      <c r="J93" s="18"/>
      <c r="K93" s="18"/>
      <c r="L93" s="18"/>
      <c r="M93" s="18"/>
      <c r="N93" s="18"/>
      <c r="O93" s="18"/>
      <c r="P93" s="24"/>
      <c r="Q93" s="18"/>
      <c r="R93" s="18"/>
      <c r="S93" s="18"/>
      <c r="T93" s="18"/>
    </row>
    <row r="94" spans="1:20">
      <c r="A94" s="4">
        <v>90</v>
      </c>
      <c r="B94" s="17"/>
      <c r="C94" s="18"/>
      <c r="D94" s="18"/>
      <c r="E94" s="19"/>
      <c r="F94" s="18"/>
      <c r="G94" s="19"/>
      <c r="H94" s="19"/>
      <c r="I94" s="57">
        <f t="shared" si="1"/>
        <v>0</v>
      </c>
      <c r="J94" s="18"/>
      <c r="K94" s="18"/>
      <c r="L94" s="18"/>
      <c r="M94" s="18"/>
      <c r="N94" s="18"/>
      <c r="O94" s="18"/>
      <c r="P94" s="24"/>
      <c r="Q94" s="18"/>
      <c r="R94" s="18"/>
      <c r="S94" s="18"/>
      <c r="T94" s="18"/>
    </row>
    <row r="95" spans="1:20">
      <c r="A95" s="4">
        <v>91</v>
      </c>
      <c r="B95" s="17"/>
      <c r="C95" s="18"/>
      <c r="D95" s="18"/>
      <c r="E95" s="19"/>
      <c r="F95" s="18"/>
      <c r="G95" s="19"/>
      <c r="H95" s="19"/>
      <c r="I95" s="57">
        <f t="shared" si="1"/>
        <v>0</v>
      </c>
      <c r="J95" s="18"/>
      <c r="K95" s="18"/>
      <c r="L95" s="18"/>
      <c r="M95" s="18"/>
      <c r="N95" s="18"/>
      <c r="O95" s="18"/>
      <c r="P95" s="24"/>
      <c r="Q95" s="18"/>
      <c r="R95" s="18"/>
      <c r="S95" s="18"/>
      <c r="T95" s="18"/>
    </row>
    <row r="96" spans="1:20">
      <c r="A96" s="4">
        <v>92</v>
      </c>
      <c r="B96" s="17"/>
      <c r="C96" s="18"/>
      <c r="D96" s="18"/>
      <c r="E96" s="19"/>
      <c r="F96" s="18"/>
      <c r="G96" s="19"/>
      <c r="H96" s="19"/>
      <c r="I96" s="57">
        <f t="shared" si="1"/>
        <v>0</v>
      </c>
      <c r="J96" s="18"/>
      <c r="K96" s="18"/>
      <c r="L96" s="18"/>
      <c r="M96" s="18"/>
      <c r="N96" s="18"/>
      <c r="O96" s="18"/>
      <c r="P96" s="24"/>
      <c r="Q96" s="18"/>
      <c r="R96" s="18"/>
      <c r="S96" s="18"/>
      <c r="T96" s="18"/>
    </row>
    <row r="97" spans="1:20">
      <c r="A97" s="4">
        <v>93</v>
      </c>
      <c r="B97" s="17"/>
      <c r="C97" s="18"/>
      <c r="D97" s="18"/>
      <c r="E97" s="19"/>
      <c r="F97" s="18"/>
      <c r="G97" s="19"/>
      <c r="H97" s="19"/>
      <c r="I97" s="57">
        <f t="shared" si="1"/>
        <v>0</v>
      </c>
      <c r="J97" s="18"/>
      <c r="K97" s="18"/>
      <c r="L97" s="18"/>
      <c r="M97" s="18"/>
      <c r="N97" s="18"/>
      <c r="O97" s="18"/>
      <c r="P97" s="24"/>
      <c r="Q97" s="18"/>
      <c r="R97" s="18"/>
      <c r="S97" s="18"/>
      <c r="T97" s="18"/>
    </row>
    <row r="98" spans="1:20">
      <c r="A98" s="4">
        <v>94</v>
      </c>
      <c r="B98" s="17"/>
      <c r="C98" s="18"/>
      <c r="D98" s="18"/>
      <c r="E98" s="19"/>
      <c r="F98" s="18"/>
      <c r="G98" s="19"/>
      <c r="H98" s="19"/>
      <c r="I98" s="57">
        <f t="shared" si="1"/>
        <v>0</v>
      </c>
      <c r="J98" s="18"/>
      <c r="K98" s="18"/>
      <c r="L98" s="18"/>
      <c r="M98" s="18"/>
      <c r="N98" s="18"/>
      <c r="O98" s="18"/>
      <c r="P98" s="24"/>
      <c r="Q98" s="18"/>
      <c r="R98" s="18"/>
      <c r="S98" s="18"/>
      <c r="T98" s="18"/>
    </row>
    <row r="99" spans="1:20">
      <c r="A99" s="4">
        <v>95</v>
      </c>
      <c r="B99" s="17"/>
      <c r="C99" s="18"/>
      <c r="D99" s="18"/>
      <c r="E99" s="19"/>
      <c r="F99" s="18"/>
      <c r="G99" s="19"/>
      <c r="H99" s="19"/>
      <c r="I99" s="57">
        <f t="shared" si="1"/>
        <v>0</v>
      </c>
      <c r="J99" s="18"/>
      <c r="K99" s="18"/>
      <c r="L99" s="18"/>
      <c r="M99" s="18"/>
      <c r="N99" s="18"/>
      <c r="O99" s="18"/>
      <c r="P99" s="24"/>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80</v>
      </c>
      <c r="D165" s="21"/>
      <c r="E165" s="13"/>
      <c r="F165" s="21"/>
      <c r="G165" s="58">
        <f>SUM(G5:G164)</f>
        <v>2474</v>
      </c>
      <c r="H165" s="58">
        <f>SUM(H5:H164)</f>
        <v>2458</v>
      </c>
      <c r="I165" s="58">
        <f>SUM(I5:I164)</f>
        <v>4932</v>
      </c>
      <c r="J165" s="21"/>
      <c r="K165" s="21"/>
      <c r="L165" s="21"/>
      <c r="M165" s="21"/>
      <c r="N165" s="21"/>
      <c r="O165" s="21"/>
      <c r="P165" s="14"/>
      <c r="Q165" s="21"/>
      <c r="R165" s="21"/>
      <c r="S165" s="21"/>
      <c r="T165" s="12"/>
    </row>
    <row r="166" spans="1:20">
      <c r="A166" s="44" t="s">
        <v>62</v>
      </c>
      <c r="B166" s="10">
        <f>COUNTIF(B$5:B$164,"Team 1")</f>
        <v>38</v>
      </c>
      <c r="C166" s="44" t="s">
        <v>25</v>
      </c>
      <c r="D166" s="10">
        <f>COUNTIF(D5:D164,"Anganwadi")</f>
        <v>36</v>
      </c>
    </row>
    <row r="167" spans="1:20">
      <c r="A167" s="44" t="s">
        <v>63</v>
      </c>
      <c r="B167" s="10">
        <f>COUNTIF(B$6:B$164,"Team 2")</f>
        <v>41</v>
      </c>
      <c r="C167" s="44" t="s">
        <v>23</v>
      </c>
      <c r="D167" s="10">
        <f>COUNTIF(D5:D164,"School")</f>
        <v>35</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8" activePane="bottomRight" state="frozen"/>
      <selection pane="topRight" activeCell="C1" sqref="C1"/>
      <selection pane="bottomLeft" activeCell="A5" sqref="A5"/>
      <selection pane="bottomRight" activeCell="C18" sqref="C18"/>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84" t="s">
        <v>70</v>
      </c>
      <c r="B1" s="184"/>
      <c r="C1" s="184"/>
      <c r="D1" s="53"/>
      <c r="E1" s="53"/>
      <c r="F1" s="53"/>
      <c r="G1" s="53"/>
      <c r="H1" s="53"/>
      <c r="I1" s="53"/>
      <c r="J1" s="53"/>
      <c r="K1" s="53"/>
      <c r="L1" s="53"/>
      <c r="M1" s="185"/>
      <c r="N1" s="185"/>
      <c r="O1" s="185"/>
      <c r="P1" s="185"/>
      <c r="Q1" s="185"/>
      <c r="R1" s="185"/>
      <c r="S1" s="185"/>
      <c r="T1" s="185"/>
    </row>
    <row r="2" spans="1:20">
      <c r="A2" s="180" t="s">
        <v>59</v>
      </c>
      <c r="B2" s="181"/>
      <c r="C2" s="181"/>
      <c r="D2" s="25">
        <v>43617</v>
      </c>
      <c r="E2" s="22"/>
      <c r="F2" s="22"/>
      <c r="G2" s="22"/>
      <c r="H2" s="22"/>
      <c r="I2" s="22"/>
      <c r="J2" s="22"/>
      <c r="K2" s="22"/>
      <c r="L2" s="22"/>
      <c r="M2" s="22"/>
      <c r="N2" s="22"/>
      <c r="O2" s="22"/>
      <c r="P2" s="22"/>
      <c r="Q2" s="22"/>
      <c r="R2" s="22"/>
      <c r="S2" s="22"/>
    </row>
    <row r="3" spans="1:20" ht="24" customHeight="1">
      <c r="A3" s="176" t="s">
        <v>14</v>
      </c>
      <c r="B3" s="178" t="s">
        <v>61</v>
      </c>
      <c r="C3" s="175" t="s">
        <v>7</v>
      </c>
      <c r="D3" s="175" t="s">
        <v>55</v>
      </c>
      <c r="E3" s="175" t="s">
        <v>16</v>
      </c>
      <c r="F3" s="182" t="s">
        <v>17</v>
      </c>
      <c r="G3" s="175" t="s">
        <v>8</v>
      </c>
      <c r="H3" s="175"/>
      <c r="I3" s="175"/>
      <c r="J3" s="175" t="s">
        <v>31</v>
      </c>
      <c r="K3" s="178" t="s">
        <v>33</v>
      </c>
      <c r="L3" s="178" t="s">
        <v>50</v>
      </c>
      <c r="M3" s="178" t="s">
        <v>51</v>
      </c>
      <c r="N3" s="178" t="s">
        <v>34</v>
      </c>
      <c r="O3" s="178" t="s">
        <v>35</v>
      </c>
      <c r="P3" s="176" t="s">
        <v>54</v>
      </c>
      <c r="Q3" s="175" t="s">
        <v>52</v>
      </c>
      <c r="R3" s="175" t="s">
        <v>32</v>
      </c>
      <c r="S3" s="175" t="s">
        <v>53</v>
      </c>
      <c r="T3" s="175" t="s">
        <v>13</v>
      </c>
    </row>
    <row r="4" spans="1:20" ht="25.5" customHeight="1">
      <c r="A4" s="176"/>
      <c r="B4" s="183"/>
      <c r="C4" s="175"/>
      <c r="D4" s="175"/>
      <c r="E4" s="175"/>
      <c r="F4" s="182"/>
      <c r="G4" s="23" t="s">
        <v>9</v>
      </c>
      <c r="H4" s="23" t="s">
        <v>10</v>
      </c>
      <c r="I4" s="23" t="s">
        <v>11</v>
      </c>
      <c r="J4" s="175"/>
      <c r="K4" s="179"/>
      <c r="L4" s="179"/>
      <c r="M4" s="179"/>
      <c r="N4" s="179"/>
      <c r="O4" s="179"/>
      <c r="P4" s="176"/>
      <c r="Q4" s="176"/>
      <c r="R4" s="175"/>
      <c r="S4" s="175"/>
      <c r="T4" s="175"/>
    </row>
    <row r="5" spans="1:20">
      <c r="A5" s="4">
        <v>1</v>
      </c>
      <c r="B5" s="17" t="s">
        <v>62</v>
      </c>
      <c r="C5" s="102" t="s">
        <v>506</v>
      </c>
      <c r="D5" s="48" t="s">
        <v>23</v>
      </c>
      <c r="E5" s="102" t="s">
        <v>507</v>
      </c>
      <c r="F5" s="48" t="s">
        <v>133</v>
      </c>
      <c r="G5" s="19">
        <v>31</v>
      </c>
      <c r="H5" s="19">
        <v>21</v>
      </c>
      <c r="I5" s="57">
        <f>SUM(G5:H5)</f>
        <v>52</v>
      </c>
      <c r="J5" s="102">
        <v>7399329340</v>
      </c>
      <c r="K5" s="48" t="s">
        <v>584</v>
      </c>
      <c r="L5" s="48" t="s">
        <v>585</v>
      </c>
      <c r="M5" s="48">
        <v>9401310831</v>
      </c>
      <c r="N5" s="102" t="s">
        <v>586</v>
      </c>
      <c r="O5" s="109">
        <v>8751906127</v>
      </c>
      <c r="P5" s="49">
        <v>43619</v>
      </c>
      <c r="Q5" s="48" t="s">
        <v>235</v>
      </c>
      <c r="R5" s="48" t="s">
        <v>587</v>
      </c>
      <c r="S5" s="48" t="s">
        <v>199</v>
      </c>
      <c r="T5" s="48"/>
    </row>
    <row r="6" spans="1:20">
      <c r="A6" s="4">
        <v>2</v>
      </c>
      <c r="B6" s="17" t="s">
        <v>63</v>
      </c>
      <c r="C6" s="102" t="s">
        <v>508</v>
      </c>
      <c r="D6" s="48" t="s">
        <v>23</v>
      </c>
      <c r="E6" s="102" t="s">
        <v>509</v>
      </c>
      <c r="F6" s="48" t="s">
        <v>133</v>
      </c>
      <c r="G6" s="19">
        <v>37</v>
      </c>
      <c r="H6" s="19">
        <v>35</v>
      </c>
      <c r="I6" s="57">
        <f t="shared" ref="I6:I69" si="0">SUM(G6:H6)</f>
        <v>72</v>
      </c>
      <c r="J6" s="102">
        <v>9577123352</v>
      </c>
      <c r="K6" s="48" t="s">
        <v>584</v>
      </c>
      <c r="L6" s="48" t="s">
        <v>585</v>
      </c>
      <c r="M6" s="48">
        <v>9401310831</v>
      </c>
      <c r="N6" s="102" t="s">
        <v>586</v>
      </c>
      <c r="O6" s="109">
        <v>8751906127</v>
      </c>
      <c r="P6" s="49">
        <v>43619</v>
      </c>
      <c r="Q6" s="48" t="s">
        <v>235</v>
      </c>
      <c r="R6" s="48" t="s">
        <v>253</v>
      </c>
      <c r="S6" s="48" t="s">
        <v>199</v>
      </c>
      <c r="T6" s="48"/>
    </row>
    <row r="7" spans="1:20">
      <c r="A7" s="4">
        <v>3</v>
      </c>
      <c r="B7" s="17" t="s">
        <v>62</v>
      </c>
      <c r="C7" s="103" t="s">
        <v>510</v>
      </c>
      <c r="D7" s="104" t="s">
        <v>25</v>
      </c>
      <c r="E7" s="19"/>
      <c r="F7" s="48" t="s">
        <v>98</v>
      </c>
      <c r="G7" s="19">
        <v>18</v>
      </c>
      <c r="H7" s="19">
        <v>19</v>
      </c>
      <c r="I7" s="57">
        <f t="shared" si="0"/>
        <v>37</v>
      </c>
      <c r="J7" s="48">
        <v>8876478543</v>
      </c>
      <c r="K7" s="48" t="s">
        <v>588</v>
      </c>
      <c r="L7" s="48" t="s">
        <v>589</v>
      </c>
      <c r="M7" s="48">
        <v>8753890527</v>
      </c>
      <c r="N7" s="48" t="s">
        <v>590</v>
      </c>
      <c r="O7" s="48">
        <v>9707604007</v>
      </c>
      <c r="P7" s="49">
        <v>43619</v>
      </c>
      <c r="Q7" s="48" t="s">
        <v>235</v>
      </c>
      <c r="R7" s="48" t="s">
        <v>253</v>
      </c>
      <c r="S7" s="48" t="s">
        <v>199</v>
      </c>
      <c r="T7" s="48"/>
    </row>
    <row r="8" spans="1:20">
      <c r="A8" s="4">
        <v>4</v>
      </c>
      <c r="B8" s="17" t="s">
        <v>63</v>
      </c>
      <c r="C8" s="103" t="s">
        <v>511</v>
      </c>
      <c r="D8" s="105" t="s">
        <v>25</v>
      </c>
      <c r="E8" s="19"/>
      <c r="F8" s="48" t="s">
        <v>98</v>
      </c>
      <c r="G8" s="19">
        <v>15</v>
      </c>
      <c r="H8" s="19">
        <v>12</v>
      </c>
      <c r="I8" s="57">
        <f t="shared" si="0"/>
        <v>27</v>
      </c>
      <c r="J8" s="17">
        <v>9577748673</v>
      </c>
      <c r="K8" s="48" t="s">
        <v>588</v>
      </c>
      <c r="L8" s="48" t="s">
        <v>589</v>
      </c>
      <c r="M8" s="48">
        <v>8753890527</v>
      </c>
      <c r="N8" s="48" t="s">
        <v>590</v>
      </c>
      <c r="O8" s="48">
        <v>9707604007</v>
      </c>
      <c r="P8" s="49">
        <v>43619</v>
      </c>
      <c r="Q8" s="48" t="s">
        <v>235</v>
      </c>
      <c r="R8" s="48" t="s">
        <v>587</v>
      </c>
      <c r="S8" s="48" t="s">
        <v>199</v>
      </c>
      <c r="T8" s="48"/>
    </row>
    <row r="9" spans="1:20">
      <c r="A9" s="4">
        <v>5</v>
      </c>
      <c r="B9" s="17" t="s">
        <v>63</v>
      </c>
      <c r="C9" s="102" t="s">
        <v>512</v>
      </c>
      <c r="D9" s="48" t="s">
        <v>23</v>
      </c>
      <c r="E9" s="102" t="s">
        <v>513</v>
      </c>
      <c r="F9" s="48" t="s">
        <v>133</v>
      </c>
      <c r="G9" s="19">
        <v>21</v>
      </c>
      <c r="H9" s="19">
        <v>12</v>
      </c>
      <c r="I9" s="57">
        <f t="shared" si="0"/>
        <v>33</v>
      </c>
      <c r="J9" s="102">
        <v>8751847750</v>
      </c>
      <c r="K9" s="48" t="s">
        <v>584</v>
      </c>
      <c r="L9" s="48" t="s">
        <v>585</v>
      </c>
      <c r="M9" s="48">
        <v>9401310831</v>
      </c>
      <c r="N9" s="102" t="s">
        <v>586</v>
      </c>
      <c r="O9" s="109">
        <v>8751906127</v>
      </c>
      <c r="P9" s="49">
        <v>43620</v>
      </c>
      <c r="Q9" s="48" t="s">
        <v>197</v>
      </c>
      <c r="R9" s="48" t="s">
        <v>587</v>
      </c>
      <c r="S9" s="48" t="s">
        <v>199</v>
      </c>
      <c r="T9" s="48"/>
    </row>
    <row r="10" spans="1:20">
      <c r="A10" s="4">
        <v>6</v>
      </c>
      <c r="B10" s="17" t="s">
        <v>63</v>
      </c>
      <c r="C10" s="102" t="s">
        <v>514</v>
      </c>
      <c r="D10" s="48" t="s">
        <v>23</v>
      </c>
      <c r="E10" s="102" t="s">
        <v>515</v>
      </c>
      <c r="F10" s="48" t="s">
        <v>133</v>
      </c>
      <c r="G10" s="19">
        <v>21</v>
      </c>
      <c r="H10" s="19">
        <v>11</v>
      </c>
      <c r="I10" s="57">
        <f t="shared" si="0"/>
        <v>32</v>
      </c>
      <c r="J10" s="102">
        <v>8812983537</v>
      </c>
      <c r="K10" s="48" t="s">
        <v>584</v>
      </c>
      <c r="L10" s="48" t="s">
        <v>585</v>
      </c>
      <c r="M10" s="48">
        <v>9401310831</v>
      </c>
      <c r="N10" s="102" t="s">
        <v>586</v>
      </c>
      <c r="O10" s="109">
        <v>8751906127</v>
      </c>
      <c r="P10" s="49">
        <v>43620</v>
      </c>
      <c r="Q10" s="48" t="s">
        <v>197</v>
      </c>
      <c r="R10" s="48" t="s">
        <v>587</v>
      </c>
      <c r="S10" s="48" t="s">
        <v>199</v>
      </c>
      <c r="T10" s="48"/>
    </row>
    <row r="11" spans="1:20">
      <c r="A11" s="4">
        <v>7</v>
      </c>
      <c r="B11" s="17" t="s">
        <v>62</v>
      </c>
      <c r="C11" s="103" t="s">
        <v>516</v>
      </c>
      <c r="D11" s="104" t="s">
        <v>25</v>
      </c>
      <c r="E11" s="19"/>
      <c r="F11" s="48" t="s">
        <v>98</v>
      </c>
      <c r="G11" s="19">
        <v>29</v>
      </c>
      <c r="H11" s="19">
        <v>20</v>
      </c>
      <c r="I11" s="57">
        <f t="shared" si="0"/>
        <v>49</v>
      </c>
      <c r="J11" s="48">
        <v>9577297010</v>
      </c>
      <c r="K11" s="48" t="s">
        <v>588</v>
      </c>
      <c r="L11" s="48" t="s">
        <v>589</v>
      </c>
      <c r="M11" s="48">
        <v>8753890527</v>
      </c>
      <c r="N11" s="48" t="s">
        <v>590</v>
      </c>
      <c r="O11" s="48">
        <v>9707604007</v>
      </c>
      <c r="P11" s="49">
        <v>43620</v>
      </c>
      <c r="Q11" s="48" t="s">
        <v>197</v>
      </c>
      <c r="R11" s="48" t="s">
        <v>236</v>
      </c>
      <c r="S11" s="48" t="s">
        <v>199</v>
      </c>
      <c r="T11" s="48"/>
    </row>
    <row r="12" spans="1:20">
      <c r="A12" s="4">
        <v>8</v>
      </c>
      <c r="B12" s="17" t="s">
        <v>62</v>
      </c>
      <c r="C12" s="103" t="s">
        <v>517</v>
      </c>
      <c r="D12" s="105" t="s">
        <v>25</v>
      </c>
      <c r="E12" s="19"/>
      <c r="F12" s="48" t="s">
        <v>98</v>
      </c>
      <c r="G12" s="19">
        <v>31</v>
      </c>
      <c r="H12" s="19">
        <v>20</v>
      </c>
      <c r="I12" s="57">
        <f t="shared" si="0"/>
        <v>51</v>
      </c>
      <c r="J12" s="48">
        <v>9435943655</v>
      </c>
      <c r="K12" s="48" t="s">
        <v>588</v>
      </c>
      <c r="L12" s="48" t="s">
        <v>589</v>
      </c>
      <c r="M12" s="48">
        <v>8753890527</v>
      </c>
      <c r="N12" s="48" t="s">
        <v>590</v>
      </c>
      <c r="O12" s="48">
        <v>9707604007</v>
      </c>
      <c r="P12" s="49">
        <v>43622</v>
      </c>
      <c r="Q12" s="48" t="s">
        <v>219</v>
      </c>
      <c r="R12" s="48" t="s">
        <v>587</v>
      </c>
      <c r="S12" s="48" t="s">
        <v>199</v>
      </c>
      <c r="T12" s="48"/>
    </row>
    <row r="13" spans="1:20">
      <c r="A13" s="4">
        <v>9</v>
      </c>
      <c r="B13" s="17" t="s">
        <v>62</v>
      </c>
      <c r="C13" s="102" t="s">
        <v>312</v>
      </c>
      <c r="D13" s="104" t="s">
        <v>23</v>
      </c>
      <c r="E13" s="102" t="s">
        <v>313</v>
      </c>
      <c r="F13" s="48" t="s">
        <v>133</v>
      </c>
      <c r="G13" s="19">
        <v>36</v>
      </c>
      <c r="H13" s="19">
        <v>31</v>
      </c>
      <c r="I13" s="57">
        <f t="shared" si="0"/>
        <v>67</v>
      </c>
      <c r="J13" s="102">
        <v>8812983537</v>
      </c>
      <c r="K13" s="48" t="s">
        <v>584</v>
      </c>
      <c r="L13" s="48" t="s">
        <v>585</v>
      </c>
      <c r="M13" s="48">
        <v>9401310831</v>
      </c>
      <c r="N13" s="102" t="s">
        <v>586</v>
      </c>
      <c r="O13" s="109">
        <v>8751906127</v>
      </c>
      <c r="P13" s="49">
        <v>43622</v>
      </c>
      <c r="Q13" s="48" t="s">
        <v>219</v>
      </c>
      <c r="R13" s="48" t="s">
        <v>587</v>
      </c>
      <c r="S13" s="48" t="s">
        <v>199</v>
      </c>
      <c r="T13" s="48"/>
    </row>
    <row r="14" spans="1:20">
      <c r="A14" s="4">
        <v>10</v>
      </c>
      <c r="B14" s="17" t="s">
        <v>63</v>
      </c>
      <c r="C14" s="102" t="s">
        <v>318</v>
      </c>
      <c r="D14" s="105" t="s">
        <v>23</v>
      </c>
      <c r="E14" s="102" t="s">
        <v>319</v>
      </c>
      <c r="F14" s="48" t="s">
        <v>133</v>
      </c>
      <c r="G14" s="19">
        <v>26</v>
      </c>
      <c r="H14" s="19">
        <v>28</v>
      </c>
      <c r="I14" s="57">
        <f t="shared" si="0"/>
        <v>54</v>
      </c>
      <c r="J14" s="102">
        <v>9706571681</v>
      </c>
      <c r="K14" s="48" t="s">
        <v>584</v>
      </c>
      <c r="L14" s="48" t="s">
        <v>585</v>
      </c>
      <c r="M14" s="48">
        <v>9401310831</v>
      </c>
      <c r="N14" s="102" t="s">
        <v>586</v>
      </c>
      <c r="O14" s="109">
        <v>8751906127</v>
      </c>
      <c r="P14" s="49">
        <v>43622</v>
      </c>
      <c r="Q14" s="48" t="s">
        <v>219</v>
      </c>
      <c r="R14" s="48" t="s">
        <v>591</v>
      </c>
      <c r="S14" s="48" t="s">
        <v>199</v>
      </c>
      <c r="T14" s="48"/>
    </row>
    <row r="15" spans="1:20">
      <c r="A15" s="4">
        <v>11</v>
      </c>
      <c r="B15" s="17" t="s">
        <v>63</v>
      </c>
      <c r="C15" s="103" t="s">
        <v>518</v>
      </c>
      <c r="D15" s="104" t="s">
        <v>25</v>
      </c>
      <c r="E15" s="19"/>
      <c r="F15" s="48" t="s">
        <v>98</v>
      </c>
      <c r="G15" s="19">
        <v>16</v>
      </c>
      <c r="H15" s="19">
        <v>13</v>
      </c>
      <c r="I15" s="57">
        <f t="shared" si="0"/>
        <v>29</v>
      </c>
      <c r="J15" s="48">
        <v>7399170536</v>
      </c>
      <c r="K15" s="48" t="s">
        <v>588</v>
      </c>
      <c r="L15" s="48" t="s">
        <v>589</v>
      </c>
      <c r="M15" s="48">
        <v>8753890527</v>
      </c>
      <c r="N15" s="48" t="s">
        <v>590</v>
      </c>
      <c r="O15" s="48">
        <v>9707604007</v>
      </c>
      <c r="P15" s="49">
        <v>43623</v>
      </c>
      <c r="Q15" s="48" t="s">
        <v>225</v>
      </c>
      <c r="R15" s="48" t="s">
        <v>587</v>
      </c>
      <c r="S15" s="48" t="s">
        <v>199</v>
      </c>
      <c r="T15" s="48"/>
    </row>
    <row r="16" spans="1:20">
      <c r="A16" s="4">
        <v>12</v>
      </c>
      <c r="B16" s="17" t="s">
        <v>63</v>
      </c>
      <c r="C16" s="103" t="s">
        <v>519</v>
      </c>
      <c r="D16" s="105" t="s">
        <v>25</v>
      </c>
      <c r="E16" s="19"/>
      <c r="F16" s="48" t="s">
        <v>98</v>
      </c>
      <c r="G16" s="19">
        <v>37</v>
      </c>
      <c r="H16" s="19">
        <v>24</v>
      </c>
      <c r="I16" s="57">
        <f t="shared" si="0"/>
        <v>61</v>
      </c>
      <c r="J16" s="48">
        <v>9613303005</v>
      </c>
      <c r="K16" s="48" t="s">
        <v>588</v>
      </c>
      <c r="L16" s="48" t="s">
        <v>589</v>
      </c>
      <c r="M16" s="48">
        <v>8753890527</v>
      </c>
      <c r="N16" s="48" t="s">
        <v>590</v>
      </c>
      <c r="O16" s="48">
        <v>9707604007</v>
      </c>
      <c r="P16" s="49">
        <v>43623</v>
      </c>
      <c r="Q16" s="48" t="s">
        <v>225</v>
      </c>
      <c r="R16" s="48" t="s">
        <v>587</v>
      </c>
      <c r="S16" s="48" t="s">
        <v>199</v>
      </c>
      <c r="T16" s="48"/>
    </row>
    <row r="17" spans="1:20">
      <c r="A17" s="4">
        <v>13</v>
      </c>
      <c r="B17" s="17" t="s">
        <v>62</v>
      </c>
      <c r="C17" s="102" t="s">
        <v>520</v>
      </c>
      <c r="D17" s="48" t="s">
        <v>23</v>
      </c>
      <c r="E17" s="102" t="s">
        <v>521</v>
      </c>
      <c r="F17" s="48" t="s">
        <v>133</v>
      </c>
      <c r="G17" s="19">
        <v>31</v>
      </c>
      <c r="H17" s="19">
        <v>21</v>
      </c>
      <c r="I17" s="57">
        <f t="shared" si="0"/>
        <v>52</v>
      </c>
      <c r="J17" s="102">
        <v>9678206155</v>
      </c>
      <c r="K17" s="48" t="s">
        <v>588</v>
      </c>
      <c r="L17" s="48" t="s">
        <v>589</v>
      </c>
      <c r="M17" s="48">
        <v>8753890528</v>
      </c>
      <c r="N17" s="48" t="s">
        <v>590</v>
      </c>
      <c r="O17" s="48">
        <v>9707604008</v>
      </c>
      <c r="P17" s="49">
        <v>43623</v>
      </c>
      <c r="Q17" s="48" t="s">
        <v>225</v>
      </c>
      <c r="R17" s="48" t="s">
        <v>592</v>
      </c>
      <c r="S17" s="48" t="s">
        <v>199</v>
      </c>
      <c r="T17" s="48"/>
    </row>
    <row r="18" spans="1:20">
      <c r="A18" s="4">
        <v>14</v>
      </c>
      <c r="B18" s="17" t="s">
        <v>62</v>
      </c>
      <c r="C18" s="102" t="s">
        <v>522</v>
      </c>
      <c r="D18" s="48" t="s">
        <v>23</v>
      </c>
      <c r="E18" s="102" t="s">
        <v>523</v>
      </c>
      <c r="F18" s="48" t="s">
        <v>133</v>
      </c>
      <c r="G18" s="19">
        <v>37</v>
      </c>
      <c r="H18" s="19">
        <v>35</v>
      </c>
      <c r="I18" s="57">
        <f t="shared" si="0"/>
        <v>72</v>
      </c>
      <c r="J18" s="102">
        <v>8752866792</v>
      </c>
      <c r="K18" s="48" t="s">
        <v>584</v>
      </c>
      <c r="L18" s="48" t="s">
        <v>593</v>
      </c>
      <c r="M18" s="48">
        <v>9613949591</v>
      </c>
      <c r="N18" s="109" t="s">
        <v>289</v>
      </c>
      <c r="O18" s="102">
        <v>8753049273</v>
      </c>
      <c r="P18" s="49">
        <v>43626</v>
      </c>
      <c r="Q18" s="48" t="s">
        <v>235</v>
      </c>
      <c r="R18" s="48" t="s">
        <v>587</v>
      </c>
      <c r="S18" s="48" t="s">
        <v>199</v>
      </c>
      <c r="T18" s="48"/>
    </row>
    <row r="19" spans="1:20">
      <c r="A19" s="4">
        <v>15</v>
      </c>
      <c r="B19" s="17" t="s">
        <v>63</v>
      </c>
      <c r="C19" s="102" t="s">
        <v>522</v>
      </c>
      <c r="D19" s="48" t="s">
        <v>23</v>
      </c>
      <c r="E19" s="102" t="s">
        <v>523</v>
      </c>
      <c r="F19" s="48" t="s">
        <v>133</v>
      </c>
      <c r="G19" s="19">
        <v>18</v>
      </c>
      <c r="H19" s="19">
        <v>19</v>
      </c>
      <c r="I19" s="57">
        <f t="shared" si="0"/>
        <v>37</v>
      </c>
      <c r="J19" s="102">
        <v>8752866792</v>
      </c>
      <c r="K19" s="48" t="s">
        <v>584</v>
      </c>
      <c r="L19" s="48" t="s">
        <v>593</v>
      </c>
      <c r="M19" s="48">
        <v>9613949591</v>
      </c>
      <c r="N19" s="109" t="s">
        <v>289</v>
      </c>
      <c r="O19" s="102">
        <v>8753049273</v>
      </c>
      <c r="P19" s="49">
        <v>43626</v>
      </c>
      <c r="Q19" s="48" t="s">
        <v>235</v>
      </c>
      <c r="R19" s="48" t="s">
        <v>587</v>
      </c>
      <c r="S19" s="48" t="s">
        <v>199</v>
      </c>
      <c r="T19" s="48"/>
    </row>
    <row r="20" spans="1:20">
      <c r="A20" s="4">
        <v>16</v>
      </c>
      <c r="B20" s="17" t="s">
        <v>63</v>
      </c>
      <c r="C20" s="102" t="s">
        <v>522</v>
      </c>
      <c r="D20" s="48" t="s">
        <v>23</v>
      </c>
      <c r="E20" s="102" t="s">
        <v>523</v>
      </c>
      <c r="F20" s="48" t="s">
        <v>133</v>
      </c>
      <c r="G20" s="19">
        <v>12</v>
      </c>
      <c r="H20" s="19">
        <v>15</v>
      </c>
      <c r="I20" s="57">
        <f t="shared" si="0"/>
        <v>27</v>
      </c>
      <c r="J20" s="102">
        <v>8752866792</v>
      </c>
      <c r="K20" s="48" t="s">
        <v>584</v>
      </c>
      <c r="L20" s="48" t="s">
        <v>593</v>
      </c>
      <c r="M20" s="48">
        <v>9613949591</v>
      </c>
      <c r="N20" s="109" t="s">
        <v>289</v>
      </c>
      <c r="O20" s="102">
        <v>8753049273</v>
      </c>
      <c r="P20" s="49">
        <v>43626</v>
      </c>
      <c r="Q20" s="48" t="s">
        <v>235</v>
      </c>
      <c r="R20" s="48" t="s">
        <v>587</v>
      </c>
      <c r="S20" s="48" t="s">
        <v>199</v>
      </c>
      <c r="T20" s="48"/>
    </row>
    <row r="21" spans="1:20">
      <c r="A21" s="4">
        <v>17</v>
      </c>
      <c r="B21" s="17" t="s">
        <v>62</v>
      </c>
      <c r="C21" s="102" t="s">
        <v>524</v>
      </c>
      <c r="D21" s="48" t="s">
        <v>23</v>
      </c>
      <c r="E21" s="102" t="s">
        <v>525</v>
      </c>
      <c r="F21" s="48" t="s">
        <v>133</v>
      </c>
      <c r="G21" s="19">
        <v>12</v>
      </c>
      <c r="H21" s="19">
        <v>21</v>
      </c>
      <c r="I21" s="57">
        <f t="shared" si="0"/>
        <v>33</v>
      </c>
      <c r="J21" s="102">
        <v>8812002879</v>
      </c>
      <c r="K21" s="48" t="s">
        <v>584</v>
      </c>
      <c r="L21" s="48" t="s">
        <v>593</v>
      </c>
      <c r="M21" s="48">
        <v>9613949591</v>
      </c>
      <c r="N21" s="109" t="s">
        <v>289</v>
      </c>
      <c r="O21" s="102">
        <v>8753049273</v>
      </c>
      <c r="P21" s="49">
        <v>43627</v>
      </c>
      <c r="Q21" s="48" t="s">
        <v>197</v>
      </c>
      <c r="R21" s="48" t="s">
        <v>594</v>
      </c>
      <c r="S21" s="48" t="s">
        <v>199</v>
      </c>
      <c r="T21" s="48"/>
    </row>
    <row r="22" spans="1:20">
      <c r="A22" s="4">
        <v>18</v>
      </c>
      <c r="B22" s="17" t="s">
        <v>63</v>
      </c>
      <c r="C22" s="103" t="s">
        <v>526</v>
      </c>
      <c r="D22" s="48" t="s">
        <v>25</v>
      </c>
      <c r="E22" s="19"/>
      <c r="F22" s="48" t="s">
        <v>98</v>
      </c>
      <c r="G22" s="19">
        <v>21</v>
      </c>
      <c r="H22" s="19">
        <v>18</v>
      </c>
      <c r="I22" s="57">
        <f t="shared" si="0"/>
        <v>39</v>
      </c>
      <c r="J22" s="48">
        <v>7399603473</v>
      </c>
      <c r="K22" s="48" t="s">
        <v>588</v>
      </c>
      <c r="L22" s="48" t="s">
        <v>589</v>
      </c>
      <c r="M22" s="48">
        <v>8753890527</v>
      </c>
      <c r="N22" s="48" t="s">
        <v>590</v>
      </c>
      <c r="O22" s="48">
        <v>9707604007</v>
      </c>
      <c r="P22" s="49">
        <v>43627</v>
      </c>
      <c r="Q22" s="48" t="s">
        <v>197</v>
      </c>
      <c r="R22" s="48" t="s">
        <v>587</v>
      </c>
      <c r="S22" s="48" t="s">
        <v>199</v>
      </c>
      <c r="T22" s="48"/>
    </row>
    <row r="23" spans="1:20">
      <c r="A23" s="4">
        <v>19</v>
      </c>
      <c r="B23" s="17" t="s">
        <v>63</v>
      </c>
      <c r="C23" s="103" t="s">
        <v>527</v>
      </c>
      <c r="D23" s="104" t="s">
        <v>25</v>
      </c>
      <c r="E23" s="19"/>
      <c r="F23" s="48" t="s">
        <v>98</v>
      </c>
      <c r="G23" s="19">
        <v>29</v>
      </c>
      <c r="H23" s="19">
        <v>20</v>
      </c>
      <c r="I23" s="57">
        <f t="shared" si="0"/>
        <v>49</v>
      </c>
      <c r="J23" s="48">
        <v>9577057016</v>
      </c>
      <c r="K23" s="48" t="s">
        <v>588</v>
      </c>
      <c r="L23" s="48" t="s">
        <v>589</v>
      </c>
      <c r="M23" s="48">
        <v>8753890527</v>
      </c>
      <c r="N23" s="48" t="s">
        <v>590</v>
      </c>
      <c r="O23" s="48">
        <v>9707604007</v>
      </c>
      <c r="P23" s="49">
        <v>43627</v>
      </c>
      <c r="Q23" s="48" t="s">
        <v>197</v>
      </c>
      <c r="R23" s="48" t="s">
        <v>587</v>
      </c>
      <c r="S23" s="48" t="s">
        <v>199</v>
      </c>
      <c r="T23" s="48"/>
    </row>
    <row r="24" spans="1:20">
      <c r="A24" s="4">
        <v>20</v>
      </c>
      <c r="B24" s="17" t="s">
        <v>62</v>
      </c>
      <c r="C24" s="102" t="s">
        <v>528</v>
      </c>
      <c r="D24" s="48" t="s">
        <v>23</v>
      </c>
      <c r="E24" s="102" t="s">
        <v>529</v>
      </c>
      <c r="F24" s="48" t="s">
        <v>133</v>
      </c>
      <c r="G24" s="19">
        <v>31</v>
      </c>
      <c r="H24" s="19">
        <v>21</v>
      </c>
      <c r="I24" s="57">
        <f t="shared" si="0"/>
        <v>52</v>
      </c>
      <c r="J24" s="102">
        <v>9577440310</v>
      </c>
      <c r="K24" s="48" t="s">
        <v>584</v>
      </c>
      <c r="L24" s="48" t="s">
        <v>593</v>
      </c>
      <c r="M24" s="48">
        <v>9613949591</v>
      </c>
      <c r="N24" s="109" t="s">
        <v>289</v>
      </c>
      <c r="O24" s="102">
        <v>8753049273</v>
      </c>
      <c r="P24" s="49">
        <v>43628</v>
      </c>
      <c r="Q24" s="48" t="s">
        <v>595</v>
      </c>
      <c r="R24" s="48" t="s">
        <v>587</v>
      </c>
      <c r="S24" s="48" t="s">
        <v>199</v>
      </c>
      <c r="T24" s="48"/>
    </row>
    <row r="25" spans="1:20">
      <c r="A25" s="4">
        <v>21</v>
      </c>
      <c r="B25" s="17" t="s">
        <v>63</v>
      </c>
      <c r="C25" s="102" t="s">
        <v>190</v>
      </c>
      <c r="D25" s="48" t="s">
        <v>23</v>
      </c>
      <c r="E25" s="102" t="s">
        <v>191</v>
      </c>
      <c r="F25" s="48" t="s">
        <v>133</v>
      </c>
      <c r="G25" s="19">
        <v>37</v>
      </c>
      <c r="H25" s="19">
        <v>35</v>
      </c>
      <c r="I25" s="57">
        <f t="shared" si="0"/>
        <v>72</v>
      </c>
      <c r="J25" s="102">
        <v>9577440310</v>
      </c>
      <c r="K25" s="48" t="s">
        <v>596</v>
      </c>
      <c r="L25" s="48" t="s">
        <v>597</v>
      </c>
      <c r="M25" s="48">
        <v>94355400</v>
      </c>
      <c r="N25" s="48" t="s">
        <v>598</v>
      </c>
      <c r="O25" s="48">
        <v>8011261194</v>
      </c>
      <c r="P25" s="49">
        <v>43628</v>
      </c>
      <c r="Q25" s="48" t="s">
        <v>595</v>
      </c>
      <c r="R25" s="48" t="s">
        <v>591</v>
      </c>
      <c r="S25" s="48" t="s">
        <v>199</v>
      </c>
      <c r="T25" s="48"/>
    </row>
    <row r="26" spans="1:20">
      <c r="A26" s="4">
        <v>22</v>
      </c>
      <c r="B26" s="17" t="s">
        <v>63</v>
      </c>
      <c r="C26" s="103" t="s">
        <v>530</v>
      </c>
      <c r="D26" s="105" t="s">
        <v>25</v>
      </c>
      <c r="E26" s="19"/>
      <c r="F26" s="48" t="s">
        <v>98</v>
      </c>
      <c r="G26" s="19">
        <v>18</v>
      </c>
      <c r="H26" s="19">
        <v>19</v>
      </c>
      <c r="I26" s="57">
        <f t="shared" si="0"/>
        <v>37</v>
      </c>
      <c r="J26" s="48">
        <v>7896113588</v>
      </c>
      <c r="K26" s="48" t="s">
        <v>588</v>
      </c>
      <c r="L26" s="48" t="s">
        <v>589</v>
      </c>
      <c r="M26" s="48">
        <v>8753890527</v>
      </c>
      <c r="N26" s="48" t="s">
        <v>590</v>
      </c>
      <c r="O26" s="48">
        <v>9707604007</v>
      </c>
      <c r="P26" s="49">
        <v>43628</v>
      </c>
      <c r="Q26" s="48" t="s">
        <v>595</v>
      </c>
      <c r="R26" s="48" t="s">
        <v>587</v>
      </c>
      <c r="S26" s="48" t="s">
        <v>199</v>
      </c>
      <c r="T26" s="48"/>
    </row>
    <row r="27" spans="1:20">
      <c r="A27" s="4">
        <v>23</v>
      </c>
      <c r="B27" s="17" t="s">
        <v>62</v>
      </c>
      <c r="C27" s="103" t="s">
        <v>531</v>
      </c>
      <c r="D27" s="104" t="s">
        <v>25</v>
      </c>
      <c r="E27" s="19"/>
      <c r="F27" s="48" t="s">
        <v>98</v>
      </c>
      <c r="G27" s="19">
        <v>12</v>
      </c>
      <c r="H27" s="19">
        <v>15</v>
      </c>
      <c r="I27" s="57">
        <f t="shared" si="0"/>
        <v>27</v>
      </c>
      <c r="J27" s="48">
        <v>8254918225</v>
      </c>
      <c r="K27" s="48" t="s">
        <v>588</v>
      </c>
      <c r="L27" s="48" t="s">
        <v>589</v>
      </c>
      <c r="M27" s="48">
        <v>8753890527</v>
      </c>
      <c r="N27" s="48" t="s">
        <v>590</v>
      </c>
      <c r="O27" s="48">
        <v>9707604007</v>
      </c>
      <c r="P27" s="49">
        <v>43629</v>
      </c>
      <c r="Q27" s="48" t="s">
        <v>219</v>
      </c>
      <c r="R27" s="48" t="s">
        <v>587</v>
      </c>
      <c r="S27" s="48" t="s">
        <v>199</v>
      </c>
      <c r="T27" s="48"/>
    </row>
    <row r="28" spans="1:20">
      <c r="A28" s="4">
        <v>24</v>
      </c>
      <c r="B28" s="17" t="s">
        <v>63</v>
      </c>
      <c r="C28" s="102" t="s">
        <v>532</v>
      </c>
      <c r="D28" s="48" t="s">
        <v>23</v>
      </c>
      <c r="E28" s="102" t="s">
        <v>533</v>
      </c>
      <c r="F28" s="48" t="s">
        <v>133</v>
      </c>
      <c r="G28" s="19">
        <v>12</v>
      </c>
      <c r="H28" s="19">
        <v>21</v>
      </c>
      <c r="I28" s="57">
        <f t="shared" si="0"/>
        <v>33</v>
      </c>
      <c r="J28" s="102">
        <v>9577440310</v>
      </c>
      <c r="K28" s="48" t="s">
        <v>599</v>
      </c>
      <c r="L28" s="48" t="s">
        <v>600</v>
      </c>
      <c r="M28" s="48">
        <v>9613949591</v>
      </c>
      <c r="N28" s="109" t="s">
        <v>289</v>
      </c>
      <c r="O28" s="102">
        <v>8753049273</v>
      </c>
      <c r="P28" s="49">
        <v>43629</v>
      </c>
      <c r="Q28" s="48" t="s">
        <v>219</v>
      </c>
      <c r="R28" s="48" t="s">
        <v>587</v>
      </c>
      <c r="S28" s="48" t="s">
        <v>199</v>
      </c>
      <c r="T28" s="48"/>
    </row>
    <row r="29" spans="1:20">
      <c r="A29" s="4">
        <v>25</v>
      </c>
      <c r="B29" s="17" t="s">
        <v>63</v>
      </c>
      <c r="C29" s="102" t="s">
        <v>534</v>
      </c>
      <c r="D29" s="48" t="s">
        <v>23</v>
      </c>
      <c r="E29" s="102" t="s">
        <v>535</v>
      </c>
      <c r="F29" s="48" t="s">
        <v>133</v>
      </c>
      <c r="G29" s="19">
        <v>11</v>
      </c>
      <c r="H29" s="19">
        <v>21</v>
      </c>
      <c r="I29" s="57">
        <f t="shared" si="0"/>
        <v>32</v>
      </c>
      <c r="J29" s="102"/>
      <c r="K29" s="48" t="s">
        <v>599</v>
      </c>
      <c r="L29" s="48"/>
      <c r="M29" s="48">
        <v>9613949591</v>
      </c>
      <c r="N29" s="109" t="s">
        <v>289</v>
      </c>
      <c r="O29" s="102">
        <v>8753049273</v>
      </c>
      <c r="P29" s="49">
        <v>43629</v>
      </c>
      <c r="Q29" s="48" t="s">
        <v>219</v>
      </c>
      <c r="R29" s="48" t="s">
        <v>601</v>
      </c>
      <c r="S29" s="48" t="s">
        <v>199</v>
      </c>
      <c r="T29" s="48"/>
    </row>
    <row r="30" spans="1:20">
      <c r="A30" s="4">
        <v>26</v>
      </c>
      <c r="B30" s="17" t="s">
        <v>63</v>
      </c>
      <c r="C30" s="103" t="s">
        <v>536</v>
      </c>
      <c r="D30" s="105" t="s">
        <v>25</v>
      </c>
      <c r="E30" s="19"/>
      <c r="F30" s="48" t="s">
        <v>98</v>
      </c>
      <c r="G30" s="19">
        <v>20</v>
      </c>
      <c r="H30" s="19">
        <v>29</v>
      </c>
      <c r="I30" s="57">
        <f t="shared" si="0"/>
        <v>49</v>
      </c>
      <c r="J30" s="48">
        <v>8812986476</v>
      </c>
      <c r="K30" s="48" t="s">
        <v>588</v>
      </c>
      <c r="L30" s="48" t="s">
        <v>589</v>
      </c>
      <c r="M30" s="48">
        <v>8753890527</v>
      </c>
      <c r="N30" s="48" t="s">
        <v>590</v>
      </c>
      <c r="O30" s="48">
        <v>9707604007</v>
      </c>
      <c r="P30" s="49">
        <v>43630</v>
      </c>
      <c r="Q30" s="48" t="s">
        <v>225</v>
      </c>
      <c r="R30" s="48" t="s">
        <v>587</v>
      </c>
      <c r="S30" s="48" t="s">
        <v>199</v>
      </c>
      <c r="T30" s="48"/>
    </row>
    <row r="31" spans="1:20">
      <c r="A31" s="4">
        <v>27</v>
      </c>
      <c r="B31" s="17" t="s">
        <v>63</v>
      </c>
      <c r="C31" s="103" t="s">
        <v>537</v>
      </c>
      <c r="D31" s="104" t="s">
        <v>25</v>
      </c>
      <c r="E31" s="19"/>
      <c r="F31" s="48" t="s">
        <v>98</v>
      </c>
      <c r="G31" s="19">
        <v>21</v>
      </c>
      <c r="H31" s="19">
        <v>31</v>
      </c>
      <c r="I31" s="57">
        <f t="shared" si="0"/>
        <v>52</v>
      </c>
      <c r="J31" s="48">
        <v>9401303236</v>
      </c>
      <c r="K31" s="48" t="s">
        <v>588</v>
      </c>
      <c r="L31" s="48" t="s">
        <v>589</v>
      </c>
      <c r="M31" s="48">
        <v>8753890527</v>
      </c>
      <c r="N31" s="48" t="s">
        <v>590</v>
      </c>
      <c r="O31" s="48">
        <v>9707604007</v>
      </c>
      <c r="P31" s="49">
        <v>43630</v>
      </c>
      <c r="Q31" s="48" t="s">
        <v>225</v>
      </c>
      <c r="R31" s="48" t="s">
        <v>587</v>
      </c>
      <c r="S31" s="48" t="s">
        <v>199</v>
      </c>
      <c r="T31" s="48"/>
    </row>
    <row r="32" spans="1:20">
      <c r="A32" s="4">
        <v>28</v>
      </c>
      <c r="B32" s="17" t="s">
        <v>62</v>
      </c>
      <c r="C32" s="102" t="s">
        <v>385</v>
      </c>
      <c r="D32" s="48" t="s">
        <v>23</v>
      </c>
      <c r="E32" s="102" t="s">
        <v>386</v>
      </c>
      <c r="F32" s="48" t="s">
        <v>133</v>
      </c>
      <c r="G32" s="19">
        <v>36</v>
      </c>
      <c r="H32" s="19">
        <v>31</v>
      </c>
      <c r="I32" s="57">
        <f t="shared" si="0"/>
        <v>67</v>
      </c>
      <c r="J32" s="102">
        <v>9954673582</v>
      </c>
      <c r="K32" s="48" t="s">
        <v>596</v>
      </c>
      <c r="L32" s="48" t="s">
        <v>597</v>
      </c>
      <c r="M32" s="48">
        <v>94355400</v>
      </c>
      <c r="N32" s="48" t="s">
        <v>598</v>
      </c>
      <c r="O32" s="48">
        <v>8011261194</v>
      </c>
      <c r="P32" s="49">
        <v>43630</v>
      </c>
      <c r="Q32" s="48" t="s">
        <v>225</v>
      </c>
      <c r="R32" s="48" t="s">
        <v>587</v>
      </c>
      <c r="S32" s="48" t="s">
        <v>199</v>
      </c>
      <c r="T32" s="48"/>
    </row>
    <row r="33" spans="1:20">
      <c r="A33" s="4">
        <v>29</v>
      </c>
      <c r="B33" s="17" t="s">
        <v>62</v>
      </c>
      <c r="C33" s="102" t="s">
        <v>538</v>
      </c>
      <c r="D33" s="48" t="s">
        <v>23</v>
      </c>
      <c r="E33" s="102" t="s">
        <v>539</v>
      </c>
      <c r="F33" s="48" t="s">
        <v>133</v>
      </c>
      <c r="G33" s="19">
        <v>26</v>
      </c>
      <c r="H33" s="19">
        <v>28</v>
      </c>
      <c r="I33" s="57">
        <f t="shared" si="0"/>
        <v>54</v>
      </c>
      <c r="J33" s="102">
        <v>7896732308</v>
      </c>
      <c r="K33" s="48" t="s">
        <v>596</v>
      </c>
      <c r="L33" s="48" t="s">
        <v>597</v>
      </c>
      <c r="M33" s="48">
        <v>94355400</v>
      </c>
      <c r="N33" s="48" t="s">
        <v>598</v>
      </c>
      <c r="O33" s="48">
        <v>8011261194</v>
      </c>
      <c r="P33" s="49">
        <v>43633</v>
      </c>
      <c r="Q33" s="48" t="s">
        <v>235</v>
      </c>
      <c r="R33" s="48" t="s">
        <v>587</v>
      </c>
      <c r="S33" s="48" t="s">
        <v>199</v>
      </c>
      <c r="T33" s="48"/>
    </row>
    <row r="34" spans="1:20">
      <c r="A34" s="4">
        <v>30</v>
      </c>
      <c r="B34" s="17" t="s">
        <v>63</v>
      </c>
      <c r="C34" s="103" t="s">
        <v>540</v>
      </c>
      <c r="D34" s="105" t="s">
        <v>25</v>
      </c>
      <c r="E34" s="19"/>
      <c r="F34" s="48" t="s">
        <v>98</v>
      </c>
      <c r="G34" s="19">
        <v>16</v>
      </c>
      <c r="H34" s="19">
        <v>13</v>
      </c>
      <c r="I34" s="57">
        <f t="shared" si="0"/>
        <v>29</v>
      </c>
      <c r="J34" s="48">
        <v>9435322341</v>
      </c>
      <c r="K34" s="48" t="s">
        <v>588</v>
      </c>
      <c r="L34" s="48" t="s">
        <v>589</v>
      </c>
      <c r="M34" s="48">
        <v>8753890527</v>
      </c>
      <c r="N34" s="48" t="s">
        <v>590</v>
      </c>
      <c r="O34" s="48">
        <v>9707604007</v>
      </c>
      <c r="P34" s="49">
        <v>43633</v>
      </c>
      <c r="Q34" s="48" t="s">
        <v>235</v>
      </c>
      <c r="R34" s="48" t="s">
        <v>591</v>
      </c>
      <c r="S34" s="48" t="s">
        <v>199</v>
      </c>
      <c r="T34" s="48"/>
    </row>
    <row r="35" spans="1:20">
      <c r="A35" s="4">
        <v>31</v>
      </c>
      <c r="B35" s="17" t="s">
        <v>63</v>
      </c>
      <c r="C35" s="103" t="s">
        <v>541</v>
      </c>
      <c r="D35" s="104" t="s">
        <v>25</v>
      </c>
      <c r="E35" s="19"/>
      <c r="F35" s="48" t="s">
        <v>98</v>
      </c>
      <c r="G35" s="19">
        <v>34</v>
      </c>
      <c r="H35" s="19">
        <v>37</v>
      </c>
      <c r="I35" s="57">
        <f t="shared" si="0"/>
        <v>71</v>
      </c>
      <c r="J35" s="48">
        <v>9957087411</v>
      </c>
      <c r="K35" s="48" t="s">
        <v>588</v>
      </c>
      <c r="L35" s="48" t="s">
        <v>589</v>
      </c>
      <c r="M35" s="48">
        <v>8753890527</v>
      </c>
      <c r="N35" s="48" t="s">
        <v>590</v>
      </c>
      <c r="O35" s="48">
        <v>9707604007</v>
      </c>
      <c r="P35" s="49">
        <v>43633</v>
      </c>
      <c r="Q35" s="48" t="s">
        <v>235</v>
      </c>
      <c r="R35" s="48" t="s">
        <v>591</v>
      </c>
      <c r="S35" s="48" t="s">
        <v>199</v>
      </c>
      <c r="T35" s="48"/>
    </row>
    <row r="36" spans="1:20">
      <c r="A36" s="4">
        <v>32</v>
      </c>
      <c r="B36" s="17" t="s">
        <v>62</v>
      </c>
      <c r="C36" s="102" t="s">
        <v>542</v>
      </c>
      <c r="D36" s="48" t="s">
        <v>23</v>
      </c>
      <c r="E36" s="102" t="s">
        <v>543</v>
      </c>
      <c r="F36" s="48" t="s">
        <v>133</v>
      </c>
      <c r="G36" s="19">
        <v>31</v>
      </c>
      <c r="H36" s="19">
        <v>21</v>
      </c>
      <c r="I36" s="57">
        <f t="shared" si="0"/>
        <v>52</v>
      </c>
      <c r="J36" s="102">
        <v>8822204928</v>
      </c>
      <c r="K36" s="48" t="s">
        <v>596</v>
      </c>
      <c r="L36" s="48" t="s">
        <v>597</v>
      </c>
      <c r="M36" s="48">
        <v>94355400</v>
      </c>
      <c r="N36" s="48" t="s">
        <v>598</v>
      </c>
      <c r="O36" s="48">
        <v>8011261194</v>
      </c>
      <c r="P36" s="49">
        <v>43634</v>
      </c>
      <c r="Q36" s="48" t="s">
        <v>197</v>
      </c>
      <c r="R36" s="48" t="s">
        <v>591</v>
      </c>
      <c r="S36" s="48" t="s">
        <v>199</v>
      </c>
      <c r="T36" s="48"/>
    </row>
    <row r="37" spans="1:20">
      <c r="A37" s="4">
        <v>33</v>
      </c>
      <c r="B37" s="17" t="s">
        <v>62</v>
      </c>
      <c r="C37" s="102" t="s">
        <v>544</v>
      </c>
      <c r="D37" s="48" t="s">
        <v>23</v>
      </c>
      <c r="E37" s="102" t="s">
        <v>545</v>
      </c>
      <c r="F37" s="48" t="s">
        <v>133</v>
      </c>
      <c r="G37" s="19">
        <v>37</v>
      </c>
      <c r="H37" s="19">
        <v>35</v>
      </c>
      <c r="I37" s="57">
        <f t="shared" si="0"/>
        <v>72</v>
      </c>
      <c r="J37" s="102"/>
      <c r="K37" s="48" t="s">
        <v>596</v>
      </c>
      <c r="L37" s="48" t="s">
        <v>597</v>
      </c>
      <c r="M37" s="48">
        <v>94355400</v>
      </c>
      <c r="N37" s="48" t="s">
        <v>598</v>
      </c>
      <c r="O37" s="48">
        <v>8011261194</v>
      </c>
      <c r="P37" s="49">
        <v>43634</v>
      </c>
      <c r="Q37" s="48" t="s">
        <v>197</v>
      </c>
      <c r="R37" s="48" t="s">
        <v>591</v>
      </c>
      <c r="S37" s="48" t="s">
        <v>199</v>
      </c>
      <c r="T37" s="48"/>
    </row>
    <row r="38" spans="1:20">
      <c r="A38" s="4">
        <v>34</v>
      </c>
      <c r="B38" s="17" t="s">
        <v>63</v>
      </c>
      <c r="C38" s="103" t="s">
        <v>546</v>
      </c>
      <c r="D38" s="105" t="s">
        <v>25</v>
      </c>
      <c r="E38" s="19"/>
      <c r="F38" s="48" t="s">
        <v>98</v>
      </c>
      <c r="G38" s="19">
        <v>18</v>
      </c>
      <c r="H38" s="19">
        <v>19</v>
      </c>
      <c r="I38" s="57">
        <f t="shared" si="0"/>
        <v>37</v>
      </c>
      <c r="J38" s="48">
        <v>9678817606</v>
      </c>
      <c r="K38" s="48" t="s">
        <v>588</v>
      </c>
      <c r="L38" s="48" t="s">
        <v>589</v>
      </c>
      <c r="M38" s="48">
        <v>8753890527</v>
      </c>
      <c r="N38" s="48" t="s">
        <v>590</v>
      </c>
      <c r="O38" s="48">
        <v>9707604007</v>
      </c>
      <c r="P38" s="49">
        <v>43634</v>
      </c>
      <c r="Q38" s="48" t="s">
        <v>197</v>
      </c>
      <c r="R38" s="48" t="s">
        <v>591</v>
      </c>
      <c r="S38" s="48" t="s">
        <v>199</v>
      </c>
      <c r="T38" s="48"/>
    </row>
    <row r="39" spans="1:20">
      <c r="A39" s="4">
        <v>35</v>
      </c>
      <c r="B39" s="17" t="s">
        <v>63</v>
      </c>
      <c r="C39" s="103" t="s">
        <v>547</v>
      </c>
      <c r="D39" s="104" t="s">
        <v>25</v>
      </c>
      <c r="E39" s="19"/>
      <c r="F39" s="48" t="s">
        <v>98</v>
      </c>
      <c r="G39" s="19">
        <v>12</v>
      </c>
      <c r="H39" s="19">
        <v>15</v>
      </c>
      <c r="I39" s="57">
        <f t="shared" si="0"/>
        <v>27</v>
      </c>
      <c r="J39" s="48">
        <v>9207136994</v>
      </c>
      <c r="K39" s="48" t="s">
        <v>588</v>
      </c>
      <c r="L39" s="48" t="s">
        <v>589</v>
      </c>
      <c r="M39" s="48">
        <v>8753890527</v>
      </c>
      <c r="N39" s="48" t="s">
        <v>590</v>
      </c>
      <c r="O39" s="48">
        <v>9707604007</v>
      </c>
      <c r="P39" s="49">
        <v>43635</v>
      </c>
      <c r="Q39" s="48" t="s">
        <v>595</v>
      </c>
      <c r="R39" s="48" t="s">
        <v>591</v>
      </c>
      <c r="S39" s="48" t="s">
        <v>199</v>
      </c>
      <c r="T39" s="48"/>
    </row>
    <row r="40" spans="1:20">
      <c r="A40" s="4">
        <v>36</v>
      </c>
      <c r="B40" s="17" t="s">
        <v>62</v>
      </c>
      <c r="C40" s="102" t="s">
        <v>548</v>
      </c>
      <c r="D40" s="48" t="s">
        <v>23</v>
      </c>
      <c r="E40" s="102" t="s">
        <v>549</v>
      </c>
      <c r="F40" s="48" t="s">
        <v>133</v>
      </c>
      <c r="G40" s="19">
        <v>12</v>
      </c>
      <c r="H40" s="19">
        <v>21</v>
      </c>
      <c r="I40" s="57">
        <f t="shared" si="0"/>
        <v>33</v>
      </c>
      <c r="J40" s="102">
        <v>9854285138</v>
      </c>
      <c r="K40" s="48" t="s">
        <v>596</v>
      </c>
      <c r="L40" s="48" t="s">
        <v>597</v>
      </c>
      <c r="M40" s="48">
        <v>94355400</v>
      </c>
      <c r="N40" s="48" t="s">
        <v>598</v>
      </c>
      <c r="O40" s="48">
        <v>8011261194</v>
      </c>
      <c r="P40" s="49">
        <v>43635</v>
      </c>
      <c r="Q40" s="48" t="s">
        <v>595</v>
      </c>
      <c r="R40" s="48" t="s">
        <v>591</v>
      </c>
      <c r="S40" s="48" t="s">
        <v>199</v>
      </c>
      <c r="T40" s="48"/>
    </row>
    <row r="41" spans="1:20">
      <c r="A41" s="4">
        <v>37</v>
      </c>
      <c r="B41" s="17" t="s">
        <v>62</v>
      </c>
      <c r="C41" s="102" t="s">
        <v>550</v>
      </c>
      <c r="D41" s="48" t="s">
        <v>23</v>
      </c>
      <c r="E41" s="102" t="s">
        <v>551</v>
      </c>
      <c r="F41" s="48" t="s">
        <v>133</v>
      </c>
      <c r="G41" s="19">
        <v>11</v>
      </c>
      <c r="H41" s="19">
        <v>21</v>
      </c>
      <c r="I41" s="57">
        <f t="shared" si="0"/>
        <v>32</v>
      </c>
      <c r="J41" s="102">
        <v>9954268363</v>
      </c>
      <c r="K41" s="48" t="s">
        <v>596</v>
      </c>
      <c r="L41" s="48" t="s">
        <v>597</v>
      </c>
      <c r="M41" s="48">
        <v>94355400</v>
      </c>
      <c r="N41" s="48" t="s">
        <v>598</v>
      </c>
      <c r="O41" s="48">
        <v>8011261194</v>
      </c>
      <c r="P41" s="49">
        <v>43635</v>
      </c>
      <c r="Q41" s="48" t="s">
        <v>595</v>
      </c>
      <c r="R41" s="48" t="s">
        <v>602</v>
      </c>
      <c r="S41" s="48" t="s">
        <v>199</v>
      </c>
      <c r="T41" s="48"/>
    </row>
    <row r="42" spans="1:20">
      <c r="A42" s="4">
        <v>38</v>
      </c>
      <c r="B42" s="17" t="s">
        <v>62</v>
      </c>
      <c r="C42" s="103" t="s">
        <v>552</v>
      </c>
      <c r="D42" s="105" t="s">
        <v>25</v>
      </c>
      <c r="E42" s="19"/>
      <c r="F42" s="48" t="s">
        <v>98</v>
      </c>
      <c r="G42" s="19">
        <v>20</v>
      </c>
      <c r="H42" s="19">
        <v>29</v>
      </c>
      <c r="I42" s="57">
        <f t="shared" si="0"/>
        <v>49</v>
      </c>
      <c r="J42" s="48">
        <v>9613324529</v>
      </c>
      <c r="K42" s="48" t="s">
        <v>588</v>
      </c>
      <c r="L42" s="48" t="s">
        <v>589</v>
      </c>
      <c r="M42" s="48">
        <v>8753890527</v>
      </c>
      <c r="N42" s="48" t="s">
        <v>590</v>
      </c>
      <c r="O42" s="48">
        <v>9707604007</v>
      </c>
      <c r="P42" s="49">
        <v>43636</v>
      </c>
      <c r="Q42" s="48" t="s">
        <v>219</v>
      </c>
      <c r="R42" s="48" t="s">
        <v>603</v>
      </c>
      <c r="S42" s="48" t="s">
        <v>199</v>
      </c>
      <c r="T42" s="48"/>
    </row>
    <row r="43" spans="1:20">
      <c r="A43" s="4">
        <v>39</v>
      </c>
      <c r="B43" s="17" t="s">
        <v>62</v>
      </c>
      <c r="C43" s="103" t="s">
        <v>553</v>
      </c>
      <c r="D43" s="104" t="s">
        <v>25</v>
      </c>
      <c r="E43" s="19"/>
      <c r="F43" s="48" t="s">
        <v>98</v>
      </c>
      <c r="G43" s="19">
        <v>31</v>
      </c>
      <c r="H43" s="19">
        <v>21</v>
      </c>
      <c r="I43" s="57">
        <f t="shared" si="0"/>
        <v>52</v>
      </c>
      <c r="J43" s="48">
        <v>8752956231</v>
      </c>
      <c r="K43" s="48" t="s">
        <v>588</v>
      </c>
      <c r="L43" s="48" t="s">
        <v>589</v>
      </c>
      <c r="M43" s="48">
        <v>8753890527</v>
      </c>
      <c r="N43" s="48" t="s">
        <v>590</v>
      </c>
      <c r="O43" s="48">
        <v>9707604007</v>
      </c>
      <c r="P43" s="49">
        <v>43636</v>
      </c>
      <c r="Q43" s="48" t="s">
        <v>219</v>
      </c>
      <c r="R43" s="48" t="s">
        <v>591</v>
      </c>
      <c r="S43" s="48" t="s">
        <v>199</v>
      </c>
      <c r="T43" s="48"/>
    </row>
    <row r="44" spans="1:20">
      <c r="A44" s="4">
        <v>40</v>
      </c>
      <c r="B44" s="17" t="s">
        <v>63</v>
      </c>
      <c r="C44" s="102" t="s">
        <v>340</v>
      </c>
      <c r="D44" s="48" t="s">
        <v>23</v>
      </c>
      <c r="E44" s="102" t="s">
        <v>341</v>
      </c>
      <c r="F44" s="48" t="s">
        <v>133</v>
      </c>
      <c r="G44" s="19">
        <v>37</v>
      </c>
      <c r="H44" s="19">
        <v>35</v>
      </c>
      <c r="I44" s="57">
        <f t="shared" si="0"/>
        <v>72</v>
      </c>
      <c r="J44" s="102">
        <v>8472853242</v>
      </c>
      <c r="K44" s="48" t="s">
        <v>604</v>
      </c>
      <c r="L44" s="48" t="s">
        <v>605</v>
      </c>
      <c r="M44" s="48">
        <v>9401081175</v>
      </c>
      <c r="N44" s="106" t="s">
        <v>606</v>
      </c>
      <c r="O44" s="110">
        <v>8812966109</v>
      </c>
      <c r="P44" s="49">
        <v>43636</v>
      </c>
      <c r="Q44" s="48" t="s">
        <v>219</v>
      </c>
      <c r="R44" s="48" t="s">
        <v>591</v>
      </c>
      <c r="S44" s="48" t="s">
        <v>199</v>
      </c>
      <c r="T44" s="48"/>
    </row>
    <row r="45" spans="1:20">
      <c r="A45" s="4">
        <v>41</v>
      </c>
      <c r="B45" s="17" t="s">
        <v>63</v>
      </c>
      <c r="C45" s="102" t="s">
        <v>554</v>
      </c>
      <c r="D45" s="48" t="s">
        <v>23</v>
      </c>
      <c r="E45" s="102" t="s">
        <v>555</v>
      </c>
      <c r="F45" s="48" t="s">
        <v>133</v>
      </c>
      <c r="G45" s="19">
        <v>18</v>
      </c>
      <c r="H45" s="19">
        <v>19</v>
      </c>
      <c r="I45" s="57">
        <f t="shared" si="0"/>
        <v>37</v>
      </c>
      <c r="J45" s="102">
        <v>9854826097</v>
      </c>
      <c r="K45" s="48" t="s">
        <v>604</v>
      </c>
      <c r="L45" s="48" t="s">
        <v>605</v>
      </c>
      <c r="M45" s="48">
        <v>9401081176</v>
      </c>
      <c r="N45" s="106" t="s">
        <v>606</v>
      </c>
      <c r="O45" s="110">
        <v>8812966110</v>
      </c>
      <c r="P45" s="49">
        <v>43637</v>
      </c>
      <c r="Q45" s="48" t="s">
        <v>225</v>
      </c>
      <c r="R45" s="48" t="s">
        <v>591</v>
      </c>
      <c r="S45" s="48" t="s">
        <v>199</v>
      </c>
      <c r="T45" s="48"/>
    </row>
    <row r="46" spans="1:20">
      <c r="A46" s="4">
        <v>42</v>
      </c>
      <c r="B46" s="17" t="s">
        <v>62</v>
      </c>
      <c r="C46" s="103" t="s">
        <v>556</v>
      </c>
      <c r="D46" s="105" t="s">
        <v>25</v>
      </c>
      <c r="E46" s="19"/>
      <c r="F46" s="48" t="s">
        <v>98</v>
      </c>
      <c r="G46" s="19">
        <v>12</v>
      </c>
      <c r="H46" s="19">
        <v>15</v>
      </c>
      <c r="I46" s="57">
        <f t="shared" si="0"/>
        <v>27</v>
      </c>
      <c r="J46" s="48">
        <v>9613227419</v>
      </c>
      <c r="K46" s="48" t="s">
        <v>588</v>
      </c>
      <c r="L46" s="48" t="s">
        <v>589</v>
      </c>
      <c r="M46" s="48">
        <v>8753890527</v>
      </c>
      <c r="N46" s="48" t="s">
        <v>590</v>
      </c>
      <c r="O46" s="48">
        <v>9707604007</v>
      </c>
      <c r="P46" s="49">
        <v>43637</v>
      </c>
      <c r="Q46" s="48" t="s">
        <v>225</v>
      </c>
      <c r="R46" s="48" t="s">
        <v>591</v>
      </c>
      <c r="S46" s="48" t="s">
        <v>199</v>
      </c>
      <c r="T46" s="48"/>
    </row>
    <row r="47" spans="1:20">
      <c r="A47" s="4">
        <v>43</v>
      </c>
      <c r="B47" s="17" t="s">
        <v>62</v>
      </c>
      <c r="C47" s="103" t="s">
        <v>557</v>
      </c>
      <c r="D47" s="104" t="s">
        <v>25</v>
      </c>
      <c r="E47" s="19"/>
      <c r="F47" s="48" t="s">
        <v>98</v>
      </c>
      <c r="G47" s="19">
        <v>12</v>
      </c>
      <c r="H47" s="19">
        <v>21</v>
      </c>
      <c r="I47" s="57">
        <f t="shared" si="0"/>
        <v>33</v>
      </c>
      <c r="J47" s="48">
        <v>9613109678</v>
      </c>
      <c r="K47" s="48" t="s">
        <v>588</v>
      </c>
      <c r="L47" s="48" t="s">
        <v>589</v>
      </c>
      <c r="M47" s="48">
        <v>8753890527</v>
      </c>
      <c r="N47" s="48" t="s">
        <v>590</v>
      </c>
      <c r="O47" s="48">
        <v>9707604007</v>
      </c>
      <c r="P47" s="49">
        <v>43637</v>
      </c>
      <c r="Q47" s="48" t="s">
        <v>225</v>
      </c>
      <c r="R47" s="48" t="s">
        <v>587</v>
      </c>
      <c r="S47" s="48" t="s">
        <v>199</v>
      </c>
      <c r="T47" s="48"/>
    </row>
    <row r="48" spans="1:20">
      <c r="A48" s="4">
        <v>44</v>
      </c>
      <c r="B48" s="17" t="s">
        <v>62</v>
      </c>
      <c r="C48" s="102" t="s">
        <v>558</v>
      </c>
      <c r="D48" s="48" t="s">
        <v>23</v>
      </c>
      <c r="E48" s="102" t="s">
        <v>559</v>
      </c>
      <c r="F48" s="48" t="s">
        <v>133</v>
      </c>
      <c r="G48" s="19">
        <v>11</v>
      </c>
      <c r="H48" s="19">
        <v>21</v>
      </c>
      <c r="I48" s="57">
        <f t="shared" si="0"/>
        <v>32</v>
      </c>
      <c r="J48" s="102">
        <v>9707155404</v>
      </c>
      <c r="K48" s="48" t="s">
        <v>604</v>
      </c>
      <c r="L48" s="48" t="s">
        <v>605</v>
      </c>
      <c r="M48" s="48">
        <v>9401081175</v>
      </c>
      <c r="N48" s="106" t="s">
        <v>606</v>
      </c>
      <c r="O48" s="110">
        <v>8812966109</v>
      </c>
      <c r="P48" s="49">
        <v>43640</v>
      </c>
      <c r="Q48" s="48" t="s">
        <v>235</v>
      </c>
      <c r="R48" s="48" t="s">
        <v>591</v>
      </c>
      <c r="S48" s="48" t="s">
        <v>199</v>
      </c>
      <c r="T48" s="48"/>
    </row>
    <row r="49" spans="1:20">
      <c r="A49" s="4">
        <v>45</v>
      </c>
      <c r="B49" s="17" t="s">
        <v>63</v>
      </c>
      <c r="C49" s="102" t="s">
        <v>560</v>
      </c>
      <c r="D49" s="48" t="s">
        <v>23</v>
      </c>
      <c r="E49" s="102" t="s">
        <v>561</v>
      </c>
      <c r="F49" s="48" t="s">
        <v>133</v>
      </c>
      <c r="G49" s="19">
        <v>20</v>
      </c>
      <c r="H49" s="19">
        <v>29</v>
      </c>
      <c r="I49" s="57">
        <f t="shared" si="0"/>
        <v>49</v>
      </c>
      <c r="J49" s="102"/>
      <c r="K49" s="48" t="s">
        <v>596</v>
      </c>
      <c r="L49" s="48" t="s">
        <v>597</v>
      </c>
      <c r="M49" s="48">
        <v>94355400</v>
      </c>
      <c r="N49" s="48" t="s">
        <v>598</v>
      </c>
      <c r="O49" s="48">
        <v>8011261194</v>
      </c>
      <c r="P49" s="49">
        <v>43640</v>
      </c>
      <c r="Q49" s="48" t="s">
        <v>235</v>
      </c>
      <c r="R49" s="48" t="s">
        <v>591</v>
      </c>
      <c r="S49" s="48" t="s">
        <v>199</v>
      </c>
      <c r="T49" s="48"/>
    </row>
    <row r="50" spans="1:20">
      <c r="A50" s="4">
        <v>46</v>
      </c>
      <c r="B50" s="17" t="s">
        <v>62</v>
      </c>
      <c r="C50" s="103" t="s">
        <v>562</v>
      </c>
      <c r="D50" s="105" t="s">
        <v>25</v>
      </c>
      <c r="E50" s="19"/>
      <c r="F50" s="48" t="s">
        <v>98</v>
      </c>
      <c r="G50" s="19">
        <v>21</v>
      </c>
      <c r="H50" s="19">
        <v>31</v>
      </c>
      <c r="I50" s="57">
        <f t="shared" si="0"/>
        <v>52</v>
      </c>
      <c r="J50" s="48">
        <v>9508541376</v>
      </c>
      <c r="K50" s="48" t="s">
        <v>588</v>
      </c>
      <c r="L50" s="48" t="s">
        <v>589</v>
      </c>
      <c r="M50" s="48">
        <v>8753890527</v>
      </c>
      <c r="N50" s="48" t="s">
        <v>590</v>
      </c>
      <c r="O50" s="48">
        <v>9707604007</v>
      </c>
      <c r="P50" s="49">
        <v>43640</v>
      </c>
      <c r="Q50" s="48" t="s">
        <v>235</v>
      </c>
      <c r="R50" s="48" t="s">
        <v>591</v>
      </c>
      <c r="S50" s="48" t="s">
        <v>199</v>
      </c>
      <c r="T50" s="48"/>
    </row>
    <row r="51" spans="1:20">
      <c r="A51" s="4">
        <v>47</v>
      </c>
      <c r="B51" s="17" t="s">
        <v>62</v>
      </c>
      <c r="C51" s="103" t="s">
        <v>563</v>
      </c>
      <c r="D51" s="104" t="s">
        <v>25</v>
      </c>
      <c r="E51" s="19"/>
      <c r="F51" s="48" t="s">
        <v>98</v>
      </c>
      <c r="G51" s="19">
        <v>36</v>
      </c>
      <c r="H51" s="19">
        <v>31</v>
      </c>
      <c r="I51" s="57">
        <f t="shared" si="0"/>
        <v>67</v>
      </c>
      <c r="J51" s="48">
        <v>9678316907</v>
      </c>
      <c r="K51" s="48" t="s">
        <v>588</v>
      </c>
      <c r="L51" s="48" t="s">
        <v>589</v>
      </c>
      <c r="M51" s="48">
        <v>8753890527</v>
      </c>
      <c r="N51" s="48" t="s">
        <v>590</v>
      </c>
      <c r="O51" s="48">
        <v>9707604007</v>
      </c>
      <c r="P51" s="49">
        <v>43641</v>
      </c>
      <c r="Q51" s="48" t="s">
        <v>197</v>
      </c>
      <c r="R51" s="48" t="s">
        <v>591</v>
      </c>
      <c r="S51" s="48" t="s">
        <v>199</v>
      </c>
      <c r="T51" s="48"/>
    </row>
    <row r="52" spans="1:20">
      <c r="A52" s="4">
        <v>48</v>
      </c>
      <c r="B52" s="17" t="s">
        <v>63</v>
      </c>
      <c r="C52" s="103" t="s">
        <v>564</v>
      </c>
      <c r="D52" s="48" t="s">
        <v>25</v>
      </c>
      <c r="E52" s="19"/>
      <c r="F52" s="48" t="s">
        <v>98</v>
      </c>
      <c r="G52" s="19">
        <v>26</v>
      </c>
      <c r="H52" s="19">
        <v>28</v>
      </c>
      <c r="I52" s="57">
        <f t="shared" si="0"/>
        <v>54</v>
      </c>
      <c r="J52" s="48">
        <v>9678914553</v>
      </c>
      <c r="K52" s="48" t="s">
        <v>607</v>
      </c>
      <c r="L52" s="48" t="s">
        <v>605</v>
      </c>
      <c r="M52" s="48">
        <v>9401081176</v>
      </c>
      <c r="N52" s="106" t="s">
        <v>606</v>
      </c>
      <c r="O52" s="110">
        <v>8812966110</v>
      </c>
      <c r="P52" s="49">
        <v>43641</v>
      </c>
      <c r="Q52" s="48" t="s">
        <v>197</v>
      </c>
      <c r="R52" s="48" t="s">
        <v>608</v>
      </c>
      <c r="S52" s="48" t="s">
        <v>199</v>
      </c>
      <c r="T52" s="48"/>
    </row>
    <row r="53" spans="1:20">
      <c r="A53" s="4">
        <v>49</v>
      </c>
      <c r="B53" s="17" t="s">
        <v>62</v>
      </c>
      <c r="C53" s="102" t="s">
        <v>565</v>
      </c>
      <c r="D53" s="48" t="s">
        <v>23</v>
      </c>
      <c r="E53" s="102" t="s">
        <v>327</v>
      </c>
      <c r="F53" s="48" t="s">
        <v>133</v>
      </c>
      <c r="G53" s="19">
        <v>16</v>
      </c>
      <c r="H53" s="19">
        <v>13</v>
      </c>
      <c r="I53" s="57">
        <f t="shared" si="0"/>
        <v>29</v>
      </c>
      <c r="J53" s="102">
        <v>8011999578</v>
      </c>
      <c r="K53" s="48" t="s">
        <v>604</v>
      </c>
      <c r="L53" s="48" t="s">
        <v>605</v>
      </c>
      <c r="M53" s="48">
        <v>9401081175</v>
      </c>
      <c r="N53" s="106" t="s">
        <v>606</v>
      </c>
      <c r="O53" s="110">
        <v>8812966109</v>
      </c>
      <c r="P53" s="49">
        <v>43642</v>
      </c>
      <c r="Q53" s="48" t="s">
        <v>595</v>
      </c>
      <c r="R53" s="48" t="s">
        <v>591</v>
      </c>
      <c r="S53" s="48" t="s">
        <v>199</v>
      </c>
      <c r="T53" s="48"/>
    </row>
    <row r="54" spans="1:20">
      <c r="A54" s="4">
        <v>50</v>
      </c>
      <c r="B54" s="17" t="s">
        <v>63</v>
      </c>
      <c r="C54" s="102" t="s">
        <v>366</v>
      </c>
      <c r="D54" s="105" t="s">
        <v>23</v>
      </c>
      <c r="E54" s="102" t="s">
        <v>367</v>
      </c>
      <c r="F54" s="48" t="s">
        <v>133</v>
      </c>
      <c r="G54" s="19">
        <v>34</v>
      </c>
      <c r="H54" s="19">
        <v>37</v>
      </c>
      <c r="I54" s="57">
        <f t="shared" si="0"/>
        <v>71</v>
      </c>
      <c r="J54" s="102">
        <v>9435833512</v>
      </c>
      <c r="K54" s="48" t="s">
        <v>604</v>
      </c>
      <c r="L54" s="48" t="s">
        <v>605</v>
      </c>
      <c r="M54" s="48">
        <v>9401081176</v>
      </c>
      <c r="N54" s="106" t="s">
        <v>606</v>
      </c>
      <c r="O54" s="110">
        <v>8812966110</v>
      </c>
      <c r="P54" s="49">
        <v>43642</v>
      </c>
      <c r="Q54" s="48" t="s">
        <v>595</v>
      </c>
      <c r="R54" s="48" t="s">
        <v>591</v>
      </c>
      <c r="S54" s="48" t="s">
        <v>199</v>
      </c>
      <c r="T54" s="48"/>
    </row>
    <row r="55" spans="1:20">
      <c r="A55" s="4">
        <v>51</v>
      </c>
      <c r="B55" s="17" t="s">
        <v>63</v>
      </c>
      <c r="C55" s="103" t="s">
        <v>566</v>
      </c>
      <c r="D55" s="104" t="s">
        <v>25</v>
      </c>
      <c r="E55" s="19"/>
      <c r="F55" s="48" t="s">
        <v>98</v>
      </c>
      <c r="G55" s="19">
        <v>31</v>
      </c>
      <c r="H55" s="19">
        <v>21</v>
      </c>
      <c r="I55" s="57">
        <f t="shared" si="0"/>
        <v>52</v>
      </c>
      <c r="J55" s="48">
        <v>9613267572</v>
      </c>
      <c r="K55" s="48" t="s">
        <v>588</v>
      </c>
      <c r="L55" s="48" t="s">
        <v>589</v>
      </c>
      <c r="M55" s="48">
        <v>8753890527</v>
      </c>
      <c r="N55" s="48" t="s">
        <v>590</v>
      </c>
      <c r="O55" s="48">
        <v>9707604007</v>
      </c>
      <c r="P55" s="49">
        <v>43643</v>
      </c>
      <c r="Q55" s="48" t="s">
        <v>219</v>
      </c>
      <c r="R55" s="48" t="s">
        <v>609</v>
      </c>
      <c r="S55" s="48" t="s">
        <v>199</v>
      </c>
      <c r="T55" s="48"/>
    </row>
    <row r="56" spans="1:20">
      <c r="A56" s="4">
        <v>52</v>
      </c>
      <c r="B56" s="17" t="s">
        <v>63</v>
      </c>
      <c r="C56" s="103" t="s">
        <v>567</v>
      </c>
      <c r="D56" s="105" t="s">
        <v>25</v>
      </c>
      <c r="E56" s="19"/>
      <c r="F56" s="48" t="s">
        <v>98</v>
      </c>
      <c r="G56" s="19">
        <v>37</v>
      </c>
      <c r="H56" s="19">
        <v>35</v>
      </c>
      <c r="I56" s="57">
        <f t="shared" si="0"/>
        <v>72</v>
      </c>
      <c r="J56" s="48">
        <v>9401223888</v>
      </c>
      <c r="K56" s="48" t="s">
        <v>588</v>
      </c>
      <c r="L56" s="48" t="s">
        <v>589</v>
      </c>
      <c r="M56" s="48">
        <v>8753890527</v>
      </c>
      <c r="N56" s="48" t="s">
        <v>590</v>
      </c>
      <c r="O56" s="48">
        <v>9707604007</v>
      </c>
      <c r="P56" s="49">
        <v>43643</v>
      </c>
      <c r="Q56" s="48" t="s">
        <v>219</v>
      </c>
      <c r="R56" s="48" t="s">
        <v>591</v>
      </c>
      <c r="S56" s="48" t="s">
        <v>199</v>
      </c>
      <c r="T56" s="48"/>
    </row>
    <row r="57" spans="1:20">
      <c r="A57" s="4">
        <v>53</v>
      </c>
      <c r="B57" s="17" t="s">
        <v>62</v>
      </c>
      <c r="C57" s="106" t="s">
        <v>568</v>
      </c>
      <c r="D57" s="107" t="s">
        <v>23</v>
      </c>
      <c r="E57" s="106" t="s">
        <v>569</v>
      </c>
      <c r="F57" s="48" t="s">
        <v>133</v>
      </c>
      <c r="G57" s="19">
        <v>26</v>
      </c>
      <c r="H57" s="19">
        <v>23</v>
      </c>
      <c r="I57" s="57">
        <f t="shared" si="0"/>
        <v>49</v>
      </c>
      <c r="J57" s="106">
        <v>7578091247</v>
      </c>
      <c r="K57" s="48" t="s">
        <v>283</v>
      </c>
      <c r="L57" s="48" t="s">
        <v>195</v>
      </c>
      <c r="M57" s="48">
        <v>9854691419</v>
      </c>
      <c r="N57" s="106" t="s">
        <v>196</v>
      </c>
      <c r="O57" s="110">
        <v>957764079</v>
      </c>
      <c r="P57" s="49">
        <v>43643</v>
      </c>
      <c r="Q57" s="48" t="s">
        <v>219</v>
      </c>
      <c r="R57" s="48" t="s">
        <v>592</v>
      </c>
      <c r="S57" s="48" t="s">
        <v>199</v>
      </c>
      <c r="T57" s="48"/>
    </row>
    <row r="58" spans="1:20">
      <c r="A58" s="4">
        <v>54</v>
      </c>
      <c r="B58" s="17" t="s">
        <v>62</v>
      </c>
      <c r="C58" s="106" t="s">
        <v>570</v>
      </c>
      <c r="D58" s="108" t="s">
        <v>23</v>
      </c>
      <c r="E58" s="106" t="s">
        <v>571</v>
      </c>
      <c r="F58" s="48" t="s">
        <v>133</v>
      </c>
      <c r="G58" s="108">
        <v>27</v>
      </c>
      <c r="H58" s="19">
        <v>20</v>
      </c>
      <c r="I58" s="57">
        <f t="shared" si="0"/>
        <v>47</v>
      </c>
      <c r="J58" s="106">
        <v>7896448755</v>
      </c>
      <c r="K58" s="48" t="s">
        <v>283</v>
      </c>
      <c r="L58" s="48" t="s">
        <v>195</v>
      </c>
      <c r="M58" s="48">
        <v>9854691419</v>
      </c>
      <c r="N58" s="106" t="s">
        <v>196</v>
      </c>
      <c r="O58" s="110">
        <v>957764079</v>
      </c>
      <c r="P58" s="49">
        <v>43644</v>
      </c>
      <c r="Q58" s="48" t="s">
        <v>225</v>
      </c>
      <c r="R58" s="48" t="s">
        <v>592</v>
      </c>
      <c r="S58" s="48" t="s">
        <v>199</v>
      </c>
      <c r="T58" s="48"/>
    </row>
    <row r="59" spans="1:20">
      <c r="A59" s="4">
        <v>55</v>
      </c>
      <c r="B59" s="106" t="s">
        <v>63</v>
      </c>
      <c r="C59" s="106" t="s">
        <v>572</v>
      </c>
      <c r="D59" s="48" t="s">
        <v>23</v>
      </c>
      <c r="E59" s="106" t="s">
        <v>573</v>
      </c>
      <c r="F59" s="48" t="s">
        <v>133</v>
      </c>
      <c r="G59" s="19">
        <v>31</v>
      </c>
      <c r="H59" s="19">
        <v>30</v>
      </c>
      <c r="I59" s="57">
        <f t="shared" si="0"/>
        <v>61</v>
      </c>
      <c r="J59" s="106">
        <v>9854266126</v>
      </c>
      <c r="K59" s="48" t="s">
        <v>283</v>
      </c>
      <c r="L59" s="48" t="s">
        <v>195</v>
      </c>
      <c r="M59" s="48">
        <v>9854691419</v>
      </c>
      <c r="N59" s="106" t="s">
        <v>196</v>
      </c>
      <c r="O59" s="110">
        <v>957764079</v>
      </c>
      <c r="P59" s="49">
        <v>43644</v>
      </c>
      <c r="Q59" s="48" t="s">
        <v>225</v>
      </c>
      <c r="R59" s="48" t="s">
        <v>592</v>
      </c>
      <c r="S59" s="48" t="s">
        <v>199</v>
      </c>
      <c r="T59" s="48"/>
    </row>
    <row r="60" spans="1:20">
      <c r="A60" s="4">
        <v>56</v>
      </c>
      <c r="B60" s="106" t="s">
        <v>62</v>
      </c>
      <c r="C60" s="106" t="s">
        <v>574</v>
      </c>
      <c r="D60" s="48" t="s">
        <v>23</v>
      </c>
      <c r="E60" s="106" t="s">
        <v>575</v>
      </c>
      <c r="F60" s="48" t="s">
        <v>133</v>
      </c>
      <c r="G60" s="19">
        <v>41</v>
      </c>
      <c r="H60" s="19">
        <v>20</v>
      </c>
      <c r="I60" s="57">
        <f t="shared" si="0"/>
        <v>61</v>
      </c>
      <c r="J60" s="106">
        <v>8751805784</v>
      </c>
      <c r="K60" s="48" t="s">
        <v>283</v>
      </c>
      <c r="L60" s="48" t="s">
        <v>195</v>
      </c>
      <c r="M60" s="48">
        <v>9854691419</v>
      </c>
      <c r="N60" s="106" t="s">
        <v>196</v>
      </c>
      <c r="O60" s="110">
        <v>957764079</v>
      </c>
      <c r="P60" s="49">
        <v>43644</v>
      </c>
      <c r="Q60" s="48" t="s">
        <v>225</v>
      </c>
      <c r="R60" s="48" t="s">
        <v>592</v>
      </c>
      <c r="S60" s="48" t="s">
        <v>199</v>
      </c>
      <c r="T60" s="48"/>
    </row>
    <row r="61" spans="1:20">
      <c r="A61" s="4">
        <v>57</v>
      </c>
      <c r="B61" s="17" t="s">
        <v>62</v>
      </c>
      <c r="C61" s="106" t="s">
        <v>576</v>
      </c>
      <c r="D61" s="48" t="s">
        <v>23</v>
      </c>
      <c r="E61" s="106" t="s">
        <v>577</v>
      </c>
      <c r="F61" s="48" t="s">
        <v>133</v>
      </c>
      <c r="G61" s="19">
        <v>26</v>
      </c>
      <c r="H61" s="19">
        <v>34</v>
      </c>
      <c r="I61" s="57">
        <f t="shared" si="0"/>
        <v>60</v>
      </c>
      <c r="J61" s="106">
        <v>7896997429</v>
      </c>
      <c r="K61" s="48" t="s">
        <v>610</v>
      </c>
      <c r="L61" s="48" t="s">
        <v>585</v>
      </c>
      <c r="M61" s="48">
        <v>9401310833</v>
      </c>
      <c r="N61" s="106" t="s">
        <v>586</v>
      </c>
      <c r="O61" s="110">
        <v>8751906127</v>
      </c>
      <c r="P61" s="49">
        <v>43644</v>
      </c>
      <c r="Q61" s="48" t="s">
        <v>225</v>
      </c>
      <c r="R61" s="48" t="s">
        <v>611</v>
      </c>
      <c r="S61" s="48" t="s">
        <v>199</v>
      </c>
      <c r="T61" s="48"/>
    </row>
    <row r="62" spans="1:20">
      <c r="A62" s="4">
        <v>58</v>
      </c>
      <c r="B62" s="17" t="s">
        <v>63</v>
      </c>
      <c r="C62" s="106" t="s">
        <v>578</v>
      </c>
      <c r="D62" s="48" t="s">
        <v>23</v>
      </c>
      <c r="E62" s="106" t="s">
        <v>579</v>
      </c>
      <c r="F62" s="48" t="s">
        <v>133</v>
      </c>
      <c r="G62" s="19">
        <v>34</v>
      </c>
      <c r="H62" s="19">
        <v>37</v>
      </c>
      <c r="I62" s="57">
        <f t="shared" si="0"/>
        <v>71</v>
      </c>
      <c r="J62" s="106">
        <v>9957911279</v>
      </c>
      <c r="K62" s="48" t="s">
        <v>610</v>
      </c>
      <c r="L62" s="48" t="s">
        <v>585</v>
      </c>
      <c r="M62" s="48">
        <v>9401310834</v>
      </c>
      <c r="N62" s="106" t="s">
        <v>586</v>
      </c>
      <c r="O62" s="110">
        <v>8751906127</v>
      </c>
      <c r="P62" s="49">
        <v>43645</v>
      </c>
      <c r="Q62" s="48" t="s">
        <v>612</v>
      </c>
      <c r="R62" s="48" t="s">
        <v>611</v>
      </c>
      <c r="S62" s="48" t="s">
        <v>199</v>
      </c>
      <c r="T62" s="48"/>
    </row>
    <row r="63" spans="1:20">
      <c r="A63" s="4">
        <v>59</v>
      </c>
      <c r="B63" s="17" t="s">
        <v>62</v>
      </c>
      <c r="C63" s="106" t="s">
        <v>580</v>
      </c>
      <c r="D63" s="48" t="s">
        <v>23</v>
      </c>
      <c r="E63" s="106" t="s">
        <v>581</v>
      </c>
      <c r="F63" s="48" t="s">
        <v>133</v>
      </c>
      <c r="G63" s="19">
        <v>22</v>
      </c>
      <c r="H63" s="19">
        <v>29</v>
      </c>
      <c r="I63" s="57">
        <f t="shared" si="0"/>
        <v>51</v>
      </c>
      <c r="J63" s="106">
        <v>9577743693</v>
      </c>
      <c r="K63" s="48" t="s">
        <v>607</v>
      </c>
      <c r="L63" s="48" t="s">
        <v>605</v>
      </c>
      <c r="M63" s="48">
        <v>9401081175</v>
      </c>
      <c r="N63" s="106" t="s">
        <v>606</v>
      </c>
      <c r="O63" s="110">
        <v>8812966109</v>
      </c>
      <c r="P63" s="49">
        <v>43645</v>
      </c>
      <c r="Q63" s="48" t="s">
        <v>612</v>
      </c>
      <c r="R63" s="48" t="s">
        <v>602</v>
      </c>
      <c r="S63" s="48" t="s">
        <v>199</v>
      </c>
      <c r="T63" s="48"/>
    </row>
    <row r="64" spans="1:20">
      <c r="A64" s="4">
        <v>60</v>
      </c>
      <c r="B64" s="17" t="s">
        <v>62</v>
      </c>
      <c r="C64" s="106" t="s">
        <v>582</v>
      </c>
      <c r="D64" s="48" t="s">
        <v>23</v>
      </c>
      <c r="E64" s="106" t="s">
        <v>583</v>
      </c>
      <c r="F64" s="48" t="s">
        <v>133</v>
      </c>
      <c r="G64" s="19">
        <v>24</v>
      </c>
      <c r="H64" s="19">
        <v>31</v>
      </c>
      <c r="I64" s="57">
        <f t="shared" si="0"/>
        <v>55</v>
      </c>
      <c r="J64" s="106">
        <v>9508063904</v>
      </c>
      <c r="K64" s="48" t="s">
        <v>607</v>
      </c>
      <c r="L64" s="48" t="s">
        <v>605</v>
      </c>
      <c r="M64" s="48">
        <v>9401081176</v>
      </c>
      <c r="N64" s="106" t="s">
        <v>606</v>
      </c>
      <c r="O64" s="110">
        <v>8812966110</v>
      </c>
      <c r="P64" s="49">
        <v>43645</v>
      </c>
      <c r="Q64" s="48" t="s">
        <v>612</v>
      </c>
      <c r="R64" s="48" t="s">
        <v>602</v>
      </c>
      <c r="S64" s="48" t="s">
        <v>199</v>
      </c>
      <c r="T64" s="48"/>
    </row>
    <row r="65" spans="1:20">
      <c r="A65" s="4">
        <v>61</v>
      </c>
      <c r="B65" s="17"/>
      <c r="C65" s="18"/>
      <c r="D65" s="18"/>
      <c r="E65" s="19"/>
      <c r="F65" s="18"/>
      <c r="G65" s="19"/>
      <c r="H65" s="19"/>
      <c r="I65" s="57">
        <f t="shared" si="0"/>
        <v>0</v>
      </c>
      <c r="J65" s="18"/>
      <c r="K65" s="18"/>
      <c r="L65" s="18"/>
      <c r="M65" s="18"/>
      <c r="N65" s="18"/>
      <c r="O65" s="18"/>
      <c r="P65" s="24"/>
      <c r="Q65" s="18"/>
      <c r="R65" s="18"/>
      <c r="S65" s="18"/>
      <c r="T65" s="18"/>
    </row>
    <row r="66" spans="1:20">
      <c r="A66" s="4">
        <v>62</v>
      </c>
      <c r="B66" s="17"/>
      <c r="C66" s="18"/>
      <c r="D66" s="18"/>
      <c r="E66" s="19"/>
      <c r="F66" s="18"/>
      <c r="G66" s="19"/>
      <c r="H66" s="19"/>
      <c r="I66" s="57">
        <f t="shared" si="0"/>
        <v>0</v>
      </c>
      <c r="J66" s="18"/>
      <c r="K66" s="18"/>
      <c r="L66" s="18"/>
      <c r="M66" s="18"/>
      <c r="N66" s="18"/>
      <c r="O66" s="18"/>
      <c r="P66" s="24"/>
      <c r="Q66" s="18"/>
      <c r="R66" s="18"/>
      <c r="S66" s="18"/>
      <c r="T66" s="18"/>
    </row>
    <row r="67" spans="1:20">
      <c r="A67" s="4">
        <v>63</v>
      </c>
      <c r="B67" s="17"/>
      <c r="C67" s="18"/>
      <c r="D67" s="18"/>
      <c r="E67" s="19"/>
      <c r="F67" s="18"/>
      <c r="G67" s="19"/>
      <c r="H67" s="19"/>
      <c r="I67" s="57">
        <f t="shared" si="0"/>
        <v>0</v>
      </c>
      <c r="J67" s="18"/>
      <c r="K67" s="18"/>
      <c r="L67" s="18"/>
      <c r="M67" s="18"/>
      <c r="N67" s="18"/>
      <c r="O67" s="18"/>
      <c r="P67" s="24"/>
      <c r="Q67" s="18"/>
      <c r="R67" s="18"/>
      <c r="S67" s="18"/>
      <c r="T67" s="18"/>
    </row>
    <row r="68" spans="1:20">
      <c r="A68" s="4">
        <v>64</v>
      </c>
      <c r="B68" s="17"/>
      <c r="C68" s="18"/>
      <c r="D68" s="18"/>
      <c r="E68" s="19"/>
      <c r="F68" s="18"/>
      <c r="G68" s="19"/>
      <c r="H68" s="19"/>
      <c r="I68" s="57">
        <f t="shared" si="0"/>
        <v>0</v>
      </c>
      <c r="J68" s="18"/>
      <c r="K68" s="18"/>
      <c r="L68" s="18"/>
      <c r="M68" s="18"/>
      <c r="N68" s="18"/>
      <c r="O68" s="18"/>
      <c r="P68" s="24"/>
      <c r="Q68" s="18"/>
      <c r="R68" s="18"/>
      <c r="S68" s="18"/>
      <c r="T68" s="18"/>
    </row>
    <row r="69" spans="1:20">
      <c r="A69" s="4">
        <v>65</v>
      </c>
      <c r="B69" s="17"/>
      <c r="C69" s="18"/>
      <c r="D69" s="18"/>
      <c r="E69" s="19"/>
      <c r="F69" s="18"/>
      <c r="G69" s="19"/>
      <c r="H69" s="19"/>
      <c r="I69" s="57">
        <f t="shared" si="0"/>
        <v>0</v>
      </c>
      <c r="J69" s="18"/>
      <c r="K69" s="18"/>
      <c r="L69" s="18"/>
      <c r="M69" s="18"/>
      <c r="N69" s="18"/>
      <c r="O69" s="18"/>
      <c r="P69" s="24"/>
      <c r="Q69" s="18"/>
      <c r="R69" s="18"/>
      <c r="S69" s="18"/>
      <c r="T69" s="18"/>
    </row>
    <row r="70" spans="1:20">
      <c r="A70" s="4">
        <v>66</v>
      </c>
      <c r="B70" s="17"/>
      <c r="C70" s="18"/>
      <c r="D70" s="18"/>
      <c r="E70" s="19"/>
      <c r="F70" s="18"/>
      <c r="G70" s="19"/>
      <c r="H70" s="19"/>
      <c r="I70" s="57">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7">
        <f t="shared" si="1"/>
        <v>0</v>
      </c>
      <c r="J71" s="18"/>
      <c r="K71" s="18"/>
      <c r="L71" s="18"/>
      <c r="M71" s="18"/>
      <c r="N71" s="18"/>
      <c r="O71" s="18"/>
      <c r="P71" s="24"/>
      <c r="Q71" s="18"/>
      <c r="R71" s="18"/>
      <c r="S71" s="18"/>
      <c r="T71" s="18"/>
    </row>
    <row r="72" spans="1:20">
      <c r="A72" s="4">
        <v>68</v>
      </c>
      <c r="B72" s="17"/>
      <c r="C72" s="18"/>
      <c r="D72" s="18"/>
      <c r="E72" s="19"/>
      <c r="F72" s="18"/>
      <c r="G72" s="19"/>
      <c r="H72" s="19"/>
      <c r="I72" s="57">
        <f t="shared" si="1"/>
        <v>0</v>
      </c>
      <c r="J72" s="18"/>
      <c r="K72" s="18"/>
      <c r="L72" s="18"/>
      <c r="M72" s="18"/>
      <c r="N72" s="18"/>
      <c r="O72" s="18"/>
      <c r="P72" s="24"/>
      <c r="Q72" s="18"/>
      <c r="R72" s="18"/>
      <c r="S72" s="18"/>
      <c r="T72" s="18"/>
    </row>
    <row r="73" spans="1:20">
      <c r="A73" s="4">
        <v>69</v>
      </c>
      <c r="B73" s="17"/>
      <c r="C73" s="18"/>
      <c r="D73" s="18"/>
      <c r="E73" s="19"/>
      <c r="F73" s="18"/>
      <c r="G73" s="19"/>
      <c r="H73" s="19"/>
      <c r="I73" s="57">
        <f t="shared" si="1"/>
        <v>0</v>
      </c>
      <c r="J73" s="18"/>
      <c r="K73" s="18"/>
      <c r="L73" s="18"/>
      <c r="M73" s="18"/>
      <c r="N73" s="18"/>
      <c r="O73" s="18"/>
      <c r="P73" s="24"/>
      <c r="Q73" s="18"/>
      <c r="R73" s="18"/>
      <c r="S73" s="18"/>
      <c r="T73" s="18"/>
    </row>
    <row r="74" spans="1:20">
      <c r="A74" s="4">
        <v>70</v>
      </c>
      <c r="B74" s="17"/>
      <c r="C74" s="18"/>
      <c r="D74" s="18"/>
      <c r="E74" s="19"/>
      <c r="F74" s="18"/>
      <c r="G74" s="19"/>
      <c r="H74" s="19"/>
      <c r="I74" s="57">
        <f t="shared" si="1"/>
        <v>0</v>
      </c>
      <c r="J74" s="18"/>
      <c r="K74" s="18"/>
      <c r="L74" s="18"/>
      <c r="M74" s="18"/>
      <c r="N74" s="18"/>
      <c r="O74" s="18"/>
      <c r="P74" s="24"/>
      <c r="Q74" s="18"/>
      <c r="R74" s="18"/>
      <c r="S74" s="18"/>
      <c r="T74" s="18"/>
    </row>
    <row r="75" spans="1:20">
      <c r="A75" s="4">
        <v>71</v>
      </c>
      <c r="B75" s="17"/>
      <c r="C75" s="18"/>
      <c r="D75" s="18"/>
      <c r="E75" s="19"/>
      <c r="F75" s="18"/>
      <c r="G75" s="19"/>
      <c r="H75" s="19"/>
      <c r="I75" s="57">
        <f t="shared" si="1"/>
        <v>0</v>
      </c>
      <c r="J75" s="18"/>
      <c r="K75" s="18"/>
      <c r="L75" s="18"/>
      <c r="M75" s="18"/>
      <c r="N75" s="18"/>
      <c r="O75" s="18"/>
      <c r="P75" s="24"/>
      <c r="Q75" s="18"/>
      <c r="R75" s="18"/>
      <c r="S75" s="18"/>
      <c r="T75" s="18"/>
    </row>
    <row r="76" spans="1:20">
      <c r="A76" s="4">
        <v>72</v>
      </c>
      <c r="B76" s="17"/>
      <c r="C76" s="18"/>
      <c r="D76" s="18"/>
      <c r="E76" s="19"/>
      <c r="F76" s="18"/>
      <c r="G76" s="19"/>
      <c r="H76" s="19"/>
      <c r="I76" s="57">
        <f t="shared" si="1"/>
        <v>0</v>
      </c>
      <c r="J76" s="18"/>
      <c r="K76" s="18"/>
      <c r="L76" s="18"/>
      <c r="M76" s="18"/>
      <c r="N76" s="18"/>
      <c r="O76" s="18"/>
      <c r="P76" s="24"/>
      <c r="Q76" s="18"/>
      <c r="R76" s="18"/>
      <c r="S76" s="18"/>
      <c r="T76" s="18"/>
    </row>
    <row r="77" spans="1:20">
      <c r="A77" s="4">
        <v>73</v>
      </c>
      <c r="B77" s="17"/>
      <c r="C77" s="18"/>
      <c r="D77" s="18"/>
      <c r="E77" s="19"/>
      <c r="F77" s="18"/>
      <c r="G77" s="19"/>
      <c r="H77" s="19"/>
      <c r="I77" s="57">
        <f t="shared" si="1"/>
        <v>0</v>
      </c>
      <c r="J77" s="18"/>
      <c r="K77" s="18"/>
      <c r="L77" s="18"/>
      <c r="M77" s="18"/>
      <c r="N77" s="18"/>
      <c r="O77" s="18"/>
      <c r="P77" s="24"/>
      <c r="Q77" s="18"/>
      <c r="R77" s="18"/>
      <c r="S77" s="18"/>
      <c r="T77" s="18"/>
    </row>
    <row r="78" spans="1:20">
      <c r="A78" s="4">
        <v>74</v>
      </c>
      <c r="B78" s="17"/>
      <c r="C78" s="18"/>
      <c r="D78" s="18"/>
      <c r="E78" s="19"/>
      <c r="F78" s="18"/>
      <c r="G78" s="19"/>
      <c r="H78" s="19"/>
      <c r="I78" s="57">
        <f t="shared" si="1"/>
        <v>0</v>
      </c>
      <c r="J78" s="18"/>
      <c r="K78" s="18"/>
      <c r="L78" s="18"/>
      <c r="M78" s="18"/>
      <c r="N78" s="18"/>
      <c r="O78" s="18"/>
      <c r="P78" s="24"/>
      <c r="Q78" s="18"/>
      <c r="R78" s="18"/>
      <c r="S78" s="18"/>
      <c r="T78" s="18"/>
    </row>
    <row r="79" spans="1:20">
      <c r="A79" s="4">
        <v>75</v>
      </c>
      <c r="B79" s="17"/>
      <c r="C79" s="18"/>
      <c r="D79" s="18"/>
      <c r="E79" s="19"/>
      <c r="F79" s="18"/>
      <c r="G79" s="19"/>
      <c r="H79" s="19"/>
      <c r="I79" s="57">
        <f t="shared" si="1"/>
        <v>0</v>
      </c>
      <c r="J79" s="18"/>
      <c r="K79" s="18"/>
      <c r="L79" s="18"/>
      <c r="M79" s="18"/>
      <c r="N79" s="18"/>
      <c r="O79" s="18"/>
      <c r="P79" s="24"/>
      <c r="Q79" s="18"/>
      <c r="R79" s="18"/>
      <c r="S79" s="18"/>
      <c r="T79" s="18"/>
    </row>
    <row r="80" spans="1:20">
      <c r="A80" s="4">
        <v>76</v>
      </c>
      <c r="B80" s="17"/>
      <c r="C80" s="18"/>
      <c r="D80" s="18"/>
      <c r="E80" s="19"/>
      <c r="F80" s="18"/>
      <c r="G80" s="19"/>
      <c r="H80" s="19"/>
      <c r="I80" s="57">
        <f t="shared" si="1"/>
        <v>0</v>
      </c>
      <c r="J80" s="18"/>
      <c r="K80" s="18"/>
      <c r="L80" s="18"/>
      <c r="M80" s="18"/>
      <c r="N80" s="18"/>
      <c r="O80" s="18"/>
      <c r="P80" s="24"/>
      <c r="Q80" s="18"/>
      <c r="R80" s="18"/>
      <c r="S80" s="18"/>
      <c r="T80" s="18"/>
    </row>
    <row r="81" spans="1:20">
      <c r="A81" s="4">
        <v>77</v>
      </c>
      <c r="B81" s="17"/>
      <c r="C81" s="18"/>
      <c r="D81" s="18"/>
      <c r="E81" s="19"/>
      <c r="F81" s="18"/>
      <c r="G81" s="19"/>
      <c r="H81" s="19"/>
      <c r="I81" s="57">
        <f t="shared" si="1"/>
        <v>0</v>
      </c>
      <c r="J81" s="18"/>
      <c r="K81" s="18"/>
      <c r="L81" s="18"/>
      <c r="M81" s="18"/>
      <c r="N81" s="18"/>
      <c r="O81" s="18"/>
      <c r="P81" s="24"/>
      <c r="Q81" s="18"/>
      <c r="R81" s="18"/>
      <c r="S81" s="18"/>
      <c r="T81" s="18"/>
    </row>
    <row r="82" spans="1:20">
      <c r="A82" s="4">
        <v>78</v>
      </c>
      <c r="B82" s="17"/>
      <c r="C82" s="18"/>
      <c r="D82" s="18"/>
      <c r="E82" s="19"/>
      <c r="F82" s="18"/>
      <c r="G82" s="19"/>
      <c r="H82" s="19"/>
      <c r="I82" s="57">
        <f t="shared" si="1"/>
        <v>0</v>
      </c>
      <c r="J82" s="18"/>
      <c r="K82" s="18"/>
      <c r="L82" s="18"/>
      <c r="M82" s="18"/>
      <c r="N82" s="18"/>
      <c r="O82" s="18"/>
      <c r="P82" s="24"/>
      <c r="Q82" s="18"/>
      <c r="R82" s="18"/>
      <c r="S82" s="18"/>
      <c r="T82" s="18"/>
    </row>
    <row r="83" spans="1:20">
      <c r="A83" s="4">
        <v>79</v>
      </c>
      <c r="B83" s="17"/>
      <c r="C83" s="18"/>
      <c r="D83" s="18"/>
      <c r="E83" s="19"/>
      <c r="F83" s="18"/>
      <c r="G83" s="19"/>
      <c r="H83" s="19"/>
      <c r="I83" s="57">
        <f t="shared" si="1"/>
        <v>0</v>
      </c>
      <c r="J83" s="18"/>
      <c r="K83" s="18"/>
      <c r="L83" s="18"/>
      <c r="M83" s="18"/>
      <c r="N83" s="18"/>
      <c r="O83" s="18"/>
      <c r="P83" s="24"/>
      <c r="Q83" s="18"/>
      <c r="R83" s="18"/>
      <c r="S83" s="18"/>
      <c r="T83" s="18"/>
    </row>
    <row r="84" spans="1:20">
      <c r="A84" s="4">
        <v>80</v>
      </c>
      <c r="B84" s="17"/>
      <c r="C84" s="18"/>
      <c r="D84" s="18"/>
      <c r="E84" s="19"/>
      <c r="F84" s="18"/>
      <c r="G84" s="19"/>
      <c r="H84" s="19"/>
      <c r="I84" s="57">
        <f t="shared" si="1"/>
        <v>0</v>
      </c>
      <c r="J84" s="18"/>
      <c r="K84" s="18"/>
      <c r="L84" s="18"/>
      <c r="M84" s="18"/>
      <c r="N84" s="18"/>
      <c r="O84" s="18"/>
      <c r="P84" s="24"/>
      <c r="Q84" s="18"/>
      <c r="R84" s="18"/>
      <c r="S84" s="18"/>
      <c r="T84" s="18"/>
    </row>
    <row r="85" spans="1:20">
      <c r="A85" s="4">
        <v>81</v>
      </c>
      <c r="B85" s="17"/>
      <c r="C85" s="18"/>
      <c r="D85" s="18"/>
      <c r="E85" s="19"/>
      <c r="F85" s="18"/>
      <c r="G85" s="19"/>
      <c r="H85" s="19"/>
      <c r="I85" s="57">
        <f t="shared" si="1"/>
        <v>0</v>
      </c>
      <c r="J85" s="18"/>
      <c r="K85" s="18"/>
      <c r="L85" s="18"/>
      <c r="M85" s="18"/>
      <c r="N85" s="18"/>
      <c r="O85" s="18"/>
      <c r="P85" s="24"/>
      <c r="Q85" s="18"/>
      <c r="R85" s="18"/>
      <c r="S85" s="18"/>
      <c r="T85" s="18"/>
    </row>
    <row r="86" spans="1:20">
      <c r="A86" s="4">
        <v>82</v>
      </c>
      <c r="B86" s="17"/>
      <c r="C86" s="18"/>
      <c r="D86" s="18"/>
      <c r="E86" s="19"/>
      <c r="F86" s="18"/>
      <c r="G86" s="19"/>
      <c r="H86" s="19"/>
      <c r="I86" s="57">
        <f t="shared" si="1"/>
        <v>0</v>
      </c>
      <c r="J86" s="18"/>
      <c r="K86" s="18"/>
      <c r="L86" s="18"/>
      <c r="M86" s="18"/>
      <c r="N86" s="18"/>
      <c r="O86" s="18"/>
      <c r="P86" s="24"/>
      <c r="Q86" s="18"/>
      <c r="R86" s="18"/>
      <c r="S86" s="18"/>
      <c r="T86" s="18"/>
    </row>
    <row r="87" spans="1:20">
      <c r="A87" s="4">
        <v>83</v>
      </c>
      <c r="B87" s="17"/>
      <c r="C87" s="18"/>
      <c r="D87" s="18"/>
      <c r="E87" s="19"/>
      <c r="F87" s="18"/>
      <c r="G87" s="19"/>
      <c r="H87" s="19"/>
      <c r="I87" s="57">
        <f t="shared" si="1"/>
        <v>0</v>
      </c>
      <c r="J87" s="18"/>
      <c r="K87" s="18"/>
      <c r="L87" s="18"/>
      <c r="M87" s="18"/>
      <c r="N87" s="18"/>
      <c r="O87" s="18"/>
      <c r="P87" s="24"/>
      <c r="Q87" s="18"/>
      <c r="R87" s="18"/>
      <c r="S87" s="18"/>
      <c r="T87" s="18"/>
    </row>
    <row r="88" spans="1:20">
      <c r="A88" s="4">
        <v>84</v>
      </c>
      <c r="B88" s="17"/>
      <c r="C88" s="18"/>
      <c r="D88" s="18"/>
      <c r="E88" s="19"/>
      <c r="F88" s="18"/>
      <c r="G88" s="19"/>
      <c r="H88" s="19"/>
      <c r="I88" s="57">
        <f t="shared" si="1"/>
        <v>0</v>
      </c>
      <c r="J88" s="18"/>
      <c r="K88" s="18"/>
      <c r="L88" s="18"/>
      <c r="M88" s="18"/>
      <c r="N88" s="18"/>
      <c r="O88" s="18"/>
      <c r="P88" s="24"/>
      <c r="Q88" s="18"/>
      <c r="R88" s="18"/>
      <c r="S88" s="18"/>
      <c r="T88" s="18"/>
    </row>
    <row r="89" spans="1:20">
      <c r="A89" s="4">
        <v>85</v>
      </c>
      <c r="B89" s="17"/>
      <c r="C89" s="18"/>
      <c r="D89" s="18"/>
      <c r="E89" s="19"/>
      <c r="F89" s="18"/>
      <c r="G89" s="19"/>
      <c r="H89" s="19"/>
      <c r="I89" s="57">
        <f t="shared" si="1"/>
        <v>0</v>
      </c>
      <c r="J89" s="18"/>
      <c r="K89" s="18"/>
      <c r="L89" s="18"/>
      <c r="M89" s="18"/>
      <c r="N89" s="18"/>
      <c r="O89" s="18"/>
      <c r="P89" s="24"/>
      <c r="Q89" s="18"/>
      <c r="R89" s="18"/>
      <c r="S89" s="18"/>
      <c r="T89" s="18"/>
    </row>
    <row r="90" spans="1:20">
      <c r="A90" s="4">
        <v>86</v>
      </c>
      <c r="B90" s="17"/>
      <c r="C90" s="18"/>
      <c r="D90" s="18"/>
      <c r="E90" s="19"/>
      <c r="F90" s="18"/>
      <c r="G90" s="19"/>
      <c r="H90" s="19"/>
      <c r="I90" s="57">
        <f t="shared" si="1"/>
        <v>0</v>
      </c>
      <c r="J90" s="18"/>
      <c r="K90" s="18"/>
      <c r="L90" s="18"/>
      <c r="M90" s="18"/>
      <c r="N90" s="18"/>
      <c r="O90" s="18"/>
      <c r="P90" s="24"/>
      <c r="Q90" s="18"/>
      <c r="R90" s="18"/>
      <c r="S90" s="18"/>
      <c r="T90" s="18"/>
    </row>
    <row r="91" spans="1:20">
      <c r="A91" s="4">
        <v>87</v>
      </c>
      <c r="B91" s="17"/>
      <c r="C91" s="18"/>
      <c r="D91" s="18"/>
      <c r="E91" s="19"/>
      <c r="F91" s="18"/>
      <c r="G91" s="19"/>
      <c r="H91" s="19"/>
      <c r="I91" s="57">
        <f t="shared" si="1"/>
        <v>0</v>
      </c>
      <c r="J91" s="18"/>
      <c r="K91" s="18"/>
      <c r="L91" s="18"/>
      <c r="M91" s="18"/>
      <c r="N91" s="18"/>
      <c r="O91" s="18"/>
      <c r="P91" s="24"/>
      <c r="Q91" s="18"/>
      <c r="R91" s="18"/>
      <c r="S91" s="18"/>
      <c r="T91" s="18"/>
    </row>
    <row r="92" spans="1:20">
      <c r="A92" s="4">
        <v>88</v>
      </c>
      <c r="B92" s="17"/>
      <c r="C92" s="18"/>
      <c r="D92" s="18"/>
      <c r="E92" s="19"/>
      <c r="F92" s="18"/>
      <c r="G92" s="19"/>
      <c r="H92" s="19"/>
      <c r="I92" s="57">
        <f t="shared" si="1"/>
        <v>0</v>
      </c>
      <c r="J92" s="18"/>
      <c r="K92" s="18"/>
      <c r="L92" s="18"/>
      <c r="M92" s="18"/>
      <c r="N92" s="18"/>
      <c r="O92" s="18"/>
      <c r="P92" s="24"/>
      <c r="Q92" s="18"/>
      <c r="R92" s="18"/>
      <c r="S92" s="18"/>
      <c r="T92" s="18"/>
    </row>
    <row r="93" spans="1:20">
      <c r="A93" s="4">
        <v>89</v>
      </c>
      <c r="B93" s="17"/>
      <c r="C93" s="18"/>
      <c r="D93" s="18"/>
      <c r="E93" s="19"/>
      <c r="F93" s="18"/>
      <c r="G93" s="19"/>
      <c r="H93" s="19"/>
      <c r="I93" s="57">
        <f t="shared" si="1"/>
        <v>0</v>
      </c>
      <c r="J93" s="18"/>
      <c r="K93" s="18"/>
      <c r="L93" s="18"/>
      <c r="M93" s="18"/>
      <c r="N93" s="18"/>
      <c r="O93" s="18"/>
      <c r="P93" s="24"/>
      <c r="Q93" s="18"/>
      <c r="R93" s="18"/>
      <c r="S93" s="18"/>
      <c r="T93" s="18"/>
    </row>
    <row r="94" spans="1:20">
      <c r="A94" s="4">
        <v>90</v>
      </c>
      <c r="B94" s="17"/>
      <c r="C94" s="18"/>
      <c r="D94" s="18"/>
      <c r="E94" s="19"/>
      <c r="F94" s="18"/>
      <c r="G94" s="19"/>
      <c r="H94" s="19"/>
      <c r="I94" s="57">
        <f t="shared" si="1"/>
        <v>0</v>
      </c>
      <c r="J94" s="18"/>
      <c r="K94" s="18"/>
      <c r="L94" s="18"/>
      <c r="M94" s="18"/>
      <c r="N94" s="18"/>
      <c r="O94" s="18"/>
      <c r="P94" s="24"/>
      <c r="Q94" s="18"/>
      <c r="R94" s="18"/>
      <c r="S94" s="18"/>
      <c r="T94" s="18"/>
    </row>
    <row r="95" spans="1:20">
      <c r="A95" s="4">
        <v>91</v>
      </c>
      <c r="B95" s="17"/>
      <c r="C95" s="18"/>
      <c r="D95" s="18"/>
      <c r="E95" s="19"/>
      <c r="F95" s="18"/>
      <c r="G95" s="19"/>
      <c r="H95" s="19"/>
      <c r="I95" s="57">
        <f t="shared" si="1"/>
        <v>0</v>
      </c>
      <c r="J95" s="18"/>
      <c r="K95" s="18"/>
      <c r="L95" s="18"/>
      <c r="M95" s="18"/>
      <c r="N95" s="18"/>
      <c r="O95" s="18"/>
      <c r="P95" s="24"/>
      <c r="Q95" s="18"/>
      <c r="R95" s="18"/>
      <c r="S95" s="18"/>
      <c r="T95" s="18"/>
    </row>
    <row r="96" spans="1:20">
      <c r="A96" s="4">
        <v>92</v>
      </c>
      <c r="B96" s="17"/>
      <c r="C96" s="18"/>
      <c r="D96" s="18"/>
      <c r="E96" s="19"/>
      <c r="F96" s="18"/>
      <c r="G96" s="19"/>
      <c r="H96" s="19"/>
      <c r="I96" s="57">
        <f t="shared" si="1"/>
        <v>0</v>
      </c>
      <c r="J96" s="18"/>
      <c r="K96" s="18"/>
      <c r="L96" s="18"/>
      <c r="M96" s="18"/>
      <c r="N96" s="18"/>
      <c r="O96" s="18"/>
      <c r="P96" s="24"/>
      <c r="Q96" s="18"/>
      <c r="R96" s="18"/>
      <c r="S96" s="18"/>
      <c r="T96" s="18"/>
    </row>
    <row r="97" spans="1:20">
      <c r="A97" s="4">
        <v>93</v>
      </c>
      <c r="B97" s="17"/>
      <c r="C97" s="18"/>
      <c r="D97" s="18"/>
      <c r="E97" s="19"/>
      <c r="F97" s="18"/>
      <c r="G97" s="19"/>
      <c r="H97" s="19"/>
      <c r="I97" s="57">
        <f t="shared" si="1"/>
        <v>0</v>
      </c>
      <c r="J97" s="18"/>
      <c r="K97" s="18"/>
      <c r="L97" s="18"/>
      <c r="M97" s="18"/>
      <c r="N97" s="18"/>
      <c r="O97" s="18"/>
      <c r="P97" s="24"/>
      <c r="Q97" s="18"/>
      <c r="R97" s="18"/>
      <c r="S97" s="18"/>
      <c r="T97" s="18"/>
    </row>
    <row r="98" spans="1:20">
      <c r="A98" s="4">
        <v>94</v>
      </c>
      <c r="B98" s="17"/>
      <c r="C98" s="18"/>
      <c r="D98" s="18"/>
      <c r="E98" s="19"/>
      <c r="F98" s="18"/>
      <c r="G98" s="19"/>
      <c r="H98" s="19"/>
      <c r="I98" s="57">
        <f t="shared" si="1"/>
        <v>0</v>
      </c>
      <c r="J98" s="18"/>
      <c r="K98" s="18"/>
      <c r="L98" s="18"/>
      <c r="M98" s="18"/>
      <c r="N98" s="18"/>
      <c r="O98" s="18"/>
      <c r="P98" s="24"/>
      <c r="Q98" s="18"/>
      <c r="R98" s="18"/>
      <c r="S98" s="18"/>
      <c r="T98" s="18"/>
    </row>
    <row r="99" spans="1:20">
      <c r="A99" s="4">
        <v>95</v>
      </c>
      <c r="B99" s="17"/>
      <c r="C99" s="18"/>
      <c r="D99" s="18"/>
      <c r="E99" s="19"/>
      <c r="F99" s="18"/>
      <c r="G99" s="19"/>
      <c r="H99" s="19"/>
      <c r="I99" s="57">
        <f t="shared" si="1"/>
        <v>0</v>
      </c>
      <c r="J99" s="18"/>
      <c r="K99" s="18"/>
      <c r="L99" s="18"/>
      <c r="M99" s="18"/>
      <c r="N99" s="18"/>
      <c r="O99" s="18"/>
      <c r="P99" s="24"/>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60</v>
      </c>
      <c r="D165" s="21"/>
      <c r="E165" s="13"/>
      <c r="F165" s="21"/>
      <c r="G165" s="58">
        <f>SUM(G5:G164)</f>
        <v>1466</v>
      </c>
      <c r="H165" s="58">
        <f>SUM(H5:H164)</f>
        <v>1438</v>
      </c>
      <c r="I165" s="58">
        <f>SUM(I5:I164)</f>
        <v>2904</v>
      </c>
      <c r="J165" s="21"/>
      <c r="K165" s="21"/>
      <c r="L165" s="21"/>
      <c r="M165" s="21"/>
      <c r="N165" s="21"/>
      <c r="O165" s="21"/>
      <c r="P165" s="14"/>
      <c r="Q165" s="21"/>
      <c r="R165" s="21"/>
      <c r="S165" s="21"/>
      <c r="T165" s="12"/>
    </row>
    <row r="166" spans="1:20">
      <c r="A166" s="44" t="s">
        <v>62</v>
      </c>
      <c r="B166" s="10">
        <f>COUNTIF(B$5:B$164,"Team 1")</f>
        <v>30</v>
      </c>
      <c r="C166" s="44" t="s">
        <v>25</v>
      </c>
      <c r="D166" s="10">
        <f>COUNTIF(D5:D164,"Anganwadi")</f>
        <v>25</v>
      </c>
    </row>
    <row r="167" spans="1:20">
      <c r="A167" s="44" t="s">
        <v>63</v>
      </c>
      <c r="B167" s="10">
        <f>COUNTIF(B$6:B$164,"Team 2")</f>
        <v>30</v>
      </c>
      <c r="C167" s="44" t="s">
        <v>23</v>
      </c>
      <c r="D167" s="10">
        <f>COUNTIF(D5:D164,"School")</f>
        <v>35</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G85" sqref="G85"/>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84" t="s">
        <v>70</v>
      </c>
      <c r="B1" s="184"/>
      <c r="C1" s="184"/>
      <c r="D1" s="53"/>
      <c r="E1" s="53"/>
      <c r="F1" s="53"/>
      <c r="G1" s="53"/>
      <c r="H1" s="53"/>
      <c r="I1" s="53"/>
      <c r="J1" s="53"/>
      <c r="K1" s="53"/>
      <c r="L1" s="53"/>
      <c r="M1" s="186"/>
      <c r="N1" s="186"/>
      <c r="O1" s="186"/>
      <c r="P1" s="186"/>
      <c r="Q1" s="186"/>
      <c r="R1" s="186"/>
      <c r="S1" s="186"/>
      <c r="T1" s="186"/>
    </row>
    <row r="2" spans="1:20">
      <c r="A2" s="180" t="s">
        <v>59</v>
      </c>
      <c r="B2" s="181"/>
      <c r="C2" s="181"/>
      <c r="D2" s="25">
        <v>43647</v>
      </c>
      <c r="E2" s="22"/>
      <c r="F2" s="22"/>
      <c r="G2" s="22"/>
      <c r="H2" s="22"/>
      <c r="I2" s="22"/>
      <c r="J2" s="22"/>
      <c r="K2" s="22"/>
      <c r="L2" s="22"/>
      <c r="M2" s="22"/>
      <c r="N2" s="22"/>
      <c r="O2" s="22"/>
      <c r="P2" s="22"/>
      <c r="Q2" s="22"/>
      <c r="R2" s="22"/>
      <c r="S2" s="22"/>
    </row>
    <row r="3" spans="1:20" ht="24" customHeight="1">
      <c r="A3" s="176" t="s">
        <v>14</v>
      </c>
      <c r="B3" s="178" t="s">
        <v>61</v>
      </c>
      <c r="C3" s="175" t="s">
        <v>7</v>
      </c>
      <c r="D3" s="175" t="s">
        <v>55</v>
      </c>
      <c r="E3" s="175" t="s">
        <v>16</v>
      </c>
      <c r="F3" s="182" t="s">
        <v>17</v>
      </c>
      <c r="G3" s="175" t="s">
        <v>8</v>
      </c>
      <c r="H3" s="175"/>
      <c r="I3" s="175"/>
      <c r="J3" s="175" t="s">
        <v>31</v>
      </c>
      <c r="K3" s="178" t="s">
        <v>33</v>
      </c>
      <c r="L3" s="178" t="s">
        <v>50</v>
      </c>
      <c r="M3" s="178" t="s">
        <v>51</v>
      </c>
      <c r="N3" s="178" t="s">
        <v>34</v>
      </c>
      <c r="O3" s="178" t="s">
        <v>35</v>
      </c>
      <c r="P3" s="176" t="s">
        <v>54</v>
      </c>
      <c r="Q3" s="175" t="s">
        <v>52</v>
      </c>
      <c r="R3" s="175" t="s">
        <v>32</v>
      </c>
      <c r="S3" s="175" t="s">
        <v>53</v>
      </c>
      <c r="T3" s="175" t="s">
        <v>13</v>
      </c>
    </row>
    <row r="4" spans="1:20" ht="25.5" customHeight="1">
      <c r="A4" s="176"/>
      <c r="B4" s="183"/>
      <c r="C4" s="175"/>
      <c r="D4" s="175"/>
      <c r="E4" s="175"/>
      <c r="F4" s="182"/>
      <c r="G4" s="23" t="s">
        <v>9</v>
      </c>
      <c r="H4" s="23" t="s">
        <v>10</v>
      </c>
      <c r="I4" s="23" t="s">
        <v>11</v>
      </c>
      <c r="J4" s="175"/>
      <c r="K4" s="179"/>
      <c r="L4" s="179"/>
      <c r="M4" s="179"/>
      <c r="N4" s="179"/>
      <c r="O4" s="179"/>
      <c r="P4" s="176"/>
      <c r="Q4" s="176"/>
      <c r="R4" s="175"/>
      <c r="S4" s="175"/>
      <c r="T4" s="175"/>
    </row>
    <row r="5" spans="1:20">
      <c r="A5" s="4">
        <v>1</v>
      </c>
      <c r="B5" s="111" t="s">
        <v>62</v>
      </c>
      <c r="C5" s="112" t="s">
        <v>613</v>
      </c>
      <c r="D5" s="113" t="s">
        <v>25</v>
      </c>
      <c r="E5" s="114">
        <v>54</v>
      </c>
      <c r="F5" s="115" t="s">
        <v>98</v>
      </c>
      <c r="G5" s="114">
        <v>31</v>
      </c>
      <c r="H5" s="114">
        <v>30</v>
      </c>
      <c r="I5" s="57">
        <f>SUM(G5:H5)</f>
        <v>61</v>
      </c>
      <c r="J5" s="113">
        <v>9435947469</v>
      </c>
      <c r="K5" s="113" t="s">
        <v>610</v>
      </c>
      <c r="L5" s="113" t="s">
        <v>585</v>
      </c>
      <c r="M5" s="113">
        <v>9401310831</v>
      </c>
      <c r="N5" s="121" t="s">
        <v>690</v>
      </c>
      <c r="O5" s="122">
        <v>8751906127</v>
      </c>
      <c r="P5" s="123">
        <v>43648</v>
      </c>
      <c r="Q5" s="113" t="s">
        <v>197</v>
      </c>
      <c r="R5" s="113" t="s">
        <v>592</v>
      </c>
      <c r="S5" s="113" t="s">
        <v>199</v>
      </c>
      <c r="T5" s="18"/>
    </row>
    <row r="6" spans="1:20">
      <c r="A6" s="4">
        <v>2</v>
      </c>
      <c r="B6" s="111" t="s">
        <v>62</v>
      </c>
      <c r="C6" s="112" t="s">
        <v>614</v>
      </c>
      <c r="D6" s="113" t="s">
        <v>25</v>
      </c>
      <c r="E6" s="114">
        <v>55</v>
      </c>
      <c r="F6" s="115" t="s">
        <v>98</v>
      </c>
      <c r="G6" s="114">
        <v>31</v>
      </c>
      <c r="H6" s="114">
        <v>23</v>
      </c>
      <c r="I6" s="57">
        <f t="shared" ref="I6:I69" si="0">SUM(G6:H6)</f>
        <v>54</v>
      </c>
      <c r="J6" s="117">
        <v>8749922531</v>
      </c>
      <c r="K6" s="113" t="s">
        <v>610</v>
      </c>
      <c r="L6" s="113" t="s">
        <v>585</v>
      </c>
      <c r="M6" s="113">
        <v>9401310831</v>
      </c>
      <c r="N6" s="121" t="s">
        <v>690</v>
      </c>
      <c r="O6" s="122">
        <v>8751906127</v>
      </c>
      <c r="P6" s="123">
        <v>43648</v>
      </c>
      <c r="Q6" s="113" t="s">
        <v>197</v>
      </c>
      <c r="R6" s="113" t="s">
        <v>592</v>
      </c>
      <c r="S6" s="113" t="s">
        <v>199</v>
      </c>
      <c r="T6" s="18"/>
    </row>
    <row r="7" spans="1:20">
      <c r="A7" s="4">
        <v>3</v>
      </c>
      <c r="B7" s="111" t="s">
        <v>63</v>
      </c>
      <c r="C7" s="112" t="s">
        <v>615</v>
      </c>
      <c r="D7" s="113" t="s">
        <v>25</v>
      </c>
      <c r="E7" s="114">
        <v>53</v>
      </c>
      <c r="F7" s="115" t="s">
        <v>98</v>
      </c>
      <c r="G7" s="114">
        <v>26</v>
      </c>
      <c r="H7" s="114">
        <v>21</v>
      </c>
      <c r="I7" s="57">
        <f t="shared" si="0"/>
        <v>47</v>
      </c>
      <c r="J7" s="113">
        <v>9577650443</v>
      </c>
      <c r="K7" s="72" t="s">
        <v>201</v>
      </c>
      <c r="L7" s="72" t="s">
        <v>202</v>
      </c>
      <c r="M7" s="72">
        <v>9401452911</v>
      </c>
      <c r="N7" s="86" t="s">
        <v>203</v>
      </c>
      <c r="O7" s="66">
        <v>9577213040</v>
      </c>
      <c r="P7" s="123">
        <v>43648</v>
      </c>
      <c r="Q7" s="113" t="s">
        <v>197</v>
      </c>
      <c r="R7" s="113" t="s">
        <v>691</v>
      </c>
      <c r="S7" s="113" t="s">
        <v>199</v>
      </c>
      <c r="T7" s="18"/>
    </row>
    <row r="8" spans="1:20">
      <c r="A8" s="4">
        <v>4</v>
      </c>
      <c r="B8" s="111" t="s">
        <v>63</v>
      </c>
      <c r="C8" s="112" t="s">
        <v>616</v>
      </c>
      <c r="D8" s="113" t="s">
        <v>25</v>
      </c>
      <c r="E8" s="114">
        <v>52</v>
      </c>
      <c r="F8" s="115" t="s">
        <v>98</v>
      </c>
      <c r="G8" s="114">
        <v>28</v>
      </c>
      <c r="H8" s="114">
        <v>26</v>
      </c>
      <c r="I8" s="57">
        <f t="shared" si="0"/>
        <v>54</v>
      </c>
      <c r="J8" s="113">
        <v>8876632948</v>
      </c>
      <c r="K8" s="72" t="s">
        <v>201</v>
      </c>
      <c r="L8" s="72" t="s">
        <v>202</v>
      </c>
      <c r="M8" s="72">
        <v>9401452911</v>
      </c>
      <c r="N8" s="86" t="s">
        <v>203</v>
      </c>
      <c r="O8" s="66">
        <v>9577213040</v>
      </c>
      <c r="P8" s="123">
        <v>43648</v>
      </c>
      <c r="Q8" s="113" t="s">
        <v>197</v>
      </c>
      <c r="R8" s="113" t="s">
        <v>691</v>
      </c>
      <c r="S8" s="113" t="s">
        <v>199</v>
      </c>
      <c r="T8" s="18"/>
    </row>
    <row r="9" spans="1:20">
      <c r="A9" s="4">
        <v>5</v>
      </c>
      <c r="B9" s="111" t="s">
        <v>62</v>
      </c>
      <c r="C9" s="112" t="s">
        <v>617</v>
      </c>
      <c r="D9" s="113" t="s">
        <v>25</v>
      </c>
      <c r="E9" s="114">
        <v>56</v>
      </c>
      <c r="F9" s="115" t="s">
        <v>98</v>
      </c>
      <c r="G9" s="114">
        <v>30</v>
      </c>
      <c r="H9" s="114">
        <v>27</v>
      </c>
      <c r="I9" s="57">
        <f t="shared" si="0"/>
        <v>57</v>
      </c>
      <c r="J9" s="113">
        <v>8011808467</v>
      </c>
      <c r="K9" s="113" t="s">
        <v>610</v>
      </c>
      <c r="L9" s="113" t="s">
        <v>585</v>
      </c>
      <c r="M9" s="113">
        <v>9401310831</v>
      </c>
      <c r="N9" s="121" t="s">
        <v>690</v>
      </c>
      <c r="O9" s="122">
        <v>8751906127</v>
      </c>
      <c r="P9" s="123">
        <v>43649</v>
      </c>
      <c r="Q9" s="113" t="s">
        <v>595</v>
      </c>
      <c r="R9" s="113" t="s">
        <v>611</v>
      </c>
      <c r="S9" s="113" t="s">
        <v>199</v>
      </c>
      <c r="T9" s="18"/>
    </row>
    <row r="10" spans="1:20">
      <c r="A10" s="4">
        <v>6</v>
      </c>
      <c r="B10" s="111" t="s">
        <v>62</v>
      </c>
      <c r="C10" s="112" t="s">
        <v>618</v>
      </c>
      <c r="D10" s="113" t="s">
        <v>25</v>
      </c>
      <c r="E10" s="114">
        <v>57</v>
      </c>
      <c r="F10" s="115" t="s">
        <v>98</v>
      </c>
      <c r="G10" s="114">
        <v>36</v>
      </c>
      <c r="H10" s="114">
        <v>31</v>
      </c>
      <c r="I10" s="57">
        <f t="shared" si="0"/>
        <v>67</v>
      </c>
      <c r="J10" s="113">
        <v>7399658202</v>
      </c>
      <c r="K10" s="113" t="s">
        <v>610</v>
      </c>
      <c r="L10" s="113" t="s">
        <v>585</v>
      </c>
      <c r="M10" s="113">
        <v>9401310831</v>
      </c>
      <c r="N10" s="121" t="s">
        <v>690</v>
      </c>
      <c r="O10" s="122">
        <v>8751906127</v>
      </c>
      <c r="P10" s="123">
        <v>43649</v>
      </c>
      <c r="Q10" s="113" t="s">
        <v>595</v>
      </c>
      <c r="R10" s="113" t="s">
        <v>611</v>
      </c>
      <c r="S10" s="113" t="s">
        <v>199</v>
      </c>
      <c r="T10" s="18"/>
    </row>
    <row r="11" spans="1:20">
      <c r="A11" s="4">
        <v>7</v>
      </c>
      <c r="B11" s="111" t="s">
        <v>63</v>
      </c>
      <c r="C11" s="112" t="s">
        <v>619</v>
      </c>
      <c r="D11" s="113" t="s">
        <v>25</v>
      </c>
      <c r="E11" s="114">
        <v>58</v>
      </c>
      <c r="F11" s="115" t="s">
        <v>98</v>
      </c>
      <c r="G11" s="114">
        <v>26</v>
      </c>
      <c r="H11" s="114">
        <v>31</v>
      </c>
      <c r="I11" s="57">
        <f t="shared" si="0"/>
        <v>57</v>
      </c>
      <c r="J11" s="121">
        <v>9859788618</v>
      </c>
      <c r="K11" s="72" t="s">
        <v>246</v>
      </c>
      <c r="L11" s="72" t="s">
        <v>247</v>
      </c>
      <c r="M11" s="66">
        <v>8472922737</v>
      </c>
      <c r="N11" s="66" t="s">
        <v>248</v>
      </c>
      <c r="O11" s="66">
        <v>8811959248</v>
      </c>
      <c r="P11" s="123">
        <v>43649</v>
      </c>
      <c r="Q11" s="113" t="s">
        <v>595</v>
      </c>
      <c r="R11" s="113" t="s">
        <v>692</v>
      </c>
      <c r="S11" s="113" t="s">
        <v>199</v>
      </c>
      <c r="T11" s="18"/>
    </row>
    <row r="12" spans="1:20">
      <c r="A12" s="4">
        <v>8</v>
      </c>
      <c r="B12" s="111" t="s">
        <v>63</v>
      </c>
      <c r="C12" s="112" t="s">
        <v>620</v>
      </c>
      <c r="D12" s="113" t="s">
        <v>25</v>
      </c>
      <c r="E12" s="114">
        <v>59</v>
      </c>
      <c r="F12" s="115" t="s">
        <v>98</v>
      </c>
      <c r="G12" s="114">
        <v>28</v>
      </c>
      <c r="H12" s="114">
        <v>26</v>
      </c>
      <c r="I12" s="57">
        <f t="shared" si="0"/>
        <v>54</v>
      </c>
      <c r="J12" s="113">
        <v>9613655780</v>
      </c>
      <c r="K12" s="72" t="s">
        <v>246</v>
      </c>
      <c r="L12" s="72" t="s">
        <v>247</v>
      </c>
      <c r="M12" s="66">
        <v>8472922737</v>
      </c>
      <c r="N12" s="66" t="s">
        <v>248</v>
      </c>
      <c r="O12" s="66">
        <v>8811959248</v>
      </c>
      <c r="P12" s="123">
        <v>43649</v>
      </c>
      <c r="Q12" s="113" t="s">
        <v>595</v>
      </c>
      <c r="R12" s="113" t="s">
        <v>692</v>
      </c>
      <c r="S12" s="113" t="s">
        <v>199</v>
      </c>
      <c r="T12" s="18"/>
    </row>
    <row r="13" spans="1:20">
      <c r="A13" s="4">
        <v>9</v>
      </c>
      <c r="B13" s="111" t="s">
        <v>62</v>
      </c>
      <c r="C13" s="112" t="s">
        <v>621</v>
      </c>
      <c r="D13" s="113" t="s">
        <v>25</v>
      </c>
      <c r="E13" s="114">
        <v>58</v>
      </c>
      <c r="F13" s="115" t="s">
        <v>98</v>
      </c>
      <c r="G13" s="114">
        <v>36</v>
      </c>
      <c r="H13" s="114">
        <v>31</v>
      </c>
      <c r="I13" s="57">
        <f t="shared" si="0"/>
        <v>67</v>
      </c>
      <c r="J13" s="113">
        <v>9435947469</v>
      </c>
      <c r="K13" s="113" t="s">
        <v>610</v>
      </c>
      <c r="L13" s="113" t="s">
        <v>585</v>
      </c>
      <c r="M13" s="113">
        <v>9401310831</v>
      </c>
      <c r="N13" s="121" t="s">
        <v>690</v>
      </c>
      <c r="O13" s="122">
        <v>8751906127</v>
      </c>
      <c r="P13" s="123">
        <v>43650</v>
      </c>
      <c r="Q13" s="113" t="s">
        <v>219</v>
      </c>
      <c r="R13" s="113" t="s">
        <v>611</v>
      </c>
      <c r="S13" s="113" t="s">
        <v>199</v>
      </c>
      <c r="T13" s="18"/>
    </row>
    <row r="14" spans="1:20">
      <c r="A14" s="4">
        <v>10</v>
      </c>
      <c r="B14" s="111" t="s">
        <v>62</v>
      </c>
      <c r="C14" s="112" t="s">
        <v>622</v>
      </c>
      <c r="D14" s="113" t="s">
        <v>25</v>
      </c>
      <c r="E14" s="114">
        <v>59</v>
      </c>
      <c r="F14" s="115" t="s">
        <v>98</v>
      </c>
      <c r="G14" s="114">
        <v>26</v>
      </c>
      <c r="H14" s="114">
        <v>28</v>
      </c>
      <c r="I14" s="57">
        <f t="shared" si="0"/>
        <v>54</v>
      </c>
      <c r="J14" s="113">
        <v>9435947469</v>
      </c>
      <c r="K14" s="113" t="s">
        <v>610</v>
      </c>
      <c r="L14" s="113" t="s">
        <v>585</v>
      </c>
      <c r="M14" s="113">
        <v>9401310832</v>
      </c>
      <c r="N14" s="121" t="s">
        <v>690</v>
      </c>
      <c r="O14" s="122">
        <v>8751906127</v>
      </c>
      <c r="P14" s="123">
        <v>43650</v>
      </c>
      <c r="Q14" s="113" t="s">
        <v>219</v>
      </c>
      <c r="R14" s="113" t="s">
        <v>611</v>
      </c>
      <c r="S14" s="113" t="s">
        <v>199</v>
      </c>
      <c r="T14" s="18"/>
    </row>
    <row r="15" spans="1:20">
      <c r="A15" s="4">
        <v>11</v>
      </c>
      <c r="B15" s="111" t="s">
        <v>63</v>
      </c>
      <c r="C15" s="112" t="s">
        <v>623</v>
      </c>
      <c r="D15" s="113" t="s">
        <v>25</v>
      </c>
      <c r="E15" s="114"/>
      <c r="F15" s="115" t="s">
        <v>98</v>
      </c>
      <c r="G15" s="114">
        <v>30</v>
      </c>
      <c r="H15" s="114">
        <v>28</v>
      </c>
      <c r="I15" s="57">
        <f t="shared" si="0"/>
        <v>58</v>
      </c>
      <c r="J15" s="66">
        <v>9577213040</v>
      </c>
      <c r="K15" s="72" t="s">
        <v>201</v>
      </c>
      <c r="L15" s="72" t="s">
        <v>202</v>
      </c>
      <c r="M15" s="72">
        <v>9401452911</v>
      </c>
      <c r="N15" s="86" t="s">
        <v>203</v>
      </c>
      <c r="O15" s="66">
        <v>9577213040</v>
      </c>
      <c r="P15" s="123">
        <v>43650</v>
      </c>
      <c r="Q15" s="113" t="s">
        <v>219</v>
      </c>
      <c r="R15" s="113" t="s">
        <v>693</v>
      </c>
      <c r="S15" s="113" t="s">
        <v>199</v>
      </c>
      <c r="T15" s="18"/>
    </row>
    <row r="16" spans="1:20">
      <c r="A16" s="4">
        <v>12</v>
      </c>
      <c r="B16" s="111" t="s">
        <v>63</v>
      </c>
      <c r="C16" s="112" t="s">
        <v>624</v>
      </c>
      <c r="D16" s="113" t="s">
        <v>25</v>
      </c>
      <c r="E16" s="114"/>
      <c r="F16" s="115" t="s">
        <v>98</v>
      </c>
      <c r="G16" s="114">
        <v>26</v>
      </c>
      <c r="H16" s="114">
        <v>27</v>
      </c>
      <c r="I16" s="57">
        <f t="shared" si="0"/>
        <v>53</v>
      </c>
      <c r="J16" s="66">
        <v>9577213040</v>
      </c>
      <c r="K16" s="72" t="s">
        <v>201</v>
      </c>
      <c r="L16" s="72" t="s">
        <v>202</v>
      </c>
      <c r="M16" s="72">
        <v>9401452911</v>
      </c>
      <c r="N16" s="86" t="s">
        <v>203</v>
      </c>
      <c r="O16" s="66">
        <v>9577213040</v>
      </c>
      <c r="P16" s="123">
        <v>43650</v>
      </c>
      <c r="Q16" s="113" t="s">
        <v>219</v>
      </c>
      <c r="R16" s="113" t="s">
        <v>693</v>
      </c>
      <c r="S16" s="113" t="s">
        <v>199</v>
      </c>
      <c r="T16" s="18"/>
    </row>
    <row r="17" spans="1:20">
      <c r="A17" s="4">
        <v>13</v>
      </c>
      <c r="B17" s="111" t="s">
        <v>62</v>
      </c>
      <c r="C17" s="112" t="s">
        <v>625</v>
      </c>
      <c r="D17" s="113" t="s">
        <v>25</v>
      </c>
      <c r="E17" s="114">
        <v>60</v>
      </c>
      <c r="F17" s="115" t="s">
        <v>98</v>
      </c>
      <c r="G17" s="114">
        <v>32</v>
      </c>
      <c r="H17" s="114">
        <v>30</v>
      </c>
      <c r="I17" s="57">
        <f t="shared" si="0"/>
        <v>62</v>
      </c>
      <c r="J17" s="113">
        <v>9613600520</v>
      </c>
      <c r="K17" s="113" t="s">
        <v>610</v>
      </c>
      <c r="L17" s="113" t="s">
        <v>585</v>
      </c>
      <c r="M17" s="113">
        <v>9401310835</v>
      </c>
      <c r="N17" s="121" t="s">
        <v>690</v>
      </c>
      <c r="O17" s="122">
        <v>8751906127</v>
      </c>
      <c r="P17" s="123">
        <v>43651</v>
      </c>
      <c r="Q17" s="113" t="s">
        <v>225</v>
      </c>
      <c r="R17" s="113" t="s">
        <v>694</v>
      </c>
      <c r="S17" s="113" t="s">
        <v>199</v>
      </c>
      <c r="T17" s="18"/>
    </row>
    <row r="18" spans="1:20">
      <c r="A18" s="4">
        <v>14</v>
      </c>
      <c r="B18" s="111" t="s">
        <v>62</v>
      </c>
      <c r="C18" s="112" t="s">
        <v>626</v>
      </c>
      <c r="D18" s="113" t="s">
        <v>25</v>
      </c>
      <c r="E18" s="114">
        <v>61</v>
      </c>
      <c r="F18" s="115" t="s">
        <v>98</v>
      </c>
      <c r="G18" s="114">
        <v>26</v>
      </c>
      <c r="H18" s="114">
        <v>31</v>
      </c>
      <c r="I18" s="57">
        <f t="shared" si="0"/>
        <v>57</v>
      </c>
      <c r="J18" s="113">
        <v>9957526425</v>
      </c>
      <c r="K18" s="113" t="s">
        <v>610</v>
      </c>
      <c r="L18" s="113" t="s">
        <v>585</v>
      </c>
      <c r="M18" s="113">
        <v>9401310836</v>
      </c>
      <c r="N18" s="121" t="s">
        <v>690</v>
      </c>
      <c r="O18" s="122">
        <v>8751906127</v>
      </c>
      <c r="P18" s="123">
        <v>43651</v>
      </c>
      <c r="Q18" s="113" t="s">
        <v>225</v>
      </c>
      <c r="R18" s="113" t="s">
        <v>694</v>
      </c>
      <c r="S18" s="113" t="s">
        <v>199</v>
      </c>
      <c r="T18" s="18"/>
    </row>
    <row r="19" spans="1:20">
      <c r="A19" s="4">
        <v>15</v>
      </c>
      <c r="B19" s="111" t="s">
        <v>63</v>
      </c>
      <c r="C19" s="112" t="s">
        <v>627</v>
      </c>
      <c r="D19" s="113" t="s">
        <v>25</v>
      </c>
      <c r="E19" s="114"/>
      <c r="F19" s="115" t="s">
        <v>98</v>
      </c>
      <c r="G19" s="114">
        <v>26</v>
      </c>
      <c r="H19" s="114">
        <v>31</v>
      </c>
      <c r="I19" s="57">
        <f t="shared" si="0"/>
        <v>57</v>
      </c>
      <c r="J19" s="88">
        <v>7896625027</v>
      </c>
      <c r="K19" s="72" t="s">
        <v>267</v>
      </c>
      <c r="L19" s="72" t="s">
        <v>268</v>
      </c>
      <c r="M19" s="72">
        <v>9101055741</v>
      </c>
      <c r="N19" s="66" t="s">
        <v>269</v>
      </c>
      <c r="O19" s="88">
        <v>7896625027</v>
      </c>
      <c r="P19" s="123">
        <v>43651</v>
      </c>
      <c r="Q19" s="113" t="s">
        <v>225</v>
      </c>
      <c r="R19" s="113" t="s">
        <v>695</v>
      </c>
      <c r="S19" s="113" t="s">
        <v>199</v>
      </c>
      <c r="T19" s="18"/>
    </row>
    <row r="20" spans="1:20">
      <c r="A20" s="4">
        <v>16</v>
      </c>
      <c r="B20" s="111" t="s">
        <v>63</v>
      </c>
      <c r="C20" s="112" t="s">
        <v>628</v>
      </c>
      <c r="D20" s="113" t="s">
        <v>25</v>
      </c>
      <c r="E20" s="114"/>
      <c r="F20" s="115" t="s">
        <v>98</v>
      </c>
      <c r="G20" s="114">
        <v>28</v>
      </c>
      <c r="H20" s="114">
        <v>26</v>
      </c>
      <c r="I20" s="57">
        <f t="shared" si="0"/>
        <v>54</v>
      </c>
      <c r="J20" s="88">
        <v>7896625027</v>
      </c>
      <c r="K20" s="72" t="s">
        <v>267</v>
      </c>
      <c r="L20" s="72" t="s">
        <v>268</v>
      </c>
      <c r="M20" s="72">
        <v>9101055741</v>
      </c>
      <c r="N20" s="66" t="s">
        <v>269</v>
      </c>
      <c r="O20" s="88">
        <v>7896625027</v>
      </c>
      <c r="P20" s="123">
        <v>43651</v>
      </c>
      <c r="Q20" s="113" t="s">
        <v>225</v>
      </c>
      <c r="R20" s="113" t="s">
        <v>695</v>
      </c>
      <c r="S20" s="113" t="s">
        <v>199</v>
      </c>
      <c r="T20" s="18"/>
    </row>
    <row r="21" spans="1:20">
      <c r="A21" s="4">
        <v>17</v>
      </c>
      <c r="B21" s="111" t="s">
        <v>62</v>
      </c>
      <c r="C21" s="112" t="s">
        <v>629</v>
      </c>
      <c r="D21" s="113" t="s">
        <v>25</v>
      </c>
      <c r="E21" s="114">
        <v>62</v>
      </c>
      <c r="F21" s="115" t="s">
        <v>98</v>
      </c>
      <c r="G21" s="114">
        <v>28</v>
      </c>
      <c r="H21" s="114">
        <v>26</v>
      </c>
      <c r="I21" s="57">
        <f t="shared" si="0"/>
        <v>54</v>
      </c>
      <c r="J21" s="113">
        <v>9577650443</v>
      </c>
      <c r="K21" s="113" t="s">
        <v>610</v>
      </c>
      <c r="L21" s="113" t="s">
        <v>585</v>
      </c>
      <c r="M21" s="113">
        <v>9401310834</v>
      </c>
      <c r="N21" s="121" t="s">
        <v>690</v>
      </c>
      <c r="O21" s="122">
        <v>8751906127</v>
      </c>
      <c r="P21" s="123">
        <v>43654</v>
      </c>
      <c r="Q21" s="113" t="s">
        <v>235</v>
      </c>
      <c r="R21" s="113" t="s">
        <v>602</v>
      </c>
      <c r="S21" s="113" t="s">
        <v>199</v>
      </c>
      <c r="T21" s="18"/>
    </row>
    <row r="22" spans="1:20">
      <c r="A22" s="4">
        <v>18</v>
      </c>
      <c r="B22" s="111" t="s">
        <v>62</v>
      </c>
      <c r="C22" s="112" t="s">
        <v>630</v>
      </c>
      <c r="D22" s="113" t="s">
        <v>25</v>
      </c>
      <c r="E22" s="114">
        <v>63</v>
      </c>
      <c r="F22" s="115" t="s">
        <v>98</v>
      </c>
      <c r="G22" s="114">
        <v>33</v>
      </c>
      <c r="H22" s="114">
        <v>28</v>
      </c>
      <c r="I22" s="57">
        <f t="shared" si="0"/>
        <v>61</v>
      </c>
      <c r="J22" s="113">
        <v>8876632948</v>
      </c>
      <c r="K22" s="113" t="s">
        <v>610</v>
      </c>
      <c r="L22" s="113" t="s">
        <v>585</v>
      </c>
      <c r="M22" s="113">
        <v>9401310835</v>
      </c>
      <c r="N22" s="121" t="s">
        <v>690</v>
      </c>
      <c r="O22" s="122">
        <v>8751906127</v>
      </c>
      <c r="P22" s="123">
        <v>43654</v>
      </c>
      <c r="Q22" s="113" t="s">
        <v>235</v>
      </c>
      <c r="R22" s="113" t="s">
        <v>602</v>
      </c>
      <c r="S22" s="113" t="s">
        <v>199</v>
      </c>
      <c r="T22" s="18"/>
    </row>
    <row r="23" spans="1:20">
      <c r="A23" s="4">
        <v>19</v>
      </c>
      <c r="B23" s="111" t="s">
        <v>63</v>
      </c>
      <c r="C23" s="112" t="s">
        <v>631</v>
      </c>
      <c r="D23" s="113" t="s">
        <v>25</v>
      </c>
      <c r="E23" s="114"/>
      <c r="F23" s="115" t="s">
        <v>98</v>
      </c>
      <c r="G23" s="114">
        <v>28</v>
      </c>
      <c r="H23" s="114">
        <v>26</v>
      </c>
      <c r="I23" s="57">
        <f t="shared" si="0"/>
        <v>54</v>
      </c>
      <c r="J23" s="66">
        <v>9508748544</v>
      </c>
      <c r="K23" s="72" t="s">
        <v>259</v>
      </c>
      <c r="L23" s="72" t="s">
        <v>260</v>
      </c>
      <c r="M23" s="66">
        <v>9435504145</v>
      </c>
      <c r="N23" s="66" t="s">
        <v>261</v>
      </c>
      <c r="O23" s="66">
        <v>9508748544</v>
      </c>
      <c r="P23" s="123">
        <v>43654</v>
      </c>
      <c r="Q23" s="113" t="s">
        <v>235</v>
      </c>
      <c r="R23" s="113" t="s">
        <v>696</v>
      </c>
      <c r="S23" s="113" t="s">
        <v>199</v>
      </c>
      <c r="T23" s="18"/>
    </row>
    <row r="24" spans="1:20">
      <c r="A24" s="4">
        <v>20</v>
      </c>
      <c r="B24" s="111" t="s">
        <v>63</v>
      </c>
      <c r="C24" s="112" t="s">
        <v>632</v>
      </c>
      <c r="D24" s="113" t="s">
        <v>25</v>
      </c>
      <c r="E24" s="114"/>
      <c r="F24" s="115" t="s">
        <v>98</v>
      </c>
      <c r="G24" s="114">
        <v>27</v>
      </c>
      <c r="H24" s="114">
        <v>30</v>
      </c>
      <c r="I24" s="57">
        <f t="shared" si="0"/>
        <v>57</v>
      </c>
      <c r="J24" s="66">
        <v>9508748544</v>
      </c>
      <c r="K24" s="72" t="s">
        <v>259</v>
      </c>
      <c r="L24" s="72" t="s">
        <v>260</v>
      </c>
      <c r="M24" s="66">
        <v>9435504145</v>
      </c>
      <c r="N24" s="66" t="s">
        <v>261</v>
      </c>
      <c r="O24" s="66">
        <v>9508748544</v>
      </c>
      <c r="P24" s="123">
        <v>43654</v>
      </c>
      <c r="Q24" s="113" t="s">
        <v>235</v>
      </c>
      <c r="R24" s="113" t="s">
        <v>696</v>
      </c>
      <c r="S24" s="113" t="s">
        <v>199</v>
      </c>
      <c r="T24" s="18"/>
    </row>
    <row r="25" spans="1:20">
      <c r="A25" s="4">
        <v>21</v>
      </c>
      <c r="B25" s="111" t="s">
        <v>62</v>
      </c>
      <c r="C25" s="112" t="s">
        <v>633</v>
      </c>
      <c r="D25" s="113" t="s">
        <v>25</v>
      </c>
      <c r="E25" s="114">
        <v>64</v>
      </c>
      <c r="F25" s="115" t="s">
        <v>98</v>
      </c>
      <c r="G25" s="114">
        <v>37</v>
      </c>
      <c r="H25" s="114">
        <v>35</v>
      </c>
      <c r="I25" s="57">
        <f t="shared" si="0"/>
        <v>72</v>
      </c>
      <c r="J25" s="113">
        <v>9435947469</v>
      </c>
      <c r="K25" s="113" t="s">
        <v>610</v>
      </c>
      <c r="L25" s="113" t="s">
        <v>585</v>
      </c>
      <c r="M25" s="113">
        <v>9401310834</v>
      </c>
      <c r="N25" s="121" t="s">
        <v>690</v>
      </c>
      <c r="O25" s="122">
        <v>8751906127</v>
      </c>
      <c r="P25" s="123">
        <v>43655</v>
      </c>
      <c r="Q25" s="113" t="s">
        <v>197</v>
      </c>
      <c r="R25" s="113" t="s">
        <v>602</v>
      </c>
      <c r="S25" s="113" t="s">
        <v>199</v>
      </c>
      <c r="T25" s="18"/>
    </row>
    <row r="26" spans="1:20">
      <c r="A26" s="4">
        <v>22</v>
      </c>
      <c r="B26" s="111" t="s">
        <v>62</v>
      </c>
      <c r="C26" s="112" t="s">
        <v>634</v>
      </c>
      <c r="D26" s="113" t="s">
        <v>25</v>
      </c>
      <c r="E26" s="114">
        <v>66</v>
      </c>
      <c r="F26" s="115" t="s">
        <v>98</v>
      </c>
      <c r="G26" s="114">
        <v>11</v>
      </c>
      <c r="H26" s="114">
        <v>21</v>
      </c>
      <c r="I26" s="57">
        <f t="shared" si="0"/>
        <v>32</v>
      </c>
      <c r="J26" s="113">
        <v>9859275893</v>
      </c>
      <c r="K26" s="113" t="s">
        <v>610</v>
      </c>
      <c r="L26" s="113" t="s">
        <v>585</v>
      </c>
      <c r="M26" s="113">
        <v>9401310834</v>
      </c>
      <c r="N26" s="121" t="s">
        <v>690</v>
      </c>
      <c r="O26" s="122">
        <v>8751906127</v>
      </c>
      <c r="P26" s="123">
        <v>43655</v>
      </c>
      <c r="Q26" s="113" t="s">
        <v>197</v>
      </c>
      <c r="R26" s="113" t="s">
        <v>697</v>
      </c>
      <c r="S26" s="113" t="s">
        <v>199</v>
      </c>
      <c r="T26" s="18"/>
    </row>
    <row r="27" spans="1:20">
      <c r="A27" s="4">
        <v>23</v>
      </c>
      <c r="B27" s="111" t="s">
        <v>63</v>
      </c>
      <c r="C27" s="112" t="s">
        <v>635</v>
      </c>
      <c r="D27" s="113" t="s">
        <v>25</v>
      </c>
      <c r="E27" s="114"/>
      <c r="F27" s="115" t="s">
        <v>98</v>
      </c>
      <c r="G27" s="114">
        <v>37</v>
      </c>
      <c r="H27" s="114">
        <v>35</v>
      </c>
      <c r="I27" s="57">
        <f t="shared" si="0"/>
        <v>72</v>
      </c>
      <c r="J27" s="66">
        <v>9577213040</v>
      </c>
      <c r="K27" s="72" t="s">
        <v>201</v>
      </c>
      <c r="L27" s="72" t="s">
        <v>202</v>
      </c>
      <c r="M27" s="72">
        <v>9401452911</v>
      </c>
      <c r="N27" s="86" t="s">
        <v>203</v>
      </c>
      <c r="O27" s="66">
        <v>9577213040</v>
      </c>
      <c r="P27" s="123">
        <v>43655</v>
      </c>
      <c r="Q27" s="113" t="s">
        <v>197</v>
      </c>
      <c r="R27" s="113" t="s">
        <v>698</v>
      </c>
      <c r="S27" s="113" t="s">
        <v>199</v>
      </c>
      <c r="T27" s="18"/>
    </row>
    <row r="28" spans="1:20">
      <c r="A28" s="4">
        <v>24</v>
      </c>
      <c r="B28" s="111" t="s">
        <v>63</v>
      </c>
      <c r="C28" s="112" t="s">
        <v>636</v>
      </c>
      <c r="D28" s="113" t="s">
        <v>25</v>
      </c>
      <c r="E28" s="114"/>
      <c r="F28" s="115" t="s">
        <v>98</v>
      </c>
      <c r="G28" s="114">
        <v>18</v>
      </c>
      <c r="H28" s="114">
        <v>19</v>
      </c>
      <c r="I28" s="57">
        <f t="shared" si="0"/>
        <v>37</v>
      </c>
      <c r="J28" s="66">
        <v>9577213040</v>
      </c>
      <c r="K28" s="72" t="s">
        <v>201</v>
      </c>
      <c r="L28" s="72" t="s">
        <v>202</v>
      </c>
      <c r="M28" s="72">
        <v>9401452911</v>
      </c>
      <c r="N28" s="86" t="s">
        <v>203</v>
      </c>
      <c r="O28" s="66">
        <v>9577213040</v>
      </c>
      <c r="P28" s="123">
        <v>43655</v>
      </c>
      <c r="Q28" s="113" t="s">
        <v>197</v>
      </c>
      <c r="R28" s="113" t="s">
        <v>698</v>
      </c>
      <c r="S28" s="113" t="s">
        <v>199</v>
      </c>
      <c r="T28" s="18"/>
    </row>
    <row r="29" spans="1:20">
      <c r="A29" s="4">
        <v>25</v>
      </c>
      <c r="B29" s="111" t="s">
        <v>62</v>
      </c>
      <c r="C29" s="112" t="s">
        <v>637</v>
      </c>
      <c r="D29" s="113" t="s">
        <v>25</v>
      </c>
      <c r="E29" s="114">
        <v>67</v>
      </c>
      <c r="F29" s="115" t="s">
        <v>98</v>
      </c>
      <c r="G29" s="114">
        <v>20</v>
      </c>
      <c r="H29" s="114">
        <v>29</v>
      </c>
      <c r="I29" s="57">
        <f t="shared" si="0"/>
        <v>49</v>
      </c>
      <c r="J29" s="113">
        <v>9613949274</v>
      </c>
      <c r="K29" s="113" t="s">
        <v>610</v>
      </c>
      <c r="L29" s="113" t="s">
        <v>585</v>
      </c>
      <c r="M29" s="113">
        <v>9401310835</v>
      </c>
      <c r="N29" s="121" t="s">
        <v>690</v>
      </c>
      <c r="O29" s="122">
        <v>8751906127</v>
      </c>
      <c r="P29" s="123">
        <v>43656</v>
      </c>
      <c r="Q29" s="113" t="s">
        <v>595</v>
      </c>
      <c r="R29" s="113" t="s">
        <v>699</v>
      </c>
      <c r="S29" s="113" t="s">
        <v>199</v>
      </c>
      <c r="T29" s="18"/>
    </row>
    <row r="30" spans="1:20">
      <c r="A30" s="4">
        <v>26</v>
      </c>
      <c r="B30" s="111" t="s">
        <v>62</v>
      </c>
      <c r="C30" s="112" t="s">
        <v>638</v>
      </c>
      <c r="D30" s="113" t="s">
        <v>25</v>
      </c>
      <c r="E30" s="114">
        <v>68</v>
      </c>
      <c r="F30" s="115" t="s">
        <v>98</v>
      </c>
      <c r="G30" s="114">
        <v>26</v>
      </c>
      <c r="H30" s="114">
        <v>28</v>
      </c>
      <c r="I30" s="57">
        <f t="shared" si="0"/>
        <v>54</v>
      </c>
      <c r="J30" s="113">
        <v>7399691288</v>
      </c>
      <c r="K30" s="113" t="s">
        <v>610</v>
      </c>
      <c r="L30" s="113" t="s">
        <v>585</v>
      </c>
      <c r="M30" s="113">
        <v>9401310835</v>
      </c>
      <c r="N30" s="121" t="s">
        <v>690</v>
      </c>
      <c r="O30" s="122">
        <v>8751906127</v>
      </c>
      <c r="P30" s="123">
        <v>43656</v>
      </c>
      <c r="Q30" s="113" t="s">
        <v>595</v>
      </c>
      <c r="R30" s="113" t="s">
        <v>700</v>
      </c>
      <c r="S30" s="113" t="s">
        <v>199</v>
      </c>
      <c r="T30" s="18"/>
    </row>
    <row r="31" spans="1:20" ht="33">
      <c r="A31" s="4">
        <v>27</v>
      </c>
      <c r="B31" s="111" t="s">
        <v>63</v>
      </c>
      <c r="C31" s="112" t="s">
        <v>677</v>
      </c>
      <c r="D31" s="113" t="s">
        <v>25</v>
      </c>
      <c r="E31" s="114"/>
      <c r="F31" s="115" t="s">
        <v>98</v>
      </c>
      <c r="G31" s="114">
        <v>26</v>
      </c>
      <c r="H31" s="114">
        <v>28</v>
      </c>
      <c r="I31" s="57">
        <f t="shared" si="0"/>
        <v>54</v>
      </c>
      <c r="J31" s="89">
        <v>9577983407</v>
      </c>
      <c r="K31" s="85" t="s">
        <v>238</v>
      </c>
      <c r="L31" s="85" t="s">
        <v>239</v>
      </c>
      <c r="M31" s="89">
        <v>9101839729</v>
      </c>
      <c r="N31" s="89" t="s">
        <v>240</v>
      </c>
      <c r="O31" s="89">
        <v>9577983407</v>
      </c>
      <c r="P31" s="123">
        <v>43656</v>
      </c>
      <c r="Q31" s="113" t="s">
        <v>595</v>
      </c>
      <c r="R31" s="113" t="s">
        <v>701</v>
      </c>
      <c r="S31" s="113" t="s">
        <v>199</v>
      </c>
      <c r="T31" s="18"/>
    </row>
    <row r="32" spans="1:20" ht="33">
      <c r="A32" s="4">
        <v>28</v>
      </c>
      <c r="B32" s="111" t="s">
        <v>63</v>
      </c>
      <c r="C32" s="112" t="s">
        <v>678</v>
      </c>
      <c r="D32" s="113" t="s">
        <v>25</v>
      </c>
      <c r="E32" s="114"/>
      <c r="F32" s="115" t="s">
        <v>98</v>
      </c>
      <c r="G32" s="114">
        <v>26</v>
      </c>
      <c r="H32" s="114">
        <v>23</v>
      </c>
      <c r="I32" s="57">
        <f t="shared" si="0"/>
        <v>49</v>
      </c>
      <c r="J32" s="89">
        <v>9577983407</v>
      </c>
      <c r="K32" s="85" t="s">
        <v>238</v>
      </c>
      <c r="L32" s="85" t="s">
        <v>239</v>
      </c>
      <c r="M32" s="89">
        <v>9101839729</v>
      </c>
      <c r="N32" s="89" t="s">
        <v>240</v>
      </c>
      <c r="O32" s="89">
        <v>9577983407</v>
      </c>
      <c r="P32" s="123">
        <v>43656</v>
      </c>
      <c r="Q32" s="113" t="s">
        <v>595</v>
      </c>
      <c r="R32" s="113" t="s">
        <v>701</v>
      </c>
      <c r="S32" s="113" t="s">
        <v>199</v>
      </c>
      <c r="T32" s="18"/>
    </row>
    <row r="33" spans="1:20">
      <c r="A33" s="4">
        <v>29</v>
      </c>
      <c r="B33" s="111" t="s">
        <v>62</v>
      </c>
      <c r="C33" s="112" t="s">
        <v>639</v>
      </c>
      <c r="D33" s="113" t="s">
        <v>25</v>
      </c>
      <c r="E33" s="114">
        <v>70</v>
      </c>
      <c r="F33" s="115" t="s">
        <v>98</v>
      </c>
      <c r="G33" s="114">
        <v>37</v>
      </c>
      <c r="H33" s="114">
        <v>19</v>
      </c>
      <c r="I33" s="57">
        <f t="shared" si="0"/>
        <v>56</v>
      </c>
      <c r="J33" s="113">
        <v>9613949274</v>
      </c>
      <c r="K33" s="113" t="s">
        <v>610</v>
      </c>
      <c r="L33" s="113" t="s">
        <v>585</v>
      </c>
      <c r="M33" s="113">
        <v>9613949592</v>
      </c>
      <c r="N33" s="121" t="s">
        <v>690</v>
      </c>
      <c r="O33" s="121">
        <v>8753049273</v>
      </c>
      <c r="P33" s="123">
        <v>43658</v>
      </c>
      <c r="Q33" s="113" t="s">
        <v>225</v>
      </c>
      <c r="R33" s="113" t="s">
        <v>702</v>
      </c>
      <c r="S33" s="113" t="s">
        <v>199</v>
      </c>
      <c r="T33" s="18"/>
    </row>
    <row r="34" spans="1:20">
      <c r="A34" s="4">
        <v>30</v>
      </c>
      <c r="B34" s="111" t="s">
        <v>62</v>
      </c>
      <c r="C34" s="112" t="s">
        <v>679</v>
      </c>
      <c r="D34" s="113" t="s">
        <v>25</v>
      </c>
      <c r="E34" s="114"/>
      <c r="F34" s="115" t="s">
        <v>98</v>
      </c>
      <c r="G34" s="114">
        <v>18</v>
      </c>
      <c r="H34" s="114">
        <v>19</v>
      </c>
      <c r="I34" s="57">
        <f t="shared" si="0"/>
        <v>37</v>
      </c>
      <c r="J34" s="89">
        <v>9577983407</v>
      </c>
      <c r="K34" s="72" t="s">
        <v>201</v>
      </c>
      <c r="L34" s="72" t="s">
        <v>202</v>
      </c>
      <c r="M34" s="72">
        <v>9401452911</v>
      </c>
      <c r="N34" s="86" t="s">
        <v>203</v>
      </c>
      <c r="O34" s="66">
        <v>9577213040</v>
      </c>
      <c r="P34" s="123">
        <v>43658</v>
      </c>
      <c r="Q34" s="113" t="s">
        <v>703</v>
      </c>
      <c r="R34" s="113" t="s">
        <v>702</v>
      </c>
      <c r="S34" s="113" t="s">
        <v>199</v>
      </c>
      <c r="T34" s="18"/>
    </row>
    <row r="35" spans="1:20">
      <c r="A35" s="4">
        <v>31</v>
      </c>
      <c r="B35" s="111" t="s">
        <v>63</v>
      </c>
      <c r="C35" s="112" t="s">
        <v>680</v>
      </c>
      <c r="D35" s="113" t="s">
        <v>25</v>
      </c>
      <c r="E35" s="114"/>
      <c r="F35" s="115" t="s">
        <v>98</v>
      </c>
      <c r="G35" s="114">
        <v>22</v>
      </c>
      <c r="H35" s="114">
        <v>21</v>
      </c>
      <c r="I35" s="57">
        <f t="shared" si="0"/>
        <v>43</v>
      </c>
      <c r="J35" s="121">
        <v>8753049273</v>
      </c>
      <c r="K35" s="72" t="s">
        <v>201</v>
      </c>
      <c r="L35" s="72" t="s">
        <v>202</v>
      </c>
      <c r="M35" s="72">
        <v>9401452911</v>
      </c>
      <c r="N35" s="86" t="s">
        <v>203</v>
      </c>
      <c r="O35" s="66">
        <v>9577213040</v>
      </c>
      <c r="P35" s="123">
        <v>43658</v>
      </c>
      <c r="Q35" s="113" t="s">
        <v>704</v>
      </c>
      <c r="R35" s="113" t="s">
        <v>705</v>
      </c>
      <c r="S35" s="113" t="s">
        <v>199</v>
      </c>
      <c r="T35" s="18"/>
    </row>
    <row r="36" spans="1:20">
      <c r="A36" s="4">
        <v>32</v>
      </c>
      <c r="B36" s="111" t="s">
        <v>63</v>
      </c>
      <c r="C36" s="112" t="s">
        <v>681</v>
      </c>
      <c r="D36" s="113" t="s">
        <v>25</v>
      </c>
      <c r="E36" s="114"/>
      <c r="F36" s="115" t="s">
        <v>98</v>
      </c>
      <c r="G36" s="114">
        <v>20</v>
      </c>
      <c r="H36" s="114">
        <v>29</v>
      </c>
      <c r="I36" s="57">
        <f t="shared" si="0"/>
        <v>49</v>
      </c>
      <c r="J36" s="66">
        <v>9577213040</v>
      </c>
      <c r="K36" s="72" t="s">
        <v>201</v>
      </c>
      <c r="L36" s="72" t="s">
        <v>202</v>
      </c>
      <c r="M36" s="72">
        <v>9401452911</v>
      </c>
      <c r="N36" s="86" t="s">
        <v>203</v>
      </c>
      <c r="O36" s="66">
        <v>9577213040</v>
      </c>
      <c r="P36" s="123">
        <v>43658</v>
      </c>
      <c r="Q36" s="113" t="s">
        <v>235</v>
      </c>
      <c r="R36" s="113" t="s">
        <v>705</v>
      </c>
      <c r="S36" s="113" t="s">
        <v>199</v>
      </c>
      <c r="T36" s="18"/>
    </row>
    <row r="37" spans="1:20">
      <c r="A37" s="4">
        <v>33</v>
      </c>
      <c r="B37" s="111" t="s">
        <v>62</v>
      </c>
      <c r="C37" s="112" t="s">
        <v>640</v>
      </c>
      <c r="D37" s="113" t="s">
        <v>25</v>
      </c>
      <c r="E37" s="114">
        <v>69</v>
      </c>
      <c r="F37" s="115" t="s">
        <v>98</v>
      </c>
      <c r="G37" s="114">
        <v>37</v>
      </c>
      <c r="H37" s="114">
        <v>35</v>
      </c>
      <c r="I37" s="57">
        <f t="shared" si="0"/>
        <v>72</v>
      </c>
      <c r="J37" s="113">
        <v>9613094232</v>
      </c>
      <c r="K37" s="113" t="s">
        <v>706</v>
      </c>
      <c r="L37" s="113" t="s">
        <v>593</v>
      </c>
      <c r="M37" s="113">
        <v>9613949591</v>
      </c>
      <c r="N37" s="122" t="s">
        <v>289</v>
      </c>
      <c r="O37" s="121">
        <v>8753049273</v>
      </c>
      <c r="P37" s="123">
        <v>43661</v>
      </c>
      <c r="Q37" s="113" t="s">
        <v>235</v>
      </c>
      <c r="R37" s="113" t="s">
        <v>707</v>
      </c>
      <c r="S37" s="113" t="s">
        <v>199</v>
      </c>
      <c r="T37" s="18"/>
    </row>
    <row r="38" spans="1:20">
      <c r="A38" s="4">
        <v>34</v>
      </c>
      <c r="B38" s="111" t="s">
        <v>62</v>
      </c>
      <c r="C38" s="112" t="s">
        <v>641</v>
      </c>
      <c r="D38" s="113" t="s">
        <v>25</v>
      </c>
      <c r="E38" s="114">
        <v>70</v>
      </c>
      <c r="F38" s="115" t="s">
        <v>98</v>
      </c>
      <c r="G38" s="114">
        <v>18</v>
      </c>
      <c r="H38" s="114">
        <v>19</v>
      </c>
      <c r="I38" s="57">
        <f t="shared" si="0"/>
        <v>37</v>
      </c>
      <c r="J38" s="113">
        <v>7399691352</v>
      </c>
      <c r="K38" s="113" t="s">
        <v>706</v>
      </c>
      <c r="L38" s="113" t="s">
        <v>593</v>
      </c>
      <c r="M38" s="113">
        <v>9613949592</v>
      </c>
      <c r="N38" s="122" t="s">
        <v>289</v>
      </c>
      <c r="O38" s="121">
        <v>8753049274</v>
      </c>
      <c r="P38" s="123">
        <v>43661</v>
      </c>
      <c r="Q38" s="113" t="s">
        <v>235</v>
      </c>
      <c r="R38" s="113" t="s">
        <v>700</v>
      </c>
      <c r="S38" s="113" t="s">
        <v>199</v>
      </c>
      <c r="T38" s="18"/>
    </row>
    <row r="39" spans="1:20" ht="31.5">
      <c r="A39" s="4">
        <v>35</v>
      </c>
      <c r="B39" s="111" t="s">
        <v>63</v>
      </c>
      <c r="C39" s="112" t="s">
        <v>682</v>
      </c>
      <c r="D39" s="113" t="s">
        <v>25</v>
      </c>
      <c r="E39" s="114"/>
      <c r="F39" s="115" t="s">
        <v>98</v>
      </c>
      <c r="G39" s="114">
        <v>21</v>
      </c>
      <c r="H39" s="114">
        <v>18</v>
      </c>
      <c r="I39" s="57">
        <f t="shared" si="0"/>
        <v>39</v>
      </c>
      <c r="J39" s="113">
        <v>9613094232</v>
      </c>
      <c r="K39" s="113" t="s">
        <v>706</v>
      </c>
      <c r="L39" s="113" t="s">
        <v>593</v>
      </c>
      <c r="M39" s="113">
        <v>9613949591</v>
      </c>
      <c r="N39" s="122" t="s">
        <v>289</v>
      </c>
      <c r="O39" s="121">
        <v>8753049273</v>
      </c>
      <c r="P39" s="123">
        <v>43661</v>
      </c>
      <c r="Q39" s="113" t="s">
        <v>235</v>
      </c>
      <c r="R39" s="113" t="s">
        <v>417</v>
      </c>
      <c r="S39" s="113" t="s">
        <v>199</v>
      </c>
      <c r="T39" s="18"/>
    </row>
    <row r="40" spans="1:20" ht="31.5">
      <c r="A40" s="4">
        <v>36</v>
      </c>
      <c r="B40" s="111" t="s">
        <v>63</v>
      </c>
      <c r="C40" s="112" t="s">
        <v>683</v>
      </c>
      <c r="D40" s="113" t="s">
        <v>25</v>
      </c>
      <c r="E40" s="114"/>
      <c r="F40" s="115" t="s">
        <v>98</v>
      </c>
      <c r="G40" s="114">
        <v>27</v>
      </c>
      <c r="H40" s="114">
        <v>20</v>
      </c>
      <c r="I40" s="57">
        <f t="shared" si="0"/>
        <v>47</v>
      </c>
      <c r="J40" s="113">
        <v>7399691352</v>
      </c>
      <c r="K40" s="113" t="s">
        <v>706</v>
      </c>
      <c r="L40" s="113" t="s">
        <v>593</v>
      </c>
      <c r="M40" s="113">
        <v>9613949592</v>
      </c>
      <c r="N40" s="122" t="s">
        <v>289</v>
      </c>
      <c r="O40" s="121">
        <v>8753049274</v>
      </c>
      <c r="P40" s="123">
        <v>43661</v>
      </c>
      <c r="Q40" s="113" t="s">
        <v>235</v>
      </c>
      <c r="R40" s="113" t="s">
        <v>417</v>
      </c>
      <c r="S40" s="113" t="s">
        <v>199</v>
      </c>
      <c r="T40" s="18"/>
    </row>
    <row r="41" spans="1:20">
      <c r="A41" s="4">
        <v>37</v>
      </c>
      <c r="B41" s="111" t="s">
        <v>62</v>
      </c>
      <c r="C41" s="112" t="s">
        <v>642</v>
      </c>
      <c r="D41" s="113" t="s">
        <v>25</v>
      </c>
      <c r="E41" s="114">
        <v>71</v>
      </c>
      <c r="F41" s="115" t="s">
        <v>98</v>
      </c>
      <c r="G41" s="114">
        <v>11</v>
      </c>
      <c r="H41" s="114">
        <v>21</v>
      </c>
      <c r="I41" s="57">
        <f t="shared" si="0"/>
        <v>32</v>
      </c>
      <c r="J41" s="113">
        <v>9577767233</v>
      </c>
      <c r="K41" s="113" t="s">
        <v>708</v>
      </c>
      <c r="L41" s="113" t="s">
        <v>593</v>
      </c>
      <c r="M41" s="113">
        <v>9613949591</v>
      </c>
      <c r="N41" s="122" t="s">
        <v>289</v>
      </c>
      <c r="O41" s="121">
        <v>8753049273</v>
      </c>
      <c r="P41" s="123">
        <v>43662</v>
      </c>
      <c r="Q41" s="113" t="s">
        <v>197</v>
      </c>
      <c r="R41" s="113" t="s">
        <v>709</v>
      </c>
      <c r="S41" s="113" t="s">
        <v>199</v>
      </c>
      <c r="T41" s="18"/>
    </row>
    <row r="42" spans="1:20">
      <c r="A42" s="4">
        <v>38</v>
      </c>
      <c r="B42" s="111" t="s">
        <v>62</v>
      </c>
      <c r="C42" s="112" t="s">
        <v>684</v>
      </c>
      <c r="D42" s="113" t="s">
        <v>25</v>
      </c>
      <c r="E42" s="114"/>
      <c r="F42" s="115" t="s">
        <v>98</v>
      </c>
      <c r="G42" s="114">
        <v>21</v>
      </c>
      <c r="H42" s="114">
        <v>19</v>
      </c>
      <c r="I42" s="57">
        <f t="shared" si="0"/>
        <v>40</v>
      </c>
      <c r="J42" s="91">
        <v>8011573072</v>
      </c>
      <c r="K42" s="85" t="s">
        <v>232</v>
      </c>
      <c r="L42" s="85" t="s">
        <v>251</v>
      </c>
      <c r="M42" s="85">
        <v>9435167706</v>
      </c>
      <c r="N42" s="90" t="s">
        <v>234</v>
      </c>
      <c r="O42" s="91">
        <v>8011573072</v>
      </c>
      <c r="P42" s="123">
        <v>43662</v>
      </c>
      <c r="Q42" s="113" t="s">
        <v>197</v>
      </c>
      <c r="R42" s="113" t="s">
        <v>495</v>
      </c>
      <c r="S42" s="113" t="s">
        <v>199</v>
      </c>
      <c r="T42" s="18"/>
    </row>
    <row r="43" spans="1:20">
      <c r="A43" s="4">
        <v>39</v>
      </c>
      <c r="B43" s="111" t="s">
        <v>63</v>
      </c>
      <c r="C43" s="112" t="s">
        <v>685</v>
      </c>
      <c r="D43" s="113" t="s">
        <v>25</v>
      </c>
      <c r="E43" s="114"/>
      <c r="F43" s="115" t="s">
        <v>98</v>
      </c>
      <c r="G43" s="114">
        <v>27</v>
      </c>
      <c r="H43" s="114">
        <v>21</v>
      </c>
      <c r="I43" s="57">
        <f t="shared" si="0"/>
        <v>48</v>
      </c>
      <c r="J43" s="88">
        <v>7896625027</v>
      </c>
      <c r="K43" s="72" t="s">
        <v>267</v>
      </c>
      <c r="L43" s="72" t="s">
        <v>268</v>
      </c>
      <c r="M43" s="72">
        <v>9101055741</v>
      </c>
      <c r="N43" s="66" t="s">
        <v>269</v>
      </c>
      <c r="O43" s="88">
        <v>7896625027</v>
      </c>
      <c r="P43" s="123">
        <v>43662</v>
      </c>
      <c r="Q43" s="113" t="s">
        <v>197</v>
      </c>
      <c r="R43" s="113" t="s">
        <v>710</v>
      </c>
      <c r="S43" s="113" t="s">
        <v>199</v>
      </c>
      <c r="T43" s="18"/>
    </row>
    <row r="44" spans="1:20">
      <c r="A44" s="4">
        <v>40</v>
      </c>
      <c r="B44" s="111" t="s">
        <v>63</v>
      </c>
      <c r="C44" s="112" t="s">
        <v>686</v>
      </c>
      <c r="D44" s="113" t="s">
        <v>25</v>
      </c>
      <c r="E44" s="114"/>
      <c r="F44" s="115" t="s">
        <v>98</v>
      </c>
      <c r="G44" s="114">
        <v>20</v>
      </c>
      <c r="H44" s="114">
        <v>17</v>
      </c>
      <c r="I44" s="57">
        <f t="shared" si="0"/>
        <v>37</v>
      </c>
      <c r="J44" s="88">
        <v>7896625027</v>
      </c>
      <c r="K44" s="72" t="s">
        <v>267</v>
      </c>
      <c r="L44" s="72" t="s">
        <v>268</v>
      </c>
      <c r="M44" s="72">
        <v>9101055741</v>
      </c>
      <c r="N44" s="66" t="s">
        <v>269</v>
      </c>
      <c r="O44" s="88">
        <v>7896625027</v>
      </c>
      <c r="P44" s="123">
        <v>43662</v>
      </c>
      <c r="Q44" s="113" t="s">
        <v>197</v>
      </c>
      <c r="R44" s="113" t="s">
        <v>710</v>
      </c>
      <c r="S44" s="113" t="s">
        <v>199</v>
      </c>
      <c r="T44" s="18"/>
    </row>
    <row r="45" spans="1:20">
      <c r="A45" s="4">
        <v>41</v>
      </c>
      <c r="B45" s="111" t="s">
        <v>62</v>
      </c>
      <c r="C45" s="112" t="s">
        <v>643</v>
      </c>
      <c r="D45" s="113" t="s">
        <v>25</v>
      </c>
      <c r="E45" s="114">
        <v>72</v>
      </c>
      <c r="F45" s="115" t="s">
        <v>98</v>
      </c>
      <c r="G45" s="114">
        <v>20</v>
      </c>
      <c r="H45" s="114">
        <v>29</v>
      </c>
      <c r="I45" s="57">
        <f t="shared" si="0"/>
        <v>49</v>
      </c>
      <c r="J45" s="113">
        <v>9577579282</v>
      </c>
      <c r="K45" s="113" t="s">
        <v>708</v>
      </c>
      <c r="L45" s="113" t="s">
        <v>593</v>
      </c>
      <c r="M45" s="113">
        <v>9613949592</v>
      </c>
      <c r="N45" s="122" t="s">
        <v>289</v>
      </c>
      <c r="O45" s="121">
        <v>8753049274</v>
      </c>
      <c r="P45" s="123">
        <v>43663</v>
      </c>
      <c r="Q45" s="113" t="s">
        <v>595</v>
      </c>
      <c r="R45" s="113" t="s">
        <v>709</v>
      </c>
      <c r="S45" s="113" t="s">
        <v>199</v>
      </c>
      <c r="T45" s="18"/>
    </row>
    <row r="46" spans="1:20">
      <c r="A46" s="4">
        <v>42</v>
      </c>
      <c r="B46" s="111" t="s">
        <v>62</v>
      </c>
      <c r="C46" s="112" t="s">
        <v>687</v>
      </c>
      <c r="D46" s="113" t="s">
        <v>25</v>
      </c>
      <c r="E46" s="114">
        <v>74</v>
      </c>
      <c r="F46" s="115" t="s">
        <v>98</v>
      </c>
      <c r="G46" s="114">
        <v>36</v>
      </c>
      <c r="H46" s="114">
        <v>29</v>
      </c>
      <c r="I46" s="57">
        <f t="shared" si="0"/>
        <v>65</v>
      </c>
      <c r="J46" s="113">
        <v>7399333888</v>
      </c>
      <c r="K46" s="113" t="s">
        <v>706</v>
      </c>
      <c r="L46" s="113" t="s">
        <v>593</v>
      </c>
      <c r="M46" s="113">
        <v>9613949591</v>
      </c>
      <c r="N46" s="122" t="s">
        <v>289</v>
      </c>
      <c r="O46" s="121">
        <v>8753049274</v>
      </c>
      <c r="P46" s="123">
        <v>43663</v>
      </c>
      <c r="Q46" s="113" t="s">
        <v>595</v>
      </c>
      <c r="R46" s="113" t="s">
        <v>495</v>
      </c>
      <c r="S46" s="113" t="s">
        <v>199</v>
      </c>
      <c r="T46" s="18"/>
    </row>
    <row r="47" spans="1:20">
      <c r="A47" s="4">
        <v>43</v>
      </c>
      <c r="B47" s="111" t="s">
        <v>63</v>
      </c>
      <c r="C47" s="112" t="s">
        <v>688</v>
      </c>
      <c r="D47" s="113" t="s">
        <v>25</v>
      </c>
      <c r="E47" s="114"/>
      <c r="F47" s="115" t="s">
        <v>98</v>
      </c>
      <c r="G47" s="114">
        <v>31</v>
      </c>
      <c r="H47" s="114">
        <v>27</v>
      </c>
      <c r="I47" s="57">
        <f t="shared" si="0"/>
        <v>58</v>
      </c>
      <c r="J47" s="113">
        <v>7399827571</v>
      </c>
      <c r="K47" s="72" t="s">
        <v>267</v>
      </c>
      <c r="L47" s="72" t="s">
        <v>268</v>
      </c>
      <c r="M47" s="72">
        <v>9101055741</v>
      </c>
      <c r="N47" s="66" t="s">
        <v>269</v>
      </c>
      <c r="O47" s="88">
        <v>7896625027</v>
      </c>
      <c r="P47" s="123">
        <v>43663</v>
      </c>
      <c r="Q47" s="113" t="s">
        <v>595</v>
      </c>
      <c r="R47" s="113" t="s">
        <v>711</v>
      </c>
      <c r="S47" s="113" t="s">
        <v>199</v>
      </c>
      <c r="T47" s="18"/>
    </row>
    <row r="48" spans="1:20">
      <c r="A48" s="4">
        <v>44</v>
      </c>
      <c r="B48" s="111" t="s">
        <v>63</v>
      </c>
      <c r="C48" s="112" t="s">
        <v>689</v>
      </c>
      <c r="D48" s="113" t="s">
        <v>25</v>
      </c>
      <c r="E48" s="114"/>
      <c r="F48" s="115" t="s">
        <v>98</v>
      </c>
      <c r="G48" s="114">
        <v>29</v>
      </c>
      <c r="H48" s="114">
        <v>20</v>
      </c>
      <c r="I48" s="57">
        <f t="shared" si="0"/>
        <v>49</v>
      </c>
      <c r="J48" s="113">
        <v>9859208420</v>
      </c>
      <c r="K48" s="72" t="s">
        <v>267</v>
      </c>
      <c r="L48" s="72" t="s">
        <v>268</v>
      </c>
      <c r="M48" s="72">
        <v>9101055741</v>
      </c>
      <c r="N48" s="66" t="s">
        <v>269</v>
      </c>
      <c r="O48" s="88">
        <v>7896625027</v>
      </c>
      <c r="P48" s="123">
        <v>43663</v>
      </c>
      <c r="Q48" s="113" t="s">
        <v>595</v>
      </c>
      <c r="R48" s="113" t="s">
        <v>711</v>
      </c>
      <c r="S48" s="113" t="s">
        <v>199</v>
      </c>
      <c r="T48" s="18"/>
    </row>
    <row r="49" spans="1:20">
      <c r="A49" s="4">
        <v>45</v>
      </c>
      <c r="B49" s="111" t="s">
        <v>62</v>
      </c>
      <c r="C49" s="112" t="s">
        <v>644</v>
      </c>
      <c r="D49" s="113" t="s">
        <v>25</v>
      </c>
      <c r="E49" s="114">
        <v>74</v>
      </c>
      <c r="F49" s="115" t="s">
        <v>98</v>
      </c>
      <c r="G49" s="114">
        <v>35</v>
      </c>
      <c r="H49" s="114">
        <v>38</v>
      </c>
      <c r="I49" s="57">
        <f t="shared" si="0"/>
        <v>73</v>
      </c>
      <c r="J49" s="113">
        <v>9707856464</v>
      </c>
      <c r="K49" s="113" t="s">
        <v>283</v>
      </c>
      <c r="L49" s="113" t="s">
        <v>195</v>
      </c>
      <c r="M49" s="113">
        <v>9854691419</v>
      </c>
      <c r="N49" s="121" t="s">
        <v>196</v>
      </c>
      <c r="O49" s="121">
        <v>957764079</v>
      </c>
      <c r="P49" s="123">
        <v>43664</v>
      </c>
      <c r="Q49" s="113" t="s">
        <v>219</v>
      </c>
      <c r="R49" s="113" t="s">
        <v>712</v>
      </c>
      <c r="S49" s="113" t="s">
        <v>199</v>
      </c>
      <c r="T49" s="18"/>
    </row>
    <row r="50" spans="1:20">
      <c r="A50" s="4">
        <v>46</v>
      </c>
      <c r="B50" s="111" t="s">
        <v>63</v>
      </c>
      <c r="C50" s="112" t="s">
        <v>645</v>
      </c>
      <c r="D50" s="113" t="s">
        <v>25</v>
      </c>
      <c r="E50" s="114">
        <v>75</v>
      </c>
      <c r="F50" s="115" t="s">
        <v>98</v>
      </c>
      <c r="G50" s="114">
        <v>37</v>
      </c>
      <c r="H50" s="114">
        <v>35</v>
      </c>
      <c r="I50" s="57">
        <f t="shared" si="0"/>
        <v>72</v>
      </c>
      <c r="J50" s="113">
        <v>8812983527</v>
      </c>
      <c r="K50" s="113" t="s">
        <v>610</v>
      </c>
      <c r="L50" s="113" t="s">
        <v>585</v>
      </c>
      <c r="M50" s="113">
        <v>9401310834</v>
      </c>
      <c r="N50" s="121" t="s">
        <v>713</v>
      </c>
      <c r="O50" s="121">
        <v>8761979699</v>
      </c>
      <c r="P50" s="123">
        <v>43664</v>
      </c>
      <c r="Q50" s="113" t="s">
        <v>219</v>
      </c>
      <c r="R50" s="113" t="s">
        <v>611</v>
      </c>
      <c r="S50" s="113" t="s">
        <v>199</v>
      </c>
      <c r="T50" s="18"/>
    </row>
    <row r="51" spans="1:20">
      <c r="A51" s="4">
        <v>47</v>
      </c>
      <c r="B51" s="111" t="s">
        <v>62</v>
      </c>
      <c r="C51" s="112" t="s">
        <v>646</v>
      </c>
      <c r="D51" s="113" t="s">
        <v>25</v>
      </c>
      <c r="E51" s="114">
        <v>76</v>
      </c>
      <c r="F51" s="115" t="s">
        <v>98</v>
      </c>
      <c r="G51" s="114">
        <v>18</v>
      </c>
      <c r="H51" s="114">
        <v>19</v>
      </c>
      <c r="I51" s="57">
        <f t="shared" si="0"/>
        <v>37</v>
      </c>
      <c r="J51" s="113">
        <v>9577363191</v>
      </c>
      <c r="K51" s="113" t="s">
        <v>610</v>
      </c>
      <c r="L51" s="113" t="s">
        <v>585</v>
      </c>
      <c r="M51" s="113">
        <v>9401310835</v>
      </c>
      <c r="N51" s="121" t="s">
        <v>713</v>
      </c>
      <c r="O51" s="121">
        <v>8761979700</v>
      </c>
      <c r="P51" s="123">
        <v>43665</v>
      </c>
      <c r="Q51" s="113" t="s">
        <v>225</v>
      </c>
      <c r="R51" s="113" t="s">
        <v>611</v>
      </c>
      <c r="S51" s="113" t="s">
        <v>199</v>
      </c>
      <c r="T51" s="18"/>
    </row>
    <row r="52" spans="1:20">
      <c r="A52" s="4">
        <v>48</v>
      </c>
      <c r="B52" s="111" t="s">
        <v>63</v>
      </c>
      <c r="C52" s="112" t="s">
        <v>647</v>
      </c>
      <c r="D52" s="113" t="s">
        <v>25</v>
      </c>
      <c r="E52" s="114">
        <v>77</v>
      </c>
      <c r="F52" s="115" t="s">
        <v>98</v>
      </c>
      <c r="G52" s="114">
        <v>11</v>
      </c>
      <c r="H52" s="114">
        <v>21</v>
      </c>
      <c r="I52" s="57">
        <f t="shared" si="0"/>
        <v>32</v>
      </c>
      <c r="J52" s="113">
        <v>7399918163</v>
      </c>
      <c r="K52" s="113" t="s">
        <v>610</v>
      </c>
      <c r="L52" s="113" t="s">
        <v>593</v>
      </c>
      <c r="M52" s="113">
        <v>9613949591</v>
      </c>
      <c r="N52" s="122" t="s">
        <v>289</v>
      </c>
      <c r="O52" s="121">
        <v>8753049273</v>
      </c>
      <c r="P52" s="123">
        <v>43665</v>
      </c>
      <c r="Q52" s="113" t="s">
        <v>225</v>
      </c>
      <c r="R52" s="113" t="s">
        <v>714</v>
      </c>
      <c r="S52" s="113" t="s">
        <v>199</v>
      </c>
      <c r="T52" s="18"/>
    </row>
    <row r="53" spans="1:20">
      <c r="A53" s="4">
        <v>49</v>
      </c>
      <c r="B53" s="111" t="s">
        <v>62</v>
      </c>
      <c r="C53" s="112" t="s">
        <v>648</v>
      </c>
      <c r="D53" s="113" t="s">
        <v>25</v>
      </c>
      <c r="E53" s="114">
        <v>78</v>
      </c>
      <c r="F53" s="115" t="s">
        <v>98</v>
      </c>
      <c r="G53" s="114">
        <v>20</v>
      </c>
      <c r="H53" s="114">
        <v>29</v>
      </c>
      <c r="I53" s="57">
        <f t="shared" si="0"/>
        <v>49</v>
      </c>
      <c r="J53" s="113">
        <v>9613655767</v>
      </c>
      <c r="K53" s="113" t="s">
        <v>610</v>
      </c>
      <c r="L53" s="113" t="s">
        <v>593</v>
      </c>
      <c r="M53" s="113">
        <v>9613949592</v>
      </c>
      <c r="N53" s="122" t="s">
        <v>289</v>
      </c>
      <c r="O53" s="121">
        <v>8753049274</v>
      </c>
      <c r="P53" s="123">
        <v>43668</v>
      </c>
      <c r="Q53" s="113" t="s">
        <v>235</v>
      </c>
      <c r="R53" s="113" t="s">
        <v>699</v>
      </c>
      <c r="S53" s="113" t="s">
        <v>199</v>
      </c>
      <c r="T53" s="18"/>
    </row>
    <row r="54" spans="1:20">
      <c r="A54" s="4">
        <v>50</v>
      </c>
      <c r="B54" s="116" t="s">
        <v>63</v>
      </c>
      <c r="C54" s="112" t="s">
        <v>649</v>
      </c>
      <c r="D54" s="117" t="s">
        <v>25</v>
      </c>
      <c r="E54" s="114"/>
      <c r="F54" s="115" t="s">
        <v>98</v>
      </c>
      <c r="G54" s="114">
        <v>29</v>
      </c>
      <c r="H54" s="114">
        <v>21</v>
      </c>
      <c r="I54" s="57">
        <f t="shared" si="0"/>
        <v>50</v>
      </c>
      <c r="J54" s="113">
        <v>9613046312</v>
      </c>
      <c r="K54" s="113" t="s">
        <v>584</v>
      </c>
      <c r="L54" s="113" t="s">
        <v>195</v>
      </c>
      <c r="M54" s="113">
        <v>9854691419</v>
      </c>
      <c r="N54" s="121" t="s">
        <v>196</v>
      </c>
      <c r="O54" s="122">
        <v>957764079</v>
      </c>
      <c r="P54" s="123">
        <v>43668</v>
      </c>
      <c r="Q54" s="113" t="s">
        <v>235</v>
      </c>
      <c r="R54" s="113" t="s">
        <v>697</v>
      </c>
      <c r="S54" s="113" t="s">
        <v>199</v>
      </c>
      <c r="T54" s="18"/>
    </row>
    <row r="55" spans="1:20">
      <c r="A55" s="4">
        <v>51</v>
      </c>
      <c r="B55" s="111" t="s">
        <v>62</v>
      </c>
      <c r="C55" s="112" t="s">
        <v>650</v>
      </c>
      <c r="D55" s="118" t="s">
        <v>25</v>
      </c>
      <c r="E55" s="114"/>
      <c r="F55" s="115" t="s">
        <v>98</v>
      </c>
      <c r="G55" s="114">
        <v>23</v>
      </c>
      <c r="H55" s="114">
        <v>35</v>
      </c>
      <c r="I55" s="57">
        <f t="shared" si="0"/>
        <v>58</v>
      </c>
      <c r="J55" s="113">
        <v>7399534252</v>
      </c>
      <c r="K55" s="113" t="s">
        <v>715</v>
      </c>
      <c r="L55" s="113" t="s">
        <v>195</v>
      </c>
      <c r="M55" s="113">
        <v>9854691420</v>
      </c>
      <c r="N55" s="121" t="s">
        <v>196</v>
      </c>
      <c r="O55" s="122">
        <v>957764080</v>
      </c>
      <c r="P55" s="123">
        <v>43668</v>
      </c>
      <c r="Q55" s="113" t="s">
        <v>235</v>
      </c>
      <c r="R55" s="113" t="s">
        <v>220</v>
      </c>
      <c r="S55" s="113" t="s">
        <v>199</v>
      </c>
      <c r="T55" s="18"/>
    </row>
    <row r="56" spans="1:20">
      <c r="A56" s="4">
        <v>52</v>
      </c>
      <c r="B56" s="111" t="s">
        <v>63</v>
      </c>
      <c r="C56" s="112" t="s">
        <v>639</v>
      </c>
      <c r="D56" s="118" t="s">
        <v>25</v>
      </c>
      <c r="E56" s="114"/>
      <c r="F56" s="115" t="s">
        <v>98</v>
      </c>
      <c r="G56" s="114">
        <v>26</v>
      </c>
      <c r="H56" s="114">
        <v>28</v>
      </c>
      <c r="I56" s="57">
        <f t="shared" si="0"/>
        <v>54</v>
      </c>
      <c r="J56" s="113">
        <v>7896597313</v>
      </c>
      <c r="K56" s="113" t="s">
        <v>716</v>
      </c>
      <c r="L56" s="113" t="s">
        <v>717</v>
      </c>
      <c r="M56" s="113">
        <v>9508565467</v>
      </c>
      <c r="N56" s="121" t="s">
        <v>218</v>
      </c>
      <c r="O56" s="122">
        <v>9957073844</v>
      </c>
      <c r="P56" s="123">
        <v>43669</v>
      </c>
      <c r="Q56" s="113" t="s">
        <v>197</v>
      </c>
      <c r="R56" s="113" t="s">
        <v>257</v>
      </c>
      <c r="S56" s="113" t="s">
        <v>199</v>
      </c>
      <c r="T56" s="18"/>
    </row>
    <row r="57" spans="1:20">
      <c r="A57" s="4">
        <v>53</v>
      </c>
      <c r="B57" s="111" t="s">
        <v>62</v>
      </c>
      <c r="C57" s="112" t="s">
        <v>651</v>
      </c>
      <c r="D57" s="117" t="s">
        <v>25</v>
      </c>
      <c r="E57" s="114"/>
      <c r="F57" s="115" t="s">
        <v>98</v>
      </c>
      <c r="G57" s="114">
        <v>22</v>
      </c>
      <c r="H57" s="114">
        <v>23</v>
      </c>
      <c r="I57" s="57">
        <f t="shared" si="0"/>
        <v>45</v>
      </c>
      <c r="J57" s="113">
        <v>9435433150</v>
      </c>
      <c r="K57" s="113" t="s">
        <v>716</v>
      </c>
      <c r="L57" s="113" t="s">
        <v>717</v>
      </c>
      <c r="M57" s="113">
        <v>9508565467</v>
      </c>
      <c r="N57" s="121" t="s">
        <v>218</v>
      </c>
      <c r="O57" s="122">
        <v>9957073844</v>
      </c>
      <c r="P57" s="123">
        <v>43669</v>
      </c>
      <c r="Q57" s="113" t="s">
        <v>197</v>
      </c>
      <c r="R57" s="113" t="s">
        <v>257</v>
      </c>
      <c r="S57" s="113" t="s">
        <v>199</v>
      </c>
      <c r="T57" s="18"/>
    </row>
    <row r="58" spans="1:20">
      <c r="A58" s="4">
        <v>54</v>
      </c>
      <c r="B58" s="111" t="s">
        <v>63</v>
      </c>
      <c r="C58" s="112" t="s">
        <v>652</v>
      </c>
      <c r="D58" s="113" t="s">
        <v>25</v>
      </c>
      <c r="E58" s="114"/>
      <c r="F58" s="115" t="s">
        <v>98</v>
      </c>
      <c r="G58" s="114">
        <v>54</v>
      </c>
      <c r="H58" s="114">
        <v>62</v>
      </c>
      <c r="I58" s="57">
        <f t="shared" si="0"/>
        <v>116</v>
      </c>
      <c r="J58" s="113">
        <v>9859027919</v>
      </c>
      <c r="K58" s="113" t="s">
        <v>715</v>
      </c>
      <c r="L58" s="113" t="s">
        <v>195</v>
      </c>
      <c r="M58" s="113">
        <v>9854691419</v>
      </c>
      <c r="N58" s="121" t="s">
        <v>196</v>
      </c>
      <c r="O58" s="122">
        <v>957764079</v>
      </c>
      <c r="P58" s="123">
        <v>43670</v>
      </c>
      <c r="Q58" s="113" t="s">
        <v>595</v>
      </c>
      <c r="R58" s="113" t="s">
        <v>220</v>
      </c>
      <c r="S58" s="113" t="s">
        <v>199</v>
      </c>
      <c r="T58" s="18"/>
    </row>
    <row r="59" spans="1:20">
      <c r="A59" s="4">
        <v>55</v>
      </c>
      <c r="B59" s="111" t="s">
        <v>62</v>
      </c>
      <c r="C59" s="112" t="s">
        <v>653</v>
      </c>
      <c r="D59" s="113" t="s">
        <v>25</v>
      </c>
      <c r="E59" s="114"/>
      <c r="F59" s="115" t="s">
        <v>98</v>
      </c>
      <c r="G59" s="114">
        <v>36</v>
      </c>
      <c r="H59" s="114">
        <v>33</v>
      </c>
      <c r="I59" s="57">
        <f t="shared" si="0"/>
        <v>69</v>
      </c>
      <c r="J59" s="113">
        <v>9854925914</v>
      </c>
      <c r="K59" s="113" t="s">
        <v>715</v>
      </c>
      <c r="L59" s="113" t="s">
        <v>195</v>
      </c>
      <c r="M59" s="113">
        <v>9854691420</v>
      </c>
      <c r="N59" s="121" t="s">
        <v>196</v>
      </c>
      <c r="O59" s="122">
        <v>957764080</v>
      </c>
      <c r="P59" s="123">
        <v>43670</v>
      </c>
      <c r="Q59" s="113" t="s">
        <v>595</v>
      </c>
      <c r="R59" s="113" t="s">
        <v>220</v>
      </c>
      <c r="S59" s="113" t="s">
        <v>199</v>
      </c>
      <c r="T59" s="18"/>
    </row>
    <row r="60" spans="1:20">
      <c r="A60" s="4">
        <v>56</v>
      </c>
      <c r="B60" s="111" t="s">
        <v>63</v>
      </c>
      <c r="C60" s="112" t="s">
        <v>654</v>
      </c>
      <c r="D60" s="113" t="s">
        <v>25</v>
      </c>
      <c r="E60" s="114"/>
      <c r="F60" s="115" t="s">
        <v>98</v>
      </c>
      <c r="G60" s="114">
        <v>21</v>
      </c>
      <c r="H60" s="114">
        <v>28</v>
      </c>
      <c r="I60" s="57">
        <f t="shared" si="0"/>
        <v>49</v>
      </c>
      <c r="J60" s="113">
        <v>9435433150</v>
      </c>
      <c r="K60" s="113" t="s">
        <v>715</v>
      </c>
      <c r="L60" s="113" t="s">
        <v>195</v>
      </c>
      <c r="M60" s="113">
        <v>9854691419</v>
      </c>
      <c r="N60" s="121" t="s">
        <v>196</v>
      </c>
      <c r="O60" s="122">
        <v>957764079</v>
      </c>
      <c r="P60" s="123">
        <v>43671</v>
      </c>
      <c r="Q60" s="113" t="s">
        <v>219</v>
      </c>
      <c r="R60" s="113" t="s">
        <v>220</v>
      </c>
      <c r="S60" s="113" t="s">
        <v>199</v>
      </c>
      <c r="T60" s="18"/>
    </row>
    <row r="61" spans="1:20">
      <c r="A61" s="4">
        <v>57</v>
      </c>
      <c r="B61" s="111" t="s">
        <v>62</v>
      </c>
      <c r="C61" s="112" t="s">
        <v>655</v>
      </c>
      <c r="D61" s="113" t="s">
        <v>25</v>
      </c>
      <c r="E61" s="114"/>
      <c r="F61" s="115" t="s">
        <v>98</v>
      </c>
      <c r="G61" s="114">
        <v>26</v>
      </c>
      <c r="H61" s="114">
        <v>28</v>
      </c>
      <c r="I61" s="57">
        <f t="shared" si="0"/>
        <v>54</v>
      </c>
      <c r="J61" s="113">
        <v>9854940737</v>
      </c>
      <c r="K61" s="113" t="s">
        <v>715</v>
      </c>
      <c r="L61" s="113" t="s">
        <v>195</v>
      </c>
      <c r="M61" s="113">
        <v>9854691420</v>
      </c>
      <c r="N61" s="121" t="s">
        <v>196</v>
      </c>
      <c r="O61" s="122">
        <v>957764080</v>
      </c>
      <c r="P61" s="123">
        <v>43671</v>
      </c>
      <c r="Q61" s="113" t="s">
        <v>219</v>
      </c>
      <c r="R61" s="113" t="s">
        <v>220</v>
      </c>
      <c r="S61" s="113" t="s">
        <v>199</v>
      </c>
      <c r="T61" s="18"/>
    </row>
    <row r="62" spans="1:20">
      <c r="A62" s="4">
        <v>58</v>
      </c>
      <c r="B62" s="111" t="s">
        <v>63</v>
      </c>
      <c r="C62" s="112" t="s">
        <v>656</v>
      </c>
      <c r="D62" s="113" t="s">
        <v>25</v>
      </c>
      <c r="E62" s="114"/>
      <c r="F62" s="115" t="s">
        <v>98</v>
      </c>
      <c r="G62" s="114">
        <v>21</v>
      </c>
      <c r="H62" s="114">
        <v>26</v>
      </c>
      <c r="I62" s="57">
        <f t="shared" si="0"/>
        <v>47</v>
      </c>
      <c r="J62" s="121">
        <v>9859788618</v>
      </c>
      <c r="K62" s="113" t="s">
        <v>718</v>
      </c>
      <c r="L62" s="113" t="s">
        <v>719</v>
      </c>
      <c r="M62" s="113">
        <v>9854986934</v>
      </c>
      <c r="N62" s="122" t="s">
        <v>720</v>
      </c>
      <c r="O62" s="121">
        <v>9577983409</v>
      </c>
      <c r="P62" s="123">
        <v>43672</v>
      </c>
      <c r="Q62" s="113" t="s">
        <v>225</v>
      </c>
      <c r="R62" s="113" t="s">
        <v>277</v>
      </c>
      <c r="S62" s="113" t="s">
        <v>199</v>
      </c>
      <c r="T62" s="18"/>
    </row>
    <row r="63" spans="1:20">
      <c r="A63" s="4">
        <v>59</v>
      </c>
      <c r="B63" s="111" t="s">
        <v>62</v>
      </c>
      <c r="C63" s="112" t="s">
        <v>657</v>
      </c>
      <c r="D63" s="113" t="s">
        <v>25</v>
      </c>
      <c r="E63" s="114"/>
      <c r="F63" s="115" t="s">
        <v>98</v>
      </c>
      <c r="G63" s="114">
        <v>23</v>
      </c>
      <c r="H63" s="114">
        <v>22</v>
      </c>
      <c r="I63" s="57">
        <f t="shared" si="0"/>
        <v>45</v>
      </c>
      <c r="J63" s="113">
        <v>9613655780</v>
      </c>
      <c r="K63" s="113" t="s">
        <v>718</v>
      </c>
      <c r="L63" s="113" t="s">
        <v>719</v>
      </c>
      <c r="M63" s="113">
        <v>9854691419</v>
      </c>
      <c r="N63" s="122" t="s">
        <v>720</v>
      </c>
      <c r="O63" s="121">
        <v>9577983410</v>
      </c>
      <c r="P63" s="123">
        <v>43672</v>
      </c>
      <c r="Q63" s="113" t="s">
        <v>225</v>
      </c>
      <c r="R63" s="113" t="s">
        <v>277</v>
      </c>
      <c r="S63" s="113" t="s">
        <v>199</v>
      </c>
      <c r="T63" s="18"/>
    </row>
    <row r="64" spans="1:20">
      <c r="A64" s="4">
        <v>60</v>
      </c>
      <c r="B64" s="111" t="s">
        <v>63</v>
      </c>
      <c r="C64" s="112" t="s">
        <v>658</v>
      </c>
      <c r="D64" s="113" t="s">
        <v>25</v>
      </c>
      <c r="E64" s="113"/>
      <c r="F64" s="115" t="s">
        <v>98</v>
      </c>
      <c r="G64" s="114">
        <v>24</v>
      </c>
      <c r="H64" s="114">
        <v>31</v>
      </c>
      <c r="I64" s="57">
        <f t="shared" si="0"/>
        <v>55</v>
      </c>
      <c r="J64" s="114">
        <v>7896997432</v>
      </c>
      <c r="K64" s="113" t="s">
        <v>283</v>
      </c>
      <c r="L64" s="113" t="s">
        <v>195</v>
      </c>
      <c r="M64" s="113">
        <v>9854691419</v>
      </c>
      <c r="N64" s="121" t="s">
        <v>196</v>
      </c>
      <c r="O64" s="122">
        <v>957764079</v>
      </c>
      <c r="P64" s="123">
        <v>43673</v>
      </c>
      <c r="Q64" s="113" t="s">
        <v>721</v>
      </c>
      <c r="R64" s="113" t="s">
        <v>722</v>
      </c>
      <c r="S64" s="113" t="s">
        <v>199</v>
      </c>
      <c r="T64" s="18"/>
    </row>
    <row r="65" spans="1:20">
      <c r="A65" s="4">
        <v>61</v>
      </c>
      <c r="B65" s="111" t="s">
        <v>62</v>
      </c>
      <c r="C65" s="112" t="s">
        <v>659</v>
      </c>
      <c r="D65" s="113" t="s">
        <v>25</v>
      </c>
      <c r="E65" s="113"/>
      <c r="F65" s="115" t="s">
        <v>98</v>
      </c>
      <c r="G65" s="114">
        <v>17</v>
      </c>
      <c r="H65" s="114">
        <v>29</v>
      </c>
      <c r="I65" s="57">
        <f t="shared" si="0"/>
        <v>46</v>
      </c>
      <c r="J65" s="114">
        <v>9613230321</v>
      </c>
      <c r="K65" s="113" t="s">
        <v>283</v>
      </c>
      <c r="L65" s="113" t="s">
        <v>195</v>
      </c>
      <c r="M65" s="113">
        <v>9854691419</v>
      </c>
      <c r="N65" s="121" t="s">
        <v>196</v>
      </c>
      <c r="O65" s="122">
        <v>957764079</v>
      </c>
      <c r="P65" s="123">
        <v>43673</v>
      </c>
      <c r="Q65" s="113" t="s">
        <v>721</v>
      </c>
      <c r="R65" s="113" t="s">
        <v>723</v>
      </c>
      <c r="S65" s="113" t="s">
        <v>199</v>
      </c>
      <c r="T65" s="18"/>
    </row>
    <row r="66" spans="1:20" ht="30">
      <c r="A66" s="4">
        <v>62</v>
      </c>
      <c r="B66" s="111" t="s">
        <v>62</v>
      </c>
      <c r="C66" s="119" t="s">
        <v>660</v>
      </c>
      <c r="D66" s="113" t="s">
        <v>25</v>
      </c>
      <c r="E66" s="113"/>
      <c r="F66" s="115" t="s">
        <v>98</v>
      </c>
      <c r="G66" s="114">
        <v>11</v>
      </c>
      <c r="H66" s="114">
        <v>21</v>
      </c>
      <c r="I66" s="57">
        <f t="shared" si="0"/>
        <v>32</v>
      </c>
      <c r="J66" s="113">
        <v>7399333888</v>
      </c>
      <c r="K66" s="72" t="s">
        <v>206</v>
      </c>
      <c r="L66" s="81" t="s">
        <v>207</v>
      </c>
      <c r="M66" s="72">
        <v>9435539931</v>
      </c>
      <c r="N66" s="67" t="s">
        <v>300</v>
      </c>
      <c r="O66" s="87">
        <v>8011263193</v>
      </c>
      <c r="P66" s="123">
        <v>43675</v>
      </c>
      <c r="Q66" s="113" t="s">
        <v>235</v>
      </c>
      <c r="R66" s="113" t="s">
        <v>462</v>
      </c>
      <c r="S66" s="113" t="s">
        <v>199</v>
      </c>
      <c r="T66" s="18"/>
    </row>
    <row r="67" spans="1:20" ht="30">
      <c r="A67" s="4">
        <v>63</v>
      </c>
      <c r="B67" s="111" t="s">
        <v>62</v>
      </c>
      <c r="C67" s="119" t="s">
        <v>661</v>
      </c>
      <c r="D67" s="113" t="s">
        <v>25</v>
      </c>
      <c r="E67" s="113"/>
      <c r="F67" s="115" t="s">
        <v>98</v>
      </c>
      <c r="G67" s="114">
        <v>20</v>
      </c>
      <c r="H67" s="114">
        <v>29</v>
      </c>
      <c r="I67" s="57">
        <f t="shared" si="0"/>
        <v>49</v>
      </c>
      <c r="J67" s="113">
        <v>9707856464</v>
      </c>
      <c r="K67" s="72" t="s">
        <v>206</v>
      </c>
      <c r="L67" s="81" t="s">
        <v>207</v>
      </c>
      <c r="M67" s="72">
        <v>9435539931</v>
      </c>
      <c r="N67" s="67" t="s">
        <v>300</v>
      </c>
      <c r="O67" s="87">
        <v>8011263193</v>
      </c>
      <c r="P67" s="123">
        <v>43675</v>
      </c>
      <c r="Q67" s="113" t="s">
        <v>235</v>
      </c>
      <c r="R67" s="113" t="s">
        <v>462</v>
      </c>
      <c r="S67" s="113" t="s">
        <v>199</v>
      </c>
      <c r="T67" s="18"/>
    </row>
    <row r="68" spans="1:20" ht="30">
      <c r="A68" s="4">
        <v>64</v>
      </c>
      <c r="B68" s="111" t="s">
        <v>62</v>
      </c>
      <c r="C68" s="120" t="s">
        <v>662</v>
      </c>
      <c r="D68" s="113" t="s">
        <v>25</v>
      </c>
      <c r="E68" s="113"/>
      <c r="F68" s="115" t="s">
        <v>98</v>
      </c>
      <c r="G68" s="114">
        <v>29</v>
      </c>
      <c r="H68" s="114">
        <v>21</v>
      </c>
      <c r="I68" s="57">
        <f t="shared" si="0"/>
        <v>50</v>
      </c>
      <c r="J68" s="113">
        <v>8812983527</v>
      </c>
      <c r="K68" s="72" t="s">
        <v>206</v>
      </c>
      <c r="L68" s="81" t="s">
        <v>207</v>
      </c>
      <c r="M68" s="72">
        <v>9435539931</v>
      </c>
      <c r="N68" s="67" t="s">
        <v>300</v>
      </c>
      <c r="O68" s="87">
        <v>8011263193</v>
      </c>
      <c r="P68" s="123">
        <v>43675</v>
      </c>
      <c r="Q68" s="113" t="s">
        <v>235</v>
      </c>
      <c r="R68" s="113" t="s">
        <v>462</v>
      </c>
      <c r="S68" s="113" t="s">
        <v>199</v>
      </c>
      <c r="T68" s="18"/>
    </row>
    <row r="69" spans="1:20" ht="33">
      <c r="A69" s="4">
        <v>65</v>
      </c>
      <c r="B69" s="111" t="s">
        <v>63</v>
      </c>
      <c r="C69" s="120" t="s">
        <v>663</v>
      </c>
      <c r="D69" s="113" t="s">
        <v>25</v>
      </c>
      <c r="E69" s="113"/>
      <c r="F69" s="115" t="s">
        <v>98</v>
      </c>
      <c r="G69" s="114">
        <v>19</v>
      </c>
      <c r="H69" s="114">
        <v>11</v>
      </c>
      <c r="I69" s="57">
        <f t="shared" si="0"/>
        <v>30</v>
      </c>
      <c r="J69" s="113">
        <v>9577363191</v>
      </c>
      <c r="K69" s="85" t="s">
        <v>238</v>
      </c>
      <c r="L69" s="85" t="s">
        <v>239</v>
      </c>
      <c r="M69" s="89">
        <v>9101839729</v>
      </c>
      <c r="N69" s="89" t="s">
        <v>240</v>
      </c>
      <c r="O69" s="89">
        <v>9577983407</v>
      </c>
      <c r="P69" s="123">
        <v>43675</v>
      </c>
      <c r="Q69" s="113" t="s">
        <v>235</v>
      </c>
      <c r="R69" s="113" t="s">
        <v>691</v>
      </c>
      <c r="S69" s="113" t="s">
        <v>199</v>
      </c>
      <c r="T69" s="18"/>
    </row>
    <row r="70" spans="1:20" ht="33">
      <c r="A70" s="4">
        <v>66</v>
      </c>
      <c r="B70" s="111" t="s">
        <v>63</v>
      </c>
      <c r="C70" s="120" t="s">
        <v>664</v>
      </c>
      <c r="D70" s="113" t="s">
        <v>25</v>
      </c>
      <c r="E70" s="113"/>
      <c r="F70" s="115" t="s">
        <v>98</v>
      </c>
      <c r="G70" s="114">
        <v>29</v>
      </c>
      <c r="H70" s="114">
        <v>20</v>
      </c>
      <c r="I70" s="57">
        <f t="shared" ref="I70:I133" si="1">SUM(G70:H70)</f>
        <v>49</v>
      </c>
      <c r="J70" s="113">
        <v>7399918163</v>
      </c>
      <c r="K70" s="85" t="s">
        <v>238</v>
      </c>
      <c r="L70" s="85" t="s">
        <v>239</v>
      </c>
      <c r="M70" s="89">
        <v>9101839729</v>
      </c>
      <c r="N70" s="89" t="s">
        <v>240</v>
      </c>
      <c r="O70" s="89">
        <v>9577983407</v>
      </c>
      <c r="P70" s="123">
        <v>43675</v>
      </c>
      <c r="Q70" s="113" t="s">
        <v>235</v>
      </c>
      <c r="R70" s="113" t="s">
        <v>691</v>
      </c>
      <c r="S70" s="113" t="s">
        <v>199</v>
      </c>
      <c r="T70" s="18"/>
    </row>
    <row r="71" spans="1:20" ht="33">
      <c r="A71" s="4">
        <v>67</v>
      </c>
      <c r="B71" s="111" t="s">
        <v>63</v>
      </c>
      <c r="C71" s="120" t="s">
        <v>665</v>
      </c>
      <c r="D71" s="113" t="s">
        <v>25</v>
      </c>
      <c r="E71" s="113"/>
      <c r="F71" s="115" t="s">
        <v>98</v>
      </c>
      <c r="G71" s="114">
        <v>26</v>
      </c>
      <c r="H71" s="114">
        <v>18</v>
      </c>
      <c r="I71" s="57">
        <f t="shared" si="1"/>
        <v>44</v>
      </c>
      <c r="J71" s="113">
        <v>9613655767</v>
      </c>
      <c r="K71" s="85" t="s">
        <v>238</v>
      </c>
      <c r="L71" s="85" t="s">
        <v>239</v>
      </c>
      <c r="M71" s="89">
        <v>9101839729</v>
      </c>
      <c r="N71" s="89" t="s">
        <v>240</v>
      </c>
      <c r="O71" s="89">
        <v>9577983407</v>
      </c>
      <c r="P71" s="123">
        <v>43675</v>
      </c>
      <c r="Q71" s="113" t="s">
        <v>235</v>
      </c>
      <c r="R71" s="113" t="s">
        <v>691</v>
      </c>
      <c r="S71" s="113" t="s">
        <v>199</v>
      </c>
      <c r="T71" s="18"/>
    </row>
    <row r="72" spans="1:20">
      <c r="A72" s="4">
        <v>68</v>
      </c>
      <c r="B72" s="111" t="s">
        <v>62</v>
      </c>
      <c r="C72" s="120" t="s">
        <v>666</v>
      </c>
      <c r="D72" s="113" t="s">
        <v>25</v>
      </c>
      <c r="E72" s="113"/>
      <c r="F72" s="115" t="s">
        <v>98</v>
      </c>
      <c r="G72" s="114">
        <v>18</v>
      </c>
      <c r="H72" s="114">
        <v>19</v>
      </c>
      <c r="I72" s="57">
        <f t="shared" si="1"/>
        <v>37</v>
      </c>
      <c r="J72" s="113">
        <v>7399534252</v>
      </c>
      <c r="K72" s="72" t="s">
        <v>232</v>
      </c>
      <c r="L72" s="72" t="s">
        <v>251</v>
      </c>
      <c r="M72" s="72">
        <v>9435167706</v>
      </c>
      <c r="N72" s="67" t="s">
        <v>294</v>
      </c>
      <c r="O72" s="83">
        <v>9613482746</v>
      </c>
      <c r="P72" s="123">
        <v>43676</v>
      </c>
      <c r="Q72" s="113" t="s">
        <v>197</v>
      </c>
      <c r="R72" s="113" t="s">
        <v>709</v>
      </c>
      <c r="S72" s="113" t="s">
        <v>199</v>
      </c>
      <c r="T72" s="18"/>
    </row>
    <row r="73" spans="1:20">
      <c r="A73" s="4">
        <v>69</v>
      </c>
      <c r="B73" s="111" t="s">
        <v>62</v>
      </c>
      <c r="C73" s="120" t="s">
        <v>667</v>
      </c>
      <c r="D73" s="113" t="s">
        <v>25</v>
      </c>
      <c r="E73" s="113"/>
      <c r="F73" s="115" t="s">
        <v>98</v>
      </c>
      <c r="G73" s="114">
        <v>21</v>
      </c>
      <c r="H73" s="114">
        <v>11</v>
      </c>
      <c r="I73" s="57">
        <f t="shared" si="1"/>
        <v>32</v>
      </c>
      <c r="J73" s="113">
        <v>7896597313</v>
      </c>
      <c r="K73" s="72" t="s">
        <v>232</v>
      </c>
      <c r="L73" s="72" t="s">
        <v>251</v>
      </c>
      <c r="M73" s="72">
        <v>9435167706</v>
      </c>
      <c r="N73" s="67" t="s">
        <v>294</v>
      </c>
      <c r="O73" s="83">
        <v>9613482746</v>
      </c>
      <c r="P73" s="123">
        <v>43676</v>
      </c>
      <c r="Q73" s="113" t="s">
        <v>197</v>
      </c>
      <c r="R73" s="113" t="s">
        <v>709</v>
      </c>
      <c r="S73" s="113" t="s">
        <v>199</v>
      </c>
      <c r="T73" s="18"/>
    </row>
    <row r="74" spans="1:20">
      <c r="A74" s="4">
        <v>70</v>
      </c>
      <c r="B74" s="111" t="s">
        <v>62</v>
      </c>
      <c r="C74" s="120" t="s">
        <v>668</v>
      </c>
      <c r="D74" s="113" t="s">
        <v>25</v>
      </c>
      <c r="E74" s="113"/>
      <c r="F74" s="115" t="s">
        <v>98</v>
      </c>
      <c r="G74" s="114">
        <v>29</v>
      </c>
      <c r="H74" s="114">
        <v>20</v>
      </c>
      <c r="I74" s="57">
        <f t="shared" si="1"/>
        <v>49</v>
      </c>
      <c r="J74" s="113">
        <v>9435433150</v>
      </c>
      <c r="K74" s="72" t="s">
        <v>232</v>
      </c>
      <c r="L74" s="72" t="s">
        <v>251</v>
      </c>
      <c r="M74" s="72">
        <v>9435167706</v>
      </c>
      <c r="N74" s="67" t="s">
        <v>294</v>
      </c>
      <c r="O74" s="83">
        <v>9613482746</v>
      </c>
      <c r="P74" s="123">
        <v>43676</v>
      </c>
      <c r="Q74" s="113" t="s">
        <v>197</v>
      </c>
      <c r="R74" s="113" t="s">
        <v>709</v>
      </c>
      <c r="S74" s="113" t="s">
        <v>199</v>
      </c>
      <c r="T74" s="18"/>
    </row>
    <row r="75" spans="1:20">
      <c r="A75" s="4">
        <v>71</v>
      </c>
      <c r="B75" s="111" t="s">
        <v>63</v>
      </c>
      <c r="C75" s="120" t="s">
        <v>669</v>
      </c>
      <c r="D75" s="113" t="s">
        <v>25</v>
      </c>
      <c r="E75" s="113"/>
      <c r="F75" s="115" t="s">
        <v>98</v>
      </c>
      <c r="G75" s="114">
        <v>18</v>
      </c>
      <c r="H75" s="114">
        <v>19</v>
      </c>
      <c r="I75" s="57">
        <f t="shared" si="1"/>
        <v>37</v>
      </c>
      <c r="J75" s="113">
        <v>7896597313</v>
      </c>
      <c r="K75" s="72" t="s">
        <v>227</v>
      </c>
      <c r="L75" s="72" t="s">
        <v>228</v>
      </c>
      <c r="M75" s="72">
        <v>9613949591</v>
      </c>
      <c r="N75" s="66" t="s">
        <v>229</v>
      </c>
      <c r="O75" s="66">
        <v>9577248717</v>
      </c>
      <c r="P75" s="123">
        <v>43676</v>
      </c>
      <c r="Q75" s="113" t="s">
        <v>197</v>
      </c>
      <c r="R75" s="113" t="s">
        <v>724</v>
      </c>
      <c r="S75" s="113" t="s">
        <v>199</v>
      </c>
      <c r="T75" s="18"/>
    </row>
    <row r="76" spans="1:20">
      <c r="A76" s="4">
        <v>72</v>
      </c>
      <c r="B76" s="111" t="s">
        <v>63</v>
      </c>
      <c r="C76" s="120" t="s">
        <v>670</v>
      </c>
      <c r="D76" s="113" t="s">
        <v>25</v>
      </c>
      <c r="E76" s="113"/>
      <c r="F76" s="115" t="s">
        <v>98</v>
      </c>
      <c r="G76" s="114">
        <v>23</v>
      </c>
      <c r="H76" s="114">
        <v>21</v>
      </c>
      <c r="I76" s="57">
        <f t="shared" si="1"/>
        <v>44</v>
      </c>
      <c r="J76" s="113">
        <v>9435433150</v>
      </c>
      <c r="K76" s="72" t="s">
        <v>227</v>
      </c>
      <c r="L76" s="72" t="s">
        <v>228</v>
      </c>
      <c r="M76" s="72">
        <v>9613949591</v>
      </c>
      <c r="N76" s="66" t="s">
        <v>229</v>
      </c>
      <c r="O76" s="66">
        <v>9577248717</v>
      </c>
      <c r="P76" s="123">
        <v>43676</v>
      </c>
      <c r="Q76" s="113" t="s">
        <v>197</v>
      </c>
      <c r="R76" s="113" t="s">
        <v>724</v>
      </c>
      <c r="S76" s="113" t="s">
        <v>199</v>
      </c>
      <c r="T76" s="18"/>
    </row>
    <row r="77" spans="1:20">
      <c r="A77" s="4">
        <v>73</v>
      </c>
      <c r="B77" s="111" t="s">
        <v>63</v>
      </c>
      <c r="C77" s="120" t="s">
        <v>671</v>
      </c>
      <c r="D77" s="113" t="s">
        <v>25</v>
      </c>
      <c r="E77" s="113"/>
      <c r="F77" s="115" t="s">
        <v>98</v>
      </c>
      <c r="G77" s="114">
        <v>20</v>
      </c>
      <c r="H77" s="114">
        <v>19</v>
      </c>
      <c r="I77" s="57">
        <f t="shared" si="1"/>
        <v>39</v>
      </c>
      <c r="J77" s="113">
        <v>9859027919</v>
      </c>
      <c r="K77" s="72" t="s">
        <v>227</v>
      </c>
      <c r="L77" s="72" t="s">
        <v>228</v>
      </c>
      <c r="M77" s="72">
        <v>9613949591</v>
      </c>
      <c r="N77" s="66" t="s">
        <v>229</v>
      </c>
      <c r="O77" s="66">
        <v>9577248717</v>
      </c>
      <c r="P77" s="123">
        <v>43676</v>
      </c>
      <c r="Q77" s="113" t="s">
        <v>197</v>
      </c>
      <c r="R77" s="113" t="s">
        <v>724</v>
      </c>
      <c r="S77" s="113" t="s">
        <v>199</v>
      </c>
      <c r="T77" s="18"/>
    </row>
    <row r="78" spans="1:20">
      <c r="A78" s="4">
        <v>74</v>
      </c>
      <c r="B78" s="111" t="s">
        <v>62</v>
      </c>
      <c r="C78" s="120" t="s">
        <v>672</v>
      </c>
      <c r="D78" s="113" t="s">
        <v>25</v>
      </c>
      <c r="E78" s="113"/>
      <c r="F78" s="115" t="s">
        <v>98</v>
      </c>
      <c r="G78" s="114">
        <v>27</v>
      </c>
      <c r="H78" s="114">
        <v>21</v>
      </c>
      <c r="I78" s="57">
        <f t="shared" si="1"/>
        <v>48</v>
      </c>
      <c r="J78" s="113">
        <v>9577767233</v>
      </c>
      <c r="K78" s="72" t="s">
        <v>216</v>
      </c>
      <c r="L78" s="72" t="s">
        <v>217</v>
      </c>
      <c r="M78" s="72">
        <v>9101244818</v>
      </c>
      <c r="N78" s="71" t="s">
        <v>218</v>
      </c>
      <c r="O78" s="83">
        <v>9957073844</v>
      </c>
      <c r="P78" s="123">
        <v>43677</v>
      </c>
      <c r="Q78" s="113" t="s">
        <v>595</v>
      </c>
      <c r="R78" s="113" t="s">
        <v>725</v>
      </c>
      <c r="S78" s="113" t="s">
        <v>199</v>
      </c>
      <c r="T78" s="18"/>
    </row>
    <row r="79" spans="1:20">
      <c r="A79" s="4">
        <v>75</v>
      </c>
      <c r="B79" s="111" t="s">
        <v>62</v>
      </c>
      <c r="C79" s="120" t="s">
        <v>673</v>
      </c>
      <c r="D79" s="113" t="s">
        <v>25</v>
      </c>
      <c r="E79" s="113"/>
      <c r="F79" s="115" t="s">
        <v>98</v>
      </c>
      <c r="G79" s="114">
        <v>21</v>
      </c>
      <c r="H79" s="114">
        <v>16</v>
      </c>
      <c r="I79" s="57">
        <f t="shared" si="1"/>
        <v>37</v>
      </c>
      <c r="J79" s="113">
        <v>9577579282</v>
      </c>
      <c r="K79" s="72" t="s">
        <v>216</v>
      </c>
      <c r="L79" s="72" t="s">
        <v>217</v>
      </c>
      <c r="M79" s="72">
        <v>9101244818</v>
      </c>
      <c r="N79" s="71" t="s">
        <v>218</v>
      </c>
      <c r="O79" s="83">
        <v>9957073844</v>
      </c>
      <c r="P79" s="123">
        <v>43677</v>
      </c>
      <c r="Q79" s="113" t="s">
        <v>595</v>
      </c>
      <c r="R79" s="113" t="s">
        <v>725</v>
      </c>
      <c r="S79" s="113" t="s">
        <v>199</v>
      </c>
      <c r="T79" s="18"/>
    </row>
    <row r="80" spans="1:20">
      <c r="A80" s="4">
        <v>76</v>
      </c>
      <c r="B80" s="111" t="s">
        <v>62</v>
      </c>
      <c r="C80" s="120" t="s">
        <v>567</v>
      </c>
      <c r="D80" s="113" t="s">
        <v>25</v>
      </c>
      <c r="E80" s="113"/>
      <c r="F80" s="115" t="s">
        <v>98</v>
      </c>
      <c r="G80" s="114">
        <v>16</v>
      </c>
      <c r="H80" s="114">
        <v>11</v>
      </c>
      <c r="I80" s="57">
        <f t="shared" si="1"/>
        <v>27</v>
      </c>
      <c r="J80" s="113">
        <v>7399333888</v>
      </c>
      <c r="K80" s="72" t="s">
        <v>216</v>
      </c>
      <c r="L80" s="72" t="s">
        <v>217</v>
      </c>
      <c r="M80" s="72">
        <v>9101244818</v>
      </c>
      <c r="N80" s="71" t="s">
        <v>218</v>
      </c>
      <c r="O80" s="83">
        <v>9957073844</v>
      </c>
      <c r="P80" s="123">
        <v>43677</v>
      </c>
      <c r="Q80" s="113" t="s">
        <v>595</v>
      </c>
      <c r="R80" s="113" t="s">
        <v>725</v>
      </c>
      <c r="S80" s="113" t="s">
        <v>199</v>
      </c>
      <c r="T80" s="18"/>
    </row>
    <row r="81" spans="1:20">
      <c r="A81" s="4">
        <v>77</v>
      </c>
      <c r="B81" s="111" t="s">
        <v>62</v>
      </c>
      <c r="C81" s="120" t="s">
        <v>540</v>
      </c>
      <c r="D81" s="113" t="s">
        <v>25</v>
      </c>
      <c r="E81" s="113"/>
      <c r="F81" s="115" t="s">
        <v>98</v>
      </c>
      <c r="G81" s="114">
        <v>16</v>
      </c>
      <c r="H81" s="114">
        <v>18</v>
      </c>
      <c r="I81" s="57">
        <f t="shared" si="1"/>
        <v>34</v>
      </c>
      <c r="J81" s="113">
        <v>9707856464</v>
      </c>
      <c r="K81" s="72" t="s">
        <v>216</v>
      </c>
      <c r="L81" s="72" t="s">
        <v>217</v>
      </c>
      <c r="M81" s="72">
        <v>9101244818</v>
      </c>
      <c r="N81" s="71" t="s">
        <v>218</v>
      </c>
      <c r="O81" s="83">
        <v>9957073844</v>
      </c>
      <c r="P81" s="123">
        <v>43677</v>
      </c>
      <c r="Q81" s="113" t="s">
        <v>595</v>
      </c>
      <c r="R81" s="113" t="s">
        <v>725</v>
      </c>
      <c r="S81" s="113" t="s">
        <v>199</v>
      </c>
      <c r="T81" s="18"/>
    </row>
    <row r="82" spans="1:20">
      <c r="A82" s="4">
        <v>78</v>
      </c>
      <c r="B82" s="111" t="s">
        <v>63</v>
      </c>
      <c r="C82" s="120" t="s">
        <v>674</v>
      </c>
      <c r="D82" s="113" t="s">
        <v>25</v>
      </c>
      <c r="E82" s="113"/>
      <c r="F82" s="115" t="s">
        <v>98</v>
      </c>
      <c r="G82" s="114">
        <v>26</v>
      </c>
      <c r="H82" s="114">
        <v>18</v>
      </c>
      <c r="I82" s="57">
        <f t="shared" si="1"/>
        <v>44</v>
      </c>
      <c r="J82" s="113">
        <v>7399534252</v>
      </c>
      <c r="K82" s="72" t="s">
        <v>201</v>
      </c>
      <c r="L82" s="72" t="s">
        <v>202</v>
      </c>
      <c r="M82" s="72">
        <v>9401452911</v>
      </c>
      <c r="N82" s="86" t="s">
        <v>203</v>
      </c>
      <c r="O82" s="66">
        <v>9577213040</v>
      </c>
      <c r="P82" s="123">
        <v>43677</v>
      </c>
      <c r="Q82" s="113" t="s">
        <v>595</v>
      </c>
      <c r="R82" s="113" t="s">
        <v>726</v>
      </c>
      <c r="S82" s="113" t="s">
        <v>199</v>
      </c>
      <c r="T82" s="18"/>
    </row>
    <row r="83" spans="1:20">
      <c r="A83" s="4">
        <v>79</v>
      </c>
      <c r="B83" s="111" t="s">
        <v>63</v>
      </c>
      <c r="C83" s="120" t="s">
        <v>675</v>
      </c>
      <c r="D83" s="113" t="s">
        <v>25</v>
      </c>
      <c r="E83" s="113"/>
      <c r="F83" s="115" t="s">
        <v>98</v>
      </c>
      <c r="G83" s="114">
        <v>21</v>
      </c>
      <c r="H83" s="114">
        <v>26</v>
      </c>
      <c r="I83" s="57">
        <f t="shared" si="1"/>
        <v>47</v>
      </c>
      <c r="J83" s="113">
        <v>7896597313</v>
      </c>
      <c r="K83" s="72" t="s">
        <v>201</v>
      </c>
      <c r="L83" s="72" t="s">
        <v>202</v>
      </c>
      <c r="M83" s="72">
        <v>9401452911</v>
      </c>
      <c r="N83" s="86" t="s">
        <v>203</v>
      </c>
      <c r="O83" s="66">
        <v>9577213040</v>
      </c>
      <c r="P83" s="123">
        <v>43677</v>
      </c>
      <c r="Q83" s="113" t="s">
        <v>595</v>
      </c>
      <c r="R83" s="113" t="s">
        <v>726</v>
      </c>
      <c r="S83" s="113" t="s">
        <v>199</v>
      </c>
      <c r="T83" s="18"/>
    </row>
    <row r="84" spans="1:20">
      <c r="A84" s="4">
        <v>80</v>
      </c>
      <c r="B84" s="111" t="s">
        <v>63</v>
      </c>
      <c r="C84" s="120" t="s">
        <v>676</v>
      </c>
      <c r="D84" s="113" t="s">
        <v>25</v>
      </c>
      <c r="E84" s="113"/>
      <c r="F84" s="115" t="s">
        <v>98</v>
      </c>
      <c r="G84" s="114">
        <v>23</v>
      </c>
      <c r="H84" s="114">
        <v>22</v>
      </c>
      <c r="I84" s="57">
        <f t="shared" si="1"/>
        <v>45</v>
      </c>
      <c r="J84" s="113">
        <v>9435433150</v>
      </c>
      <c r="K84" s="72" t="s">
        <v>201</v>
      </c>
      <c r="L84" s="72" t="s">
        <v>202</v>
      </c>
      <c r="M84" s="72">
        <v>9401452911</v>
      </c>
      <c r="N84" s="86" t="s">
        <v>203</v>
      </c>
      <c r="O84" s="66">
        <v>9577213040</v>
      </c>
      <c r="P84" s="123">
        <v>43677</v>
      </c>
      <c r="Q84" s="113" t="s">
        <v>595</v>
      </c>
      <c r="R84" s="113" t="s">
        <v>726</v>
      </c>
      <c r="S84" s="113" t="s">
        <v>199</v>
      </c>
      <c r="T84" s="18"/>
    </row>
    <row r="85" spans="1:20">
      <c r="A85" s="4">
        <v>81</v>
      </c>
      <c r="B85" s="17"/>
      <c r="C85" s="18"/>
      <c r="D85" s="18"/>
      <c r="E85" s="19"/>
      <c r="F85" s="18"/>
      <c r="G85" s="19"/>
      <c r="H85" s="19"/>
      <c r="I85" s="57">
        <f t="shared" si="1"/>
        <v>0</v>
      </c>
      <c r="J85" s="18"/>
      <c r="K85" s="18"/>
      <c r="L85" s="18"/>
      <c r="M85" s="18"/>
      <c r="N85" s="18"/>
      <c r="O85" s="18"/>
      <c r="P85" s="24"/>
      <c r="Q85" s="18"/>
      <c r="R85" s="18"/>
      <c r="S85" s="18"/>
      <c r="T85" s="18"/>
    </row>
    <row r="86" spans="1:20">
      <c r="A86" s="4">
        <v>82</v>
      </c>
      <c r="B86" s="17"/>
      <c r="C86" s="18"/>
      <c r="D86" s="18"/>
      <c r="E86" s="19"/>
      <c r="F86" s="18"/>
      <c r="G86" s="19"/>
      <c r="H86" s="19"/>
      <c r="I86" s="57">
        <f t="shared" si="1"/>
        <v>0</v>
      </c>
      <c r="J86" s="18"/>
      <c r="K86" s="18"/>
      <c r="L86" s="18"/>
      <c r="M86" s="18"/>
      <c r="N86" s="18"/>
      <c r="O86" s="18"/>
      <c r="P86" s="24"/>
      <c r="Q86" s="18"/>
      <c r="R86" s="18"/>
      <c r="S86" s="18"/>
      <c r="T86" s="18"/>
    </row>
    <row r="87" spans="1:20">
      <c r="A87" s="4">
        <v>83</v>
      </c>
      <c r="B87" s="17"/>
      <c r="C87" s="18"/>
      <c r="D87" s="18"/>
      <c r="E87" s="19"/>
      <c r="F87" s="18"/>
      <c r="G87" s="19"/>
      <c r="H87" s="19"/>
      <c r="I87" s="57">
        <f t="shared" si="1"/>
        <v>0</v>
      </c>
      <c r="J87" s="18"/>
      <c r="K87" s="18"/>
      <c r="L87" s="18"/>
      <c r="M87" s="18"/>
      <c r="N87" s="18"/>
      <c r="O87" s="18"/>
      <c r="P87" s="24"/>
      <c r="Q87" s="18"/>
      <c r="R87" s="18"/>
      <c r="S87" s="18"/>
      <c r="T87" s="18"/>
    </row>
    <row r="88" spans="1:20">
      <c r="A88" s="4">
        <v>84</v>
      </c>
      <c r="B88" s="17"/>
      <c r="C88" s="18"/>
      <c r="D88" s="18"/>
      <c r="E88" s="19"/>
      <c r="F88" s="18"/>
      <c r="G88" s="19"/>
      <c r="H88" s="19"/>
      <c r="I88" s="57">
        <f t="shared" si="1"/>
        <v>0</v>
      </c>
      <c r="J88" s="18"/>
      <c r="K88" s="18"/>
      <c r="L88" s="18"/>
      <c r="M88" s="18"/>
      <c r="N88" s="18"/>
      <c r="O88" s="18"/>
      <c r="P88" s="24"/>
      <c r="Q88" s="18"/>
      <c r="R88" s="18"/>
      <c r="S88" s="18"/>
      <c r="T88" s="18"/>
    </row>
    <row r="89" spans="1:20">
      <c r="A89" s="4">
        <v>85</v>
      </c>
      <c r="B89" s="17"/>
      <c r="C89" s="18"/>
      <c r="D89" s="18"/>
      <c r="E89" s="19"/>
      <c r="F89" s="18"/>
      <c r="G89" s="19"/>
      <c r="H89" s="19"/>
      <c r="I89" s="57">
        <f t="shared" si="1"/>
        <v>0</v>
      </c>
      <c r="J89" s="18"/>
      <c r="K89" s="18"/>
      <c r="L89" s="18"/>
      <c r="M89" s="18"/>
      <c r="N89" s="18"/>
      <c r="O89" s="18"/>
      <c r="P89" s="24"/>
      <c r="Q89" s="18"/>
      <c r="R89" s="18"/>
      <c r="S89" s="18"/>
      <c r="T89" s="18"/>
    </row>
    <row r="90" spans="1:20">
      <c r="A90" s="4">
        <v>86</v>
      </c>
      <c r="B90" s="17"/>
      <c r="C90" s="18"/>
      <c r="D90" s="18"/>
      <c r="E90" s="19"/>
      <c r="F90" s="18"/>
      <c r="G90" s="19"/>
      <c r="H90" s="19"/>
      <c r="I90" s="57">
        <f t="shared" si="1"/>
        <v>0</v>
      </c>
      <c r="J90" s="18"/>
      <c r="K90" s="18"/>
      <c r="L90" s="18"/>
      <c r="M90" s="18"/>
      <c r="N90" s="18"/>
      <c r="O90" s="18"/>
      <c r="P90" s="24"/>
      <c r="Q90" s="18"/>
      <c r="R90" s="18"/>
      <c r="S90" s="18"/>
      <c r="T90" s="18"/>
    </row>
    <row r="91" spans="1:20">
      <c r="A91" s="4">
        <v>87</v>
      </c>
      <c r="B91" s="17"/>
      <c r="C91" s="18"/>
      <c r="D91" s="18"/>
      <c r="E91" s="19"/>
      <c r="F91" s="18"/>
      <c r="G91" s="19"/>
      <c r="H91" s="19"/>
      <c r="I91" s="57">
        <f t="shared" si="1"/>
        <v>0</v>
      </c>
      <c r="J91" s="18"/>
      <c r="K91" s="18"/>
      <c r="L91" s="18"/>
      <c r="M91" s="18"/>
      <c r="N91" s="18"/>
      <c r="O91" s="18"/>
      <c r="P91" s="24"/>
      <c r="Q91" s="18"/>
      <c r="R91" s="18"/>
      <c r="S91" s="18"/>
      <c r="T91" s="18"/>
    </row>
    <row r="92" spans="1:20">
      <c r="A92" s="4">
        <v>88</v>
      </c>
      <c r="B92" s="17"/>
      <c r="C92" s="18"/>
      <c r="D92" s="18"/>
      <c r="E92" s="19"/>
      <c r="F92" s="18"/>
      <c r="G92" s="19"/>
      <c r="H92" s="19"/>
      <c r="I92" s="57">
        <f t="shared" si="1"/>
        <v>0</v>
      </c>
      <c r="J92" s="18"/>
      <c r="K92" s="18"/>
      <c r="L92" s="18"/>
      <c r="M92" s="18"/>
      <c r="N92" s="18"/>
      <c r="O92" s="18"/>
      <c r="P92" s="24"/>
      <c r="Q92" s="18"/>
      <c r="R92" s="18"/>
      <c r="S92" s="18"/>
      <c r="T92" s="18"/>
    </row>
    <row r="93" spans="1:20">
      <c r="A93" s="4">
        <v>89</v>
      </c>
      <c r="B93" s="17"/>
      <c r="C93" s="18"/>
      <c r="D93" s="18"/>
      <c r="E93" s="19"/>
      <c r="F93" s="18"/>
      <c r="G93" s="19"/>
      <c r="H93" s="19"/>
      <c r="I93" s="57">
        <f t="shared" si="1"/>
        <v>0</v>
      </c>
      <c r="J93" s="18"/>
      <c r="K93" s="18"/>
      <c r="L93" s="18"/>
      <c r="M93" s="18"/>
      <c r="N93" s="18"/>
      <c r="O93" s="18"/>
      <c r="P93" s="24"/>
      <c r="Q93" s="18"/>
      <c r="R93" s="18"/>
      <c r="S93" s="18"/>
      <c r="T93" s="18"/>
    </row>
    <row r="94" spans="1:20">
      <c r="A94" s="4">
        <v>90</v>
      </c>
      <c r="B94" s="17"/>
      <c r="C94" s="18"/>
      <c r="D94" s="18"/>
      <c r="E94" s="19"/>
      <c r="F94" s="18"/>
      <c r="G94" s="19"/>
      <c r="H94" s="19"/>
      <c r="I94" s="57">
        <f t="shared" si="1"/>
        <v>0</v>
      </c>
      <c r="J94" s="18"/>
      <c r="K94" s="18"/>
      <c r="L94" s="18"/>
      <c r="M94" s="18"/>
      <c r="N94" s="18"/>
      <c r="O94" s="18"/>
      <c r="P94" s="24"/>
      <c r="Q94" s="18"/>
      <c r="R94" s="18"/>
      <c r="S94" s="18"/>
      <c r="T94" s="18"/>
    </row>
    <row r="95" spans="1:20">
      <c r="A95" s="4">
        <v>91</v>
      </c>
      <c r="B95" s="17"/>
      <c r="C95" s="18"/>
      <c r="D95" s="18"/>
      <c r="E95" s="19"/>
      <c r="F95" s="18"/>
      <c r="G95" s="19"/>
      <c r="H95" s="19"/>
      <c r="I95" s="57">
        <f t="shared" si="1"/>
        <v>0</v>
      </c>
      <c r="J95" s="18"/>
      <c r="K95" s="18"/>
      <c r="L95" s="18"/>
      <c r="M95" s="18"/>
      <c r="N95" s="18"/>
      <c r="O95" s="18"/>
      <c r="P95" s="24"/>
      <c r="Q95" s="18"/>
      <c r="R95" s="18"/>
      <c r="S95" s="18"/>
      <c r="T95" s="18"/>
    </row>
    <row r="96" spans="1:20">
      <c r="A96" s="4">
        <v>92</v>
      </c>
      <c r="B96" s="17"/>
      <c r="C96" s="18"/>
      <c r="D96" s="18"/>
      <c r="E96" s="19"/>
      <c r="F96" s="18"/>
      <c r="G96" s="19"/>
      <c r="H96" s="19"/>
      <c r="I96" s="57">
        <f t="shared" si="1"/>
        <v>0</v>
      </c>
      <c r="J96" s="18"/>
      <c r="K96" s="18"/>
      <c r="L96" s="18"/>
      <c r="M96" s="18"/>
      <c r="N96" s="18"/>
      <c r="O96" s="18"/>
      <c r="P96" s="24"/>
      <c r="Q96" s="18"/>
      <c r="R96" s="18"/>
      <c r="S96" s="18"/>
      <c r="T96" s="18"/>
    </row>
    <row r="97" spans="1:20">
      <c r="A97" s="4">
        <v>93</v>
      </c>
      <c r="B97" s="17"/>
      <c r="C97" s="18"/>
      <c r="D97" s="18"/>
      <c r="E97" s="19"/>
      <c r="F97" s="18"/>
      <c r="G97" s="19"/>
      <c r="H97" s="19"/>
      <c r="I97" s="57">
        <f t="shared" si="1"/>
        <v>0</v>
      </c>
      <c r="J97" s="18"/>
      <c r="K97" s="18"/>
      <c r="L97" s="18"/>
      <c r="M97" s="18"/>
      <c r="N97" s="18"/>
      <c r="O97" s="18"/>
      <c r="P97" s="24"/>
      <c r="Q97" s="18"/>
      <c r="R97" s="18"/>
      <c r="S97" s="18"/>
      <c r="T97" s="18"/>
    </row>
    <row r="98" spans="1:20">
      <c r="A98" s="4">
        <v>94</v>
      </c>
      <c r="B98" s="17"/>
      <c r="C98" s="18"/>
      <c r="D98" s="18"/>
      <c r="E98" s="19"/>
      <c r="F98" s="18"/>
      <c r="G98" s="19"/>
      <c r="H98" s="19"/>
      <c r="I98" s="57">
        <f t="shared" si="1"/>
        <v>0</v>
      </c>
      <c r="J98" s="18"/>
      <c r="K98" s="18"/>
      <c r="L98" s="18"/>
      <c r="M98" s="18"/>
      <c r="N98" s="18"/>
      <c r="O98" s="18"/>
      <c r="P98" s="24"/>
      <c r="Q98" s="18"/>
      <c r="R98" s="18"/>
      <c r="S98" s="18"/>
      <c r="T98" s="18"/>
    </row>
    <row r="99" spans="1:20">
      <c r="A99" s="4">
        <v>95</v>
      </c>
      <c r="B99" s="17"/>
      <c r="C99" s="18"/>
      <c r="D99" s="18"/>
      <c r="E99" s="19"/>
      <c r="F99" s="18"/>
      <c r="G99" s="19"/>
      <c r="H99" s="19"/>
      <c r="I99" s="57">
        <f t="shared" si="1"/>
        <v>0</v>
      </c>
      <c r="J99" s="18"/>
      <c r="K99" s="18"/>
      <c r="L99" s="18"/>
      <c r="M99" s="18"/>
      <c r="N99" s="18"/>
      <c r="O99" s="18"/>
      <c r="P99" s="24"/>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80</v>
      </c>
      <c r="D165" s="21"/>
      <c r="E165" s="13"/>
      <c r="F165" s="21"/>
      <c r="G165" s="58">
        <f>SUM(G5:G164)</f>
        <v>2034</v>
      </c>
      <c r="H165" s="58">
        <f>SUM(H5:H164)</f>
        <v>2007</v>
      </c>
      <c r="I165" s="58">
        <f>SUM(I5:I164)</f>
        <v>4041</v>
      </c>
      <c r="J165" s="21"/>
      <c r="K165" s="21"/>
      <c r="L165" s="21"/>
      <c r="M165" s="21"/>
      <c r="N165" s="21"/>
      <c r="O165" s="21"/>
      <c r="P165" s="14"/>
      <c r="Q165" s="21"/>
      <c r="R165" s="21"/>
      <c r="S165" s="21"/>
      <c r="T165" s="12"/>
    </row>
    <row r="166" spans="1:20">
      <c r="A166" s="44" t="s">
        <v>62</v>
      </c>
      <c r="B166" s="10">
        <f>COUNTIF(B$5:B$164,"Team 1")</f>
        <v>41</v>
      </c>
      <c r="C166" s="44" t="s">
        <v>25</v>
      </c>
      <c r="D166" s="10">
        <f>COUNTIF(D5:D164,"Anganwadi")</f>
        <v>80</v>
      </c>
    </row>
    <row r="167" spans="1:20">
      <c r="A167" s="44" t="s">
        <v>63</v>
      </c>
      <c r="B167" s="10">
        <f>COUNTIF(B$6:B$164,"Team 2")</f>
        <v>39</v>
      </c>
      <c r="C167" s="44" t="s">
        <v>23</v>
      </c>
      <c r="D167" s="10">
        <f>COUNTIF(D5:D164,"School")</f>
        <v>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21" activePane="bottomRight" state="frozen"/>
      <selection pane="topRight" activeCell="C1" sqref="C1"/>
      <selection pane="bottomLeft" activeCell="A5" sqref="A5"/>
      <selection pane="bottomRight" activeCell="G35" sqref="G35"/>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84" t="s">
        <v>70</v>
      </c>
      <c r="B1" s="184"/>
      <c r="C1" s="184"/>
      <c r="D1" s="53"/>
      <c r="E1" s="53"/>
      <c r="F1" s="53"/>
      <c r="G1" s="53"/>
      <c r="H1" s="53"/>
      <c r="I1" s="53"/>
      <c r="J1" s="53"/>
      <c r="K1" s="53"/>
      <c r="L1" s="53"/>
      <c r="M1" s="53"/>
      <c r="N1" s="53"/>
      <c r="O1" s="53"/>
      <c r="P1" s="53"/>
      <c r="Q1" s="53"/>
      <c r="R1" s="53"/>
      <c r="S1" s="53"/>
    </row>
    <row r="2" spans="1:20">
      <c r="A2" s="180" t="s">
        <v>59</v>
      </c>
      <c r="B2" s="181"/>
      <c r="C2" s="181"/>
      <c r="D2" s="25">
        <v>43678</v>
      </c>
      <c r="E2" s="22"/>
      <c r="F2" s="22"/>
      <c r="G2" s="22"/>
      <c r="H2" s="22"/>
      <c r="I2" s="22"/>
      <c r="J2" s="22"/>
      <c r="K2" s="22"/>
      <c r="L2" s="22"/>
      <c r="M2" s="22"/>
      <c r="N2" s="22"/>
      <c r="O2" s="22"/>
      <c r="P2" s="22"/>
      <c r="Q2" s="22"/>
      <c r="R2" s="22"/>
      <c r="S2" s="22"/>
    </row>
    <row r="3" spans="1:20" ht="24" customHeight="1">
      <c r="A3" s="176" t="s">
        <v>14</v>
      </c>
      <c r="B3" s="178" t="s">
        <v>61</v>
      </c>
      <c r="C3" s="175" t="s">
        <v>7</v>
      </c>
      <c r="D3" s="175" t="s">
        <v>55</v>
      </c>
      <c r="E3" s="175" t="s">
        <v>16</v>
      </c>
      <c r="F3" s="182" t="s">
        <v>17</v>
      </c>
      <c r="G3" s="175" t="s">
        <v>8</v>
      </c>
      <c r="H3" s="175"/>
      <c r="I3" s="175"/>
      <c r="J3" s="175" t="s">
        <v>31</v>
      </c>
      <c r="K3" s="178" t="s">
        <v>33</v>
      </c>
      <c r="L3" s="178" t="s">
        <v>50</v>
      </c>
      <c r="M3" s="178" t="s">
        <v>51</v>
      </c>
      <c r="N3" s="178" t="s">
        <v>34</v>
      </c>
      <c r="O3" s="178" t="s">
        <v>35</v>
      </c>
      <c r="P3" s="176" t="s">
        <v>54</v>
      </c>
      <c r="Q3" s="175" t="s">
        <v>52</v>
      </c>
      <c r="R3" s="175" t="s">
        <v>32</v>
      </c>
      <c r="S3" s="175" t="s">
        <v>53</v>
      </c>
      <c r="T3" s="175" t="s">
        <v>13</v>
      </c>
    </row>
    <row r="4" spans="1:20" ht="25.5" customHeight="1">
      <c r="A4" s="176"/>
      <c r="B4" s="183"/>
      <c r="C4" s="175"/>
      <c r="D4" s="175"/>
      <c r="E4" s="175"/>
      <c r="F4" s="182"/>
      <c r="G4" s="23" t="s">
        <v>9</v>
      </c>
      <c r="H4" s="23" t="s">
        <v>10</v>
      </c>
      <c r="I4" s="23" t="s">
        <v>11</v>
      </c>
      <c r="J4" s="175"/>
      <c r="K4" s="179"/>
      <c r="L4" s="179"/>
      <c r="M4" s="179"/>
      <c r="N4" s="179"/>
      <c r="O4" s="179"/>
      <c r="P4" s="176"/>
      <c r="Q4" s="176"/>
      <c r="R4" s="175"/>
      <c r="S4" s="175"/>
      <c r="T4" s="175"/>
    </row>
    <row r="5" spans="1:20">
      <c r="A5" s="4">
        <v>1</v>
      </c>
      <c r="B5" s="225" t="s">
        <v>62</v>
      </c>
      <c r="C5" s="226" t="s">
        <v>727</v>
      </c>
      <c r="D5" s="226" t="s">
        <v>25</v>
      </c>
      <c r="E5" s="226">
        <v>18190801701</v>
      </c>
      <c r="F5" s="227" t="s">
        <v>98</v>
      </c>
      <c r="G5" s="228">
        <v>36</v>
      </c>
      <c r="H5" s="228">
        <v>33</v>
      </c>
      <c r="I5" s="57">
        <f>SUM(G5:H5)</f>
        <v>69</v>
      </c>
      <c r="J5" s="227">
        <v>9854803506</v>
      </c>
      <c r="K5" s="18" t="s">
        <v>227</v>
      </c>
      <c r="L5" s="18" t="s">
        <v>804</v>
      </c>
      <c r="M5" s="18">
        <v>9435504148</v>
      </c>
      <c r="N5" s="18" t="s">
        <v>805</v>
      </c>
      <c r="O5" s="18">
        <v>9854644385</v>
      </c>
      <c r="P5" s="24">
        <v>43678</v>
      </c>
      <c r="Q5" s="18" t="s">
        <v>219</v>
      </c>
      <c r="R5" s="18" t="s">
        <v>806</v>
      </c>
      <c r="S5" s="18" t="s">
        <v>199</v>
      </c>
      <c r="T5" s="18"/>
    </row>
    <row r="6" spans="1:20">
      <c r="A6" s="4">
        <v>2</v>
      </c>
      <c r="B6" s="225" t="s">
        <v>63</v>
      </c>
      <c r="C6" s="226" t="s">
        <v>728</v>
      </c>
      <c r="D6" s="226" t="s">
        <v>25</v>
      </c>
      <c r="E6" s="226">
        <v>18190802401</v>
      </c>
      <c r="F6" s="227" t="s">
        <v>98</v>
      </c>
      <c r="G6" s="228">
        <v>63</v>
      </c>
      <c r="H6" s="228">
        <v>70</v>
      </c>
      <c r="I6" s="57">
        <f t="shared" ref="I6:I69" si="0">SUM(G6:H6)</f>
        <v>133</v>
      </c>
      <c r="J6" s="227">
        <v>9854786225</v>
      </c>
      <c r="K6" s="18" t="s">
        <v>227</v>
      </c>
      <c r="L6" s="18" t="s">
        <v>804</v>
      </c>
      <c r="M6" s="18">
        <v>9435504149</v>
      </c>
      <c r="N6" s="18" t="s">
        <v>805</v>
      </c>
      <c r="O6" s="18">
        <v>9854644386</v>
      </c>
      <c r="P6" s="24">
        <v>43678</v>
      </c>
      <c r="Q6" s="18" t="s">
        <v>219</v>
      </c>
      <c r="R6" s="18" t="s">
        <v>806</v>
      </c>
      <c r="S6" s="18" t="s">
        <v>199</v>
      </c>
      <c r="T6" s="18"/>
    </row>
    <row r="7" spans="1:20">
      <c r="A7" s="4">
        <v>3</v>
      </c>
      <c r="B7" s="225" t="s">
        <v>62</v>
      </c>
      <c r="C7" s="229" t="s">
        <v>729</v>
      </c>
      <c r="D7" s="18" t="s">
        <v>25</v>
      </c>
      <c r="E7" s="228"/>
      <c r="F7" s="18" t="s">
        <v>98</v>
      </c>
      <c r="G7" s="228">
        <v>34</v>
      </c>
      <c r="H7" s="228">
        <v>39</v>
      </c>
      <c r="I7" s="57">
        <f t="shared" si="0"/>
        <v>73</v>
      </c>
      <c r="J7" s="18">
        <v>9508288142</v>
      </c>
      <c r="K7" s="18" t="s">
        <v>227</v>
      </c>
      <c r="L7" s="18" t="s">
        <v>804</v>
      </c>
      <c r="M7" s="18">
        <v>9435504148</v>
      </c>
      <c r="N7" s="18" t="s">
        <v>805</v>
      </c>
      <c r="O7" s="18">
        <v>9854644385</v>
      </c>
      <c r="P7" s="24">
        <v>43678</v>
      </c>
      <c r="Q7" s="18" t="s">
        <v>219</v>
      </c>
      <c r="R7" s="18" t="s">
        <v>807</v>
      </c>
      <c r="S7" s="18" t="s">
        <v>199</v>
      </c>
      <c r="T7" s="18"/>
    </row>
    <row r="8" spans="1:20">
      <c r="A8" s="4">
        <v>4</v>
      </c>
      <c r="B8" s="225" t="s">
        <v>63</v>
      </c>
      <c r="C8" s="229" t="s">
        <v>730</v>
      </c>
      <c r="D8" s="18" t="s">
        <v>25</v>
      </c>
      <c r="E8" s="228"/>
      <c r="F8" s="18" t="s">
        <v>98</v>
      </c>
      <c r="G8" s="228">
        <v>21</v>
      </c>
      <c r="H8" s="228">
        <v>28</v>
      </c>
      <c r="I8" s="57">
        <f t="shared" si="0"/>
        <v>49</v>
      </c>
      <c r="J8" s="225">
        <v>9613145028</v>
      </c>
      <c r="K8" s="18" t="s">
        <v>227</v>
      </c>
      <c r="L8" s="18" t="s">
        <v>804</v>
      </c>
      <c r="M8" s="18">
        <v>9435504149</v>
      </c>
      <c r="N8" s="18" t="s">
        <v>805</v>
      </c>
      <c r="O8" s="18">
        <v>9854644386</v>
      </c>
      <c r="P8" s="24">
        <v>43679</v>
      </c>
      <c r="Q8" s="18" t="s">
        <v>225</v>
      </c>
      <c r="R8" s="18" t="s">
        <v>806</v>
      </c>
      <c r="S8" s="18" t="s">
        <v>199</v>
      </c>
      <c r="T8" s="18"/>
    </row>
    <row r="9" spans="1:20">
      <c r="A9" s="4">
        <v>5</v>
      </c>
      <c r="B9" s="225" t="s">
        <v>62</v>
      </c>
      <c r="C9" s="227" t="s">
        <v>731</v>
      </c>
      <c r="D9" s="18" t="s">
        <v>23</v>
      </c>
      <c r="E9" s="227" t="s">
        <v>732</v>
      </c>
      <c r="F9" s="18" t="s">
        <v>133</v>
      </c>
      <c r="G9" s="228">
        <v>26</v>
      </c>
      <c r="H9" s="228">
        <v>28</v>
      </c>
      <c r="I9" s="57">
        <f t="shared" si="0"/>
        <v>54</v>
      </c>
      <c r="J9" s="227"/>
      <c r="K9" s="18" t="s">
        <v>588</v>
      </c>
      <c r="L9" s="18" t="s">
        <v>589</v>
      </c>
      <c r="M9" s="18">
        <v>8753890527</v>
      </c>
      <c r="N9" s="18" t="s">
        <v>590</v>
      </c>
      <c r="O9" s="18">
        <v>9707604007</v>
      </c>
      <c r="P9" s="24">
        <v>43679</v>
      </c>
      <c r="Q9" s="18" t="s">
        <v>225</v>
      </c>
      <c r="R9" s="18" t="s">
        <v>808</v>
      </c>
      <c r="S9" s="18" t="s">
        <v>199</v>
      </c>
      <c r="T9" s="18"/>
    </row>
    <row r="10" spans="1:20">
      <c r="A10" s="4">
        <v>6</v>
      </c>
      <c r="B10" s="225" t="s">
        <v>63</v>
      </c>
      <c r="C10" s="227" t="s">
        <v>733</v>
      </c>
      <c r="D10" s="18" t="s">
        <v>23</v>
      </c>
      <c r="E10" s="227" t="s">
        <v>734</v>
      </c>
      <c r="F10" s="18" t="s">
        <v>133</v>
      </c>
      <c r="G10" s="228">
        <v>28</v>
      </c>
      <c r="H10" s="228">
        <v>29</v>
      </c>
      <c r="I10" s="57">
        <f t="shared" si="0"/>
        <v>57</v>
      </c>
      <c r="J10" s="227">
        <v>7035053569</v>
      </c>
      <c r="K10" s="18" t="s">
        <v>588</v>
      </c>
      <c r="L10" s="18" t="s">
        <v>589</v>
      </c>
      <c r="M10" s="18">
        <v>8753890527</v>
      </c>
      <c r="N10" s="18" t="s">
        <v>590</v>
      </c>
      <c r="O10" s="18">
        <v>9707604007</v>
      </c>
      <c r="P10" s="24">
        <v>43679</v>
      </c>
      <c r="Q10" s="18" t="s">
        <v>225</v>
      </c>
      <c r="R10" s="18" t="s">
        <v>808</v>
      </c>
      <c r="S10" s="18" t="s">
        <v>199</v>
      </c>
      <c r="T10" s="18"/>
    </row>
    <row r="11" spans="1:20">
      <c r="A11" s="4">
        <v>7</v>
      </c>
      <c r="B11" s="225" t="s">
        <v>62</v>
      </c>
      <c r="C11" s="229" t="s">
        <v>735</v>
      </c>
      <c r="D11" s="18" t="s">
        <v>25</v>
      </c>
      <c r="E11" s="228"/>
      <c r="F11" s="18" t="s">
        <v>98</v>
      </c>
      <c r="G11" s="228">
        <v>29</v>
      </c>
      <c r="H11" s="228">
        <v>26</v>
      </c>
      <c r="I11" s="57">
        <f t="shared" si="0"/>
        <v>55</v>
      </c>
      <c r="J11" s="18">
        <v>9508549173</v>
      </c>
      <c r="K11" s="18" t="s">
        <v>588</v>
      </c>
      <c r="L11" s="18" t="s">
        <v>589</v>
      </c>
      <c r="M11" s="18">
        <v>8753890527</v>
      </c>
      <c r="N11" s="18" t="s">
        <v>590</v>
      </c>
      <c r="O11" s="18">
        <v>9707604007</v>
      </c>
      <c r="P11" s="24">
        <v>43682</v>
      </c>
      <c r="Q11" s="18" t="s">
        <v>235</v>
      </c>
      <c r="R11" s="18" t="s">
        <v>808</v>
      </c>
      <c r="S11" s="18" t="s">
        <v>199</v>
      </c>
      <c r="T11" s="18"/>
    </row>
    <row r="12" spans="1:20">
      <c r="A12" s="4">
        <v>8</v>
      </c>
      <c r="B12" s="225" t="s">
        <v>63</v>
      </c>
      <c r="C12" s="229" t="s">
        <v>736</v>
      </c>
      <c r="D12" s="18" t="s">
        <v>25</v>
      </c>
      <c r="E12" s="228"/>
      <c r="F12" s="18" t="s">
        <v>98</v>
      </c>
      <c r="G12" s="228">
        <v>21</v>
      </c>
      <c r="H12" s="228">
        <v>26</v>
      </c>
      <c r="I12" s="57">
        <f t="shared" si="0"/>
        <v>47</v>
      </c>
      <c r="J12" s="18">
        <v>9577662628</v>
      </c>
      <c r="K12" s="18" t="s">
        <v>588</v>
      </c>
      <c r="L12" s="18" t="s">
        <v>589</v>
      </c>
      <c r="M12" s="18">
        <v>8753890527</v>
      </c>
      <c r="N12" s="18" t="s">
        <v>590</v>
      </c>
      <c r="O12" s="18">
        <v>9707604007</v>
      </c>
      <c r="P12" s="24">
        <v>43682</v>
      </c>
      <c r="Q12" s="18" t="s">
        <v>235</v>
      </c>
      <c r="R12" s="18" t="s">
        <v>808</v>
      </c>
      <c r="S12" s="18" t="s">
        <v>199</v>
      </c>
      <c r="T12" s="18"/>
    </row>
    <row r="13" spans="1:20">
      <c r="A13" s="4">
        <v>9</v>
      </c>
      <c r="B13" s="225" t="s">
        <v>62</v>
      </c>
      <c r="C13" s="227" t="s">
        <v>737</v>
      </c>
      <c r="D13" s="18" t="s">
        <v>23</v>
      </c>
      <c r="E13" s="227" t="s">
        <v>738</v>
      </c>
      <c r="F13" s="18" t="s">
        <v>133</v>
      </c>
      <c r="G13" s="228">
        <v>29</v>
      </c>
      <c r="H13" s="228">
        <v>26</v>
      </c>
      <c r="I13" s="57">
        <f t="shared" si="0"/>
        <v>55</v>
      </c>
      <c r="J13" s="227">
        <v>7399824051</v>
      </c>
      <c r="K13" s="18" t="s">
        <v>588</v>
      </c>
      <c r="L13" s="18" t="s">
        <v>589</v>
      </c>
      <c r="M13" s="18">
        <v>8753890527</v>
      </c>
      <c r="N13" s="18" t="s">
        <v>590</v>
      </c>
      <c r="O13" s="18">
        <v>9707604007</v>
      </c>
      <c r="P13" s="24">
        <v>43683</v>
      </c>
      <c r="Q13" s="18" t="s">
        <v>197</v>
      </c>
      <c r="R13" s="18" t="s">
        <v>808</v>
      </c>
      <c r="S13" s="18" t="s">
        <v>199</v>
      </c>
      <c r="T13" s="18"/>
    </row>
    <row r="14" spans="1:20">
      <c r="A14" s="4">
        <v>10</v>
      </c>
      <c r="B14" s="225" t="s">
        <v>63</v>
      </c>
      <c r="C14" s="227" t="s">
        <v>739</v>
      </c>
      <c r="D14" s="18" t="s">
        <v>23</v>
      </c>
      <c r="E14" s="227" t="s">
        <v>740</v>
      </c>
      <c r="F14" s="18" t="s">
        <v>133</v>
      </c>
      <c r="G14" s="228">
        <v>21</v>
      </c>
      <c r="H14" s="228">
        <v>26</v>
      </c>
      <c r="I14" s="57">
        <f t="shared" si="0"/>
        <v>47</v>
      </c>
      <c r="J14" s="227"/>
      <c r="K14" s="18" t="s">
        <v>588</v>
      </c>
      <c r="L14" s="18" t="s">
        <v>589</v>
      </c>
      <c r="M14" s="18">
        <v>8753890527</v>
      </c>
      <c r="N14" s="18" t="s">
        <v>590</v>
      </c>
      <c r="O14" s="18">
        <v>9707604007</v>
      </c>
      <c r="P14" s="24">
        <v>43683</v>
      </c>
      <c r="Q14" s="18" t="s">
        <v>197</v>
      </c>
      <c r="R14" s="18" t="s">
        <v>808</v>
      </c>
      <c r="S14" s="18" t="s">
        <v>199</v>
      </c>
      <c r="T14" s="18"/>
    </row>
    <row r="15" spans="1:20">
      <c r="A15" s="4">
        <v>11</v>
      </c>
      <c r="B15" s="225" t="s">
        <v>62</v>
      </c>
      <c r="C15" s="229" t="s">
        <v>741</v>
      </c>
      <c r="D15" s="18" t="s">
        <v>25</v>
      </c>
      <c r="E15" s="228"/>
      <c r="F15" s="18" t="s">
        <v>98</v>
      </c>
      <c r="G15" s="228">
        <v>23</v>
      </c>
      <c r="H15" s="228">
        <v>22</v>
      </c>
      <c r="I15" s="57">
        <f t="shared" si="0"/>
        <v>45</v>
      </c>
      <c r="J15" s="227">
        <v>9854525031</v>
      </c>
      <c r="K15" s="18" t="s">
        <v>588</v>
      </c>
      <c r="L15" s="18" t="s">
        <v>589</v>
      </c>
      <c r="M15" s="18">
        <v>8753890527</v>
      </c>
      <c r="N15" s="18" t="s">
        <v>590</v>
      </c>
      <c r="O15" s="18">
        <v>9707604007</v>
      </c>
      <c r="P15" s="24">
        <v>43684</v>
      </c>
      <c r="Q15" s="18" t="s">
        <v>595</v>
      </c>
      <c r="R15" s="18" t="s">
        <v>808</v>
      </c>
      <c r="S15" s="18" t="s">
        <v>199</v>
      </c>
      <c r="T15" s="18"/>
    </row>
    <row r="16" spans="1:20">
      <c r="A16" s="4">
        <v>12</v>
      </c>
      <c r="B16" s="225" t="s">
        <v>63</v>
      </c>
      <c r="C16" s="229" t="s">
        <v>742</v>
      </c>
      <c r="D16" s="18" t="s">
        <v>25</v>
      </c>
      <c r="E16" s="228"/>
      <c r="F16" s="18" t="s">
        <v>98</v>
      </c>
      <c r="G16" s="228">
        <v>29</v>
      </c>
      <c r="H16" s="228">
        <v>23</v>
      </c>
      <c r="I16" s="57">
        <f t="shared" si="0"/>
        <v>52</v>
      </c>
      <c r="J16" s="18">
        <v>9678682819</v>
      </c>
      <c r="K16" s="18" t="s">
        <v>588</v>
      </c>
      <c r="L16" s="18" t="s">
        <v>589</v>
      </c>
      <c r="M16" s="18">
        <v>8753890527</v>
      </c>
      <c r="N16" s="18" t="s">
        <v>590</v>
      </c>
      <c r="O16" s="18">
        <v>9707604007</v>
      </c>
      <c r="P16" s="24">
        <v>43684</v>
      </c>
      <c r="Q16" s="18" t="s">
        <v>595</v>
      </c>
      <c r="R16" s="18" t="s">
        <v>808</v>
      </c>
      <c r="S16" s="18" t="s">
        <v>199</v>
      </c>
      <c r="T16" s="18"/>
    </row>
    <row r="17" spans="1:20">
      <c r="A17" s="4">
        <v>13</v>
      </c>
      <c r="B17" s="225" t="s">
        <v>62</v>
      </c>
      <c r="C17" s="227" t="s">
        <v>743</v>
      </c>
      <c r="D17" s="18" t="s">
        <v>23</v>
      </c>
      <c r="E17" s="227" t="s">
        <v>744</v>
      </c>
      <c r="F17" s="18" t="s">
        <v>133</v>
      </c>
      <c r="G17" s="228">
        <v>12</v>
      </c>
      <c r="H17" s="228">
        <v>23</v>
      </c>
      <c r="I17" s="57">
        <f t="shared" si="0"/>
        <v>35</v>
      </c>
      <c r="J17" s="227">
        <v>9854486106</v>
      </c>
      <c r="K17" s="18" t="s">
        <v>283</v>
      </c>
      <c r="L17" s="18" t="s">
        <v>195</v>
      </c>
      <c r="M17" s="18">
        <v>9854691419</v>
      </c>
      <c r="N17" s="230" t="s">
        <v>196</v>
      </c>
      <c r="O17" s="231">
        <v>957764079</v>
      </c>
      <c r="P17" s="24">
        <v>43685</v>
      </c>
      <c r="Q17" s="18" t="s">
        <v>219</v>
      </c>
      <c r="R17" s="18" t="s">
        <v>809</v>
      </c>
      <c r="S17" s="18" t="s">
        <v>199</v>
      </c>
      <c r="T17" s="18"/>
    </row>
    <row r="18" spans="1:20">
      <c r="A18" s="4">
        <v>14</v>
      </c>
      <c r="B18" s="225" t="s">
        <v>63</v>
      </c>
      <c r="C18" s="227" t="s">
        <v>99</v>
      </c>
      <c r="D18" s="18" t="s">
        <v>23</v>
      </c>
      <c r="E18" s="227" t="s">
        <v>100</v>
      </c>
      <c r="F18" s="18" t="s">
        <v>133</v>
      </c>
      <c r="G18" s="228">
        <v>24</v>
      </c>
      <c r="H18" s="228">
        <v>31</v>
      </c>
      <c r="I18" s="57">
        <f t="shared" si="0"/>
        <v>55</v>
      </c>
      <c r="J18" s="227">
        <v>9613073539</v>
      </c>
      <c r="K18" s="18" t="s">
        <v>283</v>
      </c>
      <c r="L18" s="18" t="s">
        <v>195</v>
      </c>
      <c r="M18" s="18">
        <v>9854691419</v>
      </c>
      <c r="N18" s="230" t="s">
        <v>196</v>
      </c>
      <c r="O18" s="231">
        <v>957764079</v>
      </c>
      <c r="P18" s="24">
        <v>43685</v>
      </c>
      <c r="Q18" s="18" t="s">
        <v>219</v>
      </c>
      <c r="R18" s="18" t="s">
        <v>809</v>
      </c>
      <c r="S18" s="18" t="s">
        <v>199</v>
      </c>
      <c r="T18" s="18"/>
    </row>
    <row r="19" spans="1:20">
      <c r="A19" s="4">
        <v>15</v>
      </c>
      <c r="B19" s="225" t="s">
        <v>62</v>
      </c>
      <c r="C19" s="229" t="s">
        <v>745</v>
      </c>
      <c r="D19" s="18" t="s">
        <v>25</v>
      </c>
      <c r="E19" s="228"/>
      <c r="F19" s="18" t="s">
        <v>98</v>
      </c>
      <c r="G19" s="228">
        <v>29</v>
      </c>
      <c r="H19" s="228">
        <v>17</v>
      </c>
      <c r="I19" s="57">
        <f t="shared" si="0"/>
        <v>46</v>
      </c>
      <c r="J19" s="18">
        <v>7399424682</v>
      </c>
      <c r="K19" s="18" t="s">
        <v>810</v>
      </c>
      <c r="L19" s="18" t="s">
        <v>717</v>
      </c>
      <c r="M19" s="18">
        <v>9508565467</v>
      </c>
      <c r="N19" s="230" t="s">
        <v>218</v>
      </c>
      <c r="O19" s="231">
        <v>9957073844</v>
      </c>
      <c r="P19" s="24">
        <v>43686</v>
      </c>
      <c r="Q19" s="18" t="s">
        <v>225</v>
      </c>
      <c r="R19" s="18" t="s">
        <v>809</v>
      </c>
      <c r="S19" s="18" t="s">
        <v>199</v>
      </c>
      <c r="T19" s="18"/>
    </row>
    <row r="20" spans="1:20">
      <c r="A20" s="4">
        <v>16</v>
      </c>
      <c r="B20" s="225" t="s">
        <v>63</v>
      </c>
      <c r="C20" s="229" t="s">
        <v>746</v>
      </c>
      <c r="D20" s="18" t="s">
        <v>25</v>
      </c>
      <c r="E20" s="228"/>
      <c r="F20" s="18" t="s">
        <v>98</v>
      </c>
      <c r="G20" s="228">
        <v>19</v>
      </c>
      <c r="H20" s="228">
        <v>16</v>
      </c>
      <c r="I20" s="57">
        <f t="shared" si="0"/>
        <v>35</v>
      </c>
      <c r="J20" s="18">
        <v>9957884959</v>
      </c>
      <c r="K20" s="18" t="s">
        <v>810</v>
      </c>
      <c r="L20" s="18" t="s">
        <v>717</v>
      </c>
      <c r="M20" s="18">
        <v>9508565467</v>
      </c>
      <c r="N20" s="230" t="s">
        <v>218</v>
      </c>
      <c r="O20" s="231">
        <v>9957073844</v>
      </c>
      <c r="P20" s="24">
        <v>43686</v>
      </c>
      <c r="Q20" s="18" t="s">
        <v>225</v>
      </c>
      <c r="R20" s="18" t="s">
        <v>809</v>
      </c>
      <c r="S20" s="18" t="s">
        <v>199</v>
      </c>
      <c r="T20" s="18"/>
    </row>
    <row r="21" spans="1:20">
      <c r="A21" s="4">
        <v>17</v>
      </c>
      <c r="B21" s="225" t="s">
        <v>62</v>
      </c>
      <c r="C21" s="227" t="s">
        <v>747</v>
      </c>
      <c r="D21" s="18" t="s">
        <v>23</v>
      </c>
      <c r="E21" s="227" t="s">
        <v>748</v>
      </c>
      <c r="F21" s="18" t="s">
        <v>133</v>
      </c>
      <c r="G21" s="228">
        <v>29</v>
      </c>
      <c r="H21" s="228">
        <v>27</v>
      </c>
      <c r="I21" s="57">
        <f t="shared" si="0"/>
        <v>56</v>
      </c>
      <c r="J21" s="227">
        <v>9613644790</v>
      </c>
      <c r="K21" s="18" t="s">
        <v>584</v>
      </c>
      <c r="L21" s="18" t="s">
        <v>585</v>
      </c>
      <c r="M21" s="18">
        <v>9401310831</v>
      </c>
      <c r="N21" s="227" t="s">
        <v>586</v>
      </c>
      <c r="O21" s="232">
        <v>8751906127</v>
      </c>
      <c r="P21" s="24">
        <v>43690</v>
      </c>
      <c r="Q21" s="18" t="s">
        <v>197</v>
      </c>
      <c r="R21" s="18" t="s">
        <v>811</v>
      </c>
      <c r="S21" s="18" t="s">
        <v>199</v>
      </c>
      <c r="T21" s="18"/>
    </row>
    <row r="22" spans="1:20">
      <c r="A22" s="4">
        <v>18</v>
      </c>
      <c r="B22" s="225" t="s">
        <v>63</v>
      </c>
      <c r="C22" s="227" t="s">
        <v>749</v>
      </c>
      <c r="D22" s="18" t="s">
        <v>23</v>
      </c>
      <c r="E22" s="227" t="s">
        <v>750</v>
      </c>
      <c r="F22" s="18" t="s">
        <v>133</v>
      </c>
      <c r="G22" s="228">
        <v>17</v>
      </c>
      <c r="H22" s="228">
        <v>18</v>
      </c>
      <c r="I22" s="57">
        <f t="shared" si="0"/>
        <v>35</v>
      </c>
      <c r="J22" s="227">
        <v>8811884204</v>
      </c>
      <c r="K22" s="18" t="s">
        <v>584</v>
      </c>
      <c r="L22" s="18" t="s">
        <v>585</v>
      </c>
      <c r="M22" s="18">
        <v>9401310831</v>
      </c>
      <c r="N22" s="227" t="s">
        <v>586</v>
      </c>
      <c r="O22" s="232">
        <v>8751906127</v>
      </c>
      <c r="P22" s="24">
        <v>43690</v>
      </c>
      <c r="Q22" s="18" t="s">
        <v>197</v>
      </c>
      <c r="R22" s="18" t="s">
        <v>811</v>
      </c>
      <c r="S22" s="18" t="s">
        <v>199</v>
      </c>
      <c r="T22" s="18"/>
    </row>
    <row r="23" spans="1:20">
      <c r="A23" s="4">
        <v>19</v>
      </c>
      <c r="B23" s="225" t="s">
        <v>62</v>
      </c>
      <c r="C23" s="229" t="s">
        <v>751</v>
      </c>
      <c r="D23" s="18" t="s">
        <v>25</v>
      </c>
      <c r="E23" s="228"/>
      <c r="F23" s="18" t="s">
        <v>98</v>
      </c>
      <c r="G23" s="228">
        <v>29</v>
      </c>
      <c r="H23" s="228">
        <v>25</v>
      </c>
      <c r="I23" s="57">
        <f t="shared" si="0"/>
        <v>54</v>
      </c>
      <c r="J23" s="18">
        <v>9678818002</v>
      </c>
      <c r="K23" s="18" t="s">
        <v>810</v>
      </c>
      <c r="L23" s="18" t="s">
        <v>717</v>
      </c>
      <c r="M23" s="18">
        <v>9508565467</v>
      </c>
      <c r="N23" s="230" t="s">
        <v>218</v>
      </c>
      <c r="O23" s="231">
        <v>9957073844</v>
      </c>
      <c r="P23" s="24">
        <v>43691</v>
      </c>
      <c r="Q23" s="18" t="s">
        <v>595</v>
      </c>
      <c r="R23" s="18" t="s">
        <v>809</v>
      </c>
      <c r="S23" s="18" t="s">
        <v>199</v>
      </c>
      <c r="T23" s="18"/>
    </row>
    <row r="24" spans="1:20">
      <c r="A24" s="4">
        <v>20</v>
      </c>
      <c r="B24" s="225" t="s">
        <v>63</v>
      </c>
      <c r="C24" s="229" t="s">
        <v>752</v>
      </c>
      <c r="D24" s="18" t="s">
        <v>25</v>
      </c>
      <c r="E24" s="228"/>
      <c r="F24" s="18" t="s">
        <v>98</v>
      </c>
      <c r="G24" s="228">
        <v>27</v>
      </c>
      <c r="H24" s="228">
        <v>24</v>
      </c>
      <c r="I24" s="57">
        <f t="shared" si="0"/>
        <v>51</v>
      </c>
      <c r="J24" s="18"/>
      <c r="K24" s="18" t="s">
        <v>810</v>
      </c>
      <c r="L24" s="18" t="s">
        <v>717</v>
      </c>
      <c r="M24" s="18">
        <v>9508565467</v>
      </c>
      <c r="N24" s="230" t="s">
        <v>218</v>
      </c>
      <c r="O24" s="231">
        <v>9957073844</v>
      </c>
      <c r="P24" s="24">
        <v>43691</v>
      </c>
      <c r="Q24" s="18" t="s">
        <v>595</v>
      </c>
      <c r="R24" s="18" t="s">
        <v>809</v>
      </c>
      <c r="S24" s="18" t="s">
        <v>199</v>
      </c>
      <c r="T24" s="18"/>
    </row>
    <row r="25" spans="1:20">
      <c r="A25" s="4">
        <v>21</v>
      </c>
      <c r="B25" s="225" t="s">
        <v>62</v>
      </c>
      <c r="C25" s="227" t="s">
        <v>753</v>
      </c>
      <c r="D25" s="18" t="s">
        <v>23</v>
      </c>
      <c r="E25" s="227" t="s">
        <v>754</v>
      </c>
      <c r="F25" s="18" t="s">
        <v>133</v>
      </c>
      <c r="G25" s="228">
        <v>47</v>
      </c>
      <c r="H25" s="228">
        <v>46</v>
      </c>
      <c r="I25" s="57">
        <f t="shared" si="0"/>
        <v>93</v>
      </c>
      <c r="J25" s="227">
        <v>9613073539</v>
      </c>
      <c r="K25" s="18" t="s">
        <v>584</v>
      </c>
      <c r="L25" s="18" t="s">
        <v>585</v>
      </c>
      <c r="M25" s="18">
        <v>9401310831</v>
      </c>
      <c r="N25" s="227" t="s">
        <v>586</v>
      </c>
      <c r="O25" s="232">
        <v>8751906127</v>
      </c>
      <c r="P25" s="24">
        <v>43691</v>
      </c>
      <c r="Q25" s="18" t="s">
        <v>595</v>
      </c>
      <c r="R25" s="18" t="s">
        <v>811</v>
      </c>
      <c r="S25" s="18" t="s">
        <v>199</v>
      </c>
      <c r="T25" s="18"/>
    </row>
    <row r="26" spans="1:20">
      <c r="A26" s="4">
        <v>22</v>
      </c>
      <c r="B26" s="225" t="s">
        <v>63</v>
      </c>
      <c r="C26" s="227" t="s">
        <v>755</v>
      </c>
      <c r="D26" s="18" t="s">
        <v>23</v>
      </c>
      <c r="E26" s="227" t="s">
        <v>756</v>
      </c>
      <c r="F26" s="18" t="s">
        <v>133</v>
      </c>
      <c r="G26" s="228">
        <v>19</v>
      </c>
      <c r="H26" s="228">
        <v>28</v>
      </c>
      <c r="I26" s="57">
        <f t="shared" si="0"/>
        <v>47</v>
      </c>
      <c r="J26" s="227">
        <v>7399604516</v>
      </c>
      <c r="K26" s="18" t="s">
        <v>584</v>
      </c>
      <c r="L26" s="18" t="s">
        <v>585</v>
      </c>
      <c r="M26" s="18">
        <v>9401310831</v>
      </c>
      <c r="N26" s="227" t="s">
        <v>586</v>
      </c>
      <c r="O26" s="232">
        <v>8751906127</v>
      </c>
      <c r="P26" s="24">
        <v>43691</v>
      </c>
      <c r="Q26" s="18" t="s">
        <v>595</v>
      </c>
      <c r="R26" s="18" t="s">
        <v>811</v>
      </c>
      <c r="S26" s="18" t="s">
        <v>199</v>
      </c>
      <c r="T26" s="18"/>
    </row>
    <row r="27" spans="1:20">
      <c r="A27" s="4">
        <v>23</v>
      </c>
      <c r="B27" s="225" t="s">
        <v>62</v>
      </c>
      <c r="C27" s="229" t="s">
        <v>757</v>
      </c>
      <c r="D27" s="18" t="s">
        <v>25</v>
      </c>
      <c r="E27" s="228"/>
      <c r="F27" s="18" t="s">
        <v>98</v>
      </c>
      <c r="G27" s="228">
        <v>28</v>
      </c>
      <c r="H27" s="228">
        <v>23</v>
      </c>
      <c r="I27" s="57">
        <f t="shared" si="0"/>
        <v>51</v>
      </c>
      <c r="J27" s="18">
        <v>7399424682</v>
      </c>
      <c r="K27" s="18" t="s">
        <v>810</v>
      </c>
      <c r="L27" s="18" t="s">
        <v>717</v>
      </c>
      <c r="M27" s="18">
        <v>9508565467</v>
      </c>
      <c r="N27" s="230" t="s">
        <v>218</v>
      </c>
      <c r="O27" s="231">
        <v>9957073844</v>
      </c>
      <c r="P27" s="24">
        <v>43693</v>
      </c>
      <c r="Q27" s="18" t="s">
        <v>225</v>
      </c>
      <c r="R27" s="18" t="s">
        <v>809</v>
      </c>
      <c r="S27" s="18" t="s">
        <v>199</v>
      </c>
      <c r="T27" s="18"/>
    </row>
    <row r="28" spans="1:20">
      <c r="A28" s="4">
        <v>24</v>
      </c>
      <c r="B28" s="225" t="s">
        <v>63</v>
      </c>
      <c r="C28" s="229" t="s">
        <v>758</v>
      </c>
      <c r="D28" s="18" t="s">
        <v>25</v>
      </c>
      <c r="E28" s="228"/>
      <c r="F28" s="18" t="s">
        <v>98</v>
      </c>
      <c r="G28" s="228">
        <v>25</v>
      </c>
      <c r="H28" s="228">
        <v>16</v>
      </c>
      <c r="I28" s="57">
        <f t="shared" si="0"/>
        <v>41</v>
      </c>
      <c r="J28" s="18">
        <v>7399424682</v>
      </c>
      <c r="K28" s="18" t="s">
        <v>810</v>
      </c>
      <c r="L28" s="18" t="s">
        <v>717</v>
      </c>
      <c r="M28" s="18">
        <v>9508565467</v>
      </c>
      <c r="N28" s="230" t="s">
        <v>218</v>
      </c>
      <c r="O28" s="231">
        <v>9957073844</v>
      </c>
      <c r="P28" s="24">
        <v>43693</v>
      </c>
      <c r="Q28" s="18" t="s">
        <v>225</v>
      </c>
      <c r="R28" s="18" t="s">
        <v>809</v>
      </c>
      <c r="S28" s="18" t="s">
        <v>199</v>
      </c>
      <c r="T28" s="18"/>
    </row>
    <row r="29" spans="1:20">
      <c r="A29" s="4">
        <v>25</v>
      </c>
      <c r="B29" s="225" t="s">
        <v>62</v>
      </c>
      <c r="C29" s="227" t="s">
        <v>759</v>
      </c>
      <c r="D29" s="18" t="s">
        <v>23</v>
      </c>
      <c r="E29" s="227" t="s">
        <v>760</v>
      </c>
      <c r="F29" s="18" t="s">
        <v>133</v>
      </c>
      <c r="G29" s="228">
        <v>31</v>
      </c>
      <c r="H29" s="228">
        <v>44</v>
      </c>
      <c r="I29" s="57">
        <f t="shared" si="0"/>
        <v>75</v>
      </c>
      <c r="J29" s="227">
        <v>9577705320</v>
      </c>
      <c r="K29" s="18" t="s">
        <v>596</v>
      </c>
      <c r="L29" s="18" t="s">
        <v>597</v>
      </c>
      <c r="M29" s="18">
        <v>94355400</v>
      </c>
      <c r="N29" s="18" t="s">
        <v>598</v>
      </c>
      <c r="O29" s="18">
        <v>8011261194</v>
      </c>
      <c r="P29" s="24">
        <v>43693</v>
      </c>
      <c r="Q29" s="18" t="s">
        <v>225</v>
      </c>
      <c r="R29" s="18" t="s">
        <v>809</v>
      </c>
      <c r="S29" s="18" t="s">
        <v>199</v>
      </c>
      <c r="T29" s="18"/>
    </row>
    <row r="30" spans="1:20">
      <c r="A30" s="4">
        <v>26</v>
      </c>
      <c r="B30" s="225" t="s">
        <v>63</v>
      </c>
      <c r="C30" s="227" t="s">
        <v>761</v>
      </c>
      <c r="D30" s="18" t="s">
        <v>23</v>
      </c>
      <c r="E30" s="227" t="s">
        <v>762</v>
      </c>
      <c r="F30" s="18" t="s">
        <v>133</v>
      </c>
      <c r="G30" s="228">
        <v>29</v>
      </c>
      <c r="H30" s="228">
        <v>21</v>
      </c>
      <c r="I30" s="57">
        <f t="shared" si="0"/>
        <v>50</v>
      </c>
      <c r="J30" s="227">
        <v>9859802793</v>
      </c>
      <c r="K30" s="18" t="s">
        <v>584</v>
      </c>
      <c r="L30" s="18" t="s">
        <v>585</v>
      </c>
      <c r="M30" s="18">
        <v>9401310831</v>
      </c>
      <c r="N30" s="227" t="s">
        <v>586</v>
      </c>
      <c r="O30" s="232">
        <v>8751906127</v>
      </c>
      <c r="P30" s="24">
        <v>43696</v>
      </c>
      <c r="Q30" s="18" t="s">
        <v>235</v>
      </c>
      <c r="R30" s="18" t="s">
        <v>809</v>
      </c>
      <c r="S30" s="18" t="s">
        <v>199</v>
      </c>
      <c r="T30" s="18"/>
    </row>
    <row r="31" spans="1:20">
      <c r="A31" s="4">
        <v>27</v>
      </c>
      <c r="B31" s="225" t="s">
        <v>62</v>
      </c>
      <c r="C31" s="229" t="s">
        <v>763</v>
      </c>
      <c r="D31" s="18" t="s">
        <v>25</v>
      </c>
      <c r="E31" s="228"/>
      <c r="F31" s="18" t="s">
        <v>98</v>
      </c>
      <c r="G31" s="228">
        <v>35</v>
      </c>
      <c r="H31" s="228">
        <v>23</v>
      </c>
      <c r="I31" s="57">
        <f t="shared" si="0"/>
        <v>58</v>
      </c>
      <c r="J31" s="18">
        <v>7399424682</v>
      </c>
      <c r="K31" s="18" t="s">
        <v>810</v>
      </c>
      <c r="L31" s="18" t="s">
        <v>717</v>
      </c>
      <c r="M31" s="18">
        <v>9508565467</v>
      </c>
      <c r="N31" s="230" t="s">
        <v>218</v>
      </c>
      <c r="O31" s="231">
        <v>9957073844</v>
      </c>
      <c r="P31" s="24">
        <v>43696</v>
      </c>
      <c r="Q31" s="18" t="s">
        <v>235</v>
      </c>
      <c r="R31" s="18" t="s">
        <v>809</v>
      </c>
      <c r="S31" s="18" t="s">
        <v>199</v>
      </c>
      <c r="T31" s="18"/>
    </row>
    <row r="32" spans="1:20">
      <c r="A32" s="4">
        <v>28</v>
      </c>
      <c r="B32" s="225" t="s">
        <v>63</v>
      </c>
      <c r="C32" s="229" t="s">
        <v>764</v>
      </c>
      <c r="D32" s="18" t="s">
        <v>25</v>
      </c>
      <c r="E32" s="228"/>
      <c r="F32" s="18" t="s">
        <v>98</v>
      </c>
      <c r="G32" s="228">
        <v>37</v>
      </c>
      <c r="H32" s="228">
        <v>33</v>
      </c>
      <c r="I32" s="57">
        <f t="shared" si="0"/>
        <v>70</v>
      </c>
      <c r="J32" s="18">
        <v>7399424682</v>
      </c>
      <c r="K32" s="18" t="s">
        <v>810</v>
      </c>
      <c r="L32" s="18" t="s">
        <v>717</v>
      </c>
      <c r="M32" s="18">
        <v>9508565467</v>
      </c>
      <c r="N32" s="230" t="s">
        <v>218</v>
      </c>
      <c r="O32" s="231">
        <v>9957073844</v>
      </c>
      <c r="P32" s="24">
        <v>43696</v>
      </c>
      <c r="Q32" s="18" t="s">
        <v>235</v>
      </c>
      <c r="R32" s="18" t="s">
        <v>809</v>
      </c>
      <c r="S32" s="18" t="s">
        <v>199</v>
      </c>
      <c r="T32" s="18"/>
    </row>
    <row r="33" spans="1:20">
      <c r="A33" s="4">
        <v>29</v>
      </c>
      <c r="B33" s="225" t="s">
        <v>62</v>
      </c>
      <c r="C33" s="227" t="s">
        <v>765</v>
      </c>
      <c r="D33" s="18" t="s">
        <v>23</v>
      </c>
      <c r="E33" s="227" t="s">
        <v>766</v>
      </c>
      <c r="F33" s="18" t="s">
        <v>133</v>
      </c>
      <c r="G33" s="228">
        <v>49</v>
      </c>
      <c r="H33" s="228">
        <v>52</v>
      </c>
      <c r="I33" s="57">
        <f t="shared" si="0"/>
        <v>101</v>
      </c>
      <c r="J33" s="227">
        <v>9613655790</v>
      </c>
      <c r="K33" s="18" t="s">
        <v>584</v>
      </c>
      <c r="L33" s="18" t="s">
        <v>585</v>
      </c>
      <c r="M33" s="18">
        <v>9401310831</v>
      </c>
      <c r="N33" s="227" t="s">
        <v>586</v>
      </c>
      <c r="O33" s="232">
        <v>8751906127</v>
      </c>
      <c r="P33" s="24">
        <v>43698</v>
      </c>
      <c r="Q33" s="18" t="s">
        <v>595</v>
      </c>
      <c r="R33" s="18" t="s">
        <v>809</v>
      </c>
      <c r="S33" s="18" t="s">
        <v>199</v>
      </c>
      <c r="T33" s="18"/>
    </row>
    <row r="34" spans="1:20">
      <c r="A34" s="4">
        <v>30</v>
      </c>
      <c r="B34" s="225" t="s">
        <v>63</v>
      </c>
      <c r="C34" s="227" t="s">
        <v>767</v>
      </c>
      <c r="D34" s="18" t="s">
        <v>23</v>
      </c>
      <c r="E34" s="227" t="s">
        <v>768</v>
      </c>
      <c r="F34" s="18" t="s">
        <v>133</v>
      </c>
      <c r="G34" s="228">
        <v>26</v>
      </c>
      <c r="H34" s="228">
        <v>28</v>
      </c>
      <c r="I34" s="57">
        <f t="shared" si="0"/>
        <v>54</v>
      </c>
      <c r="J34" s="227"/>
      <c r="K34" s="18" t="s">
        <v>584</v>
      </c>
      <c r="L34" s="18" t="s">
        <v>585</v>
      </c>
      <c r="M34" s="18">
        <v>9401310832</v>
      </c>
      <c r="N34" s="227" t="s">
        <v>586</v>
      </c>
      <c r="O34" s="232">
        <v>8751906128</v>
      </c>
      <c r="P34" s="24">
        <v>43698</v>
      </c>
      <c r="Q34" s="18" t="s">
        <v>595</v>
      </c>
      <c r="R34" s="18" t="s">
        <v>809</v>
      </c>
      <c r="S34" s="18" t="s">
        <v>199</v>
      </c>
      <c r="T34" s="18"/>
    </row>
    <row r="35" spans="1:20">
      <c r="A35" s="4">
        <v>31</v>
      </c>
      <c r="B35" s="225" t="s">
        <v>62</v>
      </c>
      <c r="C35" s="229" t="s">
        <v>769</v>
      </c>
      <c r="D35" s="18" t="s">
        <v>25</v>
      </c>
      <c r="E35" s="228"/>
      <c r="F35" s="18" t="s">
        <v>98</v>
      </c>
      <c r="G35" s="228">
        <v>22</v>
      </c>
      <c r="H35" s="228">
        <v>23</v>
      </c>
      <c r="I35" s="57">
        <f t="shared" si="0"/>
        <v>45</v>
      </c>
      <c r="J35" s="18">
        <v>7399675470</v>
      </c>
      <c r="K35" s="18" t="s">
        <v>810</v>
      </c>
      <c r="L35" s="18" t="s">
        <v>717</v>
      </c>
      <c r="M35" s="18">
        <v>9508565467</v>
      </c>
      <c r="N35" s="230" t="s">
        <v>218</v>
      </c>
      <c r="O35" s="231">
        <v>9957073844</v>
      </c>
      <c r="P35" s="24">
        <v>43698</v>
      </c>
      <c r="Q35" s="18" t="s">
        <v>595</v>
      </c>
      <c r="R35" s="18" t="s">
        <v>809</v>
      </c>
      <c r="S35" s="18" t="s">
        <v>199</v>
      </c>
      <c r="T35" s="18"/>
    </row>
    <row r="36" spans="1:20">
      <c r="A36" s="4">
        <v>32</v>
      </c>
      <c r="B36" s="225" t="s">
        <v>63</v>
      </c>
      <c r="C36" s="229" t="s">
        <v>770</v>
      </c>
      <c r="D36" s="18" t="s">
        <v>25</v>
      </c>
      <c r="E36" s="228"/>
      <c r="F36" s="18" t="s">
        <v>98</v>
      </c>
      <c r="G36" s="228">
        <v>28</v>
      </c>
      <c r="H36" s="228">
        <v>25</v>
      </c>
      <c r="I36" s="57">
        <f t="shared" si="0"/>
        <v>53</v>
      </c>
      <c r="J36" s="18">
        <v>7399725245</v>
      </c>
      <c r="K36" s="18" t="s">
        <v>810</v>
      </c>
      <c r="L36" s="18" t="s">
        <v>717</v>
      </c>
      <c r="M36" s="18">
        <v>9508565467</v>
      </c>
      <c r="N36" s="230" t="s">
        <v>218</v>
      </c>
      <c r="O36" s="231">
        <v>9957073844</v>
      </c>
      <c r="P36" s="24">
        <v>43699</v>
      </c>
      <c r="Q36" s="18" t="s">
        <v>219</v>
      </c>
      <c r="R36" s="18" t="s">
        <v>812</v>
      </c>
      <c r="S36" s="18" t="s">
        <v>199</v>
      </c>
      <c r="T36" s="18"/>
    </row>
    <row r="37" spans="1:20">
      <c r="A37" s="4">
        <v>33</v>
      </c>
      <c r="B37" s="225" t="s">
        <v>62</v>
      </c>
      <c r="C37" s="227" t="s">
        <v>771</v>
      </c>
      <c r="D37" s="18" t="s">
        <v>23</v>
      </c>
      <c r="E37" s="227" t="s">
        <v>772</v>
      </c>
      <c r="F37" s="18" t="s">
        <v>133</v>
      </c>
      <c r="G37" s="228">
        <v>27</v>
      </c>
      <c r="H37" s="228">
        <v>29</v>
      </c>
      <c r="I37" s="57">
        <f t="shared" si="0"/>
        <v>56</v>
      </c>
      <c r="J37" s="227">
        <v>7896609563</v>
      </c>
      <c r="K37" s="18" t="s">
        <v>584</v>
      </c>
      <c r="L37" s="18" t="s">
        <v>585</v>
      </c>
      <c r="M37" s="18">
        <v>9401310831</v>
      </c>
      <c r="N37" s="227" t="s">
        <v>586</v>
      </c>
      <c r="O37" s="232">
        <v>8751906127</v>
      </c>
      <c r="P37" s="24">
        <v>43699</v>
      </c>
      <c r="Q37" s="18" t="s">
        <v>219</v>
      </c>
      <c r="R37" s="18" t="s">
        <v>809</v>
      </c>
      <c r="S37" s="18" t="s">
        <v>199</v>
      </c>
      <c r="T37" s="18"/>
    </row>
    <row r="38" spans="1:20">
      <c r="A38" s="4">
        <v>34</v>
      </c>
      <c r="B38" s="225" t="s">
        <v>63</v>
      </c>
      <c r="C38" s="227" t="s">
        <v>773</v>
      </c>
      <c r="D38" s="18" t="s">
        <v>23</v>
      </c>
      <c r="E38" s="227" t="s">
        <v>774</v>
      </c>
      <c r="F38" s="18" t="s">
        <v>133</v>
      </c>
      <c r="G38" s="228">
        <v>54</v>
      </c>
      <c r="H38" s="228">
        <v>62</v>
      </c>
      <c r="I38" s="57">
        <f t="shared" si="0"/>
        <v>116</v>
      </c>
      <c r="J38" s="227">
        <v>9854791487</v>
      </c>
      <c r="K38" s="18" t="s">
        <v>584</v>
      </c>
      <c r="L38" s="18" t="s">
        <v>585</v>
      </c>
      <c r="M38" s="18">
        <v>9401310832</v>
      </c>
      <c r="N38" s="227" t="s">
        <v>586</v>
      </c>
      <c r="O38" s="232">
        <v>8751906128</v>
      </c>
      <c r="P38" s="24">
        <v>43699</v>
      </c>
      <c r="Q38" s="18" t="s">
        <v>219</v>
      </c>
      <c r="R38" s="18" t="s">
        <v>809</v>
      </c>
      <c r="S38" s="18" t="s">
        <v>199</v>
      </c>
      <c r="T38" s="18"/>
    </row>
    <row r="39" spans="1:20">
      <c r="A39" s="4">
        <v>35</v>
      </c>
      <c r="B39" s="225" t="s">
        <v>62</v>
      </c>
      <c r="C39" s="229" t="s">
        <v>775</v>
      </c>
      <c r="D39" s="18" t="s">
        <v>25</v>
      </c>
      <c r="E39" s="228"/>
      <c r="F39" s="18" t="s">
        <v>98</v>
      </c>
      <c r="G39" s="228">
        <v>36</v>
      </c>
      <c r="H39" s="228">
        <v>33</v>
      </c>
      <c r="I39" s="57">
        <f t="shared" si="0"/>
        <v>69</v>
      </c>
      <c r="J39" s="18">
        <v>7399424682</v>
      </c>
      <c r="K39" s="18" t="s">
        <v>810</v>
      </c>
      <c r="L39" s="18" t="s">
        <v>717</v>
      </c>
      <c r="M39" s="18">
        <v>9508565467</v>
      </c>
      <c r="N39" s="230" t="s">
        <v>218</v>
      </c>
      <c r="O39" s="231">
        <v>9957073844</v>
      </c>
      <c r="P39" s="24">
        <v>43699</v>
      </c>
      <c r="Q39" s="18" t="s">
        <v>219</v>
      </c>
      <c r="R39" s="18" t="s">
        <v>809</v>
      </c>
      <c r="S39" s="18" t="s">
        <v>199</v>
      </c>
      <c r="T39" s="18"/>
    </row>
    <row r="40" spans="1:20">
      <c r="A40" s="4">
        <v>36</v>
      </c>
      <c r="B40" s="225" t="s">
        <v>63</v>
      </c>
      <c r="C40" s="229" t="s">
        <v>776</v>
      </c>
      <c r="D40" s="18" t="s">
        <v>25</v>
      </c>
      <c r="E40" s="228"/>
      <c r="F40" s="18" t="s">
        <v>98</v>
      </c>
      <c r="G40" s="228">
        <v>63</v>
      </c>
      <c r="H40" s="228">
        <v>70</v>
      </c>
      <c r="I40" s="57">
        <f t="shared" si="0"/>
        <v>133</v>
      </c>
      <c r="J40" s="18">
        <v>7399424682</v>
      </c>
      <c r="K40" s="18" t="s">
        <v>810</v>
      </c>
      <c r="L40" s="18" t="s">
        <v>717</v>
      </c>
      <c r="M40" s="18">
        <v>9508565467</v>
      </c>
      <c r="N40" s="230" t="s">
        <v>218</v>
      </c>
      <c r="O40" s="231">
        <v>9957073844</v>
      </c>
      <c r="P40" s="24">
        <v>43700</v>
      </c>
      <c r="Q40" s="18" t="s">
        <v>225</v>
      </c>
      <c r="R40" s="18" t="s">
        <v>809</v>
      </c>
      <c r="S40" s="18" t="s">
        <v>199</v>
      </c>
      <c r="T40" s="18"/>
    </row>
    <row r="41" spans="1:20">
      <c r="A41" s="4">
        <v>37</v>
      </c>
      <c r="B41" s="225" t="s">
        <v>62</v>
      </c>
      <c r="C41" s="227" t="s">
        <v>777</v>
      </c>
      <c r="D41" s="18" t="s">
        <v>23</v>
      </c>
      <c r="E41" s="227" t="s">
        <v>778</v>
      </c>
      <c r="F41" s="18" t="s">
        <v>133</v>
      </c>
      <c r="G41" s="228">
        <v>34</v>
      </c>
      <c r="H41" s="228">
        <v>39</v>
      </c>
      <c r="I41" s="57">
        <f t="shared" si="0"/>
        <v>73</v>
      </c>
      <c r="J41" s="227">
        <v>9854985856</v>
      </c>
      <c r="K41" s="18" t="s">
        <v>283</v>
      </c>
      <c r="L41" s="18" t="s">
        <v>195</v>
      </c>
      <c r="M41" s="18">
        <v>9854691419</v>
      </c>
      <c r="N41" s="230" t="s">
        <v>196</v>
      </c>
      <c r="O41" s="231">
        <v>957764079</v>
      </c>
      <c r="P41" s="24">
        <v>43700</v>
      </c>
      <c r="Q41" s="18" t="s">
        <v>225</v>
      </c>
      <c r="R41" s="18" t="s">
        <v>198</v>
      </c>
      <c r="S41" s="18" t="s">
        <v>199</v>
      </c>
      <c r="T41" s="18"/>
    </row>
    <row r="42" spans="1:20">
      <c r="A42" s="4">
        <v>38</v>
      </c>
      <c r="B42" s="225" t="s">
        <v>63</v>
      </c>
      <c r="C42" s="227" t="s">
        <v>779</v>
      </c>
      <c r="D42" s="18" t="s">
        <v>23</v>
      </c>
      <c r="E42" s="227" t="s">
        <v>780</v>
      </c>
      <c r="F42" s="18" t="s">
        <v>133</v>
      </c>
      <c r="G42" s="228">
        <v>21</v>
      </c>
      <c r="H42" s="228">
        <v>28</v>
      </c>
      <c r="I42" s="57">
        <f t="shared" si="0"/>
        <v>49</v>
      </c>
      <c r="J42" s="227">
        <v>9435538796</v>
      </c>
      <c r="K42" s="18" t="s">
        <v>283</v>
      </c>
      <c r="L42" s="18" t="s">
        <v>195</v>
      </c>
      <c r="M42" s="18">
        <v>9854691419</v>
      </c>
      <c r="N42" s="230" t="s">
        <v>196</v>
      </c>
      <c r="O42" s="231">
        <v>957764079</v>
      </c>
      <c r="P42" s="24">
        <v>43700</v>
      </c>
      <c r="Q42" s="18" t="s">
        <v>225</v>
      </c>
      <c r="R42" s="18" t="s">
        <v>198</v>
      </c>
      <c r="S42" s="18" t="s">
        <v>199</v>
      </c>
      <c r="T42" s="18"/>
    </row>
    <row r="43" spans="1:20">
      <c r="A43" s="4">
        <v>39</v>
      </c>
      <c r="B43" s="225" t="s">
        <v>62</v>
      </c>
      <c r="C43" s="229" t="s">
        <v>781</v>
      </c>
      <c r="D43" s="18" t="s">
        <v>25</v>
      </c>
      <c r="E43" s="228"/>
      <c r="F43" s="18" t="s">
        <v>98</v>
      </c>
      <c r="G43" s="228">
        <v>26</v>
      </c>
      <c r="H43" s="228">
        <v>28</v>
      </c>
      <c r="I43" s="57">
        <f t="shared" si="0"/>
        <v>54</v>
      </c>
      <c r="J43" s="18">
        <v>9613007606</v>
      </c>
      <c r="K43" s="18" t="s">
        <v>810</v>
      </c>
      <c r="L43" s="18" t="s">
        <v>717</v>
      </c>
      <c r="M43" s="18">
        <v>9508565467</v>
      </c>
      <c r="N43" s="230" t="s">
        <v>218</v>
      </c>
      <c r="O43" s="231">
        <v>9957073844</v>
      </c>
      <c r="P43" s="24">
        <v>43700</v>
      </c>
      <c r="Q43" s="18" t="s">
        <v>225</v>
      </c>
      <c r="R43" s="18" t="s">
        <v>813</v>
      </c>
      <c r="S43" s="18" t="s">
        <v>199</v>
      </c>
      <c r="T43" s="18"/>
    </row>
    <row r="44" spans="1:20">
      <c r="A44" s="4">
        <v>40</v>
      </c>
      <c r="B44" s="225" t="s">
        <v>63</v>
      </c>
      <c r="C44" s="229" t="s">
        <v>782</v>
      </c>
      <c r="D44" s="18" t="s">
        <v>25</v>
      </c>
      <c r="E44" s="228"/>
      <c r="F44" s="18" t="s">
        <v>98</v>
      </c>
      <c r="G44" s="228">
        <v>28</v>
      </c>
      <c r="H44" s="228">
        <v>29</v>
      </c>
      <c r="I44" s="57">
        <f t="shared" si="0"/>
        <v>57</v>
      </c>
      <c r="J44" s="18">
        <v>7399331211</v>
      </c>
      <c r="K44" s="18" t="s">
        <v>810</v>
      </c>
      <c r="L44" s="18" t="s">
        <v>717</v>
      </c>
      <c r="M44" s="18">
        <v>9508565467</v>
      </c>
      <c r="N44" s="230" t="s">
        <v>218</v>
      </c>
      <c r="O44" s="231">
        <v>9957073844</v>
      </c>
      <c r="P44" s="24">
        <v>43703</v>
      </c>
      <c r="Q44" s="18" t="s">
        <v>235</v>
      </c>
      <c r="R44" s="18" t="s">
        <v>813</v>
      </c>
      <c r="S44" s="18" t="s">
        <v>199</v>
      </c>
      <c r="T44" s="18"/>
    </row>
    <row r="45" spans="1:20">
      <c r="A45" s="4">
        <v>41</v>
      </c>
      <c r="B45" s="225" t="s">
        <v>62</v>
      </c>
      <c r="C45" s="227" t="s">
        <v>783</v>
      </c>
      <c r="D45" s="18" t="s">
        <v>23</v>
      </c>
      <c r="E45" s="227" t="s">
        <v>784</v>
      </c>
      <c r="F45" s="18" t="s">
        <v>133</v>
      </c>
      <c r="G45" s="228">
        <v>29</v>
      </c>
      <c r="H45" s="228">
        <v>26</v>
      </c>
      <c r="I45" s="57">
        <f t="shared" si="0"/>
        <v>55</v>
      </c>
      <c r="J45" s="227">
        <v>9613045121</v>
      </c>
      <c r="K45" s="18" t="s">
        <v>810</v>
      </c>
      <c r="L45" s="18" t="s">
        <v>717</v>
      </c>
      <c r="M45" s="18">
        <v>9508565467</v>
      </c>
      <c r="N45" s="230" t="s">
        <v>218</v>
      </c>
      <c r="O45" s="231">
        <v>9957073844</v>
      </c>
      <c r="P45" s="24">
        <v>43703</v>
      </c>
      <c r="Q45" s="18" t="s">
        <v>235</v>
      </c>
      <c r="R45" s="18" t="s">
        <v>813</v>
      </c>
      <c r="S45" s="18" t="s">
        <v>199</v>
      </c>
      <c r="T45" s="18"/>
    </row>
    <row r="46" spans="1:20">
      <c r="A46" s="4">
        <v>42</v>
      </c>
      <c r="B46" s="225" t="s">
        <v>63</v>
      </c>
      <c r="C46" s="227" t="s">
        <v>785</v>
      </c>
      <c r="D46" s="18" t="s">
        <v>23</v>
      </c>
      <c r="E46" s="227" t="s">
        <v>786</v>
      </c>
      <c r="F46" s="18" t="s">
        <v>133</v>
      </c>
      <c r="G46" s="228">
        <v>21</v>
      </c>
      <c r="H46" s="228">
        <v>26</v>
      </c>
      <c r="I46" s="57">
        <f t="shared" si="0"/>
        <v>47</v>
      </c>
      <c r="J46" s="227">
        <v>9854648233</v>
      </c>
      <c r="K46" s="18" t="s">
        <v>810</v>
      </c>
      <c r="L46" s="18" t="s">
        <v>717</v>
      </c>
      <c r="M46" s="18">
        <v>9508565467</v>
      </c>
      <c r="N46" s="230" t="s">
        <v>218</v>
      </c>
      <c r="O46" s="231">
        <v>9957073844</v>
      </c>
      <c r="P46" s="24">
        <v>43703</v>
      </c>
      <c r="Q46" s="18" t="s">
        <v>235</v>
      </c>
      <c r="R46" s="18" t="s">
        <v>813</v>
      </c>
      <c r="S46" s="18" t="s">
        <v>199</v>
      </c>
      <c r="T46" s="18"/>
    </row>
    <row r="47" spans="1:20">
      <c r="A47" s="4">
        <v>43</v>
      </c>
      <c r="B47" s="225" t="s">
        <v>62</v>
      </c>
      <c r="C47" s="229" t="s">
        <v>787</v>
      </c>
      <c r="D47" s="18" t="s">
        <v>25</v>
      </c>
      <c r="E47" s="228"/>
      <c r="F47" s="18" t="s">
        <v>98</v>
      </c>
      <c r="G47" s="228">
        <v>23</v>
      </c>
      <c r="H47" s="228">
        <v>22</v>
      </c>
      <c r="I47" s="57">
        <f t="shared" si="0"/>
        <v>45</v>
      </c>
      <c r="J47" s="18">
        <v>9577704334</v>
      </c>
      <c r="K47" s="18" t="s">
        <v>810</v>
      </c>
      <c r="L47" s="18" t="s">
        <v>717</v>
      </c>
      <c r="M47" s="18">
        <v>9508565467</v>
      </c>
      <c r="N47" s="230" t="s">
        <v>218</v>
      </c>
      <c r="O47" s="231">
        <v>9957073844</v>
      </c>
      <c r="P47" s="24">
        <v>43703</v>
      </c>
      <c r="Q47" s="18" t="s">
        <v>235</v>
      </c>
      <c r="R47" s="18" t="s">
        <v>813</v>
      </c>
      <c r="S47" s="18" t="s">
        <v>199</v>
      </c>
      <c r="T47" s="18"/>
    </row>
    <row r="48" spans="1:20">
      <c r="A48" s="4">
        <v>44</v>
      </c>
      <c r="B48" s="225" t="s">
        <v>63</v>
      </c>
      <c r="C48" s="229" t="s">
        <v>788</v>
      </c>
      <c r="D48" s="18" t="s">
        <v>25</v>
      </c>
      <c r="E48" s="228"/>
      <c r="F48" s="18" t="s">
        <v>98</v>
      </c>
      <c r="G48" s="228">
        <v>26</v>
      </c>
      <c r="H48" s="228">
        <v>29</v>
      </c>
      <c r="I48" s="57">
        <f t="shared" si="0"/>
        <v>55</v>
      </c>
      <c r="J48" s="18">
        <v>9613730570</v>
      </c>
      <c r="K48" s="18" t="s">
        <v>810</v>
      </c>
      <c r="L48" s="18" t="s">
        <v>717</v>
      </c>
      <c r="M48" s="18">
        <v>9508565467</v>
      </c>
      <c r="N48" s="230" t="s">
        <v>218</v>
      </c>
      <c r="O48" s="231">
        <v>9957073844</v>
      </c>
      <c r="P48" s="24">
        <v>43704</v>
      </c>
      <c r="Q48" s="18" t="s">
        <v>197</v>
      </c>
      <c r="R48" s="18" t="s">
        <v>813</v>
      </c>
      <c r="S48" s="18" t="s">
        <v>199</v>
      </c>
      <c r="T48" s="18"/>
    </row>
    <row r="49" spans="1:20">
      <c r="A49" s="4">
        <v>45</v>
      </c>
      <c r="B49" s="225" t="s">
        <v>62</v>
      </c>
      <c r="C49" s="230" t="s">
        <v>508</v>
      </c>
      <c r="D49" s="18" t="s">
        <v>23</v>
      </c>
      <c r="E49" s="230" t="s">
        <v>789</v>
      </c>
      <c r="F49" s="18" t="s">
        <v>133</v>
      </c>
      <c r="G49" s="228">
        <v>30</v>
      </c>
      <c r="H49" s="228">
        <v>29</v>
      </c>
      <c r="I49" s="57">
        <f t="shared" si="0"/>
        <v>59</v>
      </c>
      <c r="J49" s="230">
        <v>8471895574</v>
      </c>
      <c r="K49" s="18" t="s">
        <v>610</v>
      </c>
      <c r="L49" s="18" t="s">
        <v>814</v>
      </c>
      <c r="M49" s="18">
        <v>9435167706</v>
      </c>
      <c r="N49" s="230" t="s">
        <v>815</v>
      </c>
      <c r="O49" s="231">
        <v>8753894611</v>
      </c>
      <c r="P49" s="24">
        <v>43704</v>
      </c>
      <c r="Q49" s="18" t="s">
        <v>197</v>
      </c>
      <c r="R49" s="18" t="s">
        <v>602</v>
      </c>
      <c r="S49" s="18" t="s">
        <v>199</v>
      </c>
      <c r="T49" s="18"/>
    </row>
    <row r="50" spans="1:20">
      <c r="A50" s="4">
        <v>46</v>
      </c>
      <c r="B50" s="225" t="s">
        <v>63</v>
      </c>
      <c r="C50" s="230" t="s">
        <v>790</v>
      </c>
      <c r="D50" s="18" t="s">
        <v>23</v>
      </c>
      <c r="E50" s="230" t="s">
        <v>791</v>
      </c>
      <c r="F50" s="18" t="s">
        <v>133</v>
      </c>
      <c r="G50" s="228">
        <v>32</v>
      </c>
      <c r="H50" s="228">
        <v>31</v>
      </c>
      <c r="I50" s="57">
        <f t="shared" si="0"/>
        <v>63</v>
      </c>
      <c r="J50" s="230">
        <v>9957631083</v>
      </c>
      <c r="K50" s="18" t="s">
        <v>610</v>
      </c>
      <c r="L50" s="18" t="s">
        <v>814</v>
      </c>
      <c r="M50" s="18">
        <v>9435167706</v>
      </c>
      <c r="N50" s="230" t="s">
        <v>815</v>
      </c>
      <c r="O50" s="231">
        <v>8753894611</v>
      </c>
      <c r="P50" s="24">
        <v>43704</v>
      </c>
      <c r="Q50" s="18" t="s">
        <v>197</v>
      </c>
      <c r="R50" s="18" t="s">
        <v>816</v>
      </c>
      <c r="S50" s="18" t="s">
        <v>199</v>
      </c>
      <c r="T50" s="18"/>
    </row>
    <row r="51" spans="1:20">
      <c r="A51" s="4">
        <v>47</v>
      </c>
      <c r="B51" s="225" t="s">
        <v>62</v>
      </c>
      <c r="C51" s="230" t="s">
        <v>792</v>
      </c>
      <c r="D51" s="18" t="s">
        <v>23</v>
      </c>
      <c r="E51" s="230" t="s">
        <v>793</v>
      </c>
      <c r="F51" s="18" t="s">
        <v>133</v>
      </c>
      <c r="G51" s="228">
        <v>21</v>
      </c>
      <c r="H51" s="228">
        <v>31</v>
      </c>
      <c r="I51" s="57">
        <f t="shared" si="0"/>
        <v>52</v>
      </c>
      <c r="J51" s="230">
        <v>9854545349</v>
      </c>
      <c r="K51" s="18" t="s">
        <v>817</v>
      </c>
      <c r="L51" s="18" t="s">
        <v>818</v>
      </c>
      <c r="M51" s="18">
        <v>7399059205</v>
      </c>
      <c r="N51" s="230" t="s">
        <v>819</v>
      </c>
      <c r="O51" s="230">
        <v>8011222127</v>
      </c>
      <c r="P51" s="24">
        <v>43705</v>
      </c>
      <c r="Q51" s="18" t="s">
        <v>595</v>
      </c>
      <c r="R51" s="18" t="s">
        <v>694</v>
      </c>
      <c r="S51" s="18" t="s">
        <v>199</v>
      </c>
      <c r="T51" s="18"/>
    </row>
    <row r="52" spans="1:20">
      <c r="A52" s="4">
        <v>48</v>
      </c>
      <c r="B52" s="225" t="s">
        <v>63</v>
      </c>
      <c r="C52" s="230" t="s">
        <v>794</v>
      </c>
      <c r="D52" s="18" t="s">
        <v>23</v>
      </c>
      <c r="E52" s="230" t="s">
        <v>795</v>
      </c>
      <c r="F52" s="18" t="s">
        <v>133</v>
      </c>
      <c r="G52" s="228">
        <v>36</v>
      </c>
      <c r="H52" s="228">
        <v>31</v>
      </c>
      <c r="I52" s="57">
        <f t="shared" si="0"/>
        <v>67</v>
      </c>
      <c r="J52" s="230">
        <v>9401742184</v>
      </c>
      <c r="K52" s="18" t="s">
        <v>820</v>
      </c>
      <c r="L52" s="18" t="s">
        <v>818</v>
      </c>
      <c r="M52" s="18">
        <v>7399059205</v>
      </c>
      <c r="N52" s="230" t="s">
        <v>819</v>
      </c>
      <c r="O52" s="230">
        <v>8011222127</v>
      </c>
      <c r="P52" s="24">
        <v>43705</v>
      </c>
      <c r="Q52" s="18" t="s">
        <v>595</v>
      </c>
      <c r="R52" s="18" t="s">
        <v>694</v>
      </c>
      <c r="S52" s="18" t="s">
        <v>199</v>
      </c>
      <c r="T52" s="18"/>
    </row>
    <row r="53" spans="1:20">
      <c r="A53" s="4">
        <v>49</v>
      </c>
      <c r="B53" s="225" t="s">
        <v>62</v>
      </c>
      <c r="C53" s="230" t="s">
        <v>368</v>
      </c>
      <c r="D53" s="18" t="s">
        <v>23</v>
      </c>
      <c r="E53" s="230" t="s">
        <v>369</v>
      </c>
      <c r="F53" s="18" t="s">
        <v>133</v>
      </c>
      <c r="G53" s="228">
        <v>21</v>
      </c>
      <c r="H53" s="228">
        <v>31</v>
      </c>
      <c r="I53" s="57">
        <f t="shared" si="0"/>
        <v>52</v>
      </c>
      <c r="J53" s="230">
        <v>9401901883</v>
      </c>
      <c r="K53" s="18" t="s">
        <v>820</v>
      </c>
      <c r="L53" s="18" t="s">
        <v>818</v>
      </c>
      <c r="M53" s="18">
        <v>7399059205</v>
      </c>
      <c r="N53" s="230" t="s">
        <v>819</v>
      </c>
      <c r="O53" s="230">
        <v>8011222127</v>
      </c>
      <c r="P53" s="24">
        <v>43705</v>
      </c>
      <c r="Q53" s="18" t="s">
        <v>595</v>
      </c>
      <c r="R53" s="18" t="s">
        <v>821</v>
      </c>
      <c r="S53" s="18" t="s">
        <v>199</v>
      </c>
      <c r="T53" s="18"/>
    </row>
    <row r="54" spans="1:20">
      <c r="A54" s="4">
        <v>50</v>
      </c>
      <c r="B54" s="225" t="s">
        <v>63</v>
      </c>
      <c r="C54" s="230" t="s">
        <v>796</v>
      </c>
      <c r="D54" s="18" t="s">
        <v>23</v>
      </c>
      <c r="E54" s="230" t="s">
        <v>797</v>
      </c>
      <c r="F54" s="18" t="s">
        <v>133</v>
      </c>
      <c r="G54" s="228">
        <v>36</v>
      </c>
      <c r="H54" s="228">
        <v>31</v>
      </c>
      <c r="I54" s="57">
        <f t="shared" si="0"/>
        <v>67</v>
      </c>
      <c r="J54" s="230">
        <v>9401938298</v>
      </c>
      <c r="K54" s="18" t="s">
        <v>820</v>
      </c>
      <c r="L54" s="18" t="s">
        <v>818</v>
      </c>
      <c r="M54" s="18">
        <v>7399059205</v>
      </c>
      <c r="N54" s="230" t="s">
        <v>819</v>
      </c>
      <c r="O54" s="230">
        <v>8011222127</v>
      </c>
      <c r="P54" s="24">
        <v>43706</v>
      </c>
      <c r="Q54" s="18" t="s">
        <v>219</v>
      </c>
      <c r="R54" s="18" t="s">
        <v>198</v>
      </c>
      <c r="S54" s="18" t="s">
        <v>199</v>
      </c>
      <c r="T54" s="18"/>
    </row>
    <row r="55" spans="1:20">
      <c r="A55" s="4">
        <v>51</v>
      </c>
      <c r="B55" s="225" t="s">
        <v>62</v>
      </c>
      <c r="C55" s="229" t="s">
        <v>798</v>
      </c>
      <c r="D55" s="18" t="s">
        <v>23</v>
      </c>
      <c r="E55" s="228">
        <v>65</v>
      </c>
      <c r="F55" s="18" t="s">
        <v>25</v>
      </c>
      <c r="G55" s="228">
        <v>18</v>
      </c>
      <c r="H55" s="228">
        <v>19</v>
      </c>
      <c r="I55" s="57">
        <f t="shared" si="0"/>
        <v>37</v>
      </c>
      <c r="J55" s="18">
        <v>7399825700</v>
      </c>
      <c r="K55" s="18" t="s">
        <v>610</v>
      </c>
      <c r="L55" s="18" t="s">
        <v>585</v>
      </c>
      <c r="M55" s="18">
        <v>9401310835</v>
      </c>
      <c r="N55" s="230" t="s">
        <v>586</v>
      </c>
      <c r="O55" s="231">
        <v>8751906127</v>
      </c>
      <c r="P55" s="24">
        <v>43706</v>
      </c>
      <c r="Q55" s="18" t="s">
        <v>219</v>
      </c>
      <c r="R55" s="18" t="s">
        <v>697</v>
      </c>
      <c r="S55" s="18" t="s">
        <v>199</v>
      </c>
      <c r="T55" s="18"/>
    </row>
    <row r="56" spans="1:20">
      <c r="A56" s="4">
        <v>52</v>
      </c>
      <c r="B56" s="225" t="s">
        <v>63</v>
      </c>
      <c r="C56" s="230" t="s">
        <v>799</v>
      </c>
      <c r="D56" s="18" t="s">
        <v>23</v>
      </c>
      <c r="E56" s="230" t="s">
        <v>800</v>
      </c>
      <c r="F56" s="18" t="s">
        <v>133</v>
      </c>
      <c r="G56" s="228">
        <v>12</v>
      </c>
      <c r="H56" s="228">
        <v>15</v>
      </c>
      <c r="I56" s="57">
        <f t="shared" si="0"/>
        <v>27</v>
      </c>
      <c r="J56" s="230">
        <v>8133908830</v>
      </c>
      <c r="K56" s="18" t="s">
        <v>810</v>
      </c>
      <c r="L56" s="18" t="s">
        <v>717</v>
      </c>
      <c r="M56" s="18">
        <v>9508565467</v>
      </c>
      <c r="N56" s="230" t="s">
        <v>218</v>
      </c>
      <c r="O56" s="231">
        <v>9957073844</v>
      </c>
      <c r="P56" s="24">
        <v>43707</v>
      </c>
      <c r="Q56" s="18" t="s">
        <v>225</v>
      </c>
      <c r="R56" s="18" t="s">
        <v>822</v>
      </c>
      <c r="S56" s="18" t="s">
        <v>199</v>
      </c>
      <c r="T56" s="18"/>
    </row>
    <row r="57" spans="1:20">
      <c r="A57" s="4">
        <v>53</v>
      </c>
      <c r="B57" s="225" t="s">
        <v>62</v>
      </c>
      <c r="C57" s="230" t="s">
        <v>801</v>
      </c>
      <c r="D57" s="18" t="s">
        <v>23</v>
      </c>
      <c r="E57" s="230" t="s">
        <v>802</v>
      </c>
      <c r="F57" s="18" t="s">
        <v>133</v>
      </c>
      <c r="G57" s="228">
        <v>12</v>
      </c>
      <c r="H57" s="228">
        <v>21</v>
      </c>
      <c r="I57" s="57">
        <f t="shared" si="0"/>
        <v>33</v>
      </c>
      <c r="J57" s="230">
        <v>9613109530</v>
      </c>
      <c r="K57" s="18" t="s">
        <v>810</v>
      </c>
      <c r="L57" s="18" t="s">
        <v>717</v>
      </c>
      <c r="M57" s="18">
        <v>9508565467</v>
      </c>
      <c r="N57" s="230" t="s">
        <v>218</v>
      </c>
      <c r="O57" s="231">
        <v>9957073844</v>
      </c>
      <c r="P57" s="24">
        <v>43707</v>
      </c>
      <c r="Q57" s="18" t="s">
        <v>225</v>
      </c>
      <c r="R57" s="18" t="s">
        <v>822</v>
      </c>
      <c r="S57" s="18" t="s">
        <v>199</v>
      </c>
      <c r="T57" s="18"/>
    </row>
    <row r="58" spans="1:20">
      <c r="A58" s="4">
        <v>54</v>
      </c>
      <c r="B58" s="124" t="s">
        <v>63</v>
      </c>
      <c r="C58" s="229" t="s">
        <v>803</v>
      </c>
      <c r="D58" s="18" t="s">
        <v>25</v>
      </c>
      <c r="E58" s="228"/>
      <c r="F58" s="18" t="s">
        <v>98</v>
      </c>
      <c r="G58" s="228">
        <v>19</v>
      </c>
      <c r="H58" s="228">
        <v>28</v>
      </c>
      <c r="I58" s="57">
        <f t="shared" si="0"/>
        <v>47</v>
      </c>
      <c r="J58" s="18">
        <v>8472987434</v>
      </c>
      <c r="K58" s="18" t="s">
        <v>810</v>
      </c>
      <c r="L58" s="18" t="s">
        <v>717</v>
      </c>
      <c r="M58" s="18">
        <v>9508565467</v>
      </c>
      <c r="N58" s="230" t="s">
        <v>218</v>
      </c>
      <c r="O58" s="231">
        <v>9957073844</v>
      </c>
      <c r="P58" s="24">
        <v>43707</v>
      </c>
      <c r="Q58" s="18" t="s">
        <v>225</v>
      </c>
      <c r="R58" s="18" t="s">
        <v>823</v>
      </c>
      <c r="S58" s="18" t="s">
        <v>199</v>
      </c>
      <c r="T58" s="208"/>
    </row>
    <row r="59" spans="1:20">
      <c r="A59" s="4">
        <v>55</v>
      </c>
      <c r="B59" s="17"/>
      <c r="C59" s="18"/>
      <c r="D59" s="18"/>
      <c r="E59" s="19"/>
      <c r="F59" s="18"/>
      <c r="G59" s="19"/>
      <c r="H59" s="19"/>
      <c r="I59" s="57">
        <f t="shared" si="0"/>
        <v>0</v>
      </c>
      <c r="J59" s="18"/>
      <c r="K59" s="18"/>
      <c r="L59" s="18"/>
      <c r="M59" s="18"/>
      <c r="N59" s="18"/>
      <c r="O59" s="18"/>
      <c r="P59" s="24"/>
      <c r="Q59" s="18"/>
      <c r="R59" s="18"/>
      <c r="S59" s="18"/>
      <c r="T59" s="18"/>
    </row>
    <row r="60" spans="1:20">
      <c r="A60" s="4">
        <v>56</v>
      </c>
      <c r="B60" s="17"/>
      <c r="C60" s="18"/>
      <c r="D60" s="18"/>
      <c r="E60" s="19"/>
      <c r="F60" s="18"/>
      <c r="G60" s="19"/>
      <c r="H60" s="19"/>
      <c r="I60" s="57">
        <f t="shared" si="0"/>
        <v>0</v>
      </c>
      <c r="J60" s="18"/>
      <c r="K60" s="18"/>
      <c r="L60" s="18"/>
      <c r="M60" s="18"/>
      <c r="N60" s="18"/>
      <c r="O60" s="18"/>
      <c r="P60" s="24"/>
      <c r="Q60" s="18"/>
      <c r="R60" s="18"/>
      <c r="S60" s="18"/>
      <c r="T60" s="18"/>
    </row>
    <row r="61" spans="1:20">
      <c r="A61" s="4">
        <v>57</v>
      </c>
      <c r="B61" s="17"/>
      <c r="C61" s="18"/>
      <c r="D61" s="18"/>
      <c r="E61" s="19"/>
      <c r="F61" s="18"/>
      <c r="G61" s="19"/>
      <c r="H61" s="19"/>
      <c r="I61" s="57">
        <f t="shared" si="0"/>
        <v>0</v>
      </c>
      <c r="J61" s="18"/>
      <c r="K61" s="18"/>
      <c r="L61" s="18"/>
      <c r="M61" s="18"/>
      <c r="N61" s="18"/>
      <c r="O61" s="18"/>
      <c r="P61" s="24"/>
      <c r="Q61" s="18"/>
      <c r="R61" s="18"/>
      <c r="S61" s="18"/>
      <c r="T61" s="18"/>
    </row>
    <row r="62" spans="1:20">
      <c r="A62" s="4">
        <v>58</v>
      </c>
      <c r="B62" s="17"/>
      <c r="C62" s="18"/>
      <c r="D62" s="18"/>
      <c r="E62" s="19"/>
      <c r="F62" s="18"/>
      <c r="G62" s="19"/>
      <c r="H62" s="19"/>
      <c r="I62" s="57">
        <f t="shared" si="0"/>
        <v>0</v>
      </c>
      <c r="J62" s="18"/>
      <c r="K62" s="18"/>
      <c r="L62" s="18"/>
      <c r="M62" s="18"/>
      <c r="N62" s="18"/>
      <c r="O62" s="18"/>
      <c r="P62" s="24"/>
      <c r="Q62" s="18"/>
      <c r="R62" s="18"/>
      <c r="S62" s="18"/>
      <c r="T62" s="18"/>
    </row>
    <row r="63" spans="1:20">
      <c r="A63" s="4">
        <v>59</v>
      </c>
      <c r="B63" s="17"/>
      <c r="C63" s="18"/>
      <c r="D63" s="18"/>
      <c r="E63" s="19"/>
      <c r="F63" s="18"/>
      <c r="G63" s="19"/>
      <c r="H63" s="19"/>
      <c r="I63" s="57">
        <f t="shared" si="0"/>
        <v>0</v>
      </c>
      <c r="J63" s="18"/>
      <c r="K63" s="18"/>
      <c r="L63" s="18"/>
      <c r="M63" s="18"/>
      <c r="N63" s="18"/>
      <c r="O63" s="18"/>
      <c r="P63" s="24"/>
      <c r="Q63" s="18"/>
      <c r="R63" s="18"/>
      <c r="S63" s="18"/>
      <c r="T63" s="18"/>
    </row>
    <row r="64" spans="1:20">
      <c r="A64" s="4">
        <v>60</v>
      </c>
      <c r="B64" s="17"/>
      <c r="C64" s="18"/>
      <c r="D64" s="18"/>
      <c r="E64" s="19"/>
      <c r="F64" s="18"/>
      <c r="G64" s="19"/>
      <c r="H64" s="19"/>
      <c r="I64" s="57">
        <f t="shared" si="0"/>
        <v>0</v>
      </c>
      <c r="J64" s="18"/>
      <c r="K64" s="18"/>
      <c r="L64" s="18"/>
      <c r="M64" s="18"/>
      <c r="N64" s="18"/>
      <c r="O64" s="18"/>
      <c r="P64" s="24"/>
      <c r="Q64" s="18"/>
      <c r="R64" s="18"/>
      <c r="S64" s="18"/>
      <c r="T64" s="18"/>
    </row>
    <row r="65" spans="1:20">
      <c r="A65" s="4">
        <v>61</v>
      </c>
      <c r="B65" s="17"/>
      <c r="C65" s="18"/>
      <c r="D65" s="18"/>
      <c r="E65" s="19"/>
      <c r="F65" s="18"/>
      <c r="G65" s="19"/>
      <c r="H65" s="19"/>
      <c r="I65" s="57">
        <f t="shared" si="0"/>
        <v>0</v>
      </c>
      <c r="J65" s="18"/>
      <c r="K65" s="18"/>
      <c r="L65" s="18"/>
      <c r="M65" s="18"/>
      <c r="N65" s="18"/>
      <c r="O65" s="18"/>
      <c r="P65" s="24"/>
      <c r="Q65" s="18"/>
      <c r="R65" s="18"/>
      <c r="S65" s="18"/>
      <c r="T65" s="18"/>
    </row>
    <row r="66" spans="1:20">
      <c r="A66" s="4">
        <v>62</v>
      </c>
      <c r="B66" s="17"/>
      <c r="C66" s="18"/>
      <c r="D66" s="18"/>
      <c r="E66" s="19"/>
      <c r="F66" s="18"/>
      <c r="G66" s="19"/>
      <c r="H66" s="19"/>
      <c r="I66" s="57">
        <f t="shared" si="0"/>
        <v>0</v>
      </c>
      <c r="J66" s="18"/>
      <c r="K66" s="18"/>
      <c r="L66" s="18"/>
      <c r="M66" s="18"/>
      <c r="N66" s="18"/>
      <c r="O66" s="18"/>
      <c r="P66" s="24"/>
      <c r="Q66" s="18"/>
      <c r="R66" s="18"/>
      <c r="S66" s="18"/>
      <c r="T66" s="18"/>
    </row>
    <row r="67" spans="1:20">
      <c r="A67" s="4">
        <v>63</v>
      </c>
      <c r="B67" s="17"/>
      <c r="C67" s="18"/>
      <c r="D67" s="18"/>
      <c r="E67" s="19"/>
      <c r="F67" s="18"/>
      <c r="G67" s="19"/>
      <c r="H67" s="19"/>
      <c r="I67" s="57">
        <f t="shared" si="0"/>
        <v>0</v>
      </c>
      <c r="J67" s="18"/>
      <c r="K67" s="18"/>
      <c r="L67" s="18"/>
      <c r="M67" s="18"/>
      <c r="N67" s="18"/>
      <c r="O67" s="18"/>
      <c r="P67" s="24"/>
      <c r="Q67" s="18"/>
      <c r="R67" s="18"/>
      <c r="S67" s="18"/>
      <c r="T67" s="18"/>
    </row>
    <row r="68" spans="1:20">
      <c r="A68" s="4">
        <v>64</v>
      </c>
      <c r="B68" s="17"/>
      <c r="C68" s="18"/>
      <c r="D68" s="18"/>
      <c r="E68" s="19"/>
      <c r="F68" s="18"/>
      <c r="G68" s="19"/>
      <c r="H68" s="19"/>
      <c r="I68" s="57">
        <f t="shared" si="0"/>
        <v>0</v>
      </c>
      <c r="J68" s="18"/>
      <c r="K68" s="18"/>
      <c r="L68" s="18"/>
      <c r="M68" s="18"/>
      <c r="N68" s="18"/>
      <c r="O68" s="18"/>
      <c r="P68" s="24"/>
      <c r="Q68" s="18"/>
      <c r="R68" s="18"/>
      <c r="S68" s="18"/>
      <c r="T68" s="18"/>
    </row>
    <row r="69" spans="1:20">
      <c r="A69" s="4">
        <v>65</v>
      </c>
      <c r="B69" s="17"/>
      <c r="C69" s="18"/>
      <c r="D69" s="18"/>
      <c r="E69" s="19"/>
      <c r="F69" s="18"/>
      <c r="G69" s="19"/>
      <c r="H69" s="19"/>
      <c r="I69" s="57">
        <f t="shared" si="0"/>
        <v>0</v>
      </c>
      <c r="J69" s="18"/>
      <c r="K69" s="18"/>
      <c r="L69" s="18"/>
      <c r="M69" s="18"/>
      <c r="N69" s="18"/>
      <c r="O69" s="18"/>
      <c r="P69" s="24"/>
      <c r="Q69" s="18"/>
      <c r="R69" s="18"/>
      <c r="S69" s="18"/>
      <c r="T69" s="18"/>
    </row>
    <row r="70" spans="1:20">
      <c r="A70" s="4">
        <v>66</v>
      </c>
      <c r="B70" s="17"/>
      <c r="C70" s="18"/>
      <c r="D70" s="18"/>
      <c r="E70" s="19"/>
      <c r="F70" s="18"/>
      <c r="G70" s="19"/>
      <c r="H70" s="19"/>
      <c r="I70" s="57">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7">
        <f t="shared" si="1"/>
        <v>0</v>
      </c>
      <c r="J71" s="18"/>
      <c r="K71" s="18"/>
      <c r="L71" s="18"/>
      <c r="M71" s="18"/>
      <c r="N71" s="18"/>
      <c r="O71" s="18"/>
      <c r="P71" s="24"/>
      <c r="Q71" s="18"/>
      <c r="R71" s="18"/>
      <c r="S71" s="18"/>
      <c r="T71" s="18"/>
    </row>
    <row r="72" spans="1:20">
      <c r="A72" s="4">
        <v>68</v>
      </c>
      <c r="B72" s="17"/>
      <c r="C72" s="18"/>
      <c r="D72" s="18"/>
      <c r="E72" s="19"/>
      <c r="F72" s="18"/>
      <c r="G72" s="19"/>
      <c r="H72" s="19"/>
      <c r="I72" s="57">
        <f t="shared" si="1"/>
        <v>0</v>
      </c>
      <c r="J72" s="18"/>
      <c r="K72" s="18"/>
      <c r="L72" s="18"/>
      <c r="M72" s="18"/>
      <c r="N72" s="18"/>
      <c r="O72" s="18"/>
      <c r="P72" s="24"/>
      <c r="Q72" s="18"/>
      <c r="R72" s="18"/>
      <c r="S72" s="18"/>
      <c r="T72" s="18"/>
    </row>
    <row r="73" spans="1:20">
      <c r="A73" s="4">
        <v>69</v>
      </c>
      <c r="B73" s="17"/>
      <c r="C73" s="18"/>
      <c r="D73" s="18"/>
      <c r="E73" s="19"/>
      <c r="F73" s="18"/>
      <c r="G73" s="19"/>
      <c r="H73" s="19"/>
      <c r="I73" s="57">
        <f t="shared" si="1"/>
        <v>0</v>
      </c>
      <c r="J73" s="18"/>
      <c r="K73" s="18"/>
      <c r="L73" s="18"/>
      <c r="M73" s="18"/>
      <c r="N73" s="18"/>
      <c r="O73" s="18"/>
      <c r="P73" s="24"/>
      <c r="Q73" s="18"/>
      <c r="R73" s="18"/>
      <c r="S73" s="18"/>
      <c r="T73" s="18"/>
    </row>
    <row r="74" spans="1:20">
      <c r="A74" s="4">
        <v>70</v>
      </c>
      <c r="B74" s="17"/>
      <c r="C74" s="18"/>
      <c r="D74" s="18"/>
      <c r="E74" s="19"/>
      <c r="F74" s="18"/>
      <c r="G74" s="19"/>
      <c r="H74" s="19"/>
      <c r="I74" s="57">
        <f t="shared" si="1"/>
        <v>0</v>
      </c>
      <c r="J74" s="18"/>
      <c r="K74" s="18"/>
      <c r="L74" s="18"/>
      <c r="M74" s="18"/>
      <c r="N74" s="18"/>
      <c r="O74" s="18"/>
      <c r="P74" s="24"/>
      <c r="Q74" s="18"/>
      <c r="R74" s="18"/>
      <c r="S74" s="18"/>
      <c r="T74" s="18"/>
    </row>
    <row r="75" spans="1:20">
      <c r="A75" s="4">
        <v>71</v>
      </c>
      <c r="B75" s="17"/>
      <c r="C75" s="18"/>
      <c r="D75" s="18"/>
      <c r="E75" s="19"/>
      <c r="F75" s="18"/>
      <c r="G75" s="19"/>
      <c r="H75" s="19"/>
      <c r="I75" s="57">
        <f t="shared" si="1"/>
        <v>0</v>
      </c>
      <c r="J75" s="18"/>
      <c r="K75" s="18"/>
      <c r="L75" s="18"/>
      <c r="M75" s="18"/>
      <c r="N75" s="18"/>
      <c r="O75" s="18"/>
      <c r="P75" s="24"/>
      <c r="Q75" s="18"/>
      <c r="R75" s="18"/>
      <c r="S75" s="18"/>
      <c r="T75" s="18"/>
    </row>
    <row r="76" spans="1:20">
      <c r="A76" s="4">
        <v>72</v>
      </c>
      <c r="B76" s="17"/>
      <c r="C76" s="18"/>
      <c r="D76" s="18"/>
      <c r="E76" s="19"/>
      <c r="F76" s="18"/>
      <c r="G76" s="19"/>
      <c r="H76" s="19"/>
      <c r="I76" s="57">
        <f t="shared" si="1"/>
        <v>0</v>
      </c>
      <c r="J76" s="18"/>
      <c r="K76" s="18"/>
      <c r="L76" s="18"/>
      <c r="M76" s="18"/>
      <c r="N76" s="18"/>
      <c r="O76" s="18"/>
      <c r="P76" s="24"/>
      <c r="Q76" s="18"/>
      <c r="R76" s="18"/>
      <c r="S76" s="18"/>
      <c r="T76" s="18"/>
    </row>
    <row r="77" spans="1:20">
      <c r="A77" s="4">
        <v>73</v>
      </c>
      <c r="B77" s="17"/>
      <c r="C77" s="18"/>
      <c r="D77" s="18"/>
      <c r="E77" s="19"/>
      <c r="F77" s="18"/>
      <c r="G77" s="19"/>
      <c r="H77" s="19"/>
      <c r="I77" s="57">
        <f t="shared" si="1"/>
        <v>0</v>
      </c>
      <c r="J77" s="18"/>
      <c r="K77" s="18"/>
      <c r="L77" s="18"/>
      <c r="M77" s="18"/>
      <c r="N77" s="18"/>
      <c r="O77" s="18"/>
      <c r="P77" s="24"/>
      <c r="Q77" s="18"/>
      <c r="R77" s="18"/>
      <c r="S77" s="18"/>
      <c r="T77" s="18"/>
    </row>
    <row r="78" spans="1:20">
      <c r="A78" s="4">
        <v>74</v>
      </c>
      <c r="B78" s="17"/>
      <c r="C78" s="48"/>
      <c r="D78" s="48"/>
      <c r="E78" s="19"/>
      <c r="F78" s="48"/>
      <c r="G78" s="19"/>
      <c r="H78" s="19"/>
      <c r="I78" s="57">
        <f t="shared" si="1"/>
        <v>0</v>
      </c>
      <c r="J78" s="48"/>
      <c r="K78" s="48"/>
      <c r="L78" s="48"/>
      <c r="M78" s="48"/>
      <c r="N78" s="48"/>
      <c r="O78" s="48"/>
      <c r="P78" s="24"/>
      <c r="Q78" s="18"/>
      <c r="R78" s="18"/>
      <c r="S78" s="18"/>
      <c r="T78" s="18"/>
    </row>
    <row r="79" spans="1:20">
      <c r="A79" s="4">
        <v>75</v>
      </c>
      <c r="B79" s="17"/>
      <c r="C79" s="18"/>
      <c r="D79" s="18"/>
      <c r="E79" s="19"/>
      <c r="F79" s="18"/>
      <c r="G79" s="19"/>
      <c r="H79" s="19"/>
      <c r="I79" s="57">
        <f t="shared" si="1"/>
        <v>0</v>
      </c>
      <c r="J79" s="18"/>
      <c r="K79" s="18"/>
      <c r="L79" s="18"/>
      <c r="M79" s="18"/>
      <c r="N79" s="18"/>
      <c r="O79" s="18"/>
      <c r="P79" s="24"/>
      <c r="Q79" s="18"/>
      <c r="R79" s="18"/>
      <c r="S79" s="18"/>
      <c r="T79" s="18"/>
    </row>
    <row r="80" spans="1:20">
      <c r="A80" s="4">
        <v>76</v>
      </c>
      <c r="B80" s="17"/>
      <c r="C80" s="18"/>
      <c r="D80" s="18"/>
      <c r="E80" s="19"/>
      <c r="F80" s="18"/>
      <c r="G80" s="19"/>
      <c r="H80" s="19"/>
      <c r="I80" s="57">
        <f t="shared" si="1"/>
        <v>0</v>
      </c>
      <c r="J80" s="18"/>
      <c r="K80" s="18"/>
      <c r="L80" s="18"/>
      <c r="M80" s="18"/>
      <c r="N80" s="18"/>
      <c r="O80" s="18"/>
      <c r="P80" s="24"/>
      <c r="Q80" s="18"/>
      <c r="R80" s="18"/>
      <c r="S80" s="18"/>
      <c r="T80" s="18"/>
    </row>
    <row r="81" spans="1:20">
      <c r="A81" s="4">
        <v>77</v>
      </c>
      <c r="B81" s="17"/>
      <c r="C81" s="18"/>
      <c r="D81" s="18"/>
      <c r="E81" s="19"/>
      <c r="F81" s="18"/>
      <c r="G81" s="19"/>
      <c r="H81" s="19"/>
      <c r="I81" s="57">
        <f t="shared" si="1"/>
        <v>0</v>
      </c>
      <c r="J81" s="18"/>
      <c r="K81" s="18"/>
      <c r="L81" s="18"/>
      <c r="M81" s="18"/>
      <c r="N81" s="18"/>
      <c r="O81" s="18"/>
      <c r="P81" s="24"/>
      <c r="Q81" s="18"/>
      <c r="R81" s="18"/>
      <c r="S81" s="18"/>
      <c r="T81" s="18"/>
    </row>
    <row r="82" spans="1:20">
      <c r="A82" s="4">
        <v>78</v>
      </c>
      <c r="B82" s="17"/>
      <c r="C82" s="18"/>
      <c r="D82" s="18"/>
      <c r="E82" s="19"/>
      <c r="F82" s="18"/>
      <c r="G82" s="19"/>
      <c r="H82" s="19"/>
      <c r="I82" s="57">
        <f t="shared" si="1"/>
        <v>0</v>
      </c>
      <c r="J82" s="18"/>
      <c r="K82" s="18"/>
      <c r="L82" s="18"/>
      <c r="M82" s="18"/>
      <c r="N82" s="18"/>
      <c r="O82" s="18"/>
      <c r="P82" s="24"/>
      <c r="Q82" s="18"/>
      <c r="R82" s="18"/>
      <c r="S82" s="18"/>
      <c r="T82" s="18"/>
    </row>
    <row r="83" spans="1:20">
      <c r="A83" s="4">
        <v>79</v>
      </c>
      <c r="B83" s="17"/>
      <c r="C83" s="18"/>
      <c r="D83" s="18"/>
      <c r="E83" s="19"/>
      <c r="F83" s="18"/>
      <c r="G83" s="19"/>
      <c r="H83" s="19"/>
      <c r="I83" s="57">
        <f t="shared" si="1"/>
        <v>0</v>
      </c>
      <c r="J83" s="18"/>
      <c r="K83" s="18"/>
      <c r="L83" s="18"/>
      <c r="M83" s="18"/>
      <c r="N83" s="18"/>
      <c r="O83" s="18"/>
      <c r="P83" s="24"/>
      <c r="Q83" s="18"/>
      <c r="R83" s="18"/>
      <c r="S83" s="18"/>
      <c r="T83" s="18"/>
    </row>
    <row r="84" spans="1:20">
      <c r="A84" s="4">
        <v>80</v>
      </c>
      <c r="B84" s="17"/>
      <c r="C84" s="18"/>
      <c r="D84" s="18"/>
      <c r="E84" s="19"/>
      <c r="F84" s="18"/>
      <c r="G84" s="19"/>
      <c r="H84" s="19"/>
      <c r="I84" s="57">
        <f t="shared" si="1"/>
        <v>0</v>
      </c>
      <c r="J84" s="18"/>
      <c r="K84" s="18"/>
      <c r="L84" s="18"/>
      <c r="M84" s="18"/>
      <c r="N84" s="18"/>
      <c r="O84" s="18"/>
      <c r="P84" s="24"/>
      <c r="Q84" s="18"/>
      <c r="R84" s="18"/>
      <c r="S84" s="18"/>
      <c r="T84" s="18"/>
    </row>
    <row r="85" spans="1:20">
      <c r="A85" s="4">
        <v>81</v>
      </c>
      <c r="B85" s="17"/>
      <c r="C85" s="18"/>
      <c r="D85" s="18"/>
      <c r="E85" s="19"/>
      <c r="F85" s="18"/>
      <c r="G85" s="19"/>
      <c r="H85" s="19"/>
      <c r="I85" s="57">
        <f t="shared" si="1"/>
        <v>0</v>
      </c>
      <c r="J85" s="18"/>
      <c r="K85" s="18"/>
      <c r="L85" s="18"/>
      <c r="M85" s="18"/>
      <c r="N85" s="18"/>
      <c r="O85" s="18"/>
      <c r="P85" s="24"/>
      <c r="Q85" s="18"/>
      <c r="R85" s="18"/>
      <c r="S85" s="18"/>
      <c r="T85" s="18"/>
    </row>
    <row r="86" spans="1:20">
      <c r="A86" s="4">
        <v>82</v>
      </c>
      <c r="B86" s="17"/>
      <c r="C86" s="18"/>
      <c r="D86" s="18"/>
      <c r="E86" s="19"/>
      <c r="F86" s="18"/>
      <c r="G86" s="19"/>
      <c r="H86" s="19"/>
      <c r="I86" s="57">
        <f t="shared" si="1"/>
        <v>0</v>
      </c>
      <c r="J86" s="18"/>
      <c r="K86" s="18"/>
      <c r="L86" s="18"/>
      <c r="M86" s="18"/>
      <c r="N86" s="18"/>
      <c r="O86" s="18"/>
      <c r="P86" s="24"/>
      <c r="Q86" s="18"/>
      <c r="R86" s="18"/>
      <c r="S86" s="18"/>
      <c r="T86" s="18"/>
    </row>
    <row r="87" spans="1:20">
      <c r="A87" s="4">
        <v>83</v>
      </c>
      <c r="B87" s="17"/>
      <c r="C87" s="18"/>
      <c r="D87" s="18"/>
      <c r="E87" s="19"/>
      <c r="F87" s="18"/>
      <c r="G87" s="19"/>
      <c r="H87" s="19"/>
      <c r="I87" s="57">
        <f t="shared" si="1"/>
        <v>0</v>
      </c>
      <c r="J87" s="18"/>
      <c r="K87" s="18"/>
      <c r="L87" s="18"/>
      <c r="M87" s="18"/>
      <c r="N87" s="18"/>
      <c r="O87" s="18"/>
      <c r="P87" s="24"/>
      <c r="Q87" s="18"/>
      <c r="R87" s="18"/>
      <c r="S87" s="18"/>
      <c r="T87" s="18"/>
    </row>
    <row r="88" spans="1:20">
      <c r="A88" s="4">
        <v>84</v>
      </c>
      <c r="B88" s="17"/>
      <c r="C88" s="18"/>
      <c r="D88" s="18"/>
      <c r="E88" s="19"/>
      <c r="F88" s="18"/>
      <c r="G88" s="19"/>
      <c r="H88" s="19"/>
      <c r="I88" s="57">
        <f t="shared" si="1"/>
        <v>0</v>
      </c>
      <c r="J88" s="18"/>
      <c r="K88" s="18"/>
      <c r="L88" s="18"/>
      <c r="M88" s="18"/>
      <c r="N88" s="18"/>
      <c r="O88" s="18"/>
      <c r="P88" s="24"/>
      <c r="Q88" s="18"/>
      <c r="R88" s="18"/>
      <c r="S88" s="18"/>
      <c r="T88" s="18"/>
    </row>
    <row r="89" spans="1:20">
      <c r="A89" s="4">
        <v>85</v>
      </c>
      <c r="B89" s="17"/>
      <c r="C89" s="18"/>
      <c r="D89" s="18"/>
      <c r="E89" s="19"/>
      <c r="F89" s="18"/>
      <c r="G89" s="19"/>
      <c r="H89" s="19"/>
      <c r="I89" s="57">
        <f t="shared" si="1"/>
        <v>0</v>
      </c>
      <c r="J89" s="18"/>
      <c r="K89" s="18"/>
      <c r="L89" s="18"/>
      <c r="M89" s="18"/>
      <c r="N89" s="18"/>
      <c r="O89" s="18"/>
      <c r="P89" s="24"/>
      <c r="Q89" s="18"/>
      <c r="R89" s="18"/>
      <c r="S89" s="18"/>
      <c r="T89" s="18"/>
    </row>
    <row r="90" spans="1:20">
      <c r="A90" s="4">
        <v>86</v>
      </c>
      <c r="B90" s="17"/>
      <c r="C90" s="18"/>
      <c r="D90" s="18"/>
      <c r="E90" s="19"/>
      <c r="F90" s="18"/>
      <c r="G90" s="19"/>
      <c r="H90" s="19"/>
      <c r="I90" s="57">
        <f t="shared" si="1"/>
        <v>0</v>
      </c>
      <c r="J90" s="18"/>
      <c r="K90" s="18"/>
      <c r="L90" s="18"/>
      <c r="M90" s="18"/>
      <c r="N90" s="18"/>
      <c r="O90" s="18"/>
      <c r="P90" s="24"/>
      <c r="Q90" s="18"/>
      <c r="R90" s="18"/>
      <c r="S90" s="18"/>
      <c r="T90" s="18"/>
    </row>
    <row r="91" spans="1:20">
      <c r="A91" s="4">
        <v>87</v>
      </c>
      <c r="B91" s="17"/>
      <c r="C91" s="18"/>
      <c r="D91" s="18"/>
      <c r="E91" s="19"/>
      <c r="F91" s="18"/>
      <c r="G91" s="19"/>
      <c r="H91" s="19"/>
      <c r="I91" s="57">
        <f t="shared" si="1"/>
        <v>0</v>
      </c>
      <c r="J91" s="18"/>
      <c r="K91" s="18"/>
      <c r="L91" s="18"/>
      <c r="M91" s="18"/>
      <c r="N91" s="18"/>
      <c r="O91" s="18"/>
      <c r="P91" s="24"/>
      <c r="Q91" s="18"/>
      <c r="R91" s="18"/>
      <c r="S91" s="18"/>
      <c r="T91" s="18"/>
    </row>
    <row r="92" spans="1:20">
      <c r="A92" s="4">
        <v>88</v>
      </c>
      <c r="B92" s="17"/>
      <c r="C92" s="18"/>
      <c r="D92" s="18"/>
      <c r="E92" s="19"/>
      <c r="F92" s="18"/>
      <c r="G92" s="19"/>
      <c r="H92" s="19"/>
      <c r="I92" s="57">
        <f t="shared" si="1"/>
        <v>0</v>
      </c>
      <c r="J92" s="18"/>
      <c r="K92" s="18"/>
      <c r="L92" s="18"/>
      <c r="M92" s="18"/>
      <c r="N92" s="18"/>
      <c r="O92" s="18"/>
      <c r="P92" s="24"/>
      <c r="Q92" s="18"/>
      <c r="R92" s="18"/>
      <c r="S92" s="18"/>
      <c r="T92" s="18"/>
    </row>
    <row r="93" spans="1:20">
      <c r="A93" s="4">
        <v>89</v>
      </c>
      <c r="B93" s="17"/>
      <c r="C93" s="18"/>
      <c r="D93" s="18"/>
      <c r="E93" s="19"/>
      <c r="F93" s="18"/>
      <c r="G93" s="19"/>
      <c r="H93" s="19"/>
      <c r="I93" s="57">
        <f t="shared" si="1"/>
        <v>0</v>
      </c>
      <c r="J93" s="18"/>
      <c r="K93" s="18"/>
      <c r="L93" s="18"/>
      <c r="M93" s="18"/>
      <c r="N93" s="18"/>
      <c r="O93" s="18"/>
      <c r="P93" s="24"/>
      <c r="Q93" s="18"/>
      <c r="R93" s="18"/>
      <c r="S93" s="18"/>
      <c r="T93" s="18"/>
    </row>
    <row r="94" spans="1:20">
      <c r="A94" s="4">
        <v>90</v>
      </c>
      <c r="B94" s="17"/>
      <c r="C94" s="18"/>
      <c r="D94" s="18"/>
      <c r="E94" s="19"/>
      <c r="F94" s="18"/>
      <c r="G94" s="19"/>
      <c r="H94" s="19"/>
      <c r="I94" s="57">
        <f t="shared" si="1"/>
        <v>0</v>
      </c>
      <c r="J94" s="18"/>
      <c r="K94" s="18"/>
      <c r="L94" s="18"/>
      <c r="M94" s="18"/>
      <c r="N94" s="18"/>
      <c r="O94" s="18"/>
      <c r="P94" s="24"/>
      <c r="Q94" s="18"/>
      <c r="R94" s="18"/>
      <c r="S94" s="18"/>
      <c r="T94" s="18"/>
    </row>
    <row r="95" spans="1:20">
      <c r="A95" s="4">
        <v>91</v>
      </c>
      <c r="B95" s="17"/>
      <c r="C95" s="18"/>
      <c r="D95" s="18"/>
      <c r="E95" s="19"/>
      <c r="F95" s="18"/>
      <c r="G95" s="19"/>
      <c r="H95" s="19"/>
      <c r="I95" s="57">
        <f t="shared" si="1"/>
        <v>0</v>
      </c>
      <c r="J95" s="18"/>
      <c r="K95" s="18"/>
      <c r="L95" s="18"/>
      <c r="M95" s="18"/>
      <c r="N95" s="18"/>
      <c r="O95" s="18"/>
      <c r="P95" s="24"/>
      <c r="Q95" s="18"/>
      <c r="R95" s="18"/>
      <c r="S95" s="18"/>
      <c r="T95" s="18"/>
    </row>
    <row r="96" spans="1:20">
      <c r="A96" s="4">
        <v>92</v>
      </c>
      <c r="B96" s="17"/>
      <c r="C96" s="18"/>
      <c r="D96" s="18"/>
      <c r="E96" s="19"/>
      <c r="F96" s="18"/>
      <c r="G96" s="19"/>
      <c r="H96" s="19"/>
      <c r="I96" s="57">
        <f t="shared" si="1"/>
        <v>0</v>
      </c>
      <c r="J96" s="18"/>
      <c r="K96" s="18"/>
      <c r="L96" s="18"/>
      <c r="M96" s="18"/>
      <c r="N96" s="18"/>
      <c r="O96" s="18"/>
      <c r="P96" s="24"/>
      <c r="Q96" s="18"/>
      <c r="R96" s="18"/>
      <c r="S96" s="18"/>
      <c r="T96" s="18"/>
    </row>
    <row r="97" spans="1:20">
      <c r="A97" s="4">
        <v>93</v>
      </c>
      <c r="B97" s="17"/>
      <c r="C97" s="18"/>
      <c r="D97" s="18"/>
      <c r="E97" s="19"/>
      <c r="F97" s="18"/>
      <c r="G97" s="19"/>
      <c r="H97" s="19"/>
      <c r="I97" s="57">
        <f t="shared" si="1"/>
        <v>0</v>
      </c>
      <c r="J97" s="18"/>
      <c r="K97" s="18"/>
      <c r="L97" s="18"/>
      <c r="M97" s="18"/>
      <c r="N97" s="18"/>
      <c r="O97" s="18"/>
      <c r="P97" s="24"/>
      <c r="Q97" s="18"/>
      <c r="R97" s="18"/>
      <c r="S97" s="18"/>
      <c r="T97" s="18"/>
    </row>
    <row r="98" spans="1:20">
      <c r="A98" s="4">
        <v>94</v>
      </c>
      <c r="B98" s="17"/>
      <c r="C98" s="18"/>
      <c r="D98" s="18"/>
      <c r="E98" s="19"/>
      <c r="F98" s="18"/>
      <c r="G98" s="19"/>
      <c r="H98" s="19"/>
      <c r="I98" s="57">
        <f t="shared" si="1"/>
        <v>0</v>
      </c>
      <c r="J98" s="18"/>
      <c r="K98" s="18"/>
      <c r="L98" s="18"/>
      <c r="M98" s="18"/>
      <c r="N98" s="18"/>
      <c r="O98" s="18"/>
      <c r="P98" s="24"/>
      <c r="Q98" s="18"/>
      <c r="R98" s="18"/>
      <c r="S98" s="18"/>
      <c r="T98" s="18"/>
    </row>
    <row r="99" spans="1:20">
      <c r="A99" s="4">
        <v>95</v>
      </c>
      <c r="B99" s="17"/>
      <c r="C99" s="18"/>
      <c r="D99" s="18"/>
      <c r="E99" s="19"/>
      <c r="F99" s="18"/>
      <c r="G99" s="19"/>
      <c r="H99" s="19"/>
      <c r="I99" s="57">
        <f t="shared" si="1"/>
        <v>0</v>
      </c>
      <c r="J99" s="18"/>
      <c r="K99" s="18"/>
      <c r="L99" s="18"/>
      <c r="M99" s="18"/>
      <c r="N99" s="18"/>
      <c r="O99" s="18"/>
      <c r="P99" s="24"/>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54</v>
      </c>
      <c r="D165" s="21"/>
      <c r="E165" s="13"/>
      <c r="F165" s="21"/>
      <c r="G165" s="58">
        <f>SUM(G5:G164)</f>
        <v>1547</v>
      </c>
      <c r="H165" s="58">
        <f>SUM(H5:H164)</f>
        <v>1607</v>
      </c>
      <c r="I165" s="58">
        <f>SUM(I5:I164)</f>
        <v>3154</v>
      </c>
      <c r="J165" s="21"/>
      <c r="K165" s="21"/>
      <c r="L165" s="21"/>
      <c r="M165" s="21"/>
      <c r="N165" s="21"/>
      <c r="O165" s="21"/>
      <c r="P165" s="14"/>
      <c r="Q165" s="21"/>
      <c r="R165" s="21"/>
      <c r="S165" s="21"/>
      <c r="T165" s="12"/>
    </row>
    <row r="166" spans="1:20">
      <c r="A166" s="44" t="s">
        <v>62</v>
      </c>
      <c r="B166" s="10">
        <f>COUNTIF(B$5:B$164,"Team 1")</f>
        <v>27</v>
      </c>
      <c r="C166" s="44" t="s">
        <v>25</v>
      </c>
      <c r="D166" s="10">
        <f>COUNTIF(D5:D164,"Anganwadi")</f>
        <v>25</v>
      </c>
    </row>
    <row r="167" spans="1:20">
      <c r="A167" s="44" t="s">
        <v>63</v>
      </c>
      <c r="B167" s="10">
        <f>COUNTIF(B$6:B$164,"Team 2")</f>
        <v>27</v>
      </c>
      <c r="C167" s="44" t="s">
        <v>23</v>
      </c>
      <c r="D167" s="10">
        <f>COUNTIF(D5:D164,"School")</f>
        <v>29</v>
      </c>
    </row>
  </sheetData>
  <sheetProtection password="8527" sheet="1" objects="1" scenarios="1"/>
  <mergeCells count="20">
    <mergeCell ref="G3:I3"/>
    <mergeCell ref="J3:J4"/>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B66" sqref="B66"/>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84" t="s">
        <v>70</v>
      </c>
      <c r="B1" s="184"/>
      <c r="C1" s="184"/>
      <c r="D1" s="53"/>
      <c r="E1" s="53"/>
      <c r="F1" s="53"/>
      <c r="G1" s="53"/>
      <c r="H1" s="53"/>
      <c r="I1" s="53"/>
      <c r="J1" s="53"/>
      <c r="K1" s="53"/>
      <c r="L1" s="53"/>
      <c r="M1" s="186"/>
      <c r="N1" s="186"/>
      <c r="O1" s="186"/>
      <c r="P1" s="186"/>
      <c r="Q1" s="186"/>
      <c r="R1" s="186"/>
      <c r="S1" s="186"/>
      <c r="T1" s="186"/>
    </row>
    <row r="2" spans="1:20">
      <c r="A2" s="180" t="s">
        <v>59</v>
      </c>
      <c r="B2" s="181"/>
      <c r="C2" s="181"/>
      <c r="D2" s="25">
        <v>43709</v>
      </c>
      <c r="E2" s="22"/>
      <c r="F2" s="22"/>
      <c r="G2" s="22"/>
      <c r="H2" s="22"/>
      <c r="I2" s="22"/>
      <c r="J2" s="22"/>
      <c r="K2" s="22"/>
      <c r="L2" s="22"/>
      <c r="M2" s="22"/>
      <c r="N2" s="22"/>
      <c r="O2" s="22"/>
      <c r="P2" s="22"/>
      <c r="Q2" s="22"/>
      <c r="R2" s="22"/>
      <c r="S2" s="22"/>
    </row>
    <row r="3" spans="1:20" ht="24" customHeight="1">
      <c r="A3" s="176" t="s">
        <v>14</v>
      </c>
      <c r="B3" s="178" t="s">
        <v>61</v>
      </c>
      <c r="C3" s="175" t="s">
        <v>7</v>
      </c>
      <c r="D3" s="175" t="s">
        <v>55</v>
      </c>
      <c r="E3" s="175" t="s">
        <v>16</v>
      </c>
      <c r="F3" s="182" t="s">
        <v>17</v>
      </c>
      <c r="G3" s="175" t="s">
        <v>8</v>
      </c>
      <c r="H3" s="175"/>
      <c r="I3" s="175"/>
      <c r="J3" s="175" t="s">
        <v>31</v>
      </c>
      <c r="K3" s="178" t="s">
        <v>33</v>
      </c>
      <c r="L3" s="178" t="s">
        <v>50</v>
      </c>
      <c r="M3" s="178" t="s">
        <v>51</v>
      </c>
      <c r="N3" s="178" t="s">
        <v>34</v>
      </c>
      <c r="O3" s="178" t="s">
        <v>35</v>
      </c>
      <c r="P3" s="176" t="s">
        <v>54</v>
      </c>
      <c r="Q3" s="175" t="s">
        <v>52</v>
      </c>
      <c r="R3" s="175" t="s">
        <v>32</v>
      </c>
      <c r="S3" s="175" t="s">
        <v>53</v>
      </c>
      <c r="T3" s="175" t="s">
        <v>13</v>
      </c>
    </row>
    <row r="4" spans="1:20" ht="25.5" customHeight="1">
      <c r="A4" s="176"/>
      <c r="B4" s="183"/>
      <c r="C4" s="175"/>
      <c r="D4" s="175"/>
      <c r="E4" s="175"/>
      <c r="F4" s="182"/>
      <c r="G4" s="23" t="s">
        <v>9</v>
      </c>
      <c r="H4" s="23" t="s">
        <v>10</v>
      </c>
      <c r="I4" s="23" t="s">
        <v>11</v>
      </c>
      <c r="J4" s="175"/>
      <c r="K4" s="179"/>
      <c r="L4" s="179"/>
      <c r="M4" s="179"/>
      <c r="N4" s="179"/>
      <c r="O4" s="179"/>
      <c r="P4" s="176"/>
      <c r="Q4" s="176"/>
      <c r="R4" s="175"/>
      <c r="S4" s="175"/>
      <c r="T4" s="175"/>
    </row>
    <row r="5" spans="1:20">
      <c r="A5" s="4">
        <v>1</v>
      </c>
      <c r="B5" s="214" t="s">
        <v>62</v>
      </c>
      <c r="C5" s="209" t="s">
        <v>824</v>
      </c>
      <c r="D5" s="210" t="s">
        <v>23</v>
      </c>
      <c r="E5" s="209" t="s">
        <v>825</v>
      </c>
      <c r="F5" s="210" t="s">
        <v>133</v>
      </c>
      <c r="G5" s="221">
        <v>44</v>
      </c>
      <c r="H5" s="221">
        <v>51</v>
      </c>
      <c r="I5" s="59">
        <f>SUM(G5:H5)</f>
        <v>95</v>
      </c>
      <c r="J5" s="209">
        <v>9678039596</v>
      </c>
      <c r="K5" s="210" t="s">
        <v>283</v>
      </c>
      <c r="L5" s="210" t="s">
        <v>195</v>
      </c>
      <c r="M5" s="210">
        <v>9854691419</v>
      </c>
      <c r="N5" s="211" t="s">
        <v>196</v>
      </c>
      <c r="O5" s="212">
        <v>957764079</v>
      </c>
      <c r="P5" s="213">
        <v>43710</v>
      </c>
      <c r="Q5" s="210" t="s">
        <v>235</v>
      </c>
      <c r="R5" s="210" t="s">
        <v>198</v>
      </c>
      <c r="S5" s="210" t="s">
        <v>199</v>
      </c>
      <c r="T5" s="210"/>
    </row>
    <row r="6" spans="1:20">
      <c r="A6" s="4">
        <v>2</v>
      </c>
      <c r="B6" s="214" t="s">
        <v>63</v>
      </c>
      <c r="C6" s="209" t="s">
        <v>826</v>
      </c>
      <c r="D6" s="210" t="s">
        <v>23</v>
      </c>
      <c r="E6" s="209" t="s">
        <v>827</v>
      </c>
      <c r="F6" s="210" t="s">
        <v>133</v>
      </c>
      <c r="G6" s="221">
        <v>22</v>
      </c>
      <c r="H6" s="221">
        <v>23</v>
      </c>
      <c r="I6" s="59">
        <f t="shared" ref="I6:I69" si="0">SUM(G6:H6)</f>
        <v>45</v>
      </c>
      <c r="J6" s="209">
        <v>8876767572</v>
      </c>
      <c r="K6" s="210" t="s">
        <v>283</v>
      </c>
      <c r="L6" s="210" t="s">
        <v>195</v>
      </c>
      <c r="M6" s="210">
        <v>9854691419</v>
      </c>
      <c r="N6" s="211" t="s">
        <v>196</v>
      </c>
      <c r="O6" s="212">
        <v>957764079</v>
      </c>
      <c r="P6" s="213">
        <v>43710</v>
      </c>
      <c r="Q6" s="210" t="s">
        <v>235</v>
      </c>
      <c r="R6" s="210" t="s">
        <v>198</v>
      </c>
      <c r="S6" s="210" t="s">
        <v>199</v>
      </c>
      <c r="T6" s="210"/>
    </row>
    <row r="7" spans="1:20">
      <c r="A7" s="4">
        <v>3</v>
      </c>
      <c r="B7" s="214" t="s">
        <v>63</v>
      </c>
      <c r="C7" s="222" t="s">
        <v>828</v>
      </c>
      <c r="D7" s="223" t="s">
        <v>25</v>
      </c>
      <c r="E7" s="221"/>
      <c r="F7" s="210" t="s">
        <v>98</v>
      </c>
      <c r="G7" s="221">
        <v>28</v>
      </c>
      <c r="H7" s="221">
        <v>25</v>
      </c>
      <c r="I7" s="59">
        <f t="shared" si="0"/>
        <v>53</v>
      </c>
      <c r="J7" s="210">
        <v>9859984572</v>
      </c>
      <c r="K7" s="210" t="s">
        <v>817</v>
      </c>
      <c r="L7" s="210" t="s">
        <v>818</v>
      </c>
      <c r="M7" s="210">
        <v>7399059205</v>
      </c>
      <c r="N7" s="211" t="s">
        <v>819</v>
      </c>
      <c r="O7" s="211">
        <v>8011222127</v>
      </c>
      <c r="P7" s="213">
        <v>43710</v>
      </c>
      <c r="Q7" s="210" t="s">
        <v>235</v>
      </c>
      <c r="R7" s="210" t="s">
        <v>712</v>
      </c>
      <c r="S7" s="210" t="s">
        <v>199</v>
      </c>
      <c r="T7" s="210"/>
    </row>
    <row r="8" spans="1:20">
      <c r="A8" s="4">
        <v>4</v>
      </c>
      <c r="B8" s="214" t="s">
        <v>62</v>
      </c>
      <c r="C8" s="222" t="s">
        <v>829</v>
      </c>
      <c r="D8" s="223" t="s">
        <v>25</v>
      </c>
      <c r="E8" s="221"/>
      <c r="F8" s="210" t="s">
        <v>98</v>
      </c>
      <c r="G8" s="221">
        <v>27</v>
      </c>
      <c r="H8" s="221">
        <v>29</v>
      </c>
      <c r="I8" s="59">
        <f t="shared" si="0"/>
        <v>56</v>
      </c>
      <c r="J8" s="214">
        <v>9577677519</v>
      </c>
      <c r="K8" s="210" t="s">
        <v>817</v>
      </c>
      <c r="L8" s="210" t="s">
        <v>818</v>
      </c>
      <c r="M8" s="210">
        <v>7399059206</v>
      </c>
      <c r="N8" s="211" t="s">
        <v>819</v>
      </c>
      <c r="O8" s="211">
        <v>8011222128</v>
      </c>
      <c r="P8" s="213">
        <v>43711</v>
      </c>
      <c r="Q8" s="210" t="s">
        <v>197</v>
      </c>
      <c r="R8" s="210" t="s">
        <v>712</v>
      </c>
      <c r="S8" s="210" t="s">
        <v>199</v>
      </c>
      <c r="T8" s="210"/>
    </row>
    <row r="9" spans="1:20">
      <c r="A9" s="4">
        <v>5</v>
      </c>
      <c r="B9" s="214" t="s">
        <v>63</v>
      </c>
      <c r="C9" s="209" t="s">
        <v>830</v>
      </c>
      <c r="D9" s="210" t="s">
        <v>23</v>
      </c>
      <c r="E9" s="209" t="s">
        <v>831</v>
      </c>
      <c r="F9" s="210" t="s">
        <v>133</v>
      </c>
      <c r="G9" s="221">
        <v>54</v>
      </c>
      <c r="H9" s="221">
        <v>62</v>
      </c>
      <c r="I9" s="59">
        <f t="shared" si="0"/>
        <v>116</v>
      </c>
      <c r="J9" s="209">
        <v>9957551323</v>
      </c>
      <c r="K9" s="210" t="s">
        <v>227</v>
      </c>
      <c r="L9" s="210" t="s">
        <v>804</v>
      </c>
      <c r="M9" s="210">
        <v>9435504148</v>
      </c>
      <c r="N9" s="210" t="s">
        <v>805</v>
      </c>
      <c r="O9" s="210">
        <v>9854644385</v>
      </c>
      <c r="P9" s="213">
        <v>43711</v>
      </c>
      <c r="Q9" s="210" t="s">
        <v>197</v>
      </c>
      <c r="R9" s="210" t="s">
        <v>482</v>
      </c>
      <c r="S9" s="210" t="s">
        <v>199</v>
      </c>
      <c r="T9" s="210"/>
    </row>
    <row r="10" spans="1:20">
      <c r="A10" s="4">
        <v>6</v>
      </c>
      <c r="B10" s="214" t="s">
        <v>62</v>
      </c>
      <c r="C10" s="209" t="s">
        <v>832</v>
      </c>
      <c r="D10" s="210" t="s">
        <v>23</v>
      </c>
      <c r="E10" s="209" t="s">
        <v>833</v>
      </c>
      <c r="F10" s="210" t="s">
        <v>133</v>
      </c>
      <c r="G10" s="221">
        <v>36</v>
      </c>
      <c r="H10" s="221">
        <v>33</v>
      </c>
      <c r="I10" s="59">
        <f t="shared" si="0"/>
        <v>69</v>
      </c>
      <c r="J10" s="209">
        <v>9678677638</v>
      </c>
      <c r="K10" s="210" t="s">
        <v>227</v>
      </c>
      <c r="L10" s="210" t="s">
        <v>804</v>
      </c>
      <c r="M10" s="210">
        <v>9435504149</v>
      </c>
      <c r="N10" s="210" t="s">
        <v>805</v>
      </c>
      <c r="O10" s="210">
        <v>9854644386</v>
      </c>
      <c r="P10" s="213">
        <v>43711</v>
      </c>
      <c r="Q10" s="210" t="s">
        <v>197</v>
      </c>
      <c r="R10" s="210" t="s">
        <v>482</v>
      </c>
      <c r="S10" s="210" t="s">
        <v>199</v>
      </c>
      <c r="T10" s="210"/>
    </row>
    <row r="11" spans="1:20">
      <c r="A11" s="4">
        <v>7</v>
      </c>
      <c r="B11" s="214" t="s">
        <v>63</v>
      </c>
      <c r="C11" s="222" t="s">
        <v>834</v>
      </c>
      <c r="D11" s="210" t="s">
        <v>25</v>
      </c>
      <c r="E11" s="221"/>
      <c r="F11" s="210" t="s">
        <v>98</v>
      </c>
      <c r="G11" s="221">
        <v>70</v>
      </c>
      <c r="H11" s="221">
        <v>63</v>
      </c>
      <c r="I11" s="59">
        <f t="shared" si="0"/>
        <v>133</v>
      </c>
      <c r="J11" s="210">
        <v>9577046412</v>
      </c>
      <c r="K11" s="210" t="s">
        <v>817</v>
      </c>
      <c r="L11" s="210" t="s">
        <v>818</v>
      </c>
      <c r="M11" s="210">
        <v>7399059205</v>
      </c>
      <c r="N11" s="211" t="s">
        <v>819</v>
      </c>
      <c r="O11" s="211">
        <v>8011222127</v>
      </c>
      <c r="P11" s="213">
        <v>43712</v>
      </c>
      <c r="Q11" s="210" t="s">
        <v>595</v>
      </c>
      <c r="R11" s="210" t="s">
        <v>813</v>
      </c>
      <c r="S11" s="210" t="s">
        <v>199</v>
      </c>
      <c r="T11" s="210"/>
    </row>
    <row r="12" spans="1:20">
      <c r="A12" s="4">
        <v>8</v>
      </c>
      <c r="B12" s="214" t="s">
        <v>62</v>
      </c>
      <c r="C12" s="222" t="s">
        <v>835</v>
      </c>
      <c r="D12" s="210" t="s">
        <v>25</v>
      </c>
      <c r="E12" s="221"/>
      <c r="F12" s="210" t="s">
        <v>98</v>
      </c>
      <c r="G12" s="221">
        <v>39</v>
      </c>
      <c r="H12" s="221">
        <v>34</v>
      </c>
      <c r="I12" s="59">
        <f t="shared" si="0"/>
        <v>73</v>
      </c>
      <c r="J12" s="210">
        <v>8011304198</v>
      </c>
      <c r="K12" s="210" t="s">
        <v>817</v>
      </c>
      <c r="L12" s="210" t="s">
        <v>818</v>
      </c>
      <c r="M12" s="210">
        <v>7399059206</v>
      </c>
      <c r="N12" s="211" t="s">
        <v>819</v>
      </c>
      <c r="O12" s="211">
        <v>8011222128</v>
      </c>
      <c r="P12" s="213">
        <v>43712</v>
      </c>
      <c r="Q12" s="210" t="s">
        <v>595</v>
      </c>
      <c r="R12" s="210" t="s">
        <v>813</v>
      </c>
      <c r="S12" s="210" t="s">
        <v>199</v>
      </c>
      <c r="T12" s="210"/>
    </row>
    <row r="13" spans="1:20">
      <c r="A13" s="4">
        <v>9</v>
      </c>
      <c r="B13" s="214" t="s">
        <v>63</v>
      </c>
      <c r="C13" s="209" t="s">
        <v>836</v>
      </c>
      <c r="D13" s="210" t="s">
        <v>23</v>
      </c>
      <c r="E13" s="209" t="s">
        <v>837</v>
      </c>
      <c r="F13" s="210" t="s">
        <v>133</v>
      </c>
      <c r="G13" s="221">
        <v>21</v>
      </c>
      <c r="H13" s="221">
        <v>28</v>
      </c>
      <c r="I13" s="59">
        <f t="shared" si="0"/>
        <v>49</v>
      </c>
      <c r="J13" s="209">
        <v>9613960552</v>
      </c>
      <c r="K13" s="210" t="s">
        <v>283</v>
      </c>
      <c r="L13" s="210" t="s">
        <v>195</v>
      </c>
      <c r="M13" s="210">
        <v>9854691419</v>
      </c>
      <c r="N13" s="211" t="s">
        <v>196</v>
      </c>
      <c r="O13" s="212">
        <v>957764079</v>
      </c>
      <c r="P13" s="213">
        <v>43712</v>
      </c>
      <c r="Q13" s="210" t="s">
        <v>595</v>
      </c>
      <c r="R13" s="210" t="s">
        <v>900</v>
      </c>
      <c r="S13" s="210" t="s">
        <v>199</v>
      </c>
      <c r="T13" s="210"/>
    </row>
    <row r="14" spans="1:20">
      <c r="A14" s="4">
        <v>10</v>
      </c>
      <c r="B14" s="214" t="s">
        <v>62</v>
      </c>
      <c r="C14" s="209" t="s">
        <v>838</v>
      </c>
      <c r="D14" s="210" t="s">
        <v>23</v>
      </c>
      <c r="E14" s="209" t="s">
        <v>839</v>
      </c>
      <c r="F14" s="210" t="s">
        <v>133</v>
      </c>
      <c r="G14" s="221">
        <v>26</v>
      </c>
      <c r="H14" s="221">
        <v>28</v>
      </c>
      <c r="I14" s="59">
        <f t="shared" si="0"/>
        <v>54</v>
      </c>
      <c r="J14" s="209">
        <v>8472981733</v>
      </c>
      <c r="K14" s="210" t="s">
        <v>283</v>
      </c>
      <c r="L14" s="210" t="s">
        <v>195</v>
      </c>
      <c r="M14" s="210">
        <v>9854691419</v>
      </c>
      <c r="N14" s="211" t="s">
        <v>196</v>
      </c>
      <c r="O14" s="212">
        <v>957764079</v>
      </c>
      <c r="P14" s="213">
        <v>43713</v>
      </c>
      <c r="Q14" s="210" t="s">
        <v>219</v>
      </c>
      <c r="R14" s="210" t="s">
        <v>813</v>
      </c>
      <c r="S14" s="210" t="s">
        <v>199</v>
      </c>
      <c r="T14" s="210"/>
    </row>
    <row r="15" spans="1:20">
      <c r="A15" s="4">
        <v>11</v>
      </c>
      <c r="B15" s="214" t="s">
        <v>63</v>
      </c>
      <c r="C15" s="222" t="s">
        <v>840</v>
      </c>
      <c r="D15" s="210" t="s">
        <v>25</v>
      </c>
      <c r="E15" s="221"/>
      <c r="F15" s="210" t="s">
        <v>98</v>
      </c>
      <c r="G15" s="221">
        <v>28</v>
      </c>
      <c r="H15" s="221">
        <v>29</v>
      </c>
      <c r="I15" s="59">
        <f t="shared" si="0"/>
        <v>57</v>
      </c>
      <c r="J15" s="210">
        <v>9577704182</v>
      </c>
      <c r="K15" s="210" t="s">
        <v>901</v>
      </c>
      <c r="L15" s="210" t="s">
        <v>902</v>
      </c>
      <c r="M15" s="210">
        <v>871929542</v>
      </c>
      <c r="N15" s="210" t="s">
        <v>903</v>
      </c>
      <c r="O15" s="210">
        <v>7896623034</v>
      </c>
      <c r="P15" s="213">
        <v>43713</v>
      </c>
      <c r="Q15" s="210" t="s">
        <v>219</v>
      </c>
      <c r="R15" s="210" t="s">
        <v>904</v>
      </c>
      <c r="S15" s="210" t="s">
        <v>199</v>
      </c>
      <c r="T15" s="210"/>
    </row>
    <row r="16" spans="1:20">
      <c r="A16" s="4">
        <v>12</v>
      </c>
      <c r="B16" s="214" t="s">
        <v>62</v>
      </c>
      <c r="C16" s="222" t="s">
        <v>841</v>
      </c>
      <c r="D16" s="210" t="s">
        <v>25</v>
      </c>
      <c r="E16" s="221"/>
      <c r="F16" s="210" t="s">
        <v>98</v>
      </c>
      <c r="G16" s="221">
        <v>29</v>
      </c>
      <c r="H16" s="221">
        <v>26</v>
      </c>
      <c r="I16" s="59">
        <f t="shared" si="0"/>
        <v>55</v>
      </c>
      <c r="J16" s="210">
        <v>9859664605</v>
      </c>
      <c r="K16" s="210" t="s">
        <v>901</v>
      </c>
      <c r="L16" s="210" t="s">
        <v>902</v>
      </c>
      <c r="M16" s="210">
        <v>871929543</v>
      </c>
      <c r="N16" s="210" t="s">
        <v>903</v>
      </c>
      <c r="O16" s="210">
        <v>7896623035</v>
      </c>
      <c r="P16" s="213">
        <v>43713</v>
      </c>
      <c r="Q16" s="210" t="s">
        <v>219</v>
      </c>
      <c r="R16" s="210" t="s">
        <v>904</v>
      </c>
      <c r="S16" s="210" t="s">
        <v>199</v>
      </c>
      <c r="T16" s="210"/>
    </row>
    <row r="17" spans="1:20">
      <c r="A17" s="4">
        <v>13</v>
      </c>
      <c r="B17" s="214" t="s">
        <v>63</v>
      </c>
      <c r="C17" s="209" t="s">
        <v>842</v>
      </c>
      <c r="D17" s="210" t="s">
        <v>23</v>
      </c>
      <c r="E17" s="209" t="s">
        <v>843</v>
      </c>
      <c r="F17" s="210" t="s">
        <v>133</v>
      </c>
      <c r="G17" s="221">
        <v>21</v>
      </c>
      <c r="H17" s="221">
        <v>26</v>
      </c>
      <c r="I17" s="59">
        <f t="shared" si="0"/>
        <v>47</v>
      </c>
      <c r="J17" s="209">
        <v>9577260125</v>
      </c>
      <c r="K17" s="210" t="s">
        <v>584</v>
      </c>
      <c r="L17" s="210" t="s">
        <v>585</v>
      </c>
      <c r="M17" s="210">
        <v>9401310831</v>
      </c>
      <c r="N17" s="209" t="s">
        <v>586</v>
      </c>
      <c r="O17" s="215">
        <v>8751906127</v>
      </c>
      <c r="P17" s="213">
        <v>43714</v>
      </c>
      <c r="Q17" s="210" t="s">
        <v>225</v>
      </c>
      <c r="R17" s="210" t="s">
        <v>709</v>
      </c>
      <c r="S17" s="210" t="s">
        <v>199</v>
      </c>
      <c r="T17" s="210"/>
    </row>
    <row r="18" spans="1:20">
      <c r="A18" s="4">
        <v>14</v>
      </c>
      <c r="B18" s="214" t="s">
        <v>62</v>
      </c>
      <c r="C18" s="209" t="s">
        <v>844</v>
      </c>
      <c r="D18" s="210" t="s">
        <v>23</v>
      </c>
      <c r="E18" s="209" t="s">
        <v>845</v>
      </c>
      <c r="F18" s="210" t="s">
        <v>133</v>
      </c>
      <c r="G18" s="221">
        <v>23</v>
      </c>
      <c r="H18" s="221">
        <v>22</v>
      </c>
      <c r="I18" s="59">
        <f t="shared" si="0"/>
        <v>45</v>
      </c>
      <c r="J18" s="209">
        <v>7085188117</v>
      </c>
      <c r="K18" s="210" t="s">
        <v>584</v>
      </c>
      <c r="L18" s="210" t="s">
        <v>585</v>
      </c>
      <c r="M18" s="210">
        <v>9401310831</v>
      </c>
      <c r="N18" s="209" t="s">
        <v>586</v>
      </c>
      <c r="O18" s="215">
        <v>8751906127</v>
      </c>
      <c r="P18" s="213">
        <v>43714</v>
      </c>
      <c r="Q18" s="210" t="s">
        <v>225</v>
      </c>
      <c r="R18" s="210" t="s">
        <v>709</v>
      </c>
      <c r="S18" s="210" t="s">
        <v>199</v>
      </c>
      <c r="T18" s="210"/>
    </row>
    <row r="19" spans="1:20">
      <c r="A19" s="4">
        <v>15</v>
      </c>
      <c r="B19" s="214" t="s">
        <v>63</v>
      </c>
      <c r="C19" s="222" t="s">
        <v>846</v>
      </c>
      <c r="D19" s="210" t="s">
        <v>25</v>
      </c>
      <c r="E19" s="221"/>
      <c r="F19" s="210" t="s">
        <v>98</v>
      </c>
      <c r="G19" s="221">
        <v>29</v>
      </c>
      <c r="H19" s="221">
        <v>26</v>
      </c>
      <c r="I19" s="59">
        <f t="shared" si="0"/>
        <v>55</v>
      </c>
      <c r="J19" s="210">
        <v>9613806610</v>
      </c>
      <c r="K19" s="210" t="s">
        <v>901</v>
      </c>
      <c r="L19" s="210" t="s">
        <v>902</v>
      </c>
      <c r="M19" s="210">
        <v>871929542</v>
      </c>
      <c r="N19" s="210" t="s">
        <v>903</v>
      </c>
      <c r="O19" s="210">
        <v>7896623034</v>
      </c>
      <c r="P19" s="213">
        <v>43714</v>
      </c>
      <c r="Q19" s="210" t="s">
        <v>225</v>
      </c>
      <c r="R19" s="210" t="s">
        <v>904</v>
      </c>
      <c r="S19" s="210" t="s">
        <v>199</v>
      </c>
      <c r="T19" s="210"/>
    </row>
    <row r="20" spans="1:20">
      <c r="A20" s="4">
        <v>16</v>
      </c>
      <c r="B20" s="214" t="s">
        <v>62</v>
      </c>
      <c r="C20" s="222" t="s">
        <v>847</v>
      </c>
      <c r="D20" s="210" t="s">
        <v>25</v>
      </c>
      <c r="E20" s="221"/>
      <c r="F20" s="210" t="s">
        <v>98</v>
      </c>
      <c r="G20" s="221">
        <v>23</v>
      </c>
      <c r="H20" s="221">
        <v>12</v>
      </c>
      <c r="I20" s="59">
        <f t="shared" si="0"/>
        <v>35</v>
      </c>
      <c r="J20" s="210">
        <v>9577881874</v>
      </c>
      <c r="K20" s="210" t="s">
        <v>901</v>
      </c>
      <c r="L20" s="210" t="s">
        <v>902</v>
      </c>
      <c r="M20" s="210">
        <v>871929543</v>
      </c>
      <c r="N20" s="210" t="s">
        <v>903</v>
      </c>
      <c r="O20" s="210">
        <v>7896623035</v>
      </c>
      <c r="P20" s="213">
        <v>43714</v>
      </c>
      <c r="Q20" s="210" t="s">
        <v>225</v>
      </c>
      <c r="R20" s="210" t="s">
        <v>904</v>
      </c>
      <c r="S20" s="210" t="s">
        <v>199</v>
      </c>
      <c r="T20" s="210"/>
    </row>
    <row r="21" spans="1:20">
      <c r="A21" s="4">
        <v>17</v>
      </c>
      <c r="B21" s="214" t="s">
        <v>63</v>
      </c>
      <c r="C21" s="209" t="s">
        <v>848</v>
      </c>
      <c r="D21" s="210" t="s">
        <v>23</v>
      </c>
      <c r="E21" s="209" t="s">
        <v>849</v>
      </c>
      <c r="F21" s="210" t="s">
        <v>133</v>
      </c>
      <c r="G21" s="221">
        <v>24</v>
      </c>
      <c r="H21" s="221">
        <v>31</v>
      </c>
      <c r="I21" s="59">
        <f t="shared" si="0"/>
        <v>55</v>
      </c>
      <c r="J21" s="209">
        <v>9854285138</v>
      </c>
      <c r="K21" s="210" t="s">
        <v>283</v>
      </c>
      <c r="L21" s="210" t="s">
        <v>195</v>
      </c>
      <c r="M21" s="210">
        <v>9854691419</v>
      </c>
      <c r="N21" s="211" t="s">
        <v>196</v>
      </c>
      <c r="O21" s="212">
        <v>957764079</v>
      </c>
      <c r="P21" s="213">
        <v>43719</v>
      </c>
      <c r="Q21" s="210" t="s">
        <v>595</v>
      </c>
      <c r="R21" s="210" t="s">
        <v>592</v>
      </c>
      <c r="S21" s="210" t="s">
        <v>199</v>
      </c>
      <c r="T21" s="210"/>
    </row>
    <row r="22" spans="1:20">
      <c r="A22" s="4">
        <v>18</v>
      </c>
      <c r="B22" s="214" t="s">
        <v>62</v>
      </c>
      <c r="C22" s="209" t="s">
        <v>850</v>
      </c>
      <c r="D22" s="210" t="s">
        <v>23</v>
      </c>
      <c r="E22" s="209" t="s">
        <v>185</v>
      </c>
      <c r="F22" s="210" t="s">
        <v>133</v>
      </c>
      <c r="G22" s="221">
        <v>17</v>
      </c>
      <c r="H22" s="221">
        <v>29</v>
      </c>
      <c r="I22" s="59">
        <f t="shared" si="0"/>
        <v>46</v>
      </c>
      <c r="J22" s="209">
        <v>9854537157</v>
      </c>
      <c r="K22" s="210" t="s">
        <v>283</v>
      </c>
      <c r="L22" s="210" t="s">
        <v>195</v>
      </c>
      <c r="M22" s="210">
        <v>9854691419</v>
      </c>
      <c r="N22" s="211" t="s">
        <v>196</v>
      </c>
      <c r="O22" s="212">
        <v>957764079</v>
      </c>
      <c r="P22" s="213">
        <v>43719</v>
      </c>
      <c r="Q22" s="210" t="s">
        <v>595</v>
      </c>
      <c r="R22" s="210" t="s">
        <v>905</v>
      </c>
      <c r="S22" s="210" t="s">
        <v>199</v>
      </c>
      <c r="T22" s="210"/>
    </row>
    <row r="23" spans="1:20">
      <c r="A23" s="4">
        <v>19</v>
      </c>
      <c r="B23" s="214" t="s">
        <v>63</v>
      </c>
      <c r="C23" s="222" t="s">
        <v>851</v>
      </c>
      <c r="D23" s="210" t="s">
        <v>25</v>
      </c>
      <c r="E23" s="221"/>
      <c r="F23" s="210" t="s">
        <v>98</v>
      </c>
      <c r="G23" s="221">
        <v>19</v>
      </c>
      <c r="H23" s="221">
        <v>16</v>
      </c>
      <c r="I23" s="59">
        <f t="shared" si="0"/>
        <v>35</v>
      </c>
      <c r="J23" s="209">
        <v>9577891953</v>
      </c>
      <c r="K23" s="210" t="s">
        <v>901</v>
      </c>
      <c r="L23" s="210" t="s">
        <v>902</v>
      </c>
      <c r="M23" s="210">
        <v>871929542</v>
      </c>
      <c r="N23" s="210" t="s">
        <v>903</v>
      </c>
      <c r="O23" s="210">
        <v>7896623034</v>
      </c>
      <c r="P23" s="213">
        <v>43719</v>
      </c>
      <c r="Q23" s="210" t="s">
        <v>595</v>
      </c>
      <c r="R23" s="210" t="s">
        <v>904</v>
      </c>
      <c r="S23" s="210" t="s">
        <v>199</v>
      </c>
      <c r="T23" s="210"/>
    </row>
    <row r="24" spans="1:20">
      <c r="A24" s="4">
        <v>20</v>
      </c>
      <c r="B24" s="214" t="s">
        <v>62</v>
      </c>
      <c r="C24" s="222" t="s">
        <v>852</v>
      </c>
      <c r="D24" s="210" t="s">
        <v>25</v>
      </c>
      <c r="E24" s="221"/>
      <c r="F24" s="210" t="s">
        <v>98</v>
      </c>
      <c r="G24" s="221">
        <v>29</v>
      </c>
      <c r="H24" s="221">
        <v>27</v>
      </c>
      <c r="I24" s="59">
        <f t="shared" si="0"/>
        <v>56</v>
      </c>
      <c r="J24" s="210">
        <v>9577803955</v>
      </c>
      <c r="K24" s="210" t="s">
        <v>901</v>
      </c>
      <c r="L24" s="210" t="s">
        <v>902</v>
      </c>
      <c r="M24" s="210">
        <v>871929543</v>
      </c>
      <c r="N24" s="210" t="s">
        <v>903</v>
      </c>
      <c r="O24" s="210">
        <v>7896623035</v>
      </c>
      <c r="P24" s="213">
        <v>43719</v>
      </c>
      <c r="Q24" s="210" t="s">
        <v>595</v>
      </c>
      <c r="R24" s="210" t="s">
        <v>904</v>
      </c>
      <c r="S24" s="210" t="s">
        <v>199</v>
      </c>
      <c r="T24" s="210"/>
    </row>
    <row r="25" spans="1:20">
      <c r="A25" s="4">
        <v>21</v>
      </c>
      <c r="B25" s="214" t="s">
        <v>63</v>
      </c>
      <c r="C25" s="209" t="s">
        <v>184</v>
      </c>
      <c r="D25" s="210" t="s">
        <v>23</v>
      </c>
      <c r="E25" s="209" t="s">
        <v>185</v>
      </c>
      <c r="F25" s="210" t="s">
        <v>133</v>
      </c>
      <c r="G25" s="221">
        <v>17</v>
      </c>
      <c r="H25" s="221">
        <v>18</v>
      </c>
      <c r="I25" s="59">
        <f t="shared" si="0"/>
        <v>35</v>
      </c>
      <c r="J25" s="209">
        <v>7399443517</v>
      </c>
      <c r="K25" s="210" t="s">
        <v>584</v>
      </c>
      <c r="L25" s="210" t="s">
        <v>585</v>
      </c>
      <c r="M25" s="210">
        <v>9401310831</v>
      </c>
      <c r="N25" s="209" t="s">
        <v>586</v>
      </c>
      <c r="O25" s="215">
        <v>8751906127</v>
      </c>
      <c r="P25" s="213">
        <v>43720</v>
      </c>
      <c r="Q25" s="210" t="s">
        <v>219</v>
      </c>
      <c r="R25" s="210" t="s">
        <v>813</v>
      </c>
      <c r="S25" s="210" t="s">
        <v>199</v>
      </c>
      <c r="T25" s="210"/>
    </row>
    <row r="26" spans="1:20">
      <c r="A26" s="4">
        <v>22</v>
      </c>
      <c r="B26" s="214" t="s">
        <v>62</v>
      </c>
      <c r="C26" s="209" t="s">
        <v>853</v>
      </c>
      <c r="D26" s="210" t="s">
        <v>23</v>
      </c>
      <c r="E26" s="209" t="s">
        <v>854</v>
      </c>
      <c r="F26" s="210" t="s">
        <v>133</v>
      </c>
      <c r="G26" s="221">
        <v>26</v>
      </c>
      <c r="H26" s="221">
        <v>29</v>
      </c>
      <c r="I26" s="59">
        <f t="shared" si="0"/>
        <v>55</v>
      </c>
      <c r="J26" s="209">
        <v>7035058624</v>
      </c>
      <c r="K26" s="210" t="s">
        <v>584</v>
      </c>
      <c r="L26" s="210" t="s">
        <v>585</v>
      </c>
      <c r="M26" s="210">
        <v>9401310831</v>
      </c>
      <c r="N26" s="209" t="s">
        <v>586</v>
      </c>
      <c r="O26" s="215">
        <v>8751906127</v>
      </c>
      <c r="P26" s="213">
        <v>43720</v>
      </c>
      <c r="Q26" s="210" t="s">
        <v>219</v>
      </c>
      <c r="R26" s="210" t="s">
        <v>813</v>
      </c>
      <c r="S26" s="210" t="s">
        <v>199</v>
      </c>
      <c r="T26" s="210"/>
    </row>
    <row r="27" spans="1:20">
      <c r="A27" s="4">
        <v>23</v>
      </c>
      <c r="B27" s="214" t="s">
        <v>63</v>
      </c>
      <c r="C27" s="222" t="s">
        <v>855</v>
      </c>
      <c r="D27" s="210" t="s">
        <v>25</v>
      </c>
      <c r="E27" s="221"/>
      <c r="F27" s="210" t="s">
        <v>98</v>
      </c>
      <c r="G27" s="221">
        <v>27</v>
      </c>
      <c r="H27" s="221">
        <v>24</v>
      </c>
      <c r="I27" s="59">
        <f t="shared" si="0"/>
        <v>51</v>
      </c>
      <c r="J27" s="210">
        <v>7399400269</v>
      </c>
      <c r="K27" s="210" t="s">
        <v>901</v>
      </c>
      <c r="L27" s="210" t="s">
        <v>902</v>
      </c>
      <c r="M27" s="210">
        <v>871929542</v>
      </c>
      <c r="N27" s="210" t="s">
        <v>903</v>
      </c>
      <c r="O27" s="210">
        <v>7896623034</v>
      </c>
      <c r="P27" s="213">
        <v>43720</v>
      </c>
      <c r="Q27" s="210" t="s">
        <v>219</v>
      </c>
      <c r="R27" s="210" t="s">
        <v>482</v>
      </c>
      <c r="S27" s="210" t="s">
        <v>199</v>
      </c>
      <c r="T27" s="210"/>
    </row>
    <row r="28" spans="1:20">
      <c r="A28" s="4">
        <v>24</v>
      </c>
      <c r="B28" s="214" t="s">
        <v>62</v>
      </c>
      <c r="C28" s="222" t="s">
        <v>856</v>
      </c>
      <c r="D28" s="210" t="s">
        <v>25</v>
      </c>
      <c r="E28" s="221"/>
      <c r="F28" s="210" t="s">
        <v>98</v>
      </c>
      <c r="G28" s="221">
        <v>47</v>
      </c>
      <c r="H28" s="221">
        <v>46</v>
      </c>
      <c r="I28" s="59">
        <f t="shared" si="0"/>
        <v>93</v>
      </c>
      <c r="J28" s="210">
        <v>9859887760</v>
      </c>
      <c r="K28" s="210" t="s">
        <v>901</v>
      </c>
      <c r="L28" s="210" t="s">
        <v>902</v>
      </c>
      <c r="M28" s="210">
        <v>871929543</v>
      </c>
      <c r="N28" s="210" t="s">
        <v>903</v>
      </c>
      <c r="O28" s="210">
        <v>7896623035</v>
      </c>
      <c r="P28" s="213">
        <v>43721</v>
      </c>
      <c r="Q28" s="210" t="s">
        <v>225</v>
      </c>
      <c r="R28" s="210" t="s">
        <v>482</v>
      </c>
      <c r="S28" s="210" t="s">
        <v>199</v>
      </c>
      <c r="T28" s="210"/>
    </row>
    <row r="29" spans="1:20">
      <c r="A29" s="4">
        <v>25</v>
      </c>
      <c r="B29" s="214" t="s">
        <v>63</v>
      </c>
      <c r="C29" s="209" t="s">
        <v>857</v>
      </c>
      <c r="D29" s="210" t="s">
        <v>23</v>
      </c>
      <c r="E29" s="209" t="s">
        <v>858</v>
      </c>
      <c r="F29" s="210" t="s">
        <v>133</v>
      </c>
      <c r="G29" s="221">
        <v>19</v>
      </c>
      <c r="H29" s="221">
        <v>28</v>
      </c>
      <c r="I29" s="59">
        <f t="shared" si="0"/>
        <v>47</v>
      </c>
      <c r="J29" s="209">
        <v>9577576161</v>
      </c>
      <c r="K29" s="210" t="s">
        <v>906</v>
      </c>
      <c r="L29" s="210" t="s">
        <v>907</v>
      </c>
      <c r="M29" s="210">
        <v>9957633736</v>
      </c>
      <c r="N29" s="210" t="s">
        <v>908</v>
      </c>
      <c r="O29" s="213" t="s">
        <v>909</v>
      </c>
      <c r="P29" s="213">
        <v>43721</v>
      </c>
      <c r="Q29" s="210" t="s">
        <v>225</v>
      </c>
      <c r="R29" s="210" t="s">
        <v>910</v>
      </c>
      <c r="S29" s="210" t="s">
        <v>199</v>
      </c>
      <c r="T29" s="210"/>
    </row>
    <row r="30" spans="1:20">
      <c r="A30" s="4">
        <v>26</v>
      </c>
      <c r="B30" s="214" t="s">
        <v>62</v>
      </c>
      <c r="C30" s="209" t="s">
        <v>859</v>
      </c>
      <c r="D30" s="210" t="s">
        <v>23</v>
      </c>
      <c r="E30" s="209" t="s">
        <v>860</v>
      </c>
      <c r="F30" s="210" t="s">
        <v>133</v>
      </c>
      <c r="G30" s="221">
        <v>23</v>
      </c>
      <c r="H30" s="221">
        <v>28</v>
      </c>
      <c r="I30" s="59">
        <f t="shared" si="0"/>
        <v>51</v>
      </c>
      <c r="J30" s="209">
        <v>8751847264</v>
      </c>
      <c r="K30" s="210" t="s">
        <v>906</v>
      </c>
      <c r="L30" s="210" t="s">
        <v>907</v>
      </c>
      <c r="M30" s="210">
        <v>9957633737</v>
      </c>
      <c r="N30" s="210" t="s">
        <v>908</v>
      </c>
      <c r="O30" s="213" t="s">
        <v>911</v>
      </c>
      <c r="P30" s="213">
        <v>43721</v>
      </c>
      <c r="Q30" s="210" t="s">
        <v>225</v>
      </c>
      <c r="R30" s="210" t="s">
        <v>811</v>
      </c>
      <c r="S30" s="210" t="s">
        <v>199</v>
      </c>
      <c r="T30" s="210"/>
    </row>
    <row r="31" spans="1:20">
      <c r="A31" s="4">
        <v>27</v>
      </c>
      <c r="B31" s="214" t="s">
        <v>63</v>
      </c>
      <c r="C31" s="222" t="s">
        <v>616</v>
      </c>
      <c r="D31" s="210" t="s">
        <v>25</v>
      </c>
      <c r="E31" s="221"/>
      <c r="F31" s="210" t="s">
        <v>98</v>
      </c>
      <c r="G31" s="221">
        <v>25</v>
      </c>
      <c r="H31" s="221">
        <v>16</v>
      </c>
      <c r="I31" s="59">
        <f t="shared" si="0"/>
        <v>41</v>
      </c>
      <c r="J31" s="210">
        <v>9613281773</v>
      </c>
      <c r="K31" s="210" t="s">
        <v>901</v>
      </c>
      <c r="L31" s="210" t="s">
        <v>902</v>
      </c>
      <c r="M31" s="210">
        <v>871929542</v>
      </c>
      <c r="N31" s="210" t="s">
        <v>903</v>
      </c>
      <c r="O31" s="210">
        <v>7896623034</v>
      </c>
      <c r="P31" s="213">
        <v>43724</v>
      </c>
      <c r="Q31" s="210" t="s">
        <v>235</v>
      </c>
      <c r="R31" s="210" t="s">
        <v>912</v>
      </c>
      <c r="S31" s="210" t="s">
        <v>199</v>
      </c>
      <c r="T31" s="210"/>
    </row>
    <row r="32" spans="1:20">
      <c r="A32" s="4">
        <v>28</v>
      </c>
      <c r="B32" s="214" t="s">
        <v>62</v>
      </c>
      <c r="C32" s="222" t="s">
        <v>861</v>
      </c>
      <c r="D32" s="210" t="s">
        <v>25</v>
      </c>
      <c r="E32" s="221"/>
      <c r="F32" s="210" t="s">
        <v>98</v>
      </c>
      <c r="G32" s="221">
        <v>31</v>
      </c>
      <c r="H32" s="221">
        <v>44</v>
      </c>
      <c r="I32" s="59">
        <f t="shared" si="0"/>
        <v>75</v>
      </c>
      <c r="J32" s="210">
        <v>7399766268</v>
      </c>
      <c r="K32" s="210" t="s">
        <v>901</v>
      </c>
      <c r="L32" s="210" t="s">
        <v>902</v>
      </c>
      <c r="M32" s="210">
        <v>871929543</v>
      </c>
      <c r="N32" s="210" t="s">
        <v>903</v>
      </c>
      <c r="O32" s="210">
        <v>7896623035</v>
      </c>
      <c r="P32" s="213">
        <v>43724</v>
      </c>
      <c r="Q32" s="210" t="s">
        <v>235</v>
      </c>
      <c r="R32" s="210" t="s">
        <v>912</v>
      </c>
      <c r="S32" s="210" t="s">
        <v>199</v>
      </c>
      <c r="T32" s="210"/>
    </row>
    <row r="33" spans="1:20">
      <c r="A33" s="4">
        <v>29</v>
      </c>
      <c r="B33" s="214" t="s">
        <v>63</v>
      </c>
      <c r="C33" s="209" t="s">
        <v>862</v>
      </c>
      <c r="D33" s="210" t="s">
        <v>23</v>
      </c>
      <c r="E33" s="209" t="s">
        <v>863</v>
      </c>
      <c r="F33" s="210" t="s">
        <v>133</v>
      </c>
      <c r="G33" s="221">
        <v>29</v>
      </c>
      <c r="H33" s="221">
        <v>21</v>
      </c>
      <c r="I33" s="59">
        <f t="shared" si="0"/>
        <v>50</v>
      </c>
      <c r="J33" s="209">
        <v>7896169332</v>
      </c>
      <c r="K33" s="210" t="s">
        <v>906</v>
      </c>
      <c r="L33" s="210" t="s">
        <v>907</v>
      </c>
      <c r="M33" s="210">
        <v>9957633736</v>
      </c>
      <c r="N33" s="210" t="s">
        <v>908</v>
      </c>
      <c r="O33" s="213" t="s">
        <v>909</v>
      </c>
      <c r="P33" s="213">
        <v>43724</v>
      </c>
      <c r="Q33" s="210" t="s">
        <v>235</v>
      </c>
      <c r="R33" s="210" t="s">
        <v>811</v>
      </c>
      <c r="S33" s="210" t="s">
        <v>199</v>
      </c>
      <c r="T33" s="210"/>
    </row>
    <row r="34" spans="1:20">
      <c r="A34" s="4">
        <v>30</v>
      </c>
      <c r="B34" s="214" t="s">
        <v>62</v>
      </c>
      <c r="C34" s="209" t="s">
        <v>178</v>
      </c>
      <c r="D34" s="210" t="s">
        <v>23</v>
      </c>
      <c r="E34" s="209" t="s">
        <v>179</v>
      </c>
      <c r="F34" s="210" t="s">
        <v>133</v>
      </c>
      <c r="G34" s="221">
        <v>23</v>
      </c>
      <c r="H34" s="221">
        <v>35</v>
      </c>
      <c r="I34" s="59">
        <f t="shared" si="0"/>
        <v>58</v>
      </c>
      <c r="J34" s="209">
        <v>8761062640</v>
      </c>
      <c r="K34" s="210" t="s">
        <v>906</v>
      </c>
      <c r="L34" s="210" t="s">
        <v>907</v>
      </c>
      <c r="M34" s="210">
        <v>9957633737</v>
      </c>
      <c r="N34" s="210" t="s">
        <v>908</v>
      </c>
      <c r="O34" s="213" t="s">
        <v>911</v>
      </c>
      <c r="P34" s="213">
        <v>43724</v>
      </c>
      <c r="Q34" s="210" t="s">
        <v>235</v>
      </c>
      <c r="R34" s="210" t="s">
        <v>811</v>
      </c>
      <c r="S34" s="210" t="s">
        <v>199</v>
      </c>
      <c r="T34" s="210"/>
    </row>
    <row r="35" spans="1:20">
      <c r="A35" s="4">
        <v>31</v>
      </c>
      <c r="B35" s="214" t="s">
        <v>63</v>
      </c>
      <c r="C35" s="222" t="s">
        <v>864</v>
      </c>
      <c r="D35" s="210" t="s">
        <v>25</v>
      </c>
      <c r="E35" s="221"/>
      <c r="F35" s="210" t="s">
        <v>98</v>
      </c>
      <c r="G35" s="221">
        <v>37</v>
      </c>
      <c r="H35" s="221">
        <v>33</v>
      </c>
      <c r="I35" s="59">
        <f t="shared" si="0"/>
        <v>70</v>
      </c>
      <c r="J35" s="210">
        <v>9577503292</v>
      </c>
      <c r="K35" s="210" t="s">
        <v>283</v>
      </c>
      <c r="L35" s="210" t="s">
        <v>195</v>
      </c>
      <c r="M35" s="210">
        <v>9854691419</v>
      </c>
      <c r="N35" s="211" t="s">
        <v>196</v>
      </c>
      <c r="O35" s="212">
        <v>957764079</v>
      </c>
      <c r="P35" s="213">
        <v>43725</v>
      </c>
      <c r="Q35" s="210" t="s">
        <v>197</v>
      </c>
      <c r="R35" s="210" t="s">
        <v>725</v>
      </c>
      <c r="S35" s="210" t="s">
        <v>199</v>
      </c>
      <c r="T35" s="210"/>
    </row>
    <row r="36" spans="1:20">
      <c r="A36" s="4">
        <v>32</v>
      </c>
      <c r="B36" s="214" t="s">
        <v>62</v>
      </c>
      <c r="C36" s="222" t="s">
        <v>865</v>
      </c>
      <c r="D36" s="210" t="s">
        <v>25</v>
      </c>
      <c r="E36" s="221"/>
      <c r="F36" s="210" t="s">
        <v>98</v>
      </c>
      <c r="G36" s="221">
        <v>52</v>
      </c>
      <c r="H36" s="221">
        <v>41</v>
      </c>
      <c r="I36" s="59">
        <f t="shared" si="0"/>
        <v>93</v>
      </c>
      <c r="J36" s="210">
        <v>7399176633</v>
      </c>
      <c r="K36" s="210" t="s">
        <v>283</v>
      </c>
      <c r="L36" s="210" t="s">
        <v>195</v>
      </c>
      <c r="M36" s="210">
        <v>9854691419</v>
      </c>
      <c r="N36" s="211" t="s">
        <v>196</v>
      </c>
      <c r="O36" s="212">
        <v>957764079</v>
      </c>
      <c r="P36" s="213">
        <v>43725</v>
      </c>
      <c r="Q36" s="210" t="s">
        <v>197</v>
      </c>
      <c r="R36" s="210" t="s">
        <v>725</v>
      </c>
      <c r="S36" s="210" t="s">
        <v>199</v>
      </c>
      <c r="T36" s="210"/>
    </row>
    <row r="37" spans="1:20">
      <c r="A37" s="4">
        <v>33</v>
      </c>
      <c r="B37" s="214" t="s">
        <v>63</v>
      </c>
      <c r="C37" s="216" t="s">
        <v>314</v>
      </c>
      <c r="D37" s="216" t="s">
        <v>25</v>
      </c>
      <c r="E37" s="216">
        <v>18190802501</v>
      </c>
      <c r="F37" s="210" t="s">
        <v>133</v>
      </c>
      <c r="G37" s="221">
        <v>26</v>
      </c>
      <c r="H37" s="221">
        <v>28</v>
      </c>
      <c r="I37" s="59">
        <f t="shared" si="0"/>
        <v>54</v>
      </c>
      <c r="J37" s="209">
        <v>7399732025</v>
      </c>
      <c r="K37" s="210" t="s">
        <v>913</v>
      </c>
      <c r="L37" s="210" t="s">
        <v>914</v>
      </c>
      <c r="M37" s="210">
        <v>9854151309</v>
      </c>
      <c r="N37" s="210" t="s">
        <v>915</v>
      </c>
      <c r="O37" s="210">
        <v>95773619269</v>
      </c>
      <c r="P37" s="213">
        <v>43725</v>
      </c>
      <c r="Q37" s="210" t="s">
        <v>197</v>
      </c>
      <c r="R37" s="210" t="s">
        <v>482</v>
      </c>
      <c r="S37" s="210" t="s">
        <v>199</v>
      </c>
      <c r="T37" s="210"/>
    </row>
    <row r="38" spans="1:20">
      <c r="A38" s="4">
        <v>34</v>
      </c>
      <c r="B38" s="214" t="s">
        <v>62</v>
      </c>
      <c r="C38" s="216" t="s">
        <v>866</v>
      </c>
      <c r="D38" s="216" t="s">
        <v>23</v>
      </c>
      <c r="E38" s="216">
        <v>18190802502</v>
      </c>
      <c r="F38" s="210" t="s">
        <v>391</v>
      </c>
      <c r="G38" s="221">
        <v>22</v>
      </c>
      <c r="H38" s="221">
        <v>23</v>
      </c>
      <c r="I38" s="59">
        <f t="shared" si="0"/>
        <v>45</v>
      </c>
      <c r="J38" s="209">
        <v>9854276648</v>
      </c>
      <c r="K38" s="210" t="s">
        <v>913</v>
      </c>
      <c r="L38" s="210" t="s">
        <v>914</v>
      </c>
      <c r="M38" s="210">
        <v>9854151310</v>
      </c>
      <c r="N38" s="210" t="s">
        <v>915</v>
      </c>
      <c r="O38" s="210">
        <v>95773619270</v>
      </c>
      <c r="P38" s="213">
        <v>43725</v>
      </c>
      <c r="Q38" s="210" t="s">
        <v>197</v>
      </c>
      <c r="R38" s="210" t="s">
        <v>482</v>
      </c>
      <c r="S38" s="210" t="s">
        <v>199</v>
      </c>
      <c r="T38" s="210"/>
    </row>
    <row r="39" spans="1:20">
      <c r="A39" s="4">
        <v>35</v>
      </c>
      <c r="B39" s="214" t="s">
        <v>63</v>
      </c>
      <c r="C39" s="222" t="s">
        <v>867</v>
      </c>
      <c r="D39" s="210" t="s">
        <v>25</v>
      </c>
      <c r="E39" s="221"/>
      <c r="F39" s="210" t="s">
        <v>98</v>
      </c>
      <c r="G39" s="221">
        <v>28</v>
      </c>
      <c r="H39" s="221">
        <v>25</v>
      </c>
      <c r="I39" s="59">
        <f t="shared" si="0"/>
        <v>53</v>
      </c>
      <c r="J39" s="210">
        <v>9577677253</v>
      </c>
      <c r="K39" s="210" t="s">
        <v>913</v>
      </c>
      <c r="L39" s="210" t="s">
        <v>914</v>
      </c>
      <c r="M39" s="210">
        <v>9854151303</v>
      </c>
      <c r="N39" s="210" t="s">
        <v>915</v>
      </c>
      <c r="O39" s="210">
        <v>95773619263</v>
      </c>
      <c r="P39" s="213">
        <v>43726</v>
      </c>
      <c r="Q39" s="210" t="s">
        <v>595</v>
      </c>
      <c r="R39" s="210" t="s">
        <v>482</v>
      </c>
      <c r="S39" s="210" t="s">
        <v>199</v>
      </c>
      <c r="T39" s="210"/>
    </row>
    <row r="40" spans="1:20">
      <c r="A40" s="4">
        <v>36</v>
      </c>
      <c r="B40" s="214" t="s">
        <v>62</v>
      </c>
      <c r="C40" s="222" t="s">
        <v>868</v>
      </c>
      <c r="D40" s="210" t="s">
        <v>25</v>
      </c>
      <c r="E40" s="221"/>
      <c r="F40" s="210" t="s">
        <v>98</v>
      </c>
      <c r="G40" s="221">
        <v>27</v>
      </c>
      <c r="H40" s="221">
        <v>29</v>
      </c>
      <c r="I40" s="59">
        <f t="shared" si="0"/>
        <v>56</v>
      </c>
      <c r="J40" s="210">
        <v>98593915</v>
      </c>
      <c r="K40" s="210" t="s">
        <v>913</v>
      </c>
      <c r="L40" s="210" t="s">
        <v>914</v>
      </c>
      <c r="M40" s="210">
        <v>9854151304</v>
      </c>
      <c r="N40" s="210" t="s">
        <v>915</v>
      </c>
      <c r="O40" s="210">
        <v>95773619264</v>
      </c>
      <c r="P40" s="213">
        <v>43726</v>
      </c>
      <c r="Q40" s="210" t="s">
        <v>595</v>
      </c>
      <c r="R40" s="210" t="s">
        <v>482</v>
      </c>
      <c r="S40" s="210" t="s">
        <v>199</v>
      </c>
      <c r="T40" s="210"/>
    </row>
    <row r="41" spans="1:20">
      <c r="A41" s="4">
        <v>37</v>
      </c>
      <c r="B41" s="214" t="s">
        <v>63</v>
      </c>
      <c r="C41" s="216" t="s">
        <v>869</v>
      </c>
      <c r="D41" s="216" t="s">
        <v>23</v>
      </c>
      <c r="E41" s="216">
        <v>18190802509</v>
      </c>
      <c r="F41" s="210" t="s">
        <v>870</v>
      </c>
      <c r="G41" s="221">
        <v>54</v>
      </c>
      <c r="H41" s="221">
        <v>62</v>
      </c>
      <c r="I41" s="59">
        <f t="shared" si="0"/>
        <v>116</v>
      </c>
      <c r="J41" s="216" t="s">
        <v>916</v>
      </c>
      <c r="K41" s="210" t="s">
        <v>913</v>
      </c>
      <c r="L41" s="210" t="s">
        <v>914</v>
      </c>
      <c r="M41" s="210">
        <v>9854151305</v>
      </c>
      <c r="N41" s="210" t="s">
        <v>915</v>
      </c>
      <c r="O41" s="210">
        <v>95773619265</v>
      </c>
      <c r="P41" s="213">
        <v>43726</v>
      </c>
      <c r="Q41" s="210" t="s">
        <v>595</v>
      </c>
      <c r="R41" s="210" t="s">
        <v>482</v>
      </c>
      <c r="S41" s="210" t="s">
        <v>199</v>
      </c>
      <c r="T41" s="210"/>
    </row>
    <row r="42" spans="1:20">
      <c r="A42" s="4">
        <v>38</v>
      </c>
      <c r="B42" s="214" t="s">
        <v>62</v>
      </c>
      <c r="C42" s="216" t="s">
        <v>871</v>
      </c>
      <c r="D42" s="216" t="s">
        <v>23</v>
      </c>
      <c r="E42" s="216">
        <v>18190802510</v>
      </c>
      <c r="F42" s="210" t="s">
        <v>133</v>
      </c>
      <c r="G42" s="221">
        <v>36</v>
      </c>
      <c r="H42" s="221">
        <v>33</v>
      </c>
      <c r="I42" s="59">
        <f t="shared" si="0"/>
        <v>69</v>
      </c>
      <c r="J42" s="216" t="s">
        <v>916</v>
      </c>
      <c r="K42" s="210" t="s">
        <v>913</v>
      </c>
      <c r="L42" s="210" t="s">
        <v>914</v>
      </c>
      <c r="M42" s="210">
        <v>9854151306</v>
      </c>
      <c r="N42" s="210" t="s">
        <v>915</v>
      </c>
      <c r="O42" s="210">
        <v>95773619266</v>
      </c>
      <c r="P42" s="213">
        <v>43726</v>
      </c>
      <c r="Q42" s="210" t="s">
        <v>595</v>
      </c>
      <c r="R42" s="210" t="s">
        <v>482</v>
      </c>
      <c r="S42" s="210" t="s">
        <v>199</v>
      </c>
      <c r="T42" s="210"/>
    </row>
    <row r="43" spans="1:20">
      <c r="A43" s="4">
        <v>39</v>
      </c>
      <c r="B43" s="214" t="s">
        <v>63</v>
      </c>
      <c r="C43" s="222" t="s">
        <v>872</v>
      </c>
      <c r="D43" s="210" t="s">
        <v>25</v>
      </c>
      <c r="E43" s="221"/>
      <c r="F43" s="210" t="s">
        <v>98</v>
      </c>
      <c r="G43" s="221">
        <v>63</v>
      </c>
      <c r="H43" s="221">
        <v>70</v>
      </c>
      <c r="I43" s="59">
        <f t="shared" si="0"/>
        <v>133</v>
      </c>
      <c r="J43" s="210">
        <v>9854266929</v>
      </c>
      <c r="K43" s="210" t="s">
        <v>913</v>
      </c>
      <c r="L43" s="210" t="s">
        <v>914</v>
      </c>
      <c r="M43" s="210">
        <v>9854151307</v>
      </c>
      <c r="N43" s="210" t="s">
        <v>915</v>
      </c>
      <c r="O43" s="210">
        <v>95773619267</v>
      </c>
      <c r="P43" s="213">
        <v>43727</v>
      </c>
      <c r="Q43" s="210" t="s">
        <v>219</v>
      </c>
      <c r="R43" s="210" t="s">
        <v>482</v>
      </c>
      <c r="S43" s="210" t="s">
        <v>199</v>
      </c>
      <c r="T43" s="210"/>
    </row>
    <row r="44" spans="1:20">
      <c r="A44" s="4">
        <v>40</v>
      </c>
      <c r="B44" s="214" t="s">
        <v>62</v>
      </c>
      <c r="C44" s="222" t="s">
        <v>873</v>
      </c>
      <c r="D44" s="210" t="s">
        <v>25</v>
      </c>
      <c r="E44" s="221"/>
      <c r="F44" s="210" t="s">
        <v>98</v>
      </c>
      <c r="G44" s="221">
        <v>34</v>
      </c>
      <c r="H44" s="221">
        <v>39</v>
      </c>
      <c r="I44" s="59">
        <f t="shared" si="0"/>
        <v>73</v>
      </c>
      <c r="J44" s="210">
        <v>9854583259</v>
      </c>
      <c r="K44" s="210" t="s">
        <v>913</v>
      </c>
      <c r="L44" s="210" t="s">
        <v>914</v>
      </c>
      <c r="M44" s="210">
        <v>9854151308</v>
      </c>
      <c r="N44" s="210" t="s">
        <v>915</v>
      </c>
      <c r="O44" s="210">
        <v>95773619268</v>
      </c>
      <c r="P44" s="213">
        <v>43727</v>
      </c>
      <c r="Q44" s="210" t="s">
        <v>219</v>
      </c>
      <c r="R44" s="210" t="s">
        <v>482</v>
      </c>
      <c r="S44" s="210" t="s">
        <v>199</v>
      </c>
      <c r="T44" s="210"/>
    </row>
    <row r="45" spans="1:20" ht="30">
      <c r="A45" s="4">
        <v>41</v>
      </c>
      <c r="B45" s="214" t="s">
        <v>63</v>
      </c>
      <c r="C45" s="216" t="s">
        <v>131</v>
      </c>
      <c r="D45" s="216" t="s">
        <v>23</v>
      </c>
      <c r="E45" s="216">
        <v>18190802701</v>
      </c>
      <c r="F45" s="210" t="s">
        <v>133</v>
      </c>
      <c r="G45" s="221">
        <v>21</v>
      </c>
      <c r="H45" s="221">
        <v>28</v>
      </c>
      <c r="I45" s="59">
        <f t="shared" si="0"/>
        <v>49</v>
      </c>
      <c r="J45" s="210"/>
      <c r="K45" s="210" t="s">
        <v>913</v>
      </c>
      <c r="L45" s="210" t="s">
        <v>914</v>
      </c>
      <c r="M45" s="210">
        <v>9854151309</v>
      </c>
      <c r="N45" s="210" t="s">
        <v>915</v>
      </c>
      <c r="O45" s="210">
        <v>95773619269</v>
      </c>
      <c r="P45" s="213">
        <v>43727</v>
      </c>
      <c r="Q45" s="210" t="s">
        <v>219</v>
      </c>
      <c r="R45" s="210" t="s">
        <v>482</v>
      </c>
      <c r="S45" s="210" t="s">
        <v>199</v>
      </c>
      <c r="T45" s="210"/>
    </row>
    <row r="46" spans="1:20">
      <c r="A46" s="4">
        <v>42</v>
      </c>
      <c r="B46" s="214" t="s">
        <v>62</v>
      </c>
      <c r="C46" s="216" t="s">
        <v>874</v>
      </c>
      <c r="D46" s="216" t="s">
        <v>23</v>
      </c>
      <c r="E46" s="216">
        <v>18190802901</v>
      </c>
      <c r="F46" s="210" t="s">
        <v>133</v>
      </c>
      <c r="G46" s="221">
        <v>26</v>
      </c>
      <c r="H46" s="221">
        <v>28</v>
      </c>
      <c r="I46" s="59">
        <f t="shared" si="0"/>
        <v>54</v>
      </c>
      <c r="J46" s="210"/>
      <c r="K46" s="210" t="s">
        <v>913</v>
      </c>
      <c r="L46" s="210" t="s">
        <v>914</v>
      </c>
      <c r="M46" s="210">
        <v>9854151310</v>
      </c>
      <c r="N46" s="210" t="s">
        <v>915</v>
      </c>
      <c r="O46" s="210">
        <v>95773619270</v>
      </c>
      <c r="P46" s="213">
        <v>43728</v>
      </c>
      <c r="Q46" s="210" t="s">
        <v>225</v>
      </c>
      <c r="R46" s="210" t="s">
        <v>482</v>
      </c>
      <c r="S46" s="210" t="s">
        <v>199</v>
      </c>
      <c r="T46" s="210"/>
    </row>
    <row r="47" spans="1:20">
      <c r="A47" s="4">
        <v>43</v>
      </c>
      <c r="B47" s="214" t="s">
        <v>63</v>
      </c>
      <c r="C47" s="222" t="s">
        <v>875</v>
      </c>
      <c r="D47" s="210" t="s">
        <v>25</v>
      </c>
      <c r="E47" s="221"/>
      <c r="F47" s="210" t="s">
        <v>98</v>
      </c>
      <c r="G47" s="221">
        <v>28</v>
      </c>
      <c r="H47" s="221">
        <v>29</v>
      </c>
      <c r="I47" s="59">
        <f t="shared" si="0"/>
        <v>57</v>
      </c>
      <c r="J47" s="210">
        <v>9613352955</v>
      </c>
      <c r="K47" s="210" t="s">
        <v>901</v>
      </c>
      <c r="L47" s="210" t="s">
        <v>902</v>
      </c>
      <c r="M47" s="210">
        <v>871929542</v>
      </c>
      <c r="N47" s="210" t="s">
        <v>903</v>
      </c>
      <c r="O47" s="210">
        <v>7896623034</v>
      </c>
      <c r="P47" s="213">
        <v>43728</v>
      </c>
      <c r="Q47" s="210" t="s">
        <v>225</v>
      </c>
      <c r="R47" s="210" t="s">
        <v>917</v>
      </c>
      <c r="S47" s="210" t="s">
        <v>199</v>
      </c>
      <c r="T47" s="210"/>
    </row>
    <row r="48" spans="1:20">
      <c r="A48" s="4">
        <v>44</v>
      </c>
      <c r="B48" s="214" t="s">
        <v>62</v>
      </c>
      <c r="C48" s="222" t="s">
        <v>876</v>
      </c>
      <c r="D48" s="210" t="s">
        <v>25</v>
      </c>
      <c r="E48" s="221"/>
      <c r="F48" s="210" t="s">
        <v>98</v>
      </c>
      <c r="G48" s="221">
        <v>29</v>
      </c>
      <c r="H48" s="221">
        <v>26</v>
      </c>
      <c r="I48" s="59">
        <f t="shared" si="0"/>
        <v>55</v>
      </c>
      <c r="J48" s="210">
        <v>9577766430</v>
      </c>
      <c r="K48" s="210" t="s">
        <v>901</v>
      </c>
      <c r="L48" s="210" t="s">
        <v>902</v>
      </c>
      <c r="M48" s="210">
        <v>871929543</v>
      </c>
      <c r="N48" s="210" t="s">
        <v>903</v>
      </c>
      <c r="O48" s="210">
        <v>7896623035</v>
      </c>
      <c r="P48" s="213">
        <v>43728</v>
      </c>
      <c r="Q48" s="210" t="s">
        <v>225</v>
      </c>
      <c r="R48" s="210" t="s">
        <v>917</v>
      </c>
      <c r="S48" s="210" t="s">
        <v>199</v>
      </c>
      <c r="T48" s="210"/>
    </row>
    <row r="49" spans="1:20">
      <c r="A49" s="4">
        <v>45</v>
      </c>
      <c r="B49" s="214" t="s">
        <v>63</v>
      </c>
      <c r="C49" s="222" t="s">
        <v>877</v>
      </c>
      <c r="D49" s="210" t="s">
        <v>25</v>
      </c>
      <c r="E49" s="221"/>
      <c r="F49" s="210" t="s">
        <v>98</v>
      </c>
      <c r="G49" s="221">
        <v>21</v>
      </c>
      <c r="H49" s="221">
        <v>26</v>
      </c>
      <c r="I49" s="59">
        <f t="shared" si="0"/>
        <v>47</v>
      </c>
      <c r="J49" s="217">
        <v>8473833586</v>
      </c>
      <c r="K49" s="210" t="s">
        <v>901</v>
      </c>
      <c r="L49" s="210" t="s">
        <v>902</v>
      </c>
      <c r="M49" s="210">
        <v>871929544</v>
      </c>
      <c r="N49" s="210" t="s">
        <v>903</v>
      </c>
      <c r="O49" s="210">
        <v>7896623036</v>
      </c>
      <c r="P49" s="213">
        <v>43731</v>
      </c>
      <c r="Q49" s="210" t="s">
        <v>235</v>
      </c>
      <c r="R49" s="210" t="s">
        <v>917</v>
      </c>
      <c r="S49" s="210" t="s">
        <v>199</v>
      </c>
      <c r="T49" s="210"/>
    </row>
    <row r="50" spans="1:20">
      <c r="A50" s="4">
        <v>46</v>
      </c>
      <c r="B50" s="214" t="s">
        <v>62</v>
      </c>
      <c r="C50" s="222" t="s">
        <v>878</v>
      </c>
      <c r="D50" s="210" t="s">
        <v>25</v>
      </c>
      <c r="E50" s="221"/>
      <c r="F50" s="210" t="s">
        <v>98</v>
      </c>
      <c r="G50" s="221">
        <v>23</v>
      </c>
      <c r="H50" s="221">
        <v>22</v>
      </c>
      <c r="I50" s="59">
        <f t="shared" si="0"/>
        <v>45</v>
      </c>
      <c r="J50" s="217">
        <v>9613287241</v>
      </c>
      <c r="K50" s="210" t="s">
        <v>901</v>
      </c>
      <c r="L50" s="210" t="s">
        <v>902</v>
      </c>
      <c r="M50" s="210">
        <v>871929545</v>
      </c>
      <c r="N50" s="210" t="s">
        <v>903</v>
      </c>
      <c r="O50" s="210">
        <v>7896623037</v>
      </c>
      <c r="P50" s="213">
        <v>43731</v>
      </c>
      <c r="Q50" s="210" t="s">
        <v>235</v>
      </c>
      <c r="R50" s="210" t="s">
        <v>917</v>
      </c>
      <c r="S50" s="210" t="s">
        <v>199</v>
      </c>
      <c r="T50" s="210"/>
    </row>
    <row r="51" spans="1:20">
      <c r="A51" s="4">
        <v>47</v>
      </c>
      <c r="B51" s="214" t="s">
        <v>63</v>
      </c>
      <c r="C51" s="222" t="s">
        <v>879</v>
      </c>
      <c r="D51" s="210" t="s">
        <v>25</v>
      </c>
      <c r="E51" s="221"/>
      <c r="F51" s="210" t="s">
        <v>98</v>
      </c>
      <c r="G51" s="221">
        <v>26</v>
      </c>
      <c r="H51" s="221">
        <v>29</v>
      </c>
      <c r="I51" s="59">
        <f t="shared" si="0"/>
        <v>55</v>
      </c>
      <c r="J51" s="217">
        <v>9577590415</v>
      </c>
      <c r="K51" s="210" t="s">
        <v>901</v>
      </c>
      <c r="L51" s="210" t="s">
        <v>902</v>
      </c>
      <c r="M51" s="210">
        <v>871929546</v>
      </c>
      <c r="N51" s="210" t="s">
        <v>903</v>
      </c>
      <c r="O51" s="210">
        <v>7896623038</v>
      </c>
      <c r="P51" s="213">
        <v>43731</v>
      </c>
      <c r="Q51" s="210" t="s">
        <v>235</v>
      </c>
      <c r="R51" s="210" t="s">
        <v>917</v>
      </c>
      <c r="S51" s="210" t="s">
        <v>199</v>
      </c>
      <c r="T51" s="210"/>
    </row>
    <row r="52" spans="1:20">
      <c r="A52" s="4">
        <v>48</v>
      </c>
      <c r="B52" s="214" t="s">
        <v>62</v>
      </c>
      <c r="C52" s="222" t="s">
        <v>880</v>
      </c>
      <c r="D52" s="210" t="s">
        <v>25</v>
      </c>
      <c r="E52" s="221"/>
      <c r="F52" s="210" t="s">
        <v>98</v>
      </c>
      <c r="G52" s="221">
        <v>12</v>
      </c>
      <c r="H52" s="221">
        <v>23</v>
      </c>
      <c r="I52" s="59">
        <f t="shared" si="0"/>
        <v>35</v>
      </c>
      <c r="J52" s="217">
        <v>9577192747</v>
      </c>
      <c r="K52" s="210" t="s">
        <v>901</v>
      </c>
      <c r="L52" s="210" t="s">
        <v>902</v>
      </c>
      <c r="M52" s="210">
        <v>871929547</v>
      </c>
      <c r="N52" s="210" t="s">
        <v>903</v>
      </c>
      <c r="O52" s="210">
        <v>7896623039</v>
      </c>
      <c r="P52" s="213">
        <v>43731</v>
      </c>
      <c r="Q52" s="210" t="s">
        <v>235</v>
      </c>
      <c r="R52" s="210" t="s">
        <v>917</v>
      </c>
      <c r="S52" s="210" t="s">
        <v>199</v>
      </c>
      <c r="T52" s="210"/>
    </row>
    <row r="53" spans="1:20">
      <c r="A53" s="4">
        <v>49</v>
      </c>
      <c r="B53" s="214" t="s">
        <v>63</v>
      </c>
      <c r="C53" s="222" t="s">
        <v>881</v>
      </c>
      <c r="D53" s="210" t="s">
        <v>25</v>
      </c>
      <c r="E53" s="221"/>
      <c r="F53" s="210" t="s">
        <v>98</v>
      </c>
      <c r="G53" s="221">
        <v>24</v>
      </c>
      <c r="H53" s="221">
        <v>31</v>
      </c>
      <c r="I53" s="59">
        <f t="shared" si="0"/>
        <v>55</v>
      </c>
      <c r="J53" s="217">
        <v>8749852745</v>
      </c>
      <c r="K53" s="210" t="s">
        <v>227</v>
      </c>
      <c r="L53" s="210" t="s">
        <v>804</v>
      </c>
      <c r="M53" s="210">
        <v>9435504148</v>
      </c>
      <c r="N53" s="210" t="s">
        <v>805</v>
      </c>
      <c r="O53" s="210">
        <v>9854644385</v>
      </c>
      <c r="P53" s="213">
        <v>43732</v>
      </c>
      <c r="Q53" s="210" t="s">
        <v>197</v>
      </c>
      <c r="R53" s="210" t="s">
        <v>482</v>
      </c>
      <c r="S53" s="210" t="s">
        <v>199</v>
      </c>
      <c r="T53" s="210"/>
    </row>
    <row r="54" spans="1:20">
      <c r="A54" s="4">
        <v>50</v>
      </c>
      <c r="B54" s="214" t="s">
        <v>62</v>
      </c>
      <c r="C54" s="222" t="s">
        <v>882</v>
      </c>
      <c r="D54" s="210" t="s">
        <v>25</v>
      </c>
      <c r="E54" s="221"/>
      <c r="F54" s="210" t="s">
        <v>98</v>
      </c>
      <c r="G54" s="221">
        <v>17</v>
      </c>
      <c r="H54" s="221">
        <v>29</v>
      </c>
      <c r="I54" s="59">
        <f t="shared" si="0"/>
        <v>46</v>
      </c>
      <c r="J54" s="217">
        <v>8822429459</v>
      </c>
      <c r="K54" s="210" t="s">
        <v>227</v>
      </c>
      <c r="L54" s="210" t="s">
        <v>804</v>
      </c>
      <c r="M54" s="210">
        <v>9435504149</v>
      </c>
      <c r="N54" s="210" t="s">
        <v>805</v>
      </c>
      <c r="O54" s="210">
        <v>9854644386</v>
      </c>
      <c r="P54" s="213">
        <v>43732</v>
      </c>
      <c r="Q54" s="210" t="s">
        <v>197</v>
      </c>
      <c r="R54" s="210" t="s">
        <v>482</v>
      </c>
      <c r="S54" s="210" t="s">
        <v>199</v>
      </c>
      <c r="T54" s="210"/>
    </row>
    <row r="55" spans="1:20">
      <c r="A55" s="4">
        <v>51</v>
      </c>
      <c r="B55" s="214" t="s">
        <v>63</v>
      </c>
      <c r="C55" s="222" t="s">
        <v>883</v>
      </c>
      <c r="D55" s="210" t="s">
        <v>25</v>
      </c>
      <c r="E55" s="221"/>
      <c r="F55" s="210" t="s">
        <v>98</v>
      </c>
      <c r="G55" s="221">
        <v>19</v>
      </c>
      <c r="H55" s="221">
        <v>16</v>
      </c>
      <c r="I55" s="59">
        <f t="shared" si="0"/>
        <v>35</v>
      </c>
      <c r="J55" s="217">
        <v>7399675494</v>
      </c>
      <c r="K55" s="210" t="s">
        <v>227</v>
      </c>
      <c r="L55" s="210" t="s">
        <v>804</v>
      </c>
      <c r="M55" s="210">
        <v>9435504150</v>
      </c>
      <c r="N55" s="210" t="s">
        <v>805</v>
      </c>
      <c r="O55" s="210">
        <v>9854644387</v>
      </c>
      <c r="P55" s="213">
        <v>43732</v>
      </c>
      <c r="Q55" s="210" t="s">
        <v>197</v>
      </c>
      <c r="R55" s="210" t="s">
        <v>482</v>
      </c>
      <c r="S55" s="210" t="s">
        <v>199</v>
      </c>
      <c r="T55" s="210"/>
    </row>
    <row r="56" spans="1:20">
      <c r="A56" s="4">
        <v>52</v>
      </c>
      <c r="B56" s="214" t="s">
        <v>62</v>
      </c>
      <c r="C56" s="222" t="s">
        <v>663</v>
      </c>
      <c r="D56" s="210" t="s">
        <v>25</v>
      </c>
      <c r="E56" s="221"/>
      <c r="F56" s="210" t="s">
        <v>98</v>
      </c>
      <c r="G56" s="221">
        <v>29</v>
      </c>
      <c r="H56" s="221">
        <v>27</v>
      </c>
      <c r="I56" s="59">
        <f t="shared" si="0"/>
        <v>56</v>
      </c>
      <c r="J56" s="217">
        <v>9859136181</v>
      </c>
      <c r="K56" s="210" t="s">
        <v>227</v>
      </c>
      <c r="L56" s="210" t="s">
        <v>804</v>
      </c>
      <c r="M56" s="210">
        <v>9435504151</v>
      </c>
      <c r="N56" s="210" t="s">
        <v>805</v>
      </c>
      <c r="O56" s="210">
        <v>9854644388</v>
      </c>
      <c r="P56" s="213">
        <v>43732</v>
      </c>
      <c r="Q56" s="210" t="s">
        <v>197</v>
      </c>
      <c r="R56" s="210" t="s">
        <v>482</v>
      </c>
      <c r="S56" s="210" t="s">
        <v>199</v>
      </c>
      <c r="T56" s="210"/>
    </row>
    <row r="57" spans="1:20">
      <c r="A57" s="4">
        <v>53</v>
      </c>
      <c r="B57" s="214" t="s">
        <v>63</v>
      </c>
      <c r="C57" s="222" t="s">
        <v>884</v>
      </c>
      <c r="D57" s="210" t="s">
        <v>25</v>
      </c>
      <c r="E57" s="221"/>
      <c r="F57" s="210" t="s">
        <v>98</v>
      </c>
      <c r="G57" s="221">
        <v>17</v>
      </c>
      <c r="H57" s="221">
        <v>18</v>
      </c>
      <c r="I57" s="59">
        <f t="shared" si="0"/>
        <v>35</v>
      </c>
      <c r="J57" s="217">
        <v>9854350209</v>
      </c>
      <c r="K57" s="210" t="s">
        <v>227</v>
      </c>
      <c r="L57" s="210" t="s">
        <v>804</v>
      </c>
      <c r="M57" s="210">
        <v>9435504152</v>
      </c>
      <c r="N57" s="210" t="s">
        <v>805</v>
      </c>
      <c r="O57" s="210">
        <v>9854644389</v>
      </c>
      <c r="P57" s="213">
        <v>43733</v>
      </c>
      <c r="Q57" s="210" t="s">
        <v>595</v>
      </c>
      <c r="R57" s="210" t="s">
        <v>482</v>
      </c>
      <c r="S57" s="210" t="s">
        <v>199</v>
      </c>
      <c r="T57" s="210"/>
    </row>
    <row r="58" spans="1:20">
      <c r="A58" s="4">
        <v>54</v>
      </c>
      <c r="B58" s="214" t="s">
        <v>62</v>
      </c>
      <c r="C58" s="222" t="s">
        <v>885</v>
      </c>
      <c r="D58" s="210" t="s">
        <v>25</v>
      </c>
      <c r="E58" s="221"/>
      <c r="F58" s="210" t="s">
        <v>98</v>
      </c>
      <c r="G58" s="221">
        <v>26</v>
      </c>
      <c r="H58" s="221">
        <v>29</v>
      </c>
      <c r="I58" s="59">
        <f t="shared" si="0"/>
        <v>55</v>
      </c>
      <c r="J58" s="217">
        <v>9577982941</v>
      </c>
      <c r="K58" s="210" t="s">
        <v>227</v>
      </c>
      <c r="L58" s="210" t="s">
        <v>804</v>
      </c>
      <c r="M58" s="210">
        <v>9435504153</v>
      </c>
      <c r="N58" s="210" t="s">
        <v>805</v>
      </c>
      <c r="O58" s="210">
        <v>9854644390</v>
      </c>
      <c r="P58" s="213">
        <v>43733</v>
      </c>
      <c r="Q58" s="210" t="s">
        <v>595</v>
      </c>
      <c r="R58" s="210" t="s">
        <v>482</v>
      </c>
      <c r="S58" s="210" t="s">
        <v>199</v>
      </c>
      <c r="T58" s="210"/>
    </row>
    <row r="59" spans="1:20">
      <c r="A59" s="4">
        <v>55</v>
      </c>
      <c r="B59" s="214" t="s">
        <v>63</v>
      </c>
      <c r="C59" s="211" t="s">
        <v>145</v>
      </c>
      <c r="D59" s="210" t="s">
        <v>23</v>
      </c>
      <c r="E59" s="211" t="s">
        <v>146</v>
      </c>
      <c r="F59" s="210" t="s">
        <v>133</v>
      </c>
      <c r="G59" s="221">
        <v>12</v>
      </c>
      <c r="H59" s="221">
        <v>15</v>
      </c>
      <c r="I59" s="59">
        <f t="shared" si="0"/>
        <v>27</v>
      </c>
      <c r="J59" s="211">
        <v>8752829396</v>
      </c>
      <c r="K59" s="210" t="s">
        <v>817</v>
      </c>
      <c r="L59" s="210" t="s">
        <v>818</v>
      </c>
      <c r="M59" s="210">
        <v>7399059205</v>
      </c>
      <c r="N59" s="211" t="s">
        <v>819</v>
      </c>
      <c r="O59" s="211">
        <v>8011222127</v>
      </c>
      <c r="P59" s="213">
        <v>43733</v>
      </c>
      <c r="Q59" s="210" t="s">
        <v>595</v>
      </c>
      <c r="R59" s="210" t="s">
        <v>821</v>
      </c>
      <c r="S59" s="210" t="s">
        <v>199</v>
      </c>
      <c r="T59" s="210"/>
    </row>
    <row r="60" spans="1:20">
      <c r="A60" s="4">
        <v>56</v>
      </c>
      <c r="B60" s="214" t="s">
        <v>62</v>
      </c>
      <c r="C60" s="211" t="s">
        <v>886</v>
      </c>
      <c r="D60" s="210" t="s">
        <v>23</v>
      </c>
      <c r="E60" s="211" t="s">
        <v>887</v>
      </c>
      <c r="F60" s="210" t="s">
        <v>133</v>
      </c>
      <c r="G60" s="221">
        <v>12</v>
      </c>
      <c r="H60" s="221">
        <v>21</v>
      </c>
      <c r="I60" s="59">
        <f t="shared" si="0"/>
        <v>33</v>
      </c>
      <c r="J60" s="211">
        <v>9954460910</v>
      </c>
      <c r="K60" s="210" t="s">
        <v>817</v>
      </c>
      <c r="L60" s="210" t="s">
        <v>818</v>
      </c>
      <c r="M60" s="210">
        <v>7399059205</v>
      </c>
      <c r="N60" s="211" t="s">
        <v>819</v>
      </c>
      <c r="O60" s="211">
        <v>8011222127</v>
      </c>
      <c r="P60" s="213">
        <v>43733</v>
      </c>
      <c r="Q60" s="210" t="s">
        <v>595</v>
      </c>
      <c r="R60" s="210" t="s">
        <v>198</v>
      </c>
      <c r="S60" s="210" t="s">
        <v>199</v>
      </c>
      <c r="T60" s="210"/>
    </row>
    <row r="61" spans="1:20">
      <c r="A61" s="4">
        <v>57</v>
      </c>
      <c r="B61" s="214" t="s">
        <v>63</v>
      </c>
      <c r="C61" s="211" t="s">
        <v>888</v>
      </c>
      <c r="D61" s="210" t="s">
        <v>23</v>
      </c>
      <c r="E61" s="211" t="s">
        <v>889</v>
      </c>
      <c r="F61" s="210" t="s">
        <v>133</v>
      </c>
      <c r="G61" s="221">
        <v>34</v>
      </c>
      <c r="H61" s="221">
        <v>37</v>
      </c>
      <c r="I61" s="59">
        <f t="shared" si="0"/>
        <v>71</v>
      </c>
      <c r="J61" s="211">
        <v>9613440521</v>
      </c>
      <c r="K61" s="210" t="s">
        <v>817</v>
      </c>
      <c r="L61" s="210" t="s">
        <v>818</v>
      </c>
      <c r="M61" s="210">
        <v>7399059205</v>
      </c>
      <c r="N61" s="211" t="s">
        <v>819</v>
      </c>
      <c r="O61" s="211">
        <v>8011222127</v>
      </c>
      <c r="P61" s="213">
        <v>43734</v>
      </c>
      <c r="Q61" s="210" t="s">
        <v>219</v>
      </c>
      <c r="R61" s="210" t="s">
        <v>821</v>
      </c>
      <c r="S61" s="210" t="s">
        <v>199</v>
      </c>
      <c r="T61" s="210"/>
    </row>
    <row r="62" spans="1:20">
      <c r="A62" s="4">
        <v>58</v>
      </c>
      <c r="B62" s="214" t="s">
        <v>62</v>
      </c>
      <c r="C62" s="211" t="s">
        <v>890</v>
      </c>
      <c r="D62" s="210" t="s">
        <v>23</v>
      </c>
      <c r="E62" s="211" t="s">
        <v>891</v>
      </c>
      <c r="F62" s="210" t="s">
        <v>133</v>
      </c>
      <c r="G62" s="221">
        <v>31</v>
      </c>
      <c r="H62" s="221">
        <v>21</v>
      </c>
      <c r="I62" s="59">
        <f t="shared" si="0"/>
        <v>52</v>
      </c>
      <c r="J62" s="211">
        <v>9435320138</v>
      </c>
      <c r="K62" s="210" t="s">
        <v>817</v>
      </c>
      <c r="L62" s="210" t="s">
        <v>818</v>
      </c>
      <c r="M62" s="210">
        <v>7399059205</v>
      </c>
      <c r="N62" s="211" t="s">
        <v>819</v>
      </c>
      <c r="O62" s="211">
        <v>8011222127</v>
      </c>
      <c r="P62" s="213">
        <v>43734</v>
      </c>
      <c r="Q62" s="210" t="s">
        <v>219</v>
      </c>
      <c r="R62" s="210" t="s">
        <v>198</v>
      </c>
      <c r="S62" s="210" t="s">
        <v>199</v>
      </c>
      <c r="T62" s="210"/>
    </row>
    <row r="63" spans="1:20">
      <c r="A63" s="4">
        <v>59</v>
      </c>
      <c r="B63" s="214" t="s">
        <v>63</v>
      </c>
      <c r="C63" s="211" t="s">
        <v>892</v>
      </c>
      <c r="D63" s="210" t="s">
        <v>23</v>
      </c>
      <c r="E63" s="211" t="s">
        <v>893</v>
      </c>
      <c r="F63" s="210" t="s">
        <v>133</v>
      </c>
      <c r="G63" s="221">
        <v>26</v>
      </c>
      <c r="H63" s="221">
        <v>35</v>
      </c>
      <c r="I63" s="59">
        <f t="shared" si="0"/>
        <v>61</v>
      </c>
      <c r="J63" s="211">
        <v>7399616977</v>
      </c>
      <c r="K63" s="210" t="s">
        <v>607</v>
      </c>
      <c r="L63" s="210" t="s">
        <v>605</v>
      </c>
      <c r="M63" s="210">
        <v>9401081175</v>
      </c>
      <c r="N63" s="211" t="s">
        <v>606</v>
      </c>
      <c r="O63" s="212">
        <v>8812966109</v>
      </c>
      <c r="P63" s="213">
        <v>43734</v>
      </c>
      <c r="Q63" s="210" t="s">
        <v>219</v>
      </c>
      <c r="R63" s="210" t="s">
        <v>602</v>
      </c>
      <c r="S63" s="210" t="s">
        <v>199</v>
      </c>
      <c r="T63" s="210"/>
    </row>
    <row r="64" spans="1:20">
      <c r="A64" s="4">
        <v>60</v>
      </c>
      <c r="B64" s="214" t="s">
        <v>62</v>
      </c>
      <c r="C64" s="211" t="s">
        <v>894</v>
      </c>
      <c r="D64" s="210" t="s">
        <v>23</v>
      </c>
      <c r="E64" s="211" t="s">
        <v>895</v>
      </c>
      <c r="F64" s="210" t="s">
        <v>133</v>
      </c>
      <c r="G64" s="221">
        <v>31</v>
      </c>
      <c r="H64" s="221">
        <v>21</v>
      </c>
      <c r="I64" s="59">
        <f t="shared" si="0"/>
        <v>52</v>
      </c>
      <c r="J64" s="211">
        <v>9954471171</v>
      </c>
      <c r="K64" s="210" t="s">
        <v>607</v>
      </c>
      <c r="L64" s="210" t="s">
        <v>605</v>
      </c>
      <c r="M64" s="210">
        <v>9401081176</v>
      </c>
      <c r="N64" s="211" t="s">
        <v>606</v>
      </c>
      <c r="O64" s="212">
        <v>8812966110</v>
      </c>
      <c r="P64" s="213">
        <v>43734</v>
      </c>
      <c r="Q64" s="210" t="s">
        <v>219</v>
      </c>
      <c r="R64" s="210" t="s">
        <v>602</v>
      </c>
      <c r="S64" s="210" t="s">
        <v>199</v>
      </c>
      <c r="T64" s="210"/>
    </row>
    <row r="65" spans="1:20">
      <c r="A65" s="4">
        <v>61</v>
      </c>
      <c r="B65" s="214" t="s">
        <v>62</v>
      </c>
      <c r="C65" s="210" t="s">
        <v>896</v>
      </c>
      <c r="D65" s="210" t="s">
        <v>25</v>
      </c>
      <c r="E65" s="221"/>
      <c r="F65" s="210" t="s">
        <v>98</v>
      </c>
      <c r="G65" s="221">
        <v>33</v>
      </c>
      <c r="H65" s="221">
        <v>29</v>
      </c>
      <c r="I65" s="59">
        <f t="shared" si="0"/>
        <v>62</v>
      </c>
      <c r="J65" s="212">
        <v>8812966110</v>
      </c>
      <c r="K65" s="210" t="s">
        <v>607</v>
      </c>
      <c r="L65" s="210" t="s">
        <v>605</v>
      </c>
      <c r="M65" s="210">
        <v>9401081176</v>
      </c>
      <c r="N65" s="211" t="s">
        <v>606</v>
      </c>
      <c r="O65" s="212">
        <v>8812966110</v>
      </c>
      <c r="P65" s="213">
        <v>43735</v>
      </c>
      <c r="Q65" s="210" t="s">
        <v>225</v>
      </c>
      <c r="R65" s="210" t="s">
        <v>245</v>
      </c>
      <c r="S65" s="210" t="s">
        <v>199</v>
      </c>
      <c r="T65" s="210"/>
    </row>
    <row r="66" spans="1:20">
      <c r="A66" s="4">
        <v>62</v>
      </c>
      <c r="B66" s="220" t="s">
        <v>62</v>
      </c>
      <c r="C66" s="219" t="s">
        <v>897</v>
      </c>
      <c r="D66" s="219" t="s">
        <v>25</v>
      </c>
      <c r="E66" s="219">
        <v>21</v>
      </c>
      <c r="F66" s="219" t="s">
        <v>98</v>
      </c>
      <c r="G66" s="219">
        <v>19</v>
      </c>
      <c r="H66" s="219">
        <v>15</v>
      </c>
      <c r="I66" s="59">
        <f t="shared" si="0"/>
        <v>34</v>
      </c>
      <c r="J66" s="218" t="s">
        <v>918</v>
      </c>
      <c r="K66" s="210" t="s">
        <v>817</v>
      </c>
      <c r="L66" s="210" t="s">
        <v>818</v>
      </c>
      <c r="M66" s="210">
        <v>7399059205</v>
      </c>
      <c r="N66" s="211" t="s">
        <v>819</v>
      </c>
      <c r="O66" s="211">
        <v>8011222127</v>
      </c>
      <c r="P66" s="213">
        <v>43735</v>
      </c>
      <c r="Q66" s="210" t="s">
        <v>225</v>
      </c>
      <c r="R66" s="219" t="s">
        <v>919</v>
      </c>
      <c r="S66" s="219" t="s">
        <v>199</v>
      </c>
      <c r="T66" s="219"/>
    </row>
    <row r="67" spans="1:20">
      <c r="A67" s="4">
        <v>63</v>
      </c>
      <c r="B67" s="220" t="s">
        <v>63</v>
      </c>
      <c r="C67" s="220" t="s">
        <v>898</v>
      </c>
      <c r="D67" s="219" t="s">
        <v>25</v>
      </c>
      <c r="E67" s="220">
        <v>22</v>
      </c>
      <c r="F67" s="219" t="s">
        <v>98</v>
      </c>
      <c r="G67" s="224">
        <v>18</v>
      </c>
      <c r="H67" s="224">
        <v>15</v>
      </c>
      <c r="I67" s="59">
        <f t="shared" si="0"/>
        <v>33</v>
      </c>
      <c r="J67" s="220">
        <v>8472987434</v>
      </c>
      <c r="K67" s="210" t="s">
        <v>817</v>
      </c>
      <c r="L67" s="210" t="s">
        <v>818</v>
      </c>
      <c r="M67" s="210">
        <v>7399059205</v>
      </c>
      <c r="N67" s="211" t="s">
        <v>819</v>
      </c>
      <c r="O67" s="211">
        <v>8011222127</v>
      </c>
      <c r="P67" s="213">
        <v>43735</v>
      </c>
      <c r="Q67" s="210" t="s">
        <v>225</v>
      </c>
      <c r="R67" s="219" t="s">
        <v>919</v>
      </c>
      <c r="S67" s="219" t="s">
        <v>199</v>
      </c>
      <c r="T67" s="219"/>
    </row>
    <row r="68" spans="1:20">
      <c r="A68" s="4">
        <v>64</v>
      </c>
      <c r="B68" s="220" t="s">
        <v>63</v>
      </c>
      <c r="C68" s="219" t="s">
        <v>899</v>
      </c>
      <c r="D68" s="219" t="s">
        <v>25</v>
      </c>
      <c r="E68" s="219">
        <v>23</v>
      </c>
      <c r="F68" s="219" t="s">
        <v>98</v>
      </c>
      <c r="G68" s="219">
        <v>20</v>
      </c>
      <c r="H68" s="220">
        <v>19</v>
      </c>
      <c r="I68" s="59">
        <f t="shared" si="0"/>
        <v>39</v>
      </c>
      <c r="J68" s="218" t="s">
        <v>920</v>
      </c>
      <c r="K68" s="210" t="s">
        <v>817</v>
      </c>
      <c r="L68" s="210" t="s">
        <v>818</v>
      </c>
      <c r="M68" s="210">
        <v>7399059205</v>
      </c>
      <c r="N68" s="211" t="s">
        <v>819</v>
      </c>
      <c r="O68" s="211">
        <v>8011222127</v>
      </c>
      <c r="P68" s="213">
        <v>43735</v>
      </c>
      <c r="Q68" s="210" t="s">
        <v>225</v>
      </c>
      <c r="R68" s="219" t="s">
        <v>919</v>
      </c>
      <c r="S68" s="219" t="s">
        <v>199</v>
      </c>
      <c r="T68" s="219"/>
    </row>
    <row r="69" spans="1:20">
      <c r="A69" s="4">
        <v>65</v>
      </c>
      <c r="B69" s="17"/>
      <c r="C69" s="48"/>
      <c r="D69" s="48"/>
      <c r="E69" s="19"/>
      <c r="F69" s="48"/>
      <c r="G69" s="19"/>
      <c r="H69" s="19"/>
      <c r="I69" s="59">
        <f t="shared" si="0"/>
        <v>0</v>
      </c>
      <c r="J69" s="48"/>
      <c r="K69" s="48"/>
      <c r="L69" s="48"/>
      <c r="M69" s="48"/>
      <c r="N69" s="48"/>
      <c r="O69" s="48"/>
      <c r="P69" s="49"/>
      <c r="Q69" s="48"/>
      <c r="R69" s="48"/>
      <c r="S69" s="18"/>
      <c r="T69" s="18"/>
    </row>
    <row r="70" spans="1:20">
      <c r="A70" s="4">
        <v>66</v>
      </c>
      <c r="B70" s="17"/>
      <c r="C70" s="48"/>
      <c r="D70" s="48"/>
      <c r="E70" s="19"/>
      <c r="F70" s="48"/>
      <c r="G70" s="19"/>
      <c r="H70" s="19"/>
      <c r="I70" s="59">
        <f t="shared" ref="I70:I133" si="1">SUM(G70:H70)</f>
        <v>0</v>
      </c>
      <c r="J70" s="48"/>
      <c r="K70" s="48"/>
      <c r="L70" s="48"/>
      <c r="M70" s="48"/>
      <c r="N70" s="48"/>
      <c r="O70" s="48"/>
      <c r="P70" s="49"/>
      <c r="Q70" s="48"/>
      <c r="R70" s="48"/>
      <c r="S70" s="18"/>
      <c r="T70" s="18"/>
    </row>
    <row r="71" spans="1:20">
      <c r="A71" s="4">
        <v>67</v>
      </c>
      <c r="B71" s="17"/>
      <c r="C71" s="48"/>
      <c r="D71" s="48"/>
      <c r="E71" s="19"/>
      <c r="F71" s="48"/>
      <c r="G71" s="19"/>
      <c r="H71" s="19"/>
      <c r="I71" s="59">
        <f t="shared" si="1"/>
        <v>0</v>
      </c>
      <c r="J71" s="48"/>
      <c r="K71" s="48"/>
      <c r="L71" s="48"/>
      <c r="M71" s="48"/>
      <c r="N71" s="48"/>
      <c r="O71" s="48"/>
      <c r="P71" s="49"/>
      <c r="Q71" s="48"/>
      <c r="R71" s="48"/>
      <c r="S71" s="18"/>
      <c r="T71" s="18"/>
    </row>
    <row r="72" spans="1:20">
      <c r="A72" s="4">
        <v>68</v>
      </c>
      <c r="B72" s="17"/>
      <c r="C72" s="48"/>
      <c r="D72" s="48"/>
      <c r="E72" s="19"/>
      <c r="F72" s="48"/>
      <c r="G72" s="19"/>
      <c r="H72" s="19"/>
      <c r="I72" s="59">
        <f t="shared" si="1"/>
        <v>0</v>
      </c>
      <c r="J72" s="48"/>
      <c r="K72" s="48"/>
      <c r="L72" s="48"/>
      <c r="M72" s="48"/>
      <c r="N72" s="48"/>
      <c r="O72" s="48"/>
      <c r="P72" s="49"/>
      <c r="Q72" s="48"/>
      <c r="R72" s="48"/>
      <c r="S72" s="18"/>
      <c r="T72" s="18"/>
    </row>
    <row r="73" spans="1:20">
      <c r="A73" s="4">
        <v>69</v>
      </c>
      <c r="B73" s="17"/>
      <c r="C73" s="18"/>
      <c r="D73" s="18"/>
      <c r="E73" s="19"/>
      <c r="F73" s="18"/>
      <c r="G73" s="19"/>
      <c r="H73" s="19"/>
      <c r="I73" s="59">
        <f t="shared" si="1"/>
        <v>0</v>
      </c>
      <c r="J73" s="18"/>
      <c r="K73" s="18"/>
      <c r="L73" s="18"/>
      <c r="M73" s="18"/>
      <c r="N73" s="18"/>
      <c r="O73" s="18"/>
      <c r="P73" s="24"/>
      <c r="Q73" s="18"/>
      <c r="R73" s="18"/>
      <c r="S73" s="18"/>
      <c r="T73" s="18"/>
    </row>
    <row r="74" spans="1:20">
      <c r="A74" s="4">
        <v>70</v>
      </c>
      <c r="B74" s="17"/>
      <c r="C74" s="18"/>
      <c r="D74" s="18"/>
      <c r="E74" s="19"/>
      <c r="F74" s="18"/>
      <c r="G74" s="19"/>
      <c r="H74" s="19"/>
      <c r="I74" s="59">
        <f t="shared" si="1"/>
        <v>0</v>
      </c>
      <c r="J74" s="18"/>
      <c r="K74" s="18"/>
      <c r="L74" s="18"/>
      <c r="M74" s="18"/>
      <c r="N74" s="18"/>
      <c r="O74" s="18"/>
      <c r="P74" s="24"/>
      <c r="Q74" s="18"/>
      <c r="R74" s="18"/>
      <c r="S74" s="18"/>
      <c r="T74" s="18"/>
    </row>
    <row r="75" spans="1:20">
      <c r="A75" s="4">
        <v>71</v>
      </c>
      <c r="B75" s="17"/>
      <c r="C75" s="18"/>
      <c r="D75" s="18"/>
      <c r="E75" s="19"/>
      <c r="F75" s="18"/>
      <c r="G75" s="19"/>
      <c r="H75" s="19"/>
      <c r="I75" s="59">
        <f t="shared" si="1"/>
        <v>0</v>
      </c>
      <c r="J75" s="18"/>
      <c r="K75" s="18"/>
      <c r="L75" s="18"/>
      <c r="M75" s="18"/>
      <c r="N75" s="18"/>
      <c r="O75" s="18"/>
      <c r="P75" s="24"/>
      <c r="Q75" s="18"/>
      <c r="R75" s="18"/>
      <c r="S75" s="18"/>
      <c r="T75" s="18"/>
    </row>
    <row r="76" spans="1:20">
      <c r="A76" s="4">
        <v>72</v>
      </c>
      <c r="B76" s="17"/>
      <c r="C76" s="18"/>
      <c r="D76" s="18"/>
      <c r="E76" s="19"/>
      <c r="F76" s="18"/>
      <c r="G76" s="19"/>
      <c r="H76" s="19"/>
      <c r="I76" s="59">
        <f t="shared" si="1"/>
        <v>0</v>
      </c>
      <c r="J76" s="18"/>
      <c r="K76" s="18"/>
      <c r="L76" s="18"/>
      <c r="M76" s="18"/>
      <c r="N76" s="18"/>
      <c r="O76" s="18"/>
      <c r="P76" s="24"/>
      <c r="Q76" s="18"/>
      <c r="R76" s="18"/>
      <c r="S76" s="18"/>
      <c r="T76" s="18"/>
    </row>
    <row r="77" spans="1:20">
      <c r="A77" s="4">
        <v>73</v>
      </c>
      <c r="B77" s="17"/>
      <c r="C77" s="18"/>
      <c r="D77" s="18"/>
      <c r="E77" s="19"/>
      <c r="F77" s="18"/>
      <c r="G77" s="19"/>
      <c r="H77" s="19"/>
      <c r="I77" s="59">
        <f t="shared" si="1"/>
        <v>0</v>
      </c>
      <c r="J77" s="18"/>
      <c r="K77" s="18"/>
      <c r="L77" s="18"/>
      <c r="M77" s="18"/>
      <c r="N77" s="18"/>
      <c r="O77" s="18"/>
      <c r="P77" s="24"/>
      <c r="Q77" s="18"/>
      <c r="R77" s="18"/>
      <c r="S77" s="18"/>
      <c r="T77" s="18"/>
    </row>
    <row r="78" spans="1:20">
      <c r="A78" s="4">
        <v>74</v>
      </c>
      <c r="B78" s="17"/>
      <c r="C78" s="18"/>
      <c r="D78" s="18"/>
      <c r="E78" s="19"/>
      <c r="F78" s="18"/>
      <c r="G78" s="19"/>
      <c r="H78" s="19"/>
      <c r="I78" s="59">
        <f t="shared" si="1"/>
        <v>0</v>
      </c>
      <c r="J78" s="18"/>
      <c r="K78" s="18"/>
      <c r="L78" s="18"/>
      <c r="M78" s="18"/>
      <c r="N78" s="18"/>
      <c r="O78" s="18"/>
      <c r="P78" s="24"/>
      <c r="Q78" s="18"/>
      <c r="R78" s="18"/>
      <c r="S78" s="18"/>
      <c r="T78" s="18"/>
    </row>
    <row r="79" spans="1:20">
      <c r="A79" s="4">
        <v>75</v>
      </c>
      <c r="B79" s="17"/>
      <c r="C79" s="18"/>
      <c r="D79" s="18"/>
      <c r="E79" s="19"/>
      <c r="F79" s="18"/>
      <c r="G79" s="19"/>
      <c r="H79" s="19"/>
      <c r="I79" s="59">
        <f t="shared" si="1"/>
        <v>0</v>
      </c>
      <c r="J79" s="18"/>
      <c r="K79" s="18"/>
      <c r="L79" s="18"/>
      <c r="M79" s="18"/>
      <c r="N79" s="18"/>
      <c r="O79" s="18"/>
      <c r="P79" s="24"/>
      <c r="Q79" s="18"/>
      <c r="R79" s="18"/>
      <c r="S79" s="18"/>
      <c r="T79" s="18"/>
    </row>
    <row r="80" spans="1:20">
      <c r="A80" s="4">
        <v>76</v>
      </c>
      <c r="B80" s="17"/>
      <c r="C80" s="18"/>
      <c r="D80" s="18"/>
      <c r="E80" s="19"/>
      <c r="F80" s="18"/>
      <c r="G80" s="19"/>
      <c r="H80" s="19"/>
      <c r="I80" s="59">
        <f t="shared" si="1"/>
        <v>0</v>
      </c>
      <c r="J80" s="18"/>
      <c r="K80" s="18"/>
      <c r="L80" s="18"/>
      <c r="M80" s="18"/>
      <c r="N80" s="18"/>
      <c r="O80" s="18"/>
      <c r="P80" s="24"/>
      <c r="Q80" s="18"/>
      <c r="R80" s="18"/>
      <c r="S80" s="18"/>
      <c r="T80" s="18"/>
    </row>
    <row r="81" spans="1:20">
      <c r="A81" s="4">
        <v>77</v>
      </c>
      <c r="B81" s="17"/>
      <c r="C81" s="18"/>
      <c r="D81" s="18"/>
      <c r="E81" s="19"/>
      <c r="F81" s="18"/>
      <c r="G81" s="19"/>
      <c r="H81" s="19"/>
      <c r="I81" s="59">
        <f t="shared" si="1"/>
        <v>0</v>
      </c>
      <c r="J81" s="18"/>
      <c r="K81" s="18"/>
      <c r="L81" s="18"/>
      <c r="M81" s="18"/>
      <c r="N81" s="18"/>
      <c r="O81" s="18"/>
      <c r="P81" s="24"/>
      <c r="Q81" s="18"/>
      <c r="R81" s="18"/>
      <c r="S81" s="18"/>
      <c r="T81" s="18"/>
    </row>
    <row r="82" spans="1:20">
      <c r="A82" s="4">
        <v>78</v>
      </c>
      <c r="B82" s="17"/>
      <c r="C82" s="18"/>
      <c r="D82" s="18"/>
      <c r="E82" s="19"/>
      <c r="F82" s="18"/>
      <c r="G82" s="19"/>
      <c r="H82" s="19"/>
      <c r="I82" s="59">
        <f t="shared" si="1"/>
        <v>0</v>
      </c>
      <c r="J82" s="18"/>
      <c r="K82" s="18"/>
      <c r="L82" s="18"/>
      <c r="M82" s="18"/>
      <c r="N82" s="18"/>
      <c r="O82" s="18"/>
      <c r="P82" s="24"/>
      <c r="Q82" s="18"/>
      <c r="R82" s="18"/>
      <c r="S82" s="18"/>
      <c r="T82" s="18"/>
    </row>
    <row r="83" spans="1:20">
      <c r="A83" s="4">
        <v>79</v>
      </c>
      <c r="B83" s="17"/>
      <c r="C83" s="18"/>
      <c r="D83" s="18"/>
      <c r="E83" s="19"/>
      <c r="F83" s="18"/>
      <c r="G83" s="19"/>
      <c r="H83" s="19"/>
      <c r="I83" s="59">
        <f t="shared" si="1"/>
        <v>0</v>
      </c>
      <c r="J83" s="18"/>
      <c r="K83" s="18"/>
      <c r="L83" s="18"/>
      <c r="M83" s="18"/>
      <c r="N83" s="18"/>
      <c r="O83" s="18"/>
      <c r="P83" s="24"/>
      <c r="Q83" s="18"/>
      <c r="R83" s="18"/>
      <c r="S83" s="18"/>
      <c r="T83" s="18"/>
    </row>
    <row r="84" spans="1:20">
      <c r="A84" s="4">
        <v>80</v>
      </c>
      <c r="B84" s="17"/>
      <c r="C84" s="18"/>
      <c r="D84" s="18"/>
      <c r="E84" s="19"/>
      <c r="F84" s="18"/>
      <c r="G84" s="19"/>
      <c r="H84" s="19"/>
      <c r="I84" s="59">
        <f t="shared" si="1"/>
        <v>0</v>
      </c>
      <c r="J84" s="18"/>
      <c r="K84" s="18"/>
      <c r="L84" s="18"/>
      <c r="M84" s="18"/>
      <c r="N84" s="18"/>
      <c r="O84" s="18"/>
      <c r="P84" s="24"/>
      <c r="Q84" s="18"/>
      <c r="R84" s="18"/>
      <c r="S84" s="18"/>
      <c r="T84" s="18"/>
    </row>
    <row r="85" spans="1:20">
      <c r="A85" s="4">
        <v>81</v>
      </c>
      <c r="B85" s="17"/>
      <c r="C85" s="18"/>
      <c r="D85" s="18"/>
      <c r="E85" s="19"/>
      <c r="F85" s="18"/>
      <c r="G85" s="19"/>
      <c r="H85" s="19"/>
      <c r="I85" s="59">
        <f t="shared" si="1"/>
        <v>0</v>
      </c>
      <c r="J85" s="18"/>
      <c r="K85" s="18"/>
      <c r="L85" s="18"/>
      <c r="M85" s="18"/>
      <c r="N85" s="18"/>
      <c r="O85" s="18"/>
      <c r="P85" s="24"/>
      <c r="Q85" s="18"/>
      <c r="R85" s="18"/>
      <c r="S85" s="18"/>
      <c r="T85" s="18"/>
    </row>
    <row r="86" spans="1:20">
      <c r="A86" s="4">
        <v>82</v>
      </c>
      <c r="B86" s="17"/>
      <c r="C86" s="18"/>
      <c r="D86" s="18"/>
      <c r="E86" s="19"/>
      <c r="F86" s="18"/>
      <c r="G86" s="19"/>
      <c r="H86" s="19"/>
      <c r="I86" s="59">
        <f t="shared" si="1"/>
        <v>0</v>
      </c>
      <c r="J86" s="18"/>
      <c r="K86" s="18"/>
      <c r="L86" s="18"/>
      <c r="M86" s="18"/>
      <c r="N86" s="18"/>
      <c r="O86" s="18"/>
      <c r="P86" s="24"/>
      <c r="Q86" s="18"/>
      <c r="R86" s="18"/>
      <c r="S86" s="18"/>
      <c r="T86" s="18"/>
    </row>
    <row r="87" spans="1:20">
      <c r="A87" s="4">
        <v>83</v>
      </c>
      <c r="B87" s="17"/>
      <c r="C87" s="18"/>
      <c r="D87" s="18"/>
      <c r="E87" s="19"/>
      <c r="F87" s="18"/>
      <c r="G87" s="19"/>
      <c r="H87" s="19"/>
      <c r="I87" s="59">
        <f t="shared" si="1"/>
        <v>0</v>
      </c>
      <c r="J87" s="18"/>
      <c r="K87" s="18"/>
      <c r="L87" s="18"/>
      <c r="M87" s="18"/>
      <c r="N87" s="18"/>
      <c r="O87" s="18"/>
      <c r="P87" s="24"/>
      <c r="Q87" s="18"/>
      <c r="R87" s="18"/>
      <c r="S87" s="18"/>
      <c r="T87" s="18"/>
    </row>
    <row r="88" spans="1:20">
      <c r="A88" s="4">
        <v>84</v>
      </c>
      <c r="B88" s="17"/>
      <c r="C88" s="18"/>
      <c r="D88" s="18"/>
      <c r="E88" s="19"/>
      <c r="F88" s="18"/>
      <c r="G88" s="19"/>
      <c r="H88" s="19"/>
      <c r="I88" s="59">
        <f t="shared" si="1"/>
        <v>0</v>
      </c>
      <c r="J88" s="18"/>
      <c r="K88" s="18"/>
      <c r="L88" s="18"/>
      <c r="M88" s="18"/>
      <c r="N88" s="18"/>
      <c r="O88" s="18"/>
      <c r="P88" s="24"/>
      <c r="Q88" s="18"/>
      <c r="R88" s="18"/>
      <c r="S88" s="18"/>
      <c r="T88" s="18"/>
    </row>
    <row r="89" spans="1:20">
      <c r="A89" s="4">
        <v>85</v>
      </c>
      <c r="B89" s="17"/>
      <c r="C89" s="18"/>
      <c r="D89" s="18"/>
      <c r="E89" s="19"/>
      <c r="F89" s="18"/>
      <c r="G89" s="19"/>
      <c r="H89" s="19"/>
      <c r="I89" s="59">
        <f t="shared" si="1"/>
        <v>0</v>
      </c>
      <c r="J89" s="18"/>
      <c r="K89" s="18"/>
      <c r="L89" s="18"/>
      <c r="M89" s="18"/>
      <c r="N89" s="18"/>
      <c r="O89" s="18"/>
      <c r="P89" s="24"/>
      <c r="Q89" s="18"/>
      <c r="R89" s="18"/>
      <c r="S89" s="18"/>
      <c r="T89" s="18"/>
    </row>
    <row r="90" spans="1:20">
      <c r="A90" s="4">
        <v>86</v>
      </c>
      <c r="B90" s="17"/>
      <c r="C90" s="18"/>
      <c r="D90" s="18"/>
      <c r="E90" s="19"/>
      <c r="F90" s="18"/>
      <c r="G90" s="19"/>
      <c r="H90" s="19"/>
      <c r="I90" s="59">
        <f t="shared" si="1"/>
        <v>0</v>
      </c>
      <c r="J90" s="18"/>
      <c r="K90" s="18"/>
      <c r="L90" s="18"/>
      <c r="M90" s="18"/>
      <c r="N90" s="18"/>
      <c r="O90" s="18"/>
      <c r="P90" s="24"/>
      <c r="Q90" s="18"/>
      <c r="R90" s="18"/>
      <c r="S90" s="18"/>
      <c r="T90" s="18"/>
    </row>
    <row r="91" spans="1:20">
      <c r="A91" s="4">
        <v>87</v>
      </c>
      <c r="B91" s="17"/>
      <c r="C91" s="18"/>
      <c r="D91" s="18"/>
      <c r="E91" s="19"/>
      <c r="F91" s="18"/>
      <c r="G91" s="19"/>
      <c r="H91" s="19"/>
      <c r="I91" s="59">
        <f t="shared" si="1"/>
        <v>0</v>
      </c>
      <c r="J91" s="18"/>
      <c r="K91" s="18"/>
      <c r="L91" s="18"/>
      <c r="M91" s="18"/>
      <c r="N91" s="18"/>
      <c r="O91" s="18"/>
      <c r="P91" s="24"/>
      <c r="Q91" s="18"/>
      <c r="R91" s="18"/>
      <c r="S91" s="18"/>
      <c r="T91" s="18"/>
    </row>
    <row r="92" spans="1:20">
      <c r="A92" s="4">
        <v>88</v>
      </c>
      <c r="B92" s="17"/>
      <c r="C92" s="18"/>
      <c r="D92" s="18"/>
      <c r="E92" s="19"/>
      <c r="F92" s="18"/>
      <c r="G92" s="19"/>
      <c r="H92" s="19"/>
      <c r="I92" s="59">
        <f t="shared" si="1"/>
        <v>0</v>
      </c>
      <c r="J92" s="18"/>
      <c r="K92" s="18"/>
      <c r="L92" s="18"/>
      <c r="M92" s="18"/>
      <c r="N92" s="18"/>
      <c r="O92" s="18"/>
      <c r="P92" s="24"/>
      <c r="Q92" s="18"/>
      <c r="R92" s="18"/>
      <c r="S92" s="18"/>
      <c r="T92" s="18"/>
    </row>
    <row r="93" spans="1:20">
      <c r="A93" s="4">
        <v>89</v>
      </c>
      <c r="B93" s="17"/>
      <c r="C93" s="18"/>
      <c r="D93" s="18"/>
      <c r="E93" s="19"/>
      <c r="F93" s="18"/>
      <c r="G93" s="19"/>
      <c r="H93" s="19"/>
      <c r="I93" s="59">
        <f t="shared" si="1"/>
        <v>0</v>
      </c>
      <c r="J93" s="18"/>
      <c r="K93" s="18"/>
      <c r="L93" s="18"/>
      <c r="M93" s="18"/>
      <c r="N93" s="18"/>
      <c r="O93" s="18"/>
      <c r="P93" s="24"/>
      <c r="Q93" s="18"/>
      <c r="R93" s="18"/>
      <c r="S93" s="18"/>
      <c r="T93" s="18"/>
    </row>
    <row r="94" spans="1:20">
      <c r="A94" s="4">
        <v>90</v>
      </c>
      <c r="B94" s="17"/>
      <c r="C94" s="18"/>
      <c r="D94" s="18"/>
      <c r="E94" s="19"/>
      <c r="F94" s="18"/>
      <c r="G94" s="19"/>
      <c r="H94" s="19"/>
      <c r="I94" s="59">
        <f t="shared" si="1"/>
        <v>0</v>
      </c>
      <c r="J94" s="18"/>
      <c r="K94" s="18"/>
      <c r="L94" s="18"/>
      <c r="M94" s="18"/>
      <c r="N94" s="18"/>
      <c r="O94" s="18"/>
      <c r="P94" s="24"/>
      <c r="Q94" s="18"/>
      <c r="R94" s="18"/>
      <c r="S94" s="18"/>
      <c r="T94" s="18"/>
    </row>
    <row r="95" spans="1:20">
      <c r="A95" s="4">
        <v>91</v>
      </c>
      <c r="B95" s="17"/>
      <c r="C95" s="18"/>
      <c r="D95" s="18"/>
      <c r="E95" s="19"/>
      <c r="F95" s="18"/>
      <c r="G95" s="19"/>
      <c r="H95" s="19"/>
      <c r="I95" s="59">
        <f t="shared" si="1"/>
        <v>0</v>
      </c>
      <c r="J95" s="18"/>
      <c r="K95" s="18"/>
      <c r="L95" s="18"/>
      <c r="M95" s="18"/>
      <c r="N95" s="18"/>
      <c r="O95" s="18"/>
      <c r="P95" s="24"/>
      <c r="Q95" s="18"/>
      <c r="R95" s="18"/>
      <c r="S95" s="18"/>
      <c r="T95" s="18"/>
    </row>
    <row r="96" spans="1:20">
      <c r="A96" s="4">
        <v>92</v>
      </c>
      <c r="B96" s="17"/>
      <c r="C96" s="18"/>
      <c r="D96" s="18"/>
      <c r="E96" s="19"/>
      <c r="F96" s="18"/>
      <c r="G96" s="19"/>
      <c r="H96" s="19"/>
      <c r="I96" s="59">
        <f t="shared" si="1"/>
        <v>0</v>
      </c>
      <c r="J96" s="18"/>
      <c r="K96" s="18"/>
      <c r="L96" s="18"/>
      <c r="M96" s="18"/>
      <c r="N96" s="18"/>
      <c r="O96" s="18"/>
      <c r="P96" s="24"/>
      <c r="Q96" s="18"/>
      <c r="R96" s="18"/>
      <c r="S96" s="18"/>
      <c r="T96" s="18"/>
    </row>
    <row r="97" spans="1:20">
      <c r="A97" s="4">
        <v>93</v>
      </c>
      <c r="B97" s="17"/>
      <c r="C97" s="18"/>
      <c r="D97" s="18"/>
      <c r="E97" s="19"/>
      <c r="F97" s="18"/>
      <c r="G97" s="19"/>
      <c r="H97" s="19"/>
      <c r="I97" s="59">
        <f t="shared" si="1"/>
        <v>0</v>
      </c>
      <c r="J97" s="18"/>
      <c r="K97" s="18"/>
      <c r="L97" s="18"/>
      <c r="M97" s="18"/>
      <c r="N97" s="18"/>
      <c r="O97" s="18"/>
      <c r="P97" s="24"/>
      <c r="Q97" s="18"/>
      <c r="R97" s="18"/>
      <c r="S97" s="18"/>
      <c r="T97" s="18"/>
    </row>
    <row r="98" spans="1:20">
      <c r="A98" s="4">
        <v>94</v>
      </c>
      <c r="B98" s="17"/>
      <c r="C98" s="48"/>
      <c r="D98" s="48"/>
      <c r="E98" s="19"/>
      <c r="F98" s="48"/>
      <c r="G98" s="19"/>
      <c r="H98" s="19"/>
      <c r="I98" s="59">
        <f t="shared" si="1"/>
        <v>0</v>
      </c>
      <c r="J98" s="48"/>
      <c r="K98" s="48"/>
      <c r="L98" s="48"/>
      <c r="M98" s="48"/>
      <c r="N98" s="48"/>
      <c r="O98" s="48"/>
      <c r="P98" s="24"/>
      <c r="Q98" s="18"/>
      <c r="R98" s="18"/>
      <c r="S98" s="18"/>
      <c r="T98" s="18"/>
    </row>
    <row r="99" spans="1:20">
      <c r="A99" s="4">
        <v>95</v>
      </c>
      <c r="B99" s="17"/>
      <c r="C99" s="18"/>
      <c r="D99" s="18"/>
      <c r="E99" s="19"/>
      <c r="F99" s="18"/>
      <c r="G99" s="19"/>
      <c r="H99" s="19"/>
      <c r="I99" s="59">
        <f t="shared" si="1"/>
        <v>0</v>
      </c>
      <c r="J99" s="18"/>
      <c r="K99" s="18"/>
      <c r="L99" s="18"/>
      <c r="M99" s="18"/>
      <c r="N99" s="18"/>
      <c r="O99" s="18"/>
      <c r="P99" s="24"/>
      <c r="Q99" s="18"/>
      <c r="R99" s="18"/>
      <c r="S99" s="18"/>
      <c r="T99" s="18"/>
    </row>
    <row r="100" spans="1:20">
      <c r="A100" s="4">
        <v>96</v>
      </c>
      <c r="B100" s="17"/>
      <c r="C100" s="18"/>
      <c r="D100" s="18"/>
      <c r="E100" s="19"/>
      <c r="F100" s="18"/>
      <c r="G100" s="19"/>
      <c r="H100" s="19"/>
      <c r="I100" s="59">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9">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COUNTIFS(C6:C164,"*")</f>
        <v>63</v>
      </c>
      <c r="D165" s="21"/>
      <c r="E165" s="13"/>
      <c r="F165" s="21"/>
      <c r="G165" s="58">
        <f>SUM(G6:G164)</f>
        <v>1765</v>
      </c>
      <c r="H165" s="58">
        <f>SUM(H6:H164)</f>
        <v>1830</v>
      </c>
      <c r="I165" s="58">
        <f>SUM(I6:I164)</f>
        <v>3595</v>
      </c>
      <c r="J165" s="21"/>
      <c r="K165" s="21"/>
      <c r="L165" s="21"/>
      <c r="M165" s="21"/>
      <c r="N165" s="21"/>
      <c r="O165" s="21"/>
      <c r="P165" s="14"/>
      <c r="Q165" s="21"/>
      <c r="R165" s="21"/>
      <c r="S165" s="21"/>
      <c r="T165" s="12"/>
    </row>
    <row r="166" spans="1:20">
      <c r="A166" s="44" t="s">
        <v>62</v>
      </c>
      <c r="B166" s="10">
        <f>COUNTIF(B$5:B$164,"Team 1")</f>
        <v>32</v>
      </c>
      <c r="C166" s="44" t="s">
        <v>25</v>
      </c>
      <c r="D166" s="10">
        <f>COUNTIF(D6:D164,"Anganwadi")</f>
        <v>37</v>
      </c>
    </row>
    <row r="167" spans="1:20">
      <c r="A167" s="44" t="s">
        <v>63</v>
      </c>
      <c r="B167" s="10">
        <f>COUNTIF(B$6:B$164,"Team 2")</f>
        <v>32</v>
      </c>
      <c r="C167" s="44" t="s">
        <v>23</v>
      </c>
      <c r="D167" s="10">
        <f>COUNTIF(D6:D164,"School")</f>
        <v>26</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activeCell="M9" sqref="M9"/>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88" t="s">
        <v>71</v>
      </c>
      <c r="B1" s="188"/>
      <c r="C1" s="188"/>
      <c r="D1" s="188"/>
      <c r="E1" s="188"/>
      <c r="F1" s="189"/>
      <c r="G1" s="189"/>
      <c r="H1" s="189"/>
      <c r="I1" s="189"/>
      <c r="J1" s="189"/>
    </row>
    <row r="2" spans="1:11" ht="25.5">
      <c r="A2" s="190" t="s">
        <v>0</v>
      </c>
      <c r="B2" s="191"/>
      <c r="C2" s="192" t="str">
        <f>'Block at a Glance'!C2:D2</f>
        <v>ASSAM</v>
      </c>
      <c r="D2" s="193"/>
      <c r="E2" s="27" t="s">
        <v>1</v>
      </c>
      <c r="F2" s="194" t="s">
        <v>88</v>
      </c>
      <c r="G2" s="195"/>
      <c r="H2" s="28" t="s">
        <v>24</v>
      </c>
      <c r="I2" s="194" t="s">
        <v>89</v>
      </c>
      <c r="J2" s="195"/>
    </row>
    <row r="3" spans="1:11" ht="28.5" customHeight="1">
      <c r="A3" s="199" t="s">
        <v>66</v>
      </c>
      <c r="B3" s="199"/>
      <c r="C3" s="199"/>
      <c r="D3" s="199"/>
      <c r="E3" s="199"/>
      <c r="F3" s="199"/>
      <c r="G3" s="199"/>
      <c r="H3" s="199"/>
      <c r="I3" s="199"/>
      <c r="J3" s="199"/>
    </row>
    <row r="4" spans="1:11">
      <c r="A4" s="198" t="s">
        <v>27</v>
      </c>
      <c r="B4" s="197" t="s">
        <v>28</v>
      </c>
      <c r="C4" s="196" t="s">
        <v>29</v>
      </c>
      <c r="D4" s="196" t="s">
        <v>36</v>
      </c>
      <c r="E4" s="196"/>
      <c r="F4" s="196"/>
      <c r="G4" s="196" t="s">
        <v>30</v>
      </c>
      <c r="H4" s="196" t="s">
        <v>37</v>
      </c>
      <c r="I4" s="196"/>
      <c r="J4" s="196"/>
    </row>
    <row r="5" spans="1:11" ht="22.5" customHeight="1">
      <c r="A5" s="198"/>
      <c r="B5" s="197"/>
      <c r="C5" s="196"/>
      <c r="D5" s="29" t="s">
        <v>9</v>
      </c>
      <c r="E5" s="29" t="s">
        <v>10</v>
      </c>
      <c r="F5" s="29" t="s">
        <v>11</v>
      </c>
      <c r="G5" s="196"/>
      <c r="H5" s="29" t="s">
        <v>9</v>
      </c>
      <c r="I5" s="29" t="s">
        <v>10</v>
      </c>
      <c r="J5" s="29" t="s">
        <v>11</v>
      </c>
    </row>
    <row r="6" spans="1:11" ht="22.5" customHeight="1">
      <c r="A6" s="45">
        <v>1</v>
      </c>
      <c r="B6" s="60">
        <v>43556</v>
      </c>
      <c r="C6" s="31">
        <f>COUNTIFS('April-19'!D$5:D$164,"Anganwadi")</f>
        <v>32</v>
      </c>
      <c r="D6" s="32">
        <f>SUMIF('April-19'!$D$5:$D$164,"Anganwadi",'April-19'!$G$5:$G$164)</f>
        <v>801</v>
      </c>
      <c r="E6" s="32">
        <f>SUMIF('April-19'!$D$5:$D$164,"Anganwadi",'April-19'!$H$5:$H$164)</f>
        <v>816</v>
      </c>
      <c r="F6" s="32">
        <f>+D6+E6</f>
        <v>1617</v>
      </c>
      <c r="G6" s="31">
        <f>COUNTIF('April-19'!D5:D164,"School")</f>
        <v>33</v>
      </c>
      <c r="H6" s="32">
        <f>SUMIF('April-19'!$D$5:$D$164,"School",'April-19'!$G$5:$G$164)</f>
        <v>971</v>
      </c>
      <c r="I6" s="32">
        <f>SUMIF('April-19'!$D$5:$D$164,"School",'April-19'!$H$5:$H$164)</f>
        <v>1007</v>
      </c>
      <c r="J6" s="32">
        <f>+H6+I6</f>
        <v>1978</v>
      </c>
      <c r="K6" s="33"/>
    </row>
    <row r="7" spans="1:11" ht="22.5" customHeight="1">
      <c r="A7" s="30">
        <v>2</v>
      </c>
      <c r="B7" s="61">
        <v>43601</v>
      </c>
      <c r="C7" s="31">
        <f>COUNTIF('May-19'!D5:D164,"Anganwadi")</f>
        <v>36</v>
      </c>
      <c r="D7" s="32">
        <f>SUMIF('May-19'!$D$5:$D$164,"Anganwadi",'May-19'!$G$5:$G$164)</f>
        <v>843</v>
      </c>
      <c r="E7" s="32">
        <f>SUMIF('May-19'!$D$5:$D$164,"Anganwadi",'May-19'!$H$5:$H$164)</f>
        <v>861</v>
      </c>
      <c r="F7" s="32">
        <f t="shared" ref="F7:F11" si="0">+D7+E7</f>
        <v>1704</v>
      </c>
      <c r="G7" s="31">
        <f>COUNTIF('May-19'!D5:D164,"School")</f>
        <v>35</v>
      </c>
      <c r="H7" s="32">
        <f>SUMIF('May-19'!$D$5:$D$164,"School",'May-19'!$G$5:$G$164)</f>
        <v>1428</v>
      </c>
      <c r="I7" s="32">
        <f>SUMIF('May-19'!$D$5:$D$164,"School",'May-19'!$H$5:$H$164)</f>
        <v>1400</v>
      </c>
      <c r="J7" s="32">
        <f t="shared" ref="J7:J11" si="1">+H7+I7</f>
        <v>2828</v>
      </c>
    </row>
    <row r="8" spans="1:11" ht="22.5" customHeight="1">
      <c r="A8" s="30">
        <v>3</v>
      </c>
      <c r="B8" s="61">
        <v>43632</v>
      </c>
      <c r="C8" s="31">
        <f>COUNTIF('Jun-19'!D5:D164,"Anganwadi")</f>
        <v>25</v>
      </c>
      <c r="D8" s="32">
        <f>SUMIF('Jun-19'!$D$5:$D$164,"Anganwadi",'Jun-19'!$G$5:$G$164)</f>
        <v>573</v>
      </c>
      <c r="E8" s="32">
        <f>SUMIF('Jun-19'!$D$5:$D$164,"Anganwadi",'Jun-19'!$H$5:$H$164)</f>
        <v>556</v>
      </c>
      <c r="F8" s="32">
        <f t="shared" si="0"/>
        <v>1129</v>
      </c>
      <c r="G8" s="31">
        <f>COUNTIF('Jun-19'!D5:D164,"School")</f>
        <v>35</v>
      </c>
      <c r="H8" s="32">
        <f>SUMIF('Jun-19'!$D$5:$D$164,"School",'Jun-19'!$G$5:$G$164)</f>
        <v>893</v>
      </c>
      <c r="I8" s="32">
        <f>SUMIF('Jun-19'!$D$5:$D$164,"School",'Jun-19'!$H$5:$H$164)</f>
        <v>882</v>
      </c>
      <c r="J8" s="32">
        <f t="shared" si="1"/>
        <v>1775</v>
      </c>
    </row>
    <row r="9" spans="1:11" ht="22.5" customHeight="1">
      <c r="A9" s="30">
        <v>4</v>
      </c>
      <c r="B9" s="61">
        <v>43662</v>
      </c>
      <c r="C9" s="31">
        <f>COUNTIF('Jul-19'!D5:D164,"Anganwadi")</f>
        <v>80</v>
      </c>
      <c r="D9" s="32">
        <f>SUMIF('Jul-19'!$D$5:$D$164,"Anganwadi",'Jul-19'!$G$5:$G$164)</f>
        <v>2034</v>
      </c>
      <c r="E9" s="32">
        <f>SUMIF('Jul-19'!$D$5:$D$164,"Anganwadi",'Jul-19'!$H$5:$H$164)</f>
        <v>2007</v>
      </c>
      <c r="F9" s="32">
        <f t="shared" si="0"/>
        <v>4041</v>
      </c>
      <c r="G9" s="31">
        <f>COUNTIF('Jul-19'!D5:D164,"School")</f>
        <v>0</v>
      </c>
      <c r="H9" s="32">
        <f>SUMIF('Jul-19'!$D$5:$D$164,"School",'Jul-19'!$G$5:$G$164)</f>
        <v>0</v>
      </c>
      <c r="I9" s="32">
        <f>SUMIF('Jul-19'!$D$5:$D$164,"School",'Jul-19'!$H$5:$H$164)</f>
        <v>0</v>
      </c>
      <c r="J9" s="32">
        <f t="shared" si="1"/>
        <v>0</v>
      </c>
    </row>
    <row r="10" spans="1:11" ht="22.5" customHeight="1">
      <c r="A10" s="30">
        <v>5</v>
      </c>
      <c r="B10" s="61">
        <v>43693</v>
      </c>
      <c r="C10" s="31">
        <f>COUNTIF('Aug-19'!D5:D164,"Anganwadi")</f>
        <v>25</v>
      </c>
      <c r="D10" s="32">
        <f>SUMIF('Aug-19'!$D$5:$D$164,"Anganwadi",'Aug-19'!$G$5:$G$164)</f>
        <v>756</v>
      </c>
      <c r="E10" s="32">
        <f>SUMIF('Aug-19'!$D$5:$D$164,"Anganwadi",'Aug-19'!$H$5:$H$164)</f>
        <v>731</v>
      </c>
      <c r="F10" s="32">
        <f t="shared" si="0"/>
        <v>1487</v>
      </c>
      <c r="G10" s="31">
        <f>COUNTIF('Aug-19'!D5:D164,"School")</f>
        <v>29</v>
      </c>
      <c r="H10" s="32">
        <f>SUMIF('Aug-19'!$D$5:$D$164,"School",'Aug-19'!$G$5:$G$164)</f>
        <v>791</v>
      </c>
      <c r="I10" s="32">
        <f>SUMIF('Aug-19'!$D$5:$D$164,"School",'Aug-19'!$H$5:$H$164)</f>
        <v>876</v>
      </c>
      <c r="J10" s="32">
        <f t="shared" si="1"/>
        <v>1667</v>
      </c>
    </row>
    <row r="11" spans="1:11" ht="22.5" customHeight="1">
      <c r="A11" s="30">
        <v>6</v>
      </c>
      <c r="B11" s="61">
        <v>43724</v>
      </c>
      <c r="C11" s="31">
        <f>COUNTIF('Sep-19'!D6:D164,"Anganwadi")</f>
        <v>37</v>
      </c>
      <c r="D11" s="32">
        <f>SUMIF('Sep-19'!$D$6:$D$164,"Anganwadi",'Sep-19'!$G$6:$G$164)</f>
        <v>1079</v>
      </c>
      <c r="E11" s="32">
        <f>SUMIF('Sep-19'!$D$6:$D$164,"Anganwadi",'Sep-19'!$H$6:$H$164)</f>
        <v>1065</v>
      </c>
      <c r="F11" s="32">
        <f t="shared" si="0"/>
        <v>2144</v>
      </c>
      <c r="G11" s="31">
        <f>COUNTIF('Sep-19'!D6:D164,"School")</f>
        <v>26</v>
      </c>
      <c r="H11" s="32">
        <f>SUMIF('Sep-19'!$D$6:$D$164,"School",'Sep-19'!$G$6:$G$164)</f>
        <v>686</v>
      </c>
      <c r="I11" s="32">
        <f>SUMIF('Sep-19'!$D$6:$D$164,"School",'Sep-19'!$H$6:$H$164)</f>
        <v>765</v>
      </c>
      <c r="J11" s="32">
        <f t="shared" si="1"/>
        <v>1451</v>
      </c>
    </row>
    <row r="12" spans="1:11" ht="19.5" customHeight="1">
      <c r="A12" s="187" t="s">
        <v>38</v>
      </c>
      <c r="B12" s="187"/>
      <c r="C12" s="34">
        <f>SUM(C6:C11)</f>
        <v>235</v>
      </c>
      <c r="D12" s="34">
        <f t="shared" ref="D12:J12" si="2">SUM(D6:D11)</f>
        <v>6086</v>
      </c>
      <c r="E12" s="34">
        <f t="shared" si="2"/>
        <v>6036</v>
      </c>
      <c r="F12" s="34">
        <f t="shared" si="2"/>
        <v>12122</v>
      </c>
      <c r="G12" s="34">
        <f t="shared" si="2"/>
        <v>158</v>
      </c>
      <c r="H12" s="34">
        <f t="shared" si="2"/>
        <v>4769</v>
      </c>
      <c r="I12" s="34">
        <f t="shared" si="2"/>
        <v>4930</v>
      </c>
      <c r="J12" s="34">
        <f t="shared" si="2"/>
        <v>9699</v>
      </c>
    </row>
    <row r="14" spans="1:11">
      <c r="A14" s="203" t="s">
        <v>67</v>
      </c>
      <c r="B14" s="203"/>
      <c r="C14" s="203"/>
      <c r="D14" s="203"/>
      <c r="E14" s="203"/>
      <c r="F14" s="203"/>
    </row>
    <row r="15" spans="1:11" ht="82.5">
      <c r="A15" s="43" t="s">
        <v>27</v>
      </c>
      <c r="B15" s="42" t="s">
        <v>28</v>
      </c>
      <c r="C15" s="46" t="s">
        <v>64</v>
      </c>
      <c r="D15" s="41" t="s">
        <v>29</v>
      </c>
      <c r="E15" s="41" t="s">
        <v>30</v>
      </c>
      <c r="F15" s="41" t="s">
        <v>65</v>
      </c>
    </row>
    <row r="16" spans="1:11">
      <c r="A16" s="206">
        <v>1</v>
      </c>
      <c r="B16" s="204">
        <v>43571</v>
      </c>
      <c r="C16" s="47" t="s">
        <v>62</v>
      </c>
      <c r="D16" s="31">
        <f>COUNTIFS('April-19'!B$5:B$164,"Team 1",'April-19'!D$5:D$164,"Anganwadi")</f>
        <v>17</v>
      </c>
      <c r="E16" s="31">
        <f>COUNTIFS('April-19'!B$5:B$164,"Team 1",'April-19'!D$5:D$164,"School")</f>
        <v>17</v>
      </c>
      <c r="F16" s="32">
        <f>SUMIF('April-19'!$B$5:$B$164,"Team 1",'April-19'!$I$5:$I$164)</f>
        <v>1669</v>
      </c>
    </row>
    <row r="17" spans="1:6">
      <c r="A17" s="207"/>
      <c r="B17" s="205"/>
      <c r="C17" s="47" t="s">
        <v>63</v>
      </c>
      <c r="D17" s="31">
        <f>COUNTIFS('April-19'!B$5:B$164,"Team 2",'April-19'!D$5:D$164,"Anganwadi")</f>
        <v>15</v>
      </c>
      <c r="E17" s="31">
        <f>COUNTIFS('April-19'!B$5:B$164,"Team 2",'April-19'!D$5:D$164,"School")</f>
        <v>16</v>
      </c>
      <c r="F17" s="32">
        <f>SUMIF('April-19'!$B$5:$B$164,"Team 2",'April-19'!$I$5:$I$164)</f>
        <v>1926</v>
      </c>
    </row>
    <row r="18" spans="1:6">
      <c r="A18" s="206">
        <v>2</v>
      </c>
      <c r="B18" s="204">
        <v>43601</v>
      </c>
      <c r="C18" s="47" t="s">
        <v>62</v>
      </c>
      <c r="D18" s="31">
        <f>COUNTIFS('May-19'!B$5:B$164,"Team 1",'May-19'!D$5:D$164,"Anganwadi")</f>
        <v>15</v>
      </c>
      <c r="E18" s="31">
        <f>COUNTIFS('May-19'!B$5:B$164,"Team 1",'May-19'!D$5:D$164,"School")</f>
        <v>18</v>
      </c>
      <c r="F18" s="32">
        <f>SUMIF('May-19'!$B$5:$B$164,"Team 1",'May-19'!$I$5:$I$164)</f>
        <v>1949</v>
      </c>
    </row>
    <row r="19" spans="1:6">
      <c r="A19" s="207"/>
      <c r="B19" s="205"/>
      <c r="C19" s="47" t="s">
        <v>63</v>
      </c>
      <c r="D19" s="31">
        <f>COUNTIFS('May-19'!B$5:B$164,"Team 2",'May-19'!D$5:D$164,"Anganwadi")</f>
        <v>20</v>
      </c>
      <c r="E19" s="31">
        <f>COUNTIFS('May-19'!B$5:B$164,"Team 2",'May-19'!D$5:D$164,"School")</f>
        <v>17</v>
      </c>
      <c r="F19" s="32">
        <f>SUMIF('May-19'!$B$5:$B$164,"Team 2",'May-19'!$I$5:$I$164)</f>
        <v>2949</v>
      </c>
    </row>
    <row r="20" spans="1:6">
      <c r="A20" s="206">
        <v>3</v>
      </c>
      <c r="B20" s="204">
        <v>43632</v>
      </c>
      <c r="C20" s="47" t="s">
        <v>62</v>
      </c>
      <c r="D20" s="31">
        <f>COUNTIFS('Jun-19'!B$5:B$164,"Team 1",'Jun-19'!D$5:D$164,"Anganwadi")</f>
        <v>10</v>
      </c>
      <c r="E20" s="31">
        <f>COUNTIFS('Jun-19'!B$5:B$164,"Team 1",'Jun-19'!D$5:D$164,"School")</f>
        <v>20</v>
      </c>
      <c r="F20" s="32">
        <f>SUMIF('Jun-19'!$B$5:$B$164,"Team 1",'Jun-19'!$I$5:$I$164)</f>
        <v>1466</v>
      </c>
    </row>
    <row r="21" spans="1:6">
      <c r="A21" s="207"/>
      <c r="B21" s="205"/>
      <c r="C21" s="47" t="s">
        <v>63</v>
      </c>
      <c r="D21" s="31">
        <f>COUNTIFS('Jun-19'!B$5:B$164,"Team 2",'Jun-19'!D$5:D$164,"Anganwadi")</f>
        <v>15</v>
      </c>
      <c r="E21" s="31">
        <f>COUNTIFS('Jun-19'!B$5:B$164,"Team 2",'Jun-19'!D$5:D$164,"School")</f>
        <v>15</v>
      </c>
      <c r="F21" s="32">
        <f>SUMIF('Jun-19'!$B$5:$B$164,"Team 2",'Jun-19'!$I$5:$I$164)</f>
        <v>1438</v>
      </c>
    </row>
    <row r="22" spans="1:6">
      <c r="A22" s="206">
        <v>4</v>
      </c>
      <c r="B22" s="204">
        <v>43662</v>
      </c>
      <c r="C22" s="47" t="s">
        <v>62</v>
      </c>
      <c r="D22" s="31">
        <f>COUNTIFS('Jul-19'!B$5:B$164,"Team 1",'Jul-19'!D$5:D$164,"Anganwadi")</f>
        <v>41</v>
      </c>
      <c r="E22" s="31">
        <f>COUNTIFS('Jul-19'!B$5:B$164,"Team 1",'Jul-19'!D$5:D$164,"School")</f>
        <v>0</v>
      </c>
      <c r="F22" s="32">
        <f>SUMIF('Jul-19'!$B$5:$B$164,"Team 1",'Jul-19'!$I$5:$I$164)</f>
        <v>2060</v>
      </c>
    </row>
    <row r="23" spans="1:6">
      <c r="A23" s="207"/>
      <c r="B23" s="205"/>
      <c r="C23" s="47" t="s">
        <v>63</v>
      </c>
      <c r="D23" s="31">
        <f>COUNTIFS('Jul-19'!B$5:B$164,"Team 2",'Jul-19'!D$5:D$164,"Anganwadi")</f>
        <v>39</v>
      </c>
      <c r="E23" s="31">
        <f>COUNTIFS('Jul-19'!B$5:B$164,"Team 2",'Jul-19'!D$5:D$164,"School")</f>
        <v>0</v>
      </c>
      <c r="F23" s="32">
        <f>SUMIF('Jul-19'!$B$5:$B$164,"Team 2",'Jul-19'!$I$5:$I$164)</f>
        <v>1981</v>
      </c>
    </row>
    <row r="24" spans="1:6">
      <c r="A24" s="206">
        <v>5</v>
      </c>
      <c r="B24" s="204">
        <v>43693</v>
      </c>
      <c r="C24" s="47" t="s">
        <v>62</v>
      </c>
      <c r="D24" s="31">
        <f>COUNTIFS('Aug-19'!B$5:B$164,"Team 1",'Aug-19'!D$5:D$164,"Anganwadi")</f>
        <v>12</v>
      </c>
      <c r="E24" s="31">
        <f>COUNTIFS('Aug-19'!B$5:B$164,"Team 1",'Aug-19'!D$5:D$164,"School")</f>
        <v>15</v>
      </c>
      <c r="F24" s="32">
        <f>SUMIF('Aug-19'!$B$5:$B$164,"Team 1",'Aug-19'!$I$5:$I$164)</f>
        <v>1550</v>
      </c>
    </row>
    <row r="25" spans="1:6">
      <c r="A25" s="207"/>
      <c r="B25" s="205"/>
      <c r="C25" s="47" t="s">
        <v>63</v>
      </c>
      <c r="D25" s="31">
        <f>COUNTIFS('Aug-19'!B$5:B$164,"Team 2",'Aug-19'!D$5:D$164,"Anganwadi")</f>
        <v>13</v>
      </c>
      <c r="E25" s="31">
        <f>COUNTIFS('Aug-19'!B$5:B$164,"Team 2",'Aug-19'!D$5:D$164,"School")</f>
        <v>14</v>
      </c>
      <c r="F25" s="32">
        <f>SUMIF('Aug-19'!$B$5:$B$164,"Team 2",'Aug-19'!$I$5:$I$164)</f>
        <v>1604</v>
      </c>
    </row>
    <row r="26" spans="1:6">
      <c r="A26" s="206">
        <v>6</v>
      </c>
      <c r="B26" s="204">
        <v>43724</v>
      </c>
      <c r="C26" s="47" t="s">
        <v>62</v>
      </c>
      <c r="D26" s="31">
        <f>COUNTIFS('Sep-19'!B$5:B$164,"Team 1",'Sep-19'!D$5:D$164,"Anganwadi")</f>
        <v>18</v>
      </c>
      <c r="E26" s="31">
        <f>COUNTIFS('Sep-19'!B$5:B$164,"Team 1",'Sep-19'!D$5:D$164,"School")</f>
        <v>14</v>
      </c>
      <c r="F26" s="32">
        <f>SUMIF('Sep-19'!$B$5:$B$164,"Team 1",'Sep-19'!$I$5:$I$164)</f>
        <v>1831</v>
      </c>
    </row>
    <row r="27" spans="1:6">
      <c r="A27" s="207"/>
      <c r="B27" s="205"/>
      <c r="C27" s="47" t="s">
        <v>63</v>
      </c>
      <c r="D27" s="31">
        <f>COUNTIFS('Sep-19'!B$5:B$164,"Team 2",'Sep-19'!D$5:D$164,"Anganwadi")</f>
        <v>19</v>
      </c>
      <c r="E27" s="31">
        <f>COUNTIFS('Sep-19'!B$5:B$164,"Team 2",'Sep-19'!D$5:D$164,"School")</f>
        <v>13</v>
      </c>
      <c r="F27" s="32">
        <f>SUMIF('Sep-19'!$B$5:$B$164,"Team 2",'Sep-19'!$I$5:$I$164)</f>
        <v>1859</v>
      </c>
    </row>
    <row r="28" spans="1:6">
      <c r="A28" s="200" t="s">
        <v>38</v>
      </c>
      <c r="B28" s="201"/>
      <c r="C28" s="202"/>
      <c r="D28" s="40">
        <f>SUM(D16:D27)</f>
        <v>234</v>
      </c>
      <c r="E28" s="40">
        <f>SUM(E16:E27)</f>
        <v>159</v>
      </c>
      <c r="F28" s="40">
        <f>SUM(F16:F27)</f>
        <v>22282</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2019-04-09T04:40:23Z</dcterms:modified>
</cp:coreProperties>
</file>