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activeTab="7"/>
  </bookViews>
  <sheets>
    <sheet name="Block at a Glance" sheetId="1" r:id="rId1"/>
    <sheet name="April-19" sheetId="5" r:id="rId2"/>
    <sheet name="May-19" sheetId="17" r:id="rId3"/>
    <sheet name="Jun-19" sheetId="18" r:id="rId4"/>
    <sheet name="Jul-19" sheetId="19" r:id="rId5"/>
    <sheet name="Aug-19" sheetId="20" r:id="rId6"/>
    <sheet name="Sep-19" sheetId="21" r:id="rId7"/>
    <sheet name="Summary Sheet" sheetId="11" r:id="rId8"/>
  </sheets>
  <definedNames>
    <definedName name="_xlnm._FilterDatabase" localSheetId="0" hidden="1">'Block at a Glance'!$A$4:$M$14</definedName>
    <definedName name="_xlnm.Print_Titles" localSheetId="1">'April-19'!$3:$4</definedName>
    <definedName name="_xlnm.Print_Titles" localSheetId="5">'Aug-19'!$3:$4</definedName>
    <definedName name="_xlnm.Print_Titles" localSheetId="4">'Jul-19'!$3:$4</definedName>
    <definedName name="_xlnm.Print_Titles" localSheetId="3">'Jun-19'!$3:$4</definedName>
    <definedName name="_xlnm.Print_Titles" localSheetId="2">'May-19'!$3:$4</definedName>
    <definedName name="_xlnm.Print_Titles" localSheetId="6">'Sep-19'!$3:$4</definedName>
  </definedNames>
  <calcPr calcId="124519"/>
</workbook>
</file>

<file path=xl/calcChain.xml><?xml version="1.0" encoding="utf-8"?>
<calcChain xmlns="http://schemas.openxmlformats.org/spreadsheetml/2006/main">
  <c r="I53" i="5"/>
  <c r="I52"/>
  <c r="I51"/>
  <c r="I50"/>
  <c r="I49"/>
  <c r="I48"/>
  <c r="I47"/>
  <c r="I46"/>
  <c r="I45"/>
  <c r="I44"/>
  <c r="I43"/>
  <c r="I42"/>
  <c r="I41"/>
  <c r="I40"/>
  <c r="I39"/>
  <c r="I38"/>
  <c r="I37"/>
  <c r="I36"/>
  <c r="I35"/>
  <c r="I34"/>
  <c r="I33"/>
  <c r="I32"/>
  <c r="I31"/>
  <c r="I30"/>
  <c r="I29"/>
  <c r="I28"/>
  <c r="I27"/>
  <c r="I26"/>
  <c r="I25"/>
  <c r="I24"/>
  <c r="I23"/>
  <c r="I22"/>
  <c r="I21"/>
  <c r="I20"/>
  <c r="I19"/>
  <c r="I18"/>
  <c r="I17"/>
  <c r="I16"/>
  <c r="I15"/>
  <c r="I14"/>
  <c r="I13"/>
  <c r="I12"/>
  <c r="I11"/>
  <c r="I10"/>
  <c r="I9"/>
  <c r="I8"/>
  <c r="I7"/>
  <c r="I6"/>
  <c r="I5"/>
  <c r="E27" i="11"/>
  <c r="D27"/>
  <c r="E26"/>
  <c r="D26"/>
  <c r="I6" i="21"/>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20"/>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19"/>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18"/>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17"/>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54" i="5"/>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E25" i="11"/>
  <c r="D25"/>
  <c r="E24"/>
  <c r="D24"/>
  <c r="E23"/>
  <c r="D23"/>
  <c r="E22"/>
  <c r="D22"/>
  <c r="E21"/>
  <c r="D21"/>
  <c r="E20"/>
  <c r="D20"/>
  <c r="E19"/>
  <c r="D19"/>
  <c r="E18"/>
  <c r="D18"/>
  <c r="E17"/>
  <c r="E16"/>
  <c r="D6"/>
  <c r="E6"/>
  <c r="C6"/>
  <c r="D17"/>
  <c r="D16"/>
  <c r="F27" l="1"/>
  <c r="F26"/>
  <c r="D28"/>
  <c r="E28"/>
  <c r="B167" i="21" l="1"/>
  <c r="B166"/>
  <c r="B167" i="20"/>
  <c r="B166"/>
  <c r="B167" i="19"/>
  <c r="B166"/>
  <c r="B167" i="18"/>
  <c r="B166"/>
  <c r="B167" i="17"/>
  <c r="B166"/>
  <c r="B167" i="5"/>
  <c r="B166"/>
  <c r="C11" i="11"/>
  <c r="C10"/>
  <c r="C9"/>
  <c r="G11"/>
  <c r="G10"/>
  <c r="G9"/>
  <c r="I11"/>
  <c r="H11"/>
  <c r="I10"/>
  <c r="H10"/>
  <c r="I9"/>
  <c r="H9"/>
  <c r="I8"/>
  <c r="H8"/>
  <c r="I7"/>
  <c r="H7"/>
  <c r="E11"/>
  <c r="D11"/>
  <c r="E10"/>
  <c r="E9"/>
  <c r="D10"/>
  <c r="D9"/>
  <c r="E8"/>
  <c r="D8"/>
  <c r="E7"/>
  <c r="D7"/>
  <c r="G8"/>
  <c r="G7"/>
  <c r="I6"/>
  <c r="H6"/>
  <c r="G6" l="1"/>
  <c r="C8"/>
  <c r="C7"/>
  <c r="H165" i="5" l="1"/>
  <c r="G165"/>
  <c r="D167"/>
  <c r="D166"/>
  <c r="C165"/>
  <c r="D167" i="21"/>
  <c r="D166"/>
  <c r="H165"/>
  <c r="G165"/>
  <c r="C165"/>
  <c r="D167" i="20"/>
  <c r="D166"/>
  <c r="H165"/>
  <c r="G165"/>
  <c r="C165"/>
  <c r="D167" i="19"/>
  <c r="D166"/>
  <c r="H165"/>
  <c r="G165"/>
  <c r="C165"/>
  <c r="F23" i="11"/>
  <c r="F22"/>
  <c r="D167" i="18"/>
  <c r="D166"/>
  <c r="H165"/>
  <c r="G165"/>
  <c r="C165"/>
  <c r="F21" i="11"/>
  <c r="F20"/>
  <c r="D167" i="17"/>
  <c r="D166"/>
  <c r="H165"/>
  <c r="G165"/>
  <c r="C165"/>
  <c r="F18" i="11"/>
  <c r="F19"/>
  <c r="F17"/>
  <c r="C2"/>
  <c r="F25" l="1"/>
  <c r="F24"/>
  <c r="I165" i="20"/>
  <c r="I165" i="17"/>
  <c r="I165" i="21"/>
  <c r="I165" i="19"/>
  <c r="I165" i="18"/>
  <c r="H12" i="11"/>
  <c r="G12"/>
  <c r="D12"/>
  <c r="E12"/>
  <c r="I12"/>
  <c r="F11"/>
  <c r="J11"/>
  <c r="J10"/>
  <c r="F10"/>
  <c r="F9"/>
  <c r="J9"/>
  <c r="F8"/>
  <c r="J8"/>
  <c r="J7"/>
  <c r="F7"/>
  <c r="F6"/>
  <c r="J6"/>
  <c r="F16"/>
  <c r="F28" l="1"/>
  <c r="C12"/>
  <c r="I165" i="5"/>
  <c r="F12" i="11"/>
  <c r="J12"/>
</calcChain>
</file>

<file path=xl/sharedStrings.xml><?xml version="1.0" encoding="utf-8"?>
<sst xmlns="http://schemas.openxmlformats.org/spreadsheetml/2006/main" count="3469" uniqueCount="952">
  <si>
    <t>STATE</t>
  </si>
  <si>
    <t>DISTRICT</t>
  </si>
  <si>
    <t>Education Department</t>
  </si>
  <si>
    <t>Details of Dedicated team Staff</t>
  </si>
  <si>
    <t>Name of B.E.E.O.:</t>
  </si>
  <si>
    <t>Name of CDPO.:</t>
  </si>
  <si>
    <t>Designation</t>
  </si>
  <si>
    <t>Name of Institution</t>
  </si>
  <si>
    <t>Number of Children in institution</t>
  </si>
  <si>
    <t>Male</t>
  </si>
  <si>
    <t>Female</t>
  </si>
  <si>
    <t>Total</t>
  </si>
  <si>
    <t>Contact No.</t>
  </si>
  <si>
    <t>Remarks</t>
  </si>
  <si>
    <t>Sl.No.</t>
  </si>
  <si>
    <t>E-mail Id</t>
  </si>
  <si>
    <t>School/ Anganwadi Code</t>
  </si>
  <si>
    <r>
      <rPr>
        <b/>
        <sz val="10"/>
        <color theme="1"/>
        <rFont val="Arial Narrow"/>
        <family val="2"/>
      </rPr>
      <t>Category of School</t>
    </r>
    <r>
      <rPr>
        <b/>
        <sz val="11"/>
        <color theme="1"/>
        <rFont val="Arial Narrow"/>
        <family val="2"/>
      </rPr>
      <t xml:space="preserve">
 </t>
    </r>
    <r>
      <rPr>
        <b/>
        <sz val="8"/>
        <color theme="1"/>
        <rFont val="Arial Narrow"/>
        <family val="2"/>
      </rPr>
      <t>(LP, UP, High, HS)</t>
    </r>
  </si>
  <si>
    <t>Mob. No. / E-mail Id</t>
  </si>
  <si>
    <t>Office Mob.  No. / E-mail Id</t>
  </si>
  <si>
    <t>Unique Id</t>
  </si>
  <si>
    <t>RBSK Team -01</t>
  </si>
  <si>
    <t>RBSK Team -02</t>
  </si>
  <si>
    <t>School</t>
  </si>
  <si>
    <t>Name of Block PHC</t>
  </si>
  <si>
    <t>Anganwadi</t>
  </si>
  <si>
    <t>Name of Employee</t>
  </si>
  <si>
    <t>SN</t>
  </si>
  <si>
    <t>Month</t>
  </si>
  <si>
    <t>No. of AWC Planned</t>
  </si>
  <si>
    <t>No. of School Planned</t>
  </si>
  <si>
    <t>AWC / School Contact No.</t>
  </si>
  <si>
    <t>Distance from BPHC to the Institution
 (in Km)</t>
  </si>
  <si>
    <t xml:space="preserve">Name of Sub Centre </t>
  </si>
  <si>
    <t>Name of ASHA</t>
  </si>
  <si>
    <t>ASHA Contact No.</t>
  </si>
  <si>
    <t>Number of Children in AWC</t>
  </si>
  <si>
    <t>Number of Children in School</t>
  </si>
  <si>
    <t xml:space="preserve">Total </t>
  </si>
  <si>
    <t>4. First part will be visited by one team and Second part will be visited by another team.</t>
  </si>
  <si>
    <t>6.  Date of screening to be informed to parents through AWC / School/ ASHAs.</t>
  </si>
  <si>
    <t>8. On School holidays Anganawdi visit plan is to be made.</t>
  </si>
  <si>
    <t>9.  Microplanning should be done in a manner that Routine Immunization ( Wednesday of week) days in a particular village are not affected.</t>
  </si>
  <si>
    <t>10. Saturday will be  working day.</t>
  </si>
  <si>
    <t>NOTE: Before filling up the format please read the following instructions carefully.</t>
  </si>
  <si>
    <t>3. Block should be divided into two parts.</t>
  </si>
  <si>
    <t>5. Microplan should be done in a manner that both the team will start screening in the morning session at AWC and then at School everyday.</t>
  </si>
  <si>
    <t>11. Carry Forward AWC or School should be visited in the next month.</t>
  </si>
  <si>
    <r>
      <t xml:space="preserve">12. DO NOT USE </t>
    </r>
    <r>
      <rPr>
        <b/>
        <i/>
        <sz val="12"/>
        <color theme="1"/>
        <rFont val="Arial Narrow"/>
        <family val="2"/>
      </rPr>
      <t>COPY</t>
    </r>
    <r>
      <rPr>
        <sz val="11"/>
        <color theme="1"/>
        <rFont val="Arial Narrow"/>
        <family val="2"/>
      </rPr>
      <t xml:space="preserve"> AND </t>
    </r>
    <r>
      <rPr>
        <b/>
        <i/>
        <sz val="12"/>
        <color theme="1"/>
        <rFont val="Arial Narrow"/>
        <family val="2"/>
      </rPr>
      <t>PASTE</t>
    </r>
    <r>
      <rPr>
        <sz val="11"/>
        <color theme="1"/>
        <rFont val="Arial Narrow"/>
        <family val="2"/>
      </rPr>
      <t xml:space="preserve"> FEATURES FOR FILLING UP THE FORMAT</t>
    </r>
  </si>
  <si>
    <t>7. Don’t plan for clinic or screening on Sunday/ holiday.</t>
  </si>
  <si>
    <t>Name of Local ANM</t>
  </si>
  <si>
    <t>ANM Contact No.</t>
  </si>
  <si>
    <r>
      <t xml:space="preserve">Day
</t>
    </r>
    <r>
      <rPr>
        <sz val="9"/>
        <color theme="1"/>
        <rFont val="Arial Narrow"/>
        <family val="2"/>
      </rPr>
      <t>(Eg. Mon, Tue, Wed….)</t>
    </r>
  </si>
  <si>
    <r>
      <t xml:space="preserve">Type of Vehicle required
</t>
    </r>
    <r>
      <rPr>
        <sz val="8"/>
        <color theme="1"/>
        <rFont val="Arial Narrow"/>
        <family val="2"/>
      </rPr>
      <t>(Car/Two Wheeler/ Boat/ any other means of transport)</t>
    </r>
  </si>
  <si>
    <t xml:space="preserve">Date of Visit </t>
  </si>
  <si>
    <t>Type of Institution
(School / Anganwadi)</t>
  </si>
  <si>
    <t>1.  Plan for a daily average screening of 110/120 children per team at school or AWC or both at AWC and School. Thus more than one day visit to the Institution may be required if the enrolment to the AWC / School is beyond 110/120.</t>
  </si>
  <si>
    <t>2.  Advance plan to be developed for Six months.</t>
  </si>
  <si>
    <t>(Academic calendar of Education department is to be followed in preparation of the Micro plan)</t>
  </si>
  <si>
    <t>Plan of the Month</t>
  </si>
  <si>
    <t>Social Welfare Department</t>
  </si>
  <si>
    <r>
      <t xml:space="preserve">Plan for MHT No.
</t>
    </r>
    <r>
      <rPr>
        <sz val="8"/>
        <color theme="1"/>
        <rFont val="Arial Narrow"/>
        <family val="2"/>
      </rPr>
      <t xml:space="preserve"> (Team 1/ Team 2)</t>
    </r>
  </si>
  <si>
    <t>Team 1</t>
  </si>
  <si>
    <t>Team 2</t>
  </si>
  <si>
    <t>MHT No.</t>
  </si>
  <si>
    <t>Total Number of Children in AWC &amp; School</t>
  </si>
  <si>
    <t>Summary Information</t>
  </si>
  <si>
    <t>Team wise summary Information</t>
  </si>
  <si>
    <t>ASSAM</t>
  </si>
  <si>
    <t>MICRO PLAN FORMAT
NATIONAL HEALTH MISSION-Rashtriya Bal Swasthya Karyakram (RBSK)
ACTION  PLAN OF YEAR - 2019-20.</t>
  </si>
  <si>
    <r>
      <rPr>
        <b/>
        <sz val="11"/>
        <color theme="1"/>
        <rFont val="Arial Narrow"/>
        <family val="2"/>
      </rPr>
      <t>MICRO PLAN FORMAT</t>
    </r>
    <r>
      <rPr>
        <b/>
        <sz val="10"/>
        <color theme="1"/>
        <rFont val="Arial Narrow"/>
        <family val="2"/>
      </rPr>
      <t xml:space="preserve">
NATIONAL HEALTH MISSION-Rashtriya Bal Swasthya Karyakram (RBSK)
ACTION  PLAN OF YEAR - 2019-20</t>
    </r>
  </si>
  <si>
    <r>
      <rPr>
        <b/>
        <sz val="11"/>
        <color theme="1"/>
        <rFont val="Arial Narrow"/>
        <family val="2"/>
      </rPr>
      <t>MICRO PLAN FORMAT
NATIONAL HEALTH MISSION-Rashtriya Bal Swasthya Karyakram (RBSK)</t>
    </r>
    <r>
      <rPr>
        <b/>
        <sz val="10"/>
        <color theme="1"/>
        <rFont val="Arial Narrow"/>
        <family val="2"/>
      </rPr>
      <t xml:space="preserve">
ACTION  PLAN OF YEAR - 2019-20</t>
    </r>
  </si>
  <si>
    <t>Shaymcharaner kuti</t>
  </si>
  <si>
    <t>9707700753/8638381206</t>
  </si>
  <si>
    <t xml:space="preserve">Silaipar SC </t>
  </si>
  <si>
    <t>Tripti Roy</t>
  </si>
  <si>
    <t xml:space="preserve">Sonatan Bibi </t>
  </si>
  <si>
    <t>MON</t>
  </si>
  <si>
    <t>CAR</t>
  </si>
  <si>
    <t>Madhusoulmari PT-iv</t>
  </si>
  <si>
    <t xml:space="preserve">Modhusoulmari </t>
  </si>
  <si>
    <t>Azira Khatun</t>
  </si>
  <si>
    <t>Ahila Bibi</t>
  </si>
  <si>
    <t>Mistrirgaon</t>
  </si>
  <si>
    <t>Tisterper</t>
  </si>
  <si>
    <t xml:space="preserve">Anjoli Sarkar </t>
  </si>
  <si>
    <t>Jahanara Begum</t>
  </si>
  <si>
    <t>TUE</t>
  </si>
  <si>
    <t>2448 NO. BARBILA PT-II LP MOKTAB</t>
  </si>
  <si>
    <t>SCHOOL</t>
  </si>
  <si>
    <t>18020302901</t>
  </si>
  <si>
    <t>LP</t>
  </si>
  <si>
    <t>09957831685</t>
  </si>
  <si>
    <t>Howrarpar</t>
  </si>
  <si>
    <t xml:space="preserve">Putul Dey </t>
  </si>
  <si>
    <t xml:space="preserve">Shahinur Begum </t>
  </si>
  <si>
    <t>BAGHMARA ME  SCHOOL</t>
  </si>
  <si>
    <t>18020302609</t>
  </si>
  <si>
    <t>ME</t>
  </si>
  <si>
    <t>Rangamati SC</t>
  </si>
  <si>
    <t>Dipti Nandi</t>
  </si>
  <si>
    <t>Baharzan Bibi</t>
  </si>
  <si>
    <t>WED</t>
  </si>
  <si>
    <t>1383 NO. BAGHMARA LP SCHOOL</t>
  </si>
  <si>
    <t>18020332101</t>
  </si>
  <si>
    <t>8471922624</t>
  </si>
  <si>
    <t>AMIRUDDIN VLPS</t>
  </si>
  <si>
    <t>18020305803</t>
  </si>
  <si>
    <t>09954152511</t>
  </si>
  <si>
    <t>Dharmasala</t>
  </si>
  <si>
    <t xml:space="preserve">Maloti Sarkar </t>
  </si>
  <si>
    <t>Momema khatun Bibi</t>
  </si>
  <si>
    <t>THU</t>
  </si>
  <si>
    <t>Shemcharanerkuti part I</t>
  </si>
  <si>
    <t xml:space="preserve">Minoti Bose </t>
  </si>
  <si>
    <t xml:space="preserve">Rejiya Bibi </t>
  </si>
  <si>
    <t>2338 NO. CHAR DURAHATI LPS</t>
  </si>
  <si>
    <t>18020306403</t>
  </si>
  <si>
    <t>Durahati SC</t>
  </si>
  <si>
    <t>Surat Bhan Nesa</t>
  </si>
  <si>
    <t xml:space="preserve">Niro Bala Sarkar </t>
  </si>
  <si>
    <t>FRI</t>
  </si>
  <si>
    <t>chamakuri</t>
  </si>
  <si>
    <t>Alamganj SC</t>
  </si>
  <si>
    <t xml:space="preserve">Jharna Roy </t>
  </si>
  <si>
    <t xml:space="preserve">Jamila Khatun </t>
  </si>
  <si>
    <t>Fandurgaon</t>
  </si>
  <si>
    <t>8721918442/9957859338</t>
  </si>
  <si>
    <t>SAT</t>
  </si>
  <si>
    <t>CHAR DURAHATI MEM</t>
  </si>
  <si>
    <t>18020306408</t>
  </si>
  <si>
    <t>MEM</t>
  </si>
  <si>
    <t>Manjila Khatun</t>
  </si>
  <si>
    <t>VIVEKANANDA VIDYAPITH HIGH SCHOOL(amulgated with 2093 NO. VIVEKANANDA V. LPS &amp;  VIVEKANANDA VIDYAPITH ME SCH.)</t>
  </si>
  <si>
    <t>18020308209</t>
  </si>
  <si>
    <t>HIGH</t>
  </si>
  <si>
    <t>Urban Health Centre</t>
  </si>
  <si>
    <t xml:space="preserve">Shahanara Khatun
</t>
  </si>
  <si>
    <t>Lakhi Shil</t>
  </si>
  <si>
    <t>Jograrpar part IV(CHATAN)</t>
  </si>
  <si>
    <t>Bidyapara Pt-I SC</t>
  </si>
  <si>
    <t>Marzina Begum</t>
  </si>
  <si>
    <t>Nurjahan Sarkar</t>
  </si>
  <si>
    <t>Khudarchar (uzangaon)</t>
  </si>
  <si>
    <t>Motirchar SC</t>
  </si>
  <si>
    <t>Tapoti Roy</t>
  </si>
  <si>
    <t>Jahira Ahmed</t>
  </si>
  <si>
    <t>2148 NO. GAURIPUR HINDI LPS</t>
  </si>
  <si>
    <t>18020308902</t>
  </si>
  <si>
    <t>9707843136/7002983631</t>
  </si>
  <si>
    <t>Nabanita roy</t>
  </si>
  <si>
    <t>Gauri chowhan</t>
  </si>
  <si>
    <t>Super Market</t>
  </si>
  <si>
    <t>AGANWADI</t>
  </si>
  <si>
    <t>Rachna roy</t>
  </si>
  <si>
    <t>Nandita dutta</t>
  </si>
  <si>
    <t>mallapatty</t>
  </si>
  <si>
    <t>anita sarkar</t>
  </si>
  <si>
    <t>356 NO. SARKARPARA WEST AP</t>
  </si>
  <si>
    <t>18020308506</t>
  </si>
  <si>
    <t>(9957481484</t>
  </si>
  <si>
    <t>Folimari SC</t>
  </si>
  <si>
    <t xml:space="preserve">Sobita Das </t>
  </si>
  <si>
    <t xml:space="preserve">Sarjina Khatun </t>
  </si>
  <si>
    <t>UTTAR FALIMARI VLPS</t>
  </si>
  <si>
    <t>18020308512</t>
  </si>
  <si>
    <t>9678350550</t>
  </si>
  <si>
    <t>359 NO.U-FALIMARI E S-PARA AP</t>
  </si>
  <si>
    <t>18020308508</t>
  </si>
  <si>
    <t xml:space="preserve">Rupali Khatun </t>
  </si>
  <si>
    <t>Bagh Mara Part I</t>
  </si>
  <si>
    <t>9957546042/8474080536</t>
  </si>
  <si>
    <t>1384 NO JHAGRAR PAR L.P. SCHOOL</t>
  </si>
  <si>
    <t>18020310601</t>
  </si>
  <si>
    <t>Jograrpar part IV(Raypara)</t>
  </si>
  <si>
    <t>8486726960/8811882035/8811069547</t>
  </si>
  <si>
    <t>NETRAM HARLALKA MES</t>
  </si>
  <si>
    <t>18020310603</t>
  </si>
  <si>
    <t>MES</t>
  </si>
  <si>
    <t>09957310383</t>
  </si>
  <si>
    <t>Jograrpar part III</t>
  </si>
  <si>
    <t>Morzina Begum</t>
  </si>
  <si>
    <t>MUNSHIPARA MEM</t>
  </si>
  <si>
    <t>18020316705</t>
  </si>
  <si>
    <t>09854794348</t>
  </si>
  <si>
    <t>Singimari SC</t>
  </si>
  <si>
    <t>Biluwara  Alfaruque</t>
  </si>
  <si>
    <t>Minara khatun</t>
  </si>
  <si>
    <t>1538 NO.KHASH KHAMAR LP SCHOOL</t>
  </si>
  <si>
    <t>18020313601</t>
  </si>
  <si>
    <t>Fatema Bibi</t>
  </si>
  <si>
    <t>Jograrpar part I(Lalmati)</t>
  </si>
  <si>
    <t>Rohima Khatun</t>
  </si>
  <si>
    <t>Jatinagar</t>
  </si>
  <si>
    <t>Morjina Begum</t>
  </si>
  <si>
    <t>Geeta Baruah</t>
  </si>
  <si>
    <t>KHASKHAMAR ME SCHOOL</t>
  </si>
  <si>
    <t>18020313602</t>
  </si>
  <si>
    <t xml:space="preserve">Dulali Roy </t>
  </si>
  <si>
    <t>220 NO. ROWA KHERERCHAR AP</t>
  </si>
  <si>
    <t>18020314904</t>
  </si>
  <si>
    <t>Minara Khatun</t>
  </si>
  <si>
    <t>79 no Kalapakani</t>
  </si>
  <si>
    <t>BHOGDAHOR SC</t>
  </si>
  <si>
    <t>BASIRON NESSA</t>
  </si>
  <si>
    <t>AKLIMA KHATUN</t>
  </si>
  <si>
    <t>CAR &amp; BOAT</t>
  </si>
  <si>
    <t>80 no Reserverchar</t>
  </si>
  <si>
    <t>ARZUMA KHATUN</t>
  </si>
  <si>
    <t>2430 NO. BANYAKURI LP SCHOOL</t>
  </si>
  <si>
    <t>18020316701</t>
  </si>
  <si>
    <t>Dharmasala part I West</t>
  </si>
  <si>
    <t>Hazera Bibi</t>
  </si>
  <si>
    <t>1713 NO.TISTARPAR LP SCHOOL</t>
  </si>
  <si>
    <t>18020318601</t>
  </si>
  <si>
    <t>09707632535</t>
  </si>
  <si>
    <t xml:space="preserve">Afruja Bibi </t>
  </si>
  <si>
    <t>Jhalor Alga pt-i</t>
  </si>
  <si>
    <t>Jhaler Alga SC</t>
  </si>
  <si>
    <t xml:space="preserve">Murali Mandal </t>
  </si>
  <si>
    <t xml:space="preserve">Aklima Choudhury </t>
  </si>
  <si>
    <t>SAHADAT ME SCHOOL</t>
  </si>
  <si>
    <t>18020318602</t>
  </si>
  <si>
    <t>Solema Bibi</t>
  </si>
  <si>
    <t>2288 NO.SHYAMCHARANER KUTI LPS</t>
  </si>
  <si>
    <t>18020320201</t>
  </si>
  <si>
    <t>Aysha Bibi</t>
  </si>
  <si>
    <t>GARERPAR SHYAMCHARANERKUTI VLPS</t>
  </si>
  <si>
    <t>18020320204</t>
  </si>
  <si>
    <t>09864709296</t>
  </si>
  <si>
    <t xml:space="preserve">Zelina Parvin </t>
  </si>
  <si>
    <t xml:space="preserve">1578 Bimlamoyee Bidyapith LPS </t>
  </si>
  <si>
    <t>Pestirpar</t>
  </si>
  <si>
    <t>Morzimina Khatun</t>
  </si>
  <si>
    <t>Joshna Bala Ray</t>
  </si>
  <si>
    <t>BAHAJ UDDIN MEMORIAL GIRLS' MEM</t>
  </si>
  <si>
    <t>18020325502</t>
  </si>
  <si>
    <t>9508719052</t>
  </si>
  <si>
    <t>Noor Banu Bibi</t>
  </si>
  <si>
    <t>ASTOMIR CHAR JANATA MEM</t>
  </si>
  <si>
    <t>18020300802</t>
  </si>
  <si>
    <t>09957585074</t>
  </si>
  <si>
    <t xml:space="preserve">Habiza Khatun </t>
  </si>
  <si>
    <t>ASTOMIR CHAR J. PAR VLPS</t>
  </si>
  <si>
    <t>18020300804</t>
  </si>
  <si>
    <t>09954377595</t>
  </si>
  <si>
    <t xml:space="preserve">Sabitry Choudhury </t>
  </si>
  <si>
    <t>BOGULAMARI M.E.M.(Amulgated with 2136NO BOGULAMARI H. LP SCHOOL)</t>
  </si>
  <si>
    <t>18020301603</t>
  </si>
  <si>
    <t>Tariagaon</t>
  </si>
  <si>
    <t>Dharmasala part IV</t>
  </si>
  <si>
    <t>BARAIBARI GIRLS VLPS</t>
  </si>
  <si>
    <t>18020302203</t>
  </si>
  <si>
    <t>RAHMANIA PRE SR. MADRASSA</t>
  </si>
  <si>
    <t>18020302805</t>
  </si>
  <si>
    <t>PRE SEN, MADRASSA</t>
  </si>
  <si>
    <t>Munshirgaon</t>
  </si>
  <si>
    <t>CHANDULLAH MES</t>
  </si>
  <si>
    <t>18020305802</t>
  </si>
  <si>
    <t>Boraibari Part V</t>
  </si>
  <si>
    <t>Pesti Sater Alga</t>
  </si>
  <si>
    <t>FAYZAL HOQUE MEMORIAL VLPS</t>
  </si>
  <si>
    <t>18020307007</t>
  </si>
  <si>
    <t>Geramari pt 1(Chander Gaon LPS)</t>
  </si>
  <si>
    <t>Benguntuli part I 09 New No</t>
  </si>
  <si>
    <t>Dharmasala part V</t>
  </si>
  <si>
    <t>ASGOR ALI MONDAL MEMO. PRE-SR. MAD</t>
  </si>
  <si>
    <t>18020307008</t>
  </si>
  <si>
    <t>Sarjuarkuti</t>
  </si>
  <si>
    <t>Ghugufanda</t>
  </si>
  <si>
    <t>2450 NO.MAHARUDDIN LP SCHOOL</t>
  </si>
  <si>
    <t>18020307101</t>
  </si>
  <si>
    <t>Rowe PT-I</t>
  </si>
  <si>
    <t>Bhalakaba</t>
  </si>
  <si>
    <t xml:space="preserve"> Khiri Para</t>
  </si>
  <si>
    <t>2323 NO.BAHADURTARI HINDI LP S</t>
  </si>
  <si>
    <t>18020307702</t>
  </si>
  <si>
    <t>BAHADUR TARI ME SCHOOL</t>
  </si>
  <si>
    <t>18020307703</t>
  </si>
  <si>
    <t>Adabari part I</t>
  </si>
  <si>
    <t>2422 NO.NABA PATHSALA LPS</t>
  </si>
  <si>
    <t>18020307806</t>
  </si>
  <si>
    <t>Jhowpara</t>
  </si>
  <si>
    <t xml:space="preserve">SONAULLA MEMORIAL ME SCHOOL(amulgated with 1182 NO. AIRNJANGLA LPS) </t>
  </si>
  <si>
    <t>18020307809</t>
  </si>
  <si>
    <t>Boraibari Part II</t>
  </si>
  <si>
    <t>Boraibari Part IV</t>
  </si>
  <si>
    <t>MOFIZ UDDIN MEMORIAL VLPS</t>
  </si>
  <si>
    <t>18020313514</t>
  </si>
  <si>
    <t>Muslimbhelakaba</t>
  </si>
  <si>
    <t>Kathaltal</t>
  </si>
  <si>
    <t>SAKER UDDIN MEMORIAL VLPS</t>
  </si>
  <si>
    <t>18020313613</t>
  </si>
  <si>
    <t>Gangerpar</t>
  </si>
  <si>
    <t>2477 NO. VELAKOBA LP SCHOOL</t>
  </si>
  <si>
    <t>18020318801</t>
  </si>
  <si>
    <t>Jhaler Alga Nayapara LPS</t>
  </si>
  <si>
    <t>Jhaler Alga PT II LPS</t>
  </si>
  <si>
    <t>2435 KHEWARPAR BEGUNTALI LPS</t>
  </si>
  <si>
    <t>18020320901</t>
  </si>
  <si>
    <t>Chatangpara</t>
  </si>
  <si>
    <t>JHALOR ALGA  AZIZIA MEM (amulgamated with 1974 jhaleralga lps)</t>
  </si>
  <si>
    <t>18020310903</t>
  </si>
  <si>
    <t>1665 NO.PUB D. HASDAHA LPS</t>
  </si>
  <si>
    <t>18020332104</t>
  </si>
  <si>
    <t>PUB D. HASDAHA EKATULLAH MES</t>
  </si>
  <si>
    <t>2427 NO. KHODERCHAR U.GAON LPS</t>
  </si>
  <si>
    <t>18020326503</t>
  </si>
  <si>
    <t xml:space="preserve">2478 NO.JOGIPARA LPS </t>
  </si>
  <si>
    <t>629 NO. DIGHOLTARI GIRLS LPS</t>
  </si>
  <si>
    <t>18020305301</t>
  </si>
  <si>
    <t>DIGHALTARI PATAMARI PRE SR.MAD.</t>
  </si>
  <si>
    <t>18020305303</t>
  </si>
  <si>
    <t>BARAIBARI M.E.SCHOOL</t>
  </si>
  <si>
    <t>18020302202</t>
  </si>
  <si>
    <t>KAMAL UDDIN MEMO P.BALIKA BID</t>
  </si>
  <si>
    <t>18020305903</t>
  </si>
  <si>
    <t>1874 NO KHURIABARI LP SCHOOL</t>
  </si>
  <si>
    <t>18020305702</t>
  </si>
  <si>
    <t>2453 NO. DHARMASALA A. A. LPS</t>
  </si>
  <si>
    <t>18020305801</t>
  </si>
  <si>
    <t>1886 NO. DALSINGER ALGA LPS</t>
  </si>
  <si>
    <t>18020305901</t>
  </si>
  <si>
    <t>09707779647</t>
  </si>
  <si>
    <t xml:space="preserve">Aironjongla </t>
  </si>
  <si>
    <t>Momtaz Khatun</t>
  </si>
  <si>
    <t>Hasin Khatun</t>
  </si>
  <si>
    <t>Rezia KhatunSarkar</t>
  </si>
  <si>
    <t>Julekha Khatun</t>
  </si>
  <si>
    <t>986880158/9707204957</t>
  </si>
  <si>
    <t>Barai bari SC</t>
  </si>
  <si>
    <t xml:space="preserve">Prity Nath </t>
  </si>
  <si>
    <t xml:space="preserve">Purnima Bala Roy </t>
  </si>
  <si>
    <t>09957285013</t>
  </si>
  <si>
    <t xml:space="preserve">Murshida Begum </t>
  </si>
  <si>
    <t xml:space="preserve">Nur Nehar Ahmed </t>
  </si>
  <si>
    <t>8254059747/9085414432</t>
  </si>
  <si>
    <t xml:space="preserve">Babli Karmakar </t>
  </si>
  <si>
    <t xml:space="preserve">Aklima Khatun </t>
  </si>
  <si>
    <t xml:space="preserve">Rupbhan Bibi </t>
  </si>
  <si>
    <t>9613492059/7429193813</t>
  </si>
  <si>
    <t xml:space="preserve">Baladmara </t>
  </si>
  <si>
    <t xml:space="preserve">Oli Rani Debi </t>
  </si>
  <si>
    <t xml:space="preserve">Shajeda Khatun </t>
  </si>
  <si>
    <t>S.Geramari SC</t>
  </si>
  <si>
    <t xml:space="preserve">Protiva Sharma </t>
  </si>
  <si>
    <t xml:space="preserve">Rexona Begum </t>
  </si>
  <si>
    <t>Samsun Nehar</t>
  </si>
  <si>
    <t>9957498010</t>
  </si>
  <si>
    <t xml:space="preserve">Sopiya Khatun </t>
  </si>
  <si>
    <t>9954795886/9706223953</t>
  </si>
  <si>
    <t>Taslima Khatun</t>
  </si>
  <si>
    <t>7896776797</t>
  </si>
  <si>
    <t xml:space="preserve">Mofida Khatun </t>
  </si>
  <si>
    <t>Tulshi Bala choudhury</t>
  </si>
  <si>
    <t>Farida Bibi</t>
  </si>
  <si>
    <t>Bidyapara Bhatigaon</t>
  </si>
  <si>
    <t xml:space="preserve">Champa Dhar </t>
  </si>
  <si>
    <t>Tonuja Bibi</t>
  </si>
  <si>
    <t>Pronita roy</t>
  </si>
  <si>
    <t>Surodhoni Malo</t>
  </si>
  <si>
    <t>Afida Khatun</t>
  </si>
  <si>
    <t>Adabari SC</t>
  </si>
  <si>
    <t>Sandhya Seal</t>
  </si>
  <si>
    <t>Fazila Khatun</t>
  </si>
  <si>
    <t xml:space="preserve">Anjuma Khatun
</t>
  </si>
  <si>
    <t>Sushila Pasowan</t>
  </si>
  <si>
    <t>Monowara Bibi</t>
  </si>
  <si>
    <t>08751935760/9957083728</t>
  </si>
  <si>
    <t>Monowara Khatun</t>
  </si>
  <si>
    <t>9508442698/6000040385</t>
  </si>
  <si>
    <t>Moriom Nessa</t>
  </si>
  <si>
    <t xml:space="preserve">Mahmuda Khatun </t>
  </si>
  <si>
    <t>9085512941</t>
  </si>
  <si>
    <t>Rashida Bibi</t>
  </si>
  <si>
    <t>Chanchala Roy</t>
  </si>
  <si>
    <t>8402074710/9365001835</t>
  </si>
  <si>
    <t xml:space="preserve">Parina Begum </t>
  </si>
  <si>
    <t xml:space="preserve">Muslima Begum </t>
  </si>
  <si>
    <t xml:space="preserve">Khanisa Khatun </t>
  </si>
  <si>
    <t>09859237070/7002300260</t>
  </si>
  <si>
    <t xml:space="preserve">Khadija Khatun </t>
  </si>
  <si>
    <t>09954127727</t>
  </si>
  <si>
    <t xml:space="preserve">Rita Deb Nath </t>
  </si>
  <si>
    <t>09957877556</t>
  </si>
  <si>
    <t>Kachari Hat SC</t>
  </si>
  <si>
    <t>Chapla Adhikari</t>
  </si>
  <si>
    <t>Binota Ray</t>
  </si>
  <si>
    <t>09954983361</t>
  </si>
  <si>
    <t>Puspa Bala Debi</t>
  </si>
  <si>
    <t>9678614666/8822461632</t>
  </si>
  <si>
    <t>Sumitra Ray</t>
  </si>
  <si>
    <t>09859588442</t>
  </si>
  <si>
    <t>PATAMARI SC</t>
  </si>
  <si>
    <t>Narzima Begum</t>
  </si>
  <si>
    <t>AMIRON BIBI</t>
  </si>
  <si>
    <t>9707393250</t>
  </si>
  <si>
    <t xml:space="preserve">Shahida Khatun </t>
  </si>
  <si>
    <t>09957870362/9864581339</t>
  </si>
  <si>
    <t xml:space="preserve">Boraibari SC </t>
  </si>
  <si>
    <t xml:space="preserve">Asma Khatun </t>
  </si>
  <si>
    <t>9401412961/9957714324</t>
  </si>
  <si>
    <t>09678837116</t>
  </si>
  <si>
    <t>MOTIRCHAR HIGH SCHOOL (amalgamated with MATIRCHAR ME MADRASSA &amp;600 NO. MOTIRCHAR GIRLS LPS  )</t>
  </si>
  <si>
    <t>18020326517</t>
  </si>
  <si>
    <t>345 NO. UTTAR AMINER CHAR AP</t>
  </si>
  <si>
    <t>18020300503</t>
  </si>
  <si>
    <t>AMINER CHAR HIGH MADRASSA</t>
  </si>
  <si>
    <t>18020300504</t>
  </si>
  <si>
    <t>SOUTH TIAMARI ME SCHOOL</t>
  </si>
  <si>
    <t>18020317705</t>
  </si>
  <si>
    <t>Chowdhuripara</t>
  </si>
  <si>
    <t>2436 NO JHALERALGA PT II LP</t>
  </si>
  <si>
    <t>18020319601</t>
  </si>
  <si>
    <t>2004 NO. S.TIAMARI LP SCHOOL</t>
  </si>
  <si>
    <t>18020317703</t>
  </si>
  <si>
    <t>SOULMARI ME SCHOOL(amal.574 SOLMARI LPS)</t>
  </si>
  <si>
    <t>Solmari part I</t>
  </si>
  <si>
    <t>DARCHOWKA MES</t>
  </si>
  <si>
    <t>18020325404</t>
  </si>
  <si>
    <t>Hazipara</t>
  </si>
  <si>
    <t>128 NO.BIDYAPARA LP SCHOOL</t>
  </si>
  <si>
    <t>18020308003</t>
  </si>
  <si>
    <t>Geramari pt.II</t>
  </si>
  <si>
    <t>Chandergaon</t>
  </si>
  <si>
    <t>Baladmara pt.II</t>
  </si>
  <si>
    <t>Dharmasala part V West</t>
  </si>
  <si>
    <t>1620 NO.DARCHOWKA LPS</t>
  </si>
  <si>
    <t>18020325401</t>
  </si>
  <si>
    <t>709 NO.NORTH SOULMARI LPS</t>
  </si>
  <si>
    <t>Dharmasala part I</t>
  </si>
  <si>
    <t>Kachurkhashpart II</t>
  </si>
  <si>
    <t>Kismothasdah part II</t>
  </si>
  <si>
    <t>BOGULAMARI PRE-SR. MADRASSA</t>
  </si>
  <si>
    <t>18020301608</t>
  </si>
  <si>
    <t>2147 NO. BAGULAMARI LP SCHOOL Alomganj Hav to croos river anytime</t>
  </si>
  <si>
    <t>18020303101</t>
  </si>
  <si>
    <t>Solmari part II</t>
  </si>
  <si>
    <t>BALAMAYEE ME SCHOOL amal.with lp</t>
  </si>
  <si>
    <t>RAJAKATLIPAT PADMAMOYEE ME SCH</t>
  </si>
  <si>
    <t>AMBIA MEMORIAL HIGH SCHOOL (Amulgamated with jhagrarpar mes)</t>
  </si>
  <si>
    <t>18020310407</t>
  </si>
  <si>
    <t>Matiabog</t>
  </si>
  <si>
    <t>Sagolchara part III</t>
  </si>
  <si>
    <t xml:space="preserve">Adhabari bahirgaon </t>
  </si>
  <si>
    <t>ROFET MOLLAH MEMORIAL VLPS</t>
  </si>
  <si>
    <t>18020301607</t>
  </si>
  <si>
    <t>Debottorhasdah part IV 159</t>
  </si>
  <si>
    <t>BARABILA PT-II PRE SR. MADRASSA</t>
  </si>
  <si>
    <t>18020302903</t>
  </si>
  <si>
    <t>Sagolchara PT-II Nabojyotigaon</t>
  </si>
  <si>
    <t>Palashkandi</t>
  </si>
  <si>
    <t>GHORAMARA MEM</t>
  </si>
  <si>
    <t>18020308510</t>
  </si>
  <si>
    <t>GHORAMARA GIRLS MES</t>
  </si>
  <si>
    <t>18020308511</t>
  </si>
  <si>
    <t>Bidyapara(bhatigaon)</t>
  </si>
  <si>
    <t>2110 NO. CHANDERGAON LP SCHOOL</t>
  </si>
  <si>
    <t>18020309002</t>
  </si>
  <si>
    <t>2402 NO M.R. MEMORIAL LPS</t>
  </si>
  <si>
    <t>18020308702</t>
  </si>
  <si>
    <t>Madhusolmari part I (East)</t>
  </si>
  <si>
    <t>Doctoror gaon</t>
  </si>
  <si>
    <t>Alomgunj Part IX</t>
  </si>
  <si>
    <t xml:space="preserve">CHITALKATI ME MADRASSA(AMULGATED WITH1557 NO. CHITALKATI LP SCHOOL) </t>
  </si>
  <si>
    <t>18020300702</t>
  </si>
  <si>
    <t>2457 CHITAL KATI PT.IV LPS</t>
  </si>
  <si>
    <t>18020300703</t>
  </si>
  <si>
    <t>DURAHATI MES</t>
  </si>
  <si>
    <t>18020306407</t>
  </si>
  <si>
    <t>CHAR DURAHATI VLPS</t>
  </si>
  <si>
    <t>18020306409</t>
  </si>
  <si>
    <t>Geramari Part V</t>
  </si>
  <si>
    <t>SOUTH GERAMARI ME SCHOOL</t>
  </si>
  <si>
    <t>18020309202</t>
  </si>
  <si>
    <t>Matiabug</t>
  </si>
  <si>
    <t>PAHARTOLI OSMANIA VLPS</t>
  </si>
  <si>
    <t>18020300603</t>
  </si>
  <si>
    <t>Monowara Begum</t>
  </si>
  <si>
    <t>Mofida Khatun</t>
  </si>
  <si>
    <t>9957096276</t>
  </si>
  <si>
    <t>Romisa Khatun</t>
  </si>
  <si>
    <t>9678179097</t>
  </si>
  <si>
    <t>Sharifa Khatun</t>
  </si>
  <si>
    <t>Tiamari</t>
  </si>
  <si>
    <t xml:space="preserve">Sabita Das </t>
  </si>
  <si>
    <t xml:space="preserve">Wahida Begum </t>
  </si>
  <si>
    <t>Nur Nehar Bibi</t>
  </si>
  <si>
    <t>09954043057</t>
  </si>
  <si>
    <t xml:space="preserve">Forida Khatun </t>
  </si>
  <si>
    <t xml:space="preserve">Rokeya Bibi </t>
  </si>
  <si>
    <t>Soulmari SC</t>
  </si>
  <si>
    <t xml:space="preserve">Binika Ray </t>
  </si>
  <si>
    <t>Ganga Ray</t>
  </si>
  <si>
    <t>Protima Ray</t>
  </si>
  <si>
    <t>09854967872</t>
  </si>
  <si>
    <t>Darchowka SC</t>
  </si>
  <si>
    <t xml:space="preserve">Bhaktilata Sutradhar </t>
  </si>
  <si>
    <t>Shahera Banu</t>
  </si>
  <si>
    <t xml:space="preserve">Manjula Roy </t>
  </si>
  <si>
    <t>Anjuma Bibi</t>
  </si>
  <si>
    <t>Lipima Yesmin</t>
  </si>
  <si>
    <t>Mehervan Bibi /Replace/Aklima bibi</t>
  </si>
  <si>
    <t>Nurjahan Bibi</t>
  </si>
  <si>
    <t>9957085720/8402080998</t>
  </si>
  <si>
    <t>Kachuar Khash SC</t>
  </si>
  <si>
    <t xml:space="preserve">Sulee Das </t>
  </si>
  <si>
    <t>Anjuma Laily</t>
  </si>
  <si>
    <t>09707752811</t>
  </si>
  <si>
    <t>Jamuna Biswas</t>
  </si>
  <si>
    <t>9508618900</t>
  </si>
  <si>
    <t xml:space="preserve">Atai Koch </t>
  </si>
  <si>
    <t xml:space="preserve">Rabeya Khatun </t>
  </si>
  <si>
    <t xml:space="preserve">Protibha Roy </t>
  </si>
  <si>
    <t>Parbati Roy</t>
  </si>
  <si>
    <t>Nami Ray</t>
  </si>
  <si>
    <t>Rausanara Bibi</t>
  </si>
  <si>
    <t xml:space="preserve">Rina Roy </t>
  </si>
  <si>
    <t>Hamida Sarkar</t>
  </si>
  <si>
    <t>09859116549</t>
  </si>
  <si>
    <t xml:space="preserve">Fuleswari Ray </t>
  </si>
  <si>
    <t>9954396860</t>
  </si>
  <si>
    <t>Roshna Bibi</t>
  </si>
  <si>
    <t>Mahmuda Khatun</t>
  </si>
  <si>
    <t>7896416181/9954875400</t>
  </si>
  <si>
    <t xml:space="preserve">Monowara Begum </t>
  </si>
  <si>
    <t>Joynab Khatun</t>
  </si>
  <si>
    <t>09957693607</t>
  </si>
  <si>
    <t xml:space="preserve">Momotaz Begum </t>
  </si>
  <si>
    <t>09707094594/9435983474</t>
  </si>
  <si>
    <t>Chandana Devi</t>
  </si>
  <si>
    <t>Aradhana roy</t>
  </si>
  <si>
    <t xml:space="preserve">Jelekha Khatun </t>
  </si>
  <si>
    <t>9707700664/9864995931</t>
  </si>
  <si>
    <t>7896349038</t>
  </si>
  <si>
    <t xml:space="preserve">Johura Bewa </t>
  </si>
  <si>
    <t>9854455184</t>
  </si>
  <si>
    <t>09577244134/9854818577</t>
  </si>
  <si>
    <t>09859463854</t>
  </si>
  <si>
    <t>Amina Bibi</t>
  </si>
  <si>
    <t xml:space="preserve">Enama Bewa </t>
  </si>
  <si>
    <t>09957394594</t>
  </si>
  <si>
    <t xml:space="preserve">Sajina Bibi </t>
  </si>
  <si>
    <t>8404071491/8752923591</t>
  </si>
  <si>
    <t xml:space="preserve">Maleka Khatun </t>
  </si>
  <si>
    <t>09954414161</t>
  </si>
  <si>
    <t>Jograrpar part III(Jhagrarpar MV School)</t>
  </si>
  <si>
    <t>Puragaon</t>
  </si>
  <si>
    <t>Singimari part II</t>
  </si>
  <si>
    <t>Char jugipara LP School</t>
  </si>
  <si>
    <t>Charjugipara</t>
  </si>
  <si>
    <t>Tiamari pt.II</t>
  </si>
  <si>
    <t>Tiamari part I  LP School</t>
  </si>
  <si>
    <t>Kachurkhash pt.II(Borobhita)</t>
  </si>
  <si>
    <t xml:space="preserve">Jolapara </t>
  </si>
  <si>
    <t>Brahmattar</t>
  </si>
  <si>
    <t>Geramari pt.I.</t>
  </si>
  <si>
    <t>Geramari Part V(Tumkagaon) + BAIRAGAON VLP</t>
  </si>
  <si>
    <t>Debotor Raypur part I</t>
  </si>
  <si>
    <t>Jhalor Alga (Madhyapara)</t>
  </si>
  <si>
    <t>Shemcharanerkuti part II</t>
  </si>
  <si>
    <t>Shymcharanerkuti pt.III.</t>
  </si>
  <si>
    <t>Geramari pt.I(Blendabari)</t>
  </si>
  <si>
    <t>Dalshingher Alga pt.I</t>
  </si>
  <si>
    <t>Madaikhali pt.II</t>
  </si>
  <si>
    <t>Paulpara</t>
  </si>
  <si>
    <t>Fecharhat+ 1566 LPS</t>
  </si>
  <si>
    <t>Kismathasdaha pt iii</t>
  </si>
  <si>
    <t>Gaskarigaon</t>
  </si>
  <si>
    <t>Jobborsarkar Gaon</t>
  </si>
  <si>
    <t>Shilghagri part II</t>
  </si>
  <si>
    <t>Jograrpar part IV</t>
  </si>
  <si>
    <t>Banibidyamandir</t>
  </si>
  <si>
    <t>Rowa part III +198 rowa</t>
  </si>
  <si>
    <t>Madhusolmari part I (North)</t>
  </si>
  <si>
    <t>Dharmasala part III(Sarkarpara)</t>
  </si>
  <si>
    <t>Dharmasala PT II west</t>
  </si>
  <si>
    <t>Sagalchara Part III(East)</t>
  </si>
  <si>
    <t>Adabari part II</t>
  </si>
  <si>
    <t>Syamchorenerkuti LP School</t>
  </si>
  <si>
    <t>Beguntuli LP School</t>
  </si>
  <si>
    <t>Dangirchar</t>
  </si>
  <si>
    <t>Kismothasdah part III</t>
  </si>
  <si>
    <t>Kismothasdah part IV 263</t>
  </si>
  <si>
    <t>Bagulamari Part II</t>
  </si>
  <si>
    <t>Bagh Mara (Mondol para)</t>
  </si>
  <si>
    <t>Kaiumkumargaty</t>
  </si>
  <si>
    <t>South Ghaspara</t>
  </si>
  <si>
    <t>Sagolchara(majergaon)I</t>
  </si>
  <si>
    <t>Salandanga</t>
  </si>
  <si>
    <t>Patamari</t>
  </si>
  <si>
    <t xml:space="preserve"> Takimari</t>
  </si>
  <si>
    <t>Digholtari pt-ii</t>
  </si>
  <si>
    <t>Patamari(E)</t>
  </si>
  <si>
    <t>Geramari pt.III</t>
  </si>
  <si>
    <t xml:space="preserve"> Mollahpara</t>
  </si>
  <si>
    <t>Asharikandi</t>
  </si>
  <si>
    <t>Lalmohoner Alga(2458 NO LALMOHONER ALGA LPS)</t>
  </si>
  <si>
    <t>Hazarijharna</t>
  </si>
  <si>
    <t>Kalabagan</t>
  </si>
  <si>
    <t>Kumarpatty</t>
  </si>
  <si>
    <t>Hazikobbat</t>
  </si>
  <si>
    <t>Binamandir</t>
  </si>
  <si>
    <t>Jhalor Alga Pt. II</t>
  </si>
  <si>
    <t>Soulmari(pachimchar)</t>
  </si>
  <si>
    <t>Velargaon</t>
  </si>
  <si>
    <t>Gorergaon</t>
  </si>
  <si>
    <t>Purengaon</t>
  </si>
  <si>
    <t>Boytullarchar</t>
  </si>
  <si>
    <t>Kurarpar</t>
  </si>
  <si>
    <t>Taramoyee Ray</t>
  </si>
  <si>
    <t>8134539320/8134953520</t>
  </si>
  <si>
    <t>Monsura Begum</t>
  </si>
  <si>
    <t>Jahanara Ahmed</t>
  </si>
  <si>
    <t>Sumita Ray</t>
  </si>
  <si>
    <t>Momotaz Bibi</t>
  </si>
  <si>
    <t xml:space="preserve">Sokina Bibi </t>
  </si>
  <si>
    <t xml:space="preserve">Mamoni Begum </t>
  </si>
  <si>
    <t xml:space="preserve">Omeda Khatun </t>
  </si>
  <si>
    <t xml:space="preserve">Moziya Khatun </t>
  </si>
  <si>
    <t>Nowerchar</t>
  </si>
  <si>
    <t xml:space="preserve">Sima Saha </t>
  </si>
  <si>
    <t xml:space="preserve">Majida Bibi </t>
  </si>
  <si>
    <t>Ghager Alga SC</t>
  </si>
  <si>
    <t>Jwalita Devi</t>
  </si>
  <si>
    <t xml:space="preserve">Lutfa Siddika </t>
  </si>
  <si>
    <t>9707747518/7663884299</t>
  </si>
  <si>
    <t>Madai Khali SC</t>
  </si>
  <si>
    <t>Subhra Deb</t>
  </si>
  <si>
    <t xml:space="preserve">Anju Karmakar </t>
  </si>
  <si>
    <t>9957112554/9957949250</t>
  </si>
  <si>
    <t xml:space="preserve">Fullmala Sarkar </t>
  </si>
  <si>
    <t>9508410231/8011594719</t>
  </si>
  <si>
    <t>Hamida Bibi</t>
  </si>
  <si>
    <t>Monfee Begum</t>
  </si>
  <si>
    <t>Sarothi Seal</t>
  </si>
  <si>
    <t>9854346549/9957322057</t>
  </si>
  <si>
    <t>Silghagri</t>
  </si>
  <si>
    <t>Asiya khanam</t>
  </si>
  <si>
    <t>Sajeda Bewa</t>
  </si>
  <si>
    <t xml:space="preserve">Anjuma Begum </t>
  </si>
  <si>
    <t xml:space="preserve">Golenur Begum </t>
  </si>
  <si>
    <t>8011688818/7002448047</t>
  </si>
  <si>
    <t>9577306267/6000453597</t>
  </si>
  <si>
    <t>Narzina Begum</t>
  </si>
  <si>
    <t>9954015377/9954865300</t>
  </si>
  <si>
    <t xml:space="preserve">Johura Khatun </t>
  </si>
  <si>
    <t xml:space="preserve">Behula Khatun </t>
  </si>
  <si>
    <t>Dubirpar</t>
  </si>
  <si>
    <t>Eutaz Begum</t>
  </si>
  <si>
    <t>Gaspara</t>
  </si>
  <si>
    <t>Shahida Begum</t>
  </si>
  <si>
    <t>Sopia Khatun</t>
  </si>
  <si>
    <t>Anowara Bibi</t>
  </si>
  <si>
    <t>ELIZA BIBI</t>
  </si>
  <si>
    <t>SAJADA BIBI</t>
  </si>
  <si>
    <t>FIROZA BIBI</t>
  </si>
  <si>
    <t>Fatema Khatun</t>
  </si>
  <si>
    <t>Goleza Begum</t>
  </si>
  <si>
    <t>Aklima Bibi</t>
  </si>
  <si>
    <t>Anita roy</t>
  </si>
  <si>
    <t>Anamika</t>
  </si>
  <si>
    <t>9954698720/9954698720</t>
  </si>
  <si>
    <t>Monowara begom</t>
  </si>
  <si>
    <t>Rahima Bibi</t>
  </si>
  <si>
    <t>9957384698/9707748377</t>
  </si>
  <si>
    <t>Geramari pt.I. + Nowerchar MEM</t>
  </si>
  <si>
    <t>390 NO. BHASANI GIRLS LPS</t>
  </si>
  <si>
    <t>18020300203</t>
  </si>
  <si>
    <t>BHASSANI CHAR HIGH MADRASSA</t>
  </si>
  <si>
    <t>18020300204</t>
  </si>
  <si>
    <t>Bagh Mara Part II</t>
  </si>
  <si>
    <t>2284 NO.NAYA PARA N-JYOTI LP SCHOOL</t>
  </si>
  <si>
    <t>18020300205</t>
  </si>
  <si>
    <t>Airanjongla PT-I(Nayapara)</t>
  </si>
  <si>
    <t>ARFATUN NESSA GIRLS MEM</t>
  </si>
  <si>
    <t>18020300303</t>
  </si>
  <si>
    <t>Sarkarpara</t>
  </si>
  <si>
    <t>Ghoshpara</t>
  </si>
  <si>
    <t>Darchowka pt-1</t>
  </si>
  <si>
    <t>Gherger Alga Pt II</t>
  </si>
  <si>
    <t>1385 NO. GARERGAON LP SCHOOL (70 no AWC)</t>
  </si>
  <si>
    <t>18020302806</t>
  </si>
  <si>
    <t>DURAHATI NAMASUDRAPARA VLPS</t>
  </si>
  <si>
    <t>18020306410</t>
  </si>
  <si>
    <t>BEPARIPARA GIRLS VLPS</t>
  </si>
  <si>
    <t>18020306411</t>
  </si>
  <si>
    <t>DHARMASALA GIRLS VLPS</t>
  </si>
  <si>
    <t>18020307006</t>
  </si>
  <si>
    <t>CHILARAI ACADEMY ME SCHOOL(amulgated with 2425 NO. CHILAROY LP SCHOOL)</t>
  </si>
  <si>
    <t>18020308103</t>
  </si>
  <si>
    <t xml:space="preserve">Fokiranirpur </t>
  </si>
  <si>
    <t>677 NO. GAURIPUR TOWN JBS</t>
  </si>
  <si>
    <t>18020308905</t>
  </si>
  <si>
    <t>SRI MANTA SANKAR DEV ME SCHOOL(aml. With 1621 lawkhuwa lps)</t>
  </si>
  <si>
    <t>18020308704</t>
  </si>
  <si>
    <t>377 NO GASPARA LP SCHOOL</t>
  </si>
  <si>
    <t>18020309802</t>
  </si>
  <si>
    <t>NIAMAT ULLAH PRODHANI MEMORIAL VLPS</t>
  </si>
  <si>
    <t>18020310301</t>
  </si>
  <si>
    <t>Jamalpur</t>
  </si>
  <si>
    <t>Masjid Para</t>
  </si>
  <si>
    <t>Dalsinger Alga</t>
  </si>
  <si>
    <t>DIHIDAR PARA M.V.SCHOOL</t>
  </si>
  <si>
    <t>18020308803</t>
  </si>
  <si>
    <t>MVS</t>
  </si>
  <si>
    <t>2360 NO KUKLIPATHSALA LPS</t>
  </si>
  <si>
    <t>18020310401</t>
  </si>
  <si>
    <t xml:space="preserve"> Atekipara</t>
  </si>
  <si>
    <t>GAFUR KAIM BHASHANI VLPS</t>
  </si>
  <si>
    <t>18020312506</t>
  </si>
  <si>
    <t>KAIM BHASHANI M.E. MADRASSA</t>
  </si>
  <si>
    <t>18020312507</t>
  </si>
  <si>
    <t>1870 NO. TARINIKANTA.GIRLS LPS</t>
  </si>
  <si>
    <t>18020310502</t>
  </si>
  <si>
    <t>Alomganj Part VI</t>
  </si>
  <si>
    <t>Alomgunj Part I(Rahim Baksh school)</t>
  </si>
  <si>
    <t>Geramari pt ii</t>
  </si>
  <si>
    <t xml:space="preserve">1948 NO.PROGATI P. LP SCHOOL </t>
  </si>
  <si>
    <t>18020308806</t>
  </si>
  <si>
    <t>GAURIPUR UCHCHA MADHYAMIC BIDYALAYA</t>
  </si>
  <si>
    <t>18020308812</t>
  </si>
  <si>
    <t xml:space="preserve">SHAJEDA KHATUN MEM </t>
  </si>
  <si>
    <t>18020313612</t>
  </si>
  <si>
    <t>2082 NO. CHARDUBIRPAR LPS</t>
  </si>
  <si>
    <t>18020306101</t>
  </si>
  <si>
    <t>2146NO DALSINGERALGA PT-II LPS</t>
  </si>
  <si>
    <t>18020306001</t>
  </si>
  <si>
    <t>D-ALGA PT-II JANATA MES</t>
  </si>
  <si>
    <t>18020306005</t>
  </si>
  <si>
    <t>DURAHATI SR. MADRASSA</t>
  </si>
  <si>
    <t>18020306404</t>
  </si>
  <si>
    <t>SENIOR MADRASSA</t>
  </si>
  <si>
    <t>Kolabari</t>
  </si>
  <si>
    <t>KALABARI VLPS</t>
  </si>
  <si>
    <t>18020308513</t>
  </si>
  <si>
    <t>ALAMGANJ RANGAMATI JUNIOR COLLEGE</t>
  </si>
  <si>
    <t>18020301013</t>
  </si>
  <si>
    <t>HSS</t>
  </si>
  <si>
    <t>448 NO. ASHARI KANDI JB SCHOOL</t>
  </si>
  <si>
    <t>18020301101</t>
  </si>
  <si>
    <t>1876NO. ASTAMIR CHAR LP SCHOOL</t>
  </si>
  <si>
    <t>18020300801</t>
  </si>
  <si>
    <t>SABED MEMORIAL VLPS</t>
  </si>
  <si>
    <t>18020301110</t>
  </si>
  <si>
    <t>DHUBRI GIRLS' ACADEMY (HIGH) (amulgamated with DHUBRI GIRLS' ACADEMY me &amp;2475 NO.A.B.N LP SCHOOL,DHUBRI)</t>
  </si>
  <si>
    <t>18020307304</t>
  </si>
  <si>
    <t>2367 POLICE RESURVE LP SCHOOL</t>
  </si>
  <si>
    <t>18020307505</t>
  </si>
  <si>
    <t>8011530389/8011532212</t>
  </si>
  <si>
    <t xml:space="preserve">Shahida Bibi </t>
  </si>
  <si>
    <t>09435138885</t>
  </si>
  <si>
    <t>9957407151</t>
  </si>
  <si>
    <t>8811859518</t>
  </si>
  <si>
    <t>Anowara Khatun</t>
  </si>
  <si>
    <t>9577244414/9365296457</t>
  </si>
  <si>
    <t>9957994566/8011362962</t>
  </si>
  <si>
    <t xml:space="preserve">Meghali Roy </t>
  </si>
  <si>
    <t>Begum Nessa Eunesa</t>
  </si>
  <si>
    <t xml:space="preserve">Salema Khatun </t>
  </si>
  <si>
    <t>9957075234/6001169293</t>
  </si>
  <si>
    <t>09859665431/9954611567</t>
  </si>
  <si>
    <t>Mofiza Bibi</t>
  </si>
  <si>
    <t>09864652774</t>
  </si>
  <si>
    <t>9435827608</t>
  </si>
  <si>
    <t>Rana Nag</t>
  </si>
  <si>
    <t xml:space="preserve">Aysha Khatun </t>
  </si>
  <si>
    <t>09508354757/9706467336</t>
  </si>
  <si>
    <t>9707534384</t>
  </si>
  <si>
    <t>Asma Khatun</t>
  </si>
  <si>
    <t>09954945869</t>
  </si>
  <si>
    <t>Samsun Minara Begum</t>
  </si>
  <si>
    <t>8011849005/8812079598</t>
  </si>
  <si>
    <t xml:space="preserve">Anjuma Khatun </t>
  </si>
  <si>
    <t>Banna Adhikary</t>
  </si>
  <si>
    <t>9954395443</t>
  </si>
  <si>
    <t xml:space="preserve">Probina Ray </t>
  </si>
  <si>
    <t>Anowara Begum</t>
  </si>
  <si>
    <t>9859384240</t>
  </si>
  <si>
    <t>Begum Sokina</t>
  </si>
  <si>
    <t>8876119847</t>
  </si>
  <si>
    <t>Purnima Roy</t>
  </si>
  <si>
    <t>9957585074/9678349538</t>
  </si>
  <si>
    <t>Khayrun Bewa</t>
  </si>
  <si>
    <t>9508721999/9126069258</t>
  </si>
  <si>
    <t>8486632250</t>
  </si>
  <si>
    <t>9954286611</t>
  </si>
  <si>
    <t>09957365143</t>
  </si>
  <si>
    <t xml:space="preserve">Zesmina Begum </t>
  </si>
  <si>
    <t>9859747611</t>
  </si>
  <si>
    <t>9707700621</t>
  </si>
  <si>
    <t>09957970512</t>
  </si>
  <si>
    <t>9577727095</t>
  </si>
  <si>
    <t>9678767948/9954103129</t>
  </si>
  <si>
    <t xml:space="preserve">Laily Khatun </t>
  </si>
  <si>
    <t>9957219362</t>
  </si>
  <si>
    <t>8011745256</t>
  </si>
  <si>
    <t>Sohida Bibi</t>
  </si>
  <si>
    <t>7896543656/8486842621</t>
  </si>
  <si>
    <t>7896318253</t>
  </si>
  <si>
    <t>9954005501</t>
  </si>
  <si>
    <t>Mamoni Barman</t>
  </si>
  <si>
    <t>09854041361/9859116412</t>
  </si>
  <si>
    <t xml:space="preserve">Shahnaz Rahmatullah
</t>
  </si>
  <si>
    <t>Adabari part I(NORTH)</t>
  </si>
  <si>
    <t>Sagolchara part III(south)</t>
  </si>
  <si>
    <t>Boruavita</t>
  </si>
  <si>
    <t>Nowdapara 155</t>
  </si>
  <si>
    <t>DOIKHOWA PARA MEM</t>
  </si>
  <si>
    <t>18020300309</t>
  </si>
  <si>
    <t>DHARMASALA ME MADRASSA</t>
  </si>
  <si>
    <t>18020307003</t>
  </si>
  <si>
    <t>Dharmasala part IV(Aligaon)</t>
  </si>
  <si>
    <t xml:space="preserve">NAWARCHAR MEM </t>
  </si>
  <si>
    <t>18020309011</t>
  </si>
  <si>
    <t>SANKAR AZAN MODEL HS</t>
  </si>
  <si>
    <t>18020309014</t>
  </si>
  <si>
    <t>Kachurkhash(Sarkarpara)</t>
  </si>
  <si>
    <t>Baniapara</t>
  </si>
  <si>
    <t xml:space="preserve">Dharmasala part II </t>
  </si>
  <si>
    <t>North Ghaspara</t>
  </si>
  <si>
    <t>BIDYAPARA BOYS' MEM (amulgamated with 740 NO. BIDYAPARA JB SCHOOL &amp; 1292 NO.BIDYAPARA BALAK M. LPS)</t>
  </si>
  <si>
    <t>18020307506</t>
  </si>
  <si>
    <t>2456 NO JABED ALI MEMORIAL LPS</t>
  </si>
  <si>
    <t>18020307508</t>
  </si>
  <si>
    <t>DHUBRI MUNICIPAL HIGH SCHOOL</t>
  </si>
  <si>
    <t>18020307510</t>
  </si>
  <si>
    <t>1906 NO. M.D.MORE HINDI L.P.S</t>
  </si>
  <si>
    <t>18020307202</t>
  </si>
  <si>
    <t>PANBARI RANGAMATI C.F. MEM</t>
  </si>
  <si>
    <t>18020324001</t>
  </si>
  <si>
    <t>WEST GASPARA GIRLS MEM</t>
  </si>
  <si>
    <t>18020309806</t>
  </si>
  <si>
    <t>Jograrpar part I</t>
  </si>
  <si>
    <t>Kholilpur + 205 Ambagan</t>
  </si>
  <si>
    <t>Kholilpur(ambagan) + 47 Khalilpur</t>
  </si>
  <si>
    <t>GHAGER ALGA DALSINGER ALGA ME MADRASSA</t>
  </si>
  <si>
    <t>18020309502</t>
  </si>
  <si>
    <t xml:space="preserve">P. KACHUARKHASH MONDALPARA MES </t>
  </si>
  <si>
    <t>18020312403</t>
  </si>
  <si>
    <t>KACHUAR KHASH VLP</t>
  </si>
  <si>
    <t>18020312210</t>
  </si>
  <si>
    <t>Ghaspara west</t>
  </si>
  <si>
    <t>Ghewmari West</t>
  </si>
  <si>
    <t>DHUBRI GIRLS JUNIOR COLLEGE</t>
  </si>
  <si>
    <t>18020307512</t>
  </si>
  <si>
    <t>1908 NO. HORIJAN HINDI L.P.S</t>
  </si>
  <si>
    <t>18020307602</t>
  </si>
  <si>
    <t>1861 NO. SUBHAS NAGAR LPS</t>
  </si>
  <si>
    <t>18020307803</t>
  </si>
  <si>
    <t>743 NO.BANIBIDYA MANDIR LPS</t>
  </si>
  <si>
    <t>18020313503</t>
  </si>
  <si>
    <t>SAJUARKUTI A.M.M. PRE SR. MADRASSA</t>
  </si>
  <si>
    <t>18020323304</t>
  </si>
  <si>
    <t>384 NO. NOWER CHAR LP SCHOOL</t>
  </si>
  <si>
    <t>18020309003</t>
  </si>
  <si>
    <t>Folimari part I</t>
  </si>
  <si>
    <t>Folimari part II</t>
  </si>
  <si>
    <t>Folimari part I(West)</t>
  </si>
  <si>
    <t>756 NO. BAGURAPARA LP SCHOOL</t>
  </si>
  <si>
    <t>18020314401</t>
  </si>
  <si>
    <t>2274 NO.MADAIKHALI LP SCHOOL</t>
  </si>
  <si>
    <t>18020314402</t>
  </si>
  <si>
    <t>1875 NO. BAGANPARA S/C LPS</t>
  </si>
  <si>
    <t>18020314403</t>
  </si>
  <si>
    <t>Debottorhasdah part IV 187</t>
  </si>
  <si>
    <t>Soulmari(chowmora)</t>
  </si>
  <si>
    <t>Kismathasdaha High School
(Amulgamated with kismothasdah MVS)</t>
  </si>
  <si>
    <t>1180 NO. PENGULARKHAS LPS</t>
  </si>
  <si>
    <t>18020312301</t>
  </si>
  <si>
    <t xml:space="preserve">Singimari part II </t>
  </si>
  <si>
    <t>DALSINGER ALGA M.M ME MADRASSA(AMULGATED WITH 2398 Lalmohaner alga tiniali LPS)</t>
  </si>
  <si>
    <t>18020309503</t>
  </si>
  <si>
    <t>2399 GHAGERALGA N.J LP SCHOOL</t>
  </si>
  <si>
    <t>18020309601</t>
  </si>
  <si>
    <t>GHAGER ALGA PT-2 MEM</t>
  </si>
  <si>
    <t>18020309603</t>
  </si>
  <si>
    <t>SINGIMARI ME SCHOOL(1373 amalgated)</t>
  </si>
  <si>
    <t>18020316802</t>
  </si>
  <si>
    <t>Bidyapara(Nathpara)</t>
  </si>
  <si>
    <t>Janglia</t>
  </si>
  <si>
    <t xml:space="preserve">Borobila </t>
  </si>
  <si>
    <t>Aranya</t>
  </si>
  <si>
    <t>Jograrpar part I(stadium)</t>
  </si>
  <si>
    <t>MADHUSOULMARI D.U. ME MADRASSA (amalgamated with 307 NO. MADHUSOULMARI JBS )</t>
  </si>
  <si>
    <t>18020313504</t>
  </si>
  <si>
    <t xml:space="preserve">Samsoon Nehar Begum </t>
  </si>
  <si>
    <t>9954464976/9365098259</t>
  </si>
  <si>
    <t>09707145557</t>
  </si>
  <si>
    <t>9957379799</t>
  </si>
  <si>
    <t>Joynab Begum</t>
  </si>
  <si>
    <t>8011532212</t>
  </si>
  <si>
    <t>9854722733</t>
  </si>
  <si>
    <t>9864735434</t>
  </si>
  <si>
    <t xml:space="preserve">Saleha Khatun </t>
  </si>
  <si>
    <t>09864347701</t>
  </si>
  <si>
    <t>09864280111</t>
  </si>
  <si>
    <t>Mira Kumari Das</t>
  </si>
  <si>
    <t>09678291357</t>
  </si>
  <si>
    <t>8134936960</t>
  </si>
  <si>
    <t>Afruza Begum</t>
  </si>
  <si>
    <t>Lakshmi Dey</t>
  </si>
  <si>
    <t>09707521166</t>
  </si>
  <si>
    <t>9707302883</t>
  </si>
  <si>
    <t>9859922159</t>
  </si>
  <si>
    <t xml:space="preserve">Roshna Begum </t>
  </si>
  <si>
    <t xml:space="preserve">Monowara Khatun </t>
  </si>
  <si>
    <t>Nu Nehar Bibi</t>
  </si>
  <si>
    <t>9954148773</t>
  </si>
  <si>
    <t>7896781147</t>
  </si>
  <si>
    <t>Jinnatun Nessa</t>
  </si>
  <si>
    <t>09435641990</t>
  </si>
  <si>
    <t>09854529109</t>
  </si>
  <si>
    <t xml:space="preserve">Rowsanara Begum </t>
  </si>
  <si>
    <t>9508728426</t>
  </si>
  <si>
    <t>Dulali Karmakar</t>
  </si>
  <si>
    <t>94355611801</t>
  </si>
  <si>
    <t xml:space="preserve">Sumchun Nehar Begum </t>
  </si>
  <si>
    <t>8473052566</t>
  </si>
  <si>
    <t>9957205472/6000839917</t>
  </si>
  <si>
    <t>Chulchuli Roy</t>
  </si>
  <si>
    <t>9435985834/7002172231</t>
  </si>
  <si>
    <t>Abiya Bibi</t>
  </si>
  <si>
    <t>9859197901</t>
  </si>
  <si>
    <t xml:space="preserve">Sabitri Bala Roy </t>
  </si>
  <si>
    <t>9678606585/8486491989</t>
  </si>
  <si>
    <t xml:space="preserve">Monjura Bewa </t>
  </si>
  <si>
    <t>9864976131</t>
  </si>
  <si>
    <t>09707170433</t>
  </si>
  <si>
    <t xml:space="preserve">Rani Bala Nath </t>
  </si>
  <si>
    <t>Dilwara Begum</t>
  </si>
  <si>
    <t>9575959920/7575959920</t>
  </si>
  <si>
    <t>Anjuara Begum</t>
  </si>
  <si>
    <t>8876759509</t>
  </si>
  <si>
    <t>DHARMASALA</t>
  </si>
  <si>
    <t>ABUL KALAM AZAD</t>
  </si>
  <si>
    <t>Dr. GP Gupta</t>
  </si>
  <si>
    <t>Dr. S Ahmed</t>
  </si>
  <si>
    <t>Habibur Rahman</t>
  </si>
  <si>
    <t>Bhonita Roy</t>
  </si>
  <si>
    <t>MO</t>
  </si>
  <si>
    <t>Dental Surgeon</t>
  </si>
  <si>
    <t>Pharmacist</t>
  </si>
  <si>
    <t>ANM</t>
  </si>
  <si>
    <t>Dr.NH Mandal</t>
  </si>
  <si>
    <t>Dr. S Islam</t>
  </si>
  <si>
    <t>Md. Monirul Islam</t>
  </si>
  <si>
    <t>Deepa Rani Bhokot</t>
  </si>
  <si>
    <t>Achyut Talukdar(Dharmasala)/Surjya Talukdar (Debitola)</t>
  </si>
  <si>
    <t>8136099333/9854365785</t>
  </si>
  <si>
    <t>DHUBRI</t>
  </si>
  <si>
    <t>DEPUTED TO CIVIL HOSPITAL DHUBRI IN AB-PMJAY FROM 15 TH OCT/2018 ONWARD</t>
  </si>
</sst>
</file>

<file path=xl/styles.xml><?xml version="1.0" encoding="utf-8"?>
<styleSheet xmlns="http://schemas.openxmlformats.org/spreadsheetml/2006/main">
  <numFmts count="1">
    <numFmt numFmtId="164" formatCode="[$-409]d/mmm/yy;@"/>
  </numFmts>
  <fonts count="27">
    <font>
      <sz val="11"/>
      <color theme="1"/>
      <name val="Calibri"/>
      <family val="2"/>
      <scheme val="minor"/>
    </font>
    <font>
      <b/>
      <sz val="11"/>
      <color theme="1"/>
      <name val="Arial Narrow"/>
      <family val="2"/>
    </font>
    <font>
      <b/>
      <sz val="10"/>
      <color theme="1"/>
      <name val="Arial Narrow"/>
      <family val="2"/>
    </font>
    <font>
      <sz val="11"/>
      <color theme="1"/>
      <name val="Arial Narrow"/>
      <family val="2"/>
    </font>
    <font>
      <b/>
      <sz val="11"/>
      <color rgb="FFFF0000"/>
      <name val="Arial Narrow"/>
      <family val="2"/>
    </font>
    <font>
      <b/>
      <sz val="8"/>
      <color theme="1"/>
      <name val="Arial Narrow"/>
      <family val="2"/>
    </font>
    <font>
      <b/>
      <sz val="12"/>
      <color theme="1"/>
      <name val="Arial Narrow"/>
      <family val="2"/>
    </font>
    <font>
      <b/>
      <i/>
      <sz val="12"/>
      <color theme="1"/>
      <name val="Arial Narrow"/>
      <family val="2"/>
    </font>
    <font>
      <b/>
      <sz val="12"/>
      <color theme="5" tint="-0.499984740745262"/>
      <name val="Arial Narrow"/>
      <family val="2"/>
    </font>
    <font>
      <b/>
      <sz val="11"/>
      <color rgb="FF7030A0"/>
      <name val="Arial Narrow"/>
      <family val="2"/>
    </font>
    <font>
      <sz val="9"/>
      <color theme="1"/>
      <name val="Arial Narrow"/>
      <family val="2"/>
    </font>
    <font>
      <sz val="8"/>
      <color theme="1"/>
      <name val="Arial Narrow"/>
      <family val="2"/>
    </font>
    <font>
      <b/>
      <u/>
      <sz val="14"/>
      <color rgb="FF7030A0"/>
      <name val="Cambria"/>
      <family val="1"/>
    </font>
    <font>
      <b/>
      <sz val="11"/>
      <color rgb="FF002060"/>
      <name val="Cambria"/>
      <family val="1"/>
      <scheme val="major"/>
    </font>
    <font>
      <b/>
      <sz val="12"/>
      <color rgb="FF002060"/>
      <name val="Cambria"/>
      <family val="1"/>
      <scheme val="major"/>
    </font>
    <font>
      <sz val="11"/>
      <color rgb="FF002060"/>
      <name val="Cambria"/>
      <family val="1"/>
      <scheme val="major"/>
    </font>
    <font>
      <b/>
      <u/>
      <sz val="12"/>
      <color theme="1"/>
      <name val="Arial Narrow"/>
      <family val="2"/>
    </font>
    <font>
      <sz val="11"/>
      <color theme="1"/>
      <name val="Cambria"/>
      <family val="1"/>
      <scheme val="major"/>
    </font>
    <font>
      <sz val="12"/>
      <color theme="1"/>
      <name val="Cambria"/>
      <family val="1"/>
      <scheme val="major"/>
    </font>
    <font>
      <sz val="12"/>
      <name val="Cambria"/>
      <family val="1"/>
      <scheme val="major"/>
    </font>
    <font>
      <b/>
      <sz val="12"/>
      <name val="Cambria"/>
      <family val="1"/>
      <scheme val="major"/>
    </font>
    <font>
      <sz val="10"/>
      <color theme="1"/>
      <name val="Cambria"/>
      <family val="1"/>
      <scheme val="major"/>
    </font>
    <font>
      <sz val="10"/>
      <color rgb="FF333333"/>
      <name val="Times New Roman"/>
      <family val="1"/>
    </font>
    <font>
      <sz val="10"/>
      <color indexed="8"/>
      <name val="Arial"/>
      <family val="2"/>
    </font>
    <font>
      <sz val="12"/>
      <color indexed="8"/>
      <name val="Cambria"/>
      <family val="1"/>
      <scheme val="major"/>
    </font>
    <font>
      <sz val="11"/>
      <name val="Calibri"/>
      <family val="2"/>
      <scheme val="minor"/>
    </font>
    <font>
      <b/>
      <sz val="12"/>
      <color indexed="8"/>
      <name val="Cambria"/>
      <family val="1"/>
      <scheme val="major"/>
    </font>
  </fonts>
  <fills count="12">
    <fill>
      <patternFill patternType="none"/>
    </fill>
    <fill>
      <patternFill patternType="gray125"/>
    </fill>
    <fill>
      <patternFill patternType="solid">
        <fgColor theme="2" tint="-9.9978637043366805E-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5" tint="0.39997558519241921"/>
        <bgColor indexed="64"/>
      </patternFill>
    </fill>
    <fill>
      <patternFill patternType="solid">
        <fgColor theme="0" tint="-0.249977111117893"/>
        <bgColor indexed="64"/>
      </patternFill>
    </fill>
    <fill>
      <patternFill patternType="solid">
        <fgColor theme="0"/>
        <bgColor indexed="64"/>
      </patternFill>
    </fill>
    <fill>
      <patternFill patternType="solid">
        <fgColor theme="6" tint="0.399975585192419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s>
  <cellStyleXfs count="3">
    <xf numFmtId="0" fontId="0" fillId="0" borderId="0"/>
    <xf numFmtId="0" fontId="23" fillId="0" borderId="0"/>
    <xf numFmtId="0" fontId="23" fillId="0" borderId="0"/>
  </cellStyleXfs>
  <cellXfs count="187">
    <xf numFmtId="0" fontId="0" fillId="0" borderId="0" xfId="0"/>
    <xf numFmtId="0" fontId="3" fillId="0" borderId="0" xfId="0" applyFont="1"/>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1" xfId="0" applyFont="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3" borderId="1" xfId="0" applyFont="1" applyFill="1" applyBorder="1" applyAlignment="1">
      <alignment horizontal="center" vertical="center"/>
    </xf>
    <xf numFmtId="0" fontId="1" fillId="0" borderId="0" xfId="0" applyFont="1" applyFill="1" applyBorder="1" applyAlignment="1">
      <alignment vertical="center"/>
    </xf>
    <xf numFmtId="0" fontId="1" fillId="2" borderId="1" xfId="0" applyFont="1" applyFill="1" applyBorder="1" applyAlignment="1">
      <alignment horizontal="center"/>
    </xf>
    <xf numFmtId="0" fontId="1" fillId="0" borderId="1" xfId="0" applyFont="1" applyBorder="1" applyAlignment="1">
      <alignment horizontal="center" vertical="center"/>
    </xf>
    <xf numFmtId="0" fontId="2" fillId="3" borderId="1" xfId="0" applyFont="1" applyFill="1" applyBorder="1" applyAlignment="1">
      <alignment horizontal="center" vertical="center"/>
    </xf>
    <xf numFmtId="0" fontId="3" fillId="3" borderId="1" xfId="0" applyFont="1" applyFill="1" applyBorder="1"/>
    <xf numFmtId="1" fontId="1" fillId="3" borderId="1" xfId="0" applyNumberFormat="1" applyFont="1" applyFill="1" applyBorder="1" applyAlignment="1">
      <alignment horizontal="center" vertical="center"/>
    </xf>
    <xf numFmtId="14" fontId="1" fillId="3" borderId="1" xfId="0" applyNumberFormat="1" applyFont="1" applyFill="1" applyBorder="1" applyAlignment="1">
      <alignment horizontal="center" vertical="center"/>
    </xf>
    <xf numFmtId="0" fontId="2" fillId="3" borderId="1" xfId="0" applyFont="1" applyFill="1" applyBorder="1" applyAlignment="1">
      <alignment horizontal="center" vertical="center"/>
    </xf>
    <xf numFmtId="0" fontId="3" fillId="0" borderId="0" xfId="0" applyFont="1" applyAlignment="1">
      <alignment horizontal="center" vertical="center"/>
    </xf>
    <xf numFmtId="0" fontId="3" fillId="0" borderId="1" xfId="0" applyFont="1" applyBorder="1" applyAlignment="1" applyProtection="1">
      <alignment horizontal="center" vertical="center"/>
      <protection locked="0"/>
    </xf>
    <xf numFmtId="0" fontId="3" fillId="0" borderId="1" xfId="0" applyFont="1" applyBorder="1" applyAlignment="1" applyProtection="1">
      <alignment horizontal="left" vertical="center" wrapText="1"/>
      <protection locked="0"/>
    </xf>
    <xf numFmtId="1" fontId="3" fillId="0" borderId="1" xfId="0" applyNumberFormat="1" applyFont="1" applyBorder="1" applyAlignment="1" applyProtection="1">
      <alignment horizontal="center" vertical="center" wrapText="1"/>
      <protection locked="0"/>
    </xf>
    <xf numFmtId="0" fontId="3" fillId="0" borderId="1" xfId="0" applyFont="1" applyFill="1" applyBorder="1" applyAlignment="1" applyProtection="1">
      <alignment horizontal="center" vertical="center"/>
      <protection locked="0"/>
    </xf>
    <xf numFmtId="0" fontId="1" fillId="3" borderId="1"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3" borderId="1" xfId="0" applyFont="1" applyFill="1" applyBorder="1" applyAlignment="1">
      <alignment horizontal="center" vertical="center"/>
    </xf>
    <xf numFmtId="164" fontId="3" fillId="0" borderId="1" xfId="0" applyNumberFormat="1" applyFont="1" applyBorder="1" applyAlignment="1" applyProtection="1">
      <alignment horizontal="left" vertical="center" wrapText="1"/>
      <protection locked="0"/>
    </xf>
    <xf numFmtId="17" fontId="6" fillId="0" borderId="1" xfId="0" applyNumberFormat="1" applyFont="1" applyFill="1" applyBorder="1" applyAlignment="1" applyProtection="1">
      <alignment horizontal="center" vertical="center" wrapText="1"/>
      <protection locked="0"/>
    </xf>
    <xf numFmtId="0" fontId="3" fillId="0" borderId="0" xfId="0" applyFont="1" applyProtection="1"/>
    <xf numFmtId="0" fontId="2" fillId="4" borderId="1" xfId="0" applyFont="1" applyFill="1" applyBorder="1" applyAlignment="1" applyProtection="1">
      <alignment horizontal="center" vertical="center"/>
    </xf>
    <xf numFmtId="0" fontId="2" fillId="4" borderId="2" xfId="0" applyFont="1" applyFill="1" applyBorder="1" applyAlignment="1" applyProtection="1">
      <alignment horizontal="center" vertical="center" wrapText="1"/>
    </xf>
    <xf numFmtId="0" fontId="1" fillId="5" borderId="1" xfId="0" applyFont="1" applyFill="1" applyBorder="1" applyAlignment="1" applyProtection="1">
      <alignment horizontal="center" vertical="center"/>
    </xf>
    <xf numFmtId="0" fontId="1" fillId="0" borderId="1" xfId="0" applyFont="1" applyBorder="1" applyAlignment="1" applyProtection="1">
      <alignment horizontal="center" vertical="center"/>
    </xf>
    <xf numFmtId="0" fontId="3" fillId="0" borderId="1" xfId="0" quotePrefix="1"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0" xfId="0" quotePrefix="1" applyFont="1" applyProtection="1"/>
    <xf numFmtId="0" fontId="6" fillId="5" borderId="1" xfId="0" applyFont="1" applyFill="1" applyBorder="1" applyAlignment="1" applyProtection="1">
      <alignment horizontal="center" vertical="center"/>
    </xf>
    <xf numFmtId="0" fontId="3" fillId="0" borderId="0" xfId="0" applyFont="1" applyAlignment="1" applyProtection="1">
      <alignment horizontal="center"/>
    </xf>
    <xf numFmtId="0" fontId="13" fillId="0" borderId="1" xfId="0" applyFont="1" applyBorder="1" applyAlignment="1" applyProtection="1">
      <alignment horizontal="center" vertical="center"/>
      <protection locked="0"/>
    </xf>
    <xf numFmtId="0" fontId="15" fillId="0" borderId="1" xfId="0" applyFont="1" applyFill="1" applyBorder="1" applyAlignment="1" applyProtection="1">
      <protection locked="0"/>
    </xf>
    <xf numFmtId="0" fontId="15" fillId="0" borderId="1" xfId="0" applyFont="1" applyFill="1" applyBorder="1" applyAlignment="1" applyProtection="1">
      <alignment vertical="center"/>
      <protection locked="0"/>
    </xf>
    <xf numFmtId="0" fontId="1" fillId="3" borderId="1" xfId="0" applyFont="1" applyFill="1" applyBorder="1" applyAlignment="1">
      <alignment horizontal="center" vertical="center"/>
    </xf>
    <xf numFmtId="0" fontId="6" fillId="5" borderId="1" xfId="0" applyFont="1" applyFill="1" applyBorder="1" applyAlignment="1" applyProtection="1">
      <alignment horizontal="center" vertical="center"/>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2" fillId="8" borderId="1" xfId="0" applyFont="1" applyFill="1" applyBorder="1" applyAlignment="1">
      <alignment horizontal="center" vertical="center"/>
    </xf>
    <xf numFmtId="0" fontId="1" fillId="0" borderId="6" xfId="0" applyFont="1" applyBorder="1" applyAlignment="1" applyProtection="1">
      <alignment horizontal="center" vertical="center"/>
    </xf>
    <xf numFmtId="0" fontId="1" fillId="5" borderId="6" xfId="0" applyFont="1" applyFill="1" applyBorder="1" applyAlignment="1" applyProtection="1">
      <alignment horizontal="center" vertical="center"/>
    </xf>
    <xf numFmtId="17" fontId="3" fillId="9" borderId="1" xfId="0" applyNumberFormat="1" applyFont="1" applyFill="1" applyBorder="1" applyAlignment="1" applyProtection="1">
      <alignment horizontal="center" vertical="center"/>
    </xf>
    <xf numFmtId="0" fontId="3" fillId="0" borderId="1" xfId="0" applyFont="1" applyBorder="1" applyAlignment="1" applyProtection="1">
      <alignment horizontal="center" vertical="center" wrapText="1"/>
      <protection locked="0"/>
    </xf>
    <xf numFmtId="164" fontId="3" fillId="0" borderId="1" xfId="0" applyNumberFormat="1" applyFont="1" applyBorder="1" applyAlignment="1" applyProtection="1">
      <alignment horizontal="center" vertical="center" wrapText="1"/>
      <protection locked="0"/>
    </xf>
    <xf numFmtId="0" fontId="3" fillId="0" borderId="1" xfId="0" applyFont="1" applyFill="1" applyBorder="1" applyAlignment="1">
      <alignment horizontal="center" vertical="center"/>
    </xf>
    <xf numFmtId="0" fontId="3" fillId="0" borderId="0" xfId="0" applyFont="1" applyFill="1"/>
    <xf numFmtId="0" fontId="17" fillId="0" borderId="1" xfId="0" applyFont="1" applyBorder="1" applyAlignment="1" applyProtection="1">
      <alignment horizontal="center" vertical="center"/>
      <protection locked="0"/>
    </xf>
    <xf numFmtId="0" fontId="2" fillId="0" borderId="0" xfId="0" applyFont="1" applyFill="1" applyBorder="1" applyAlignment="1">
      <alignment vertical="center" wrapText="1"/>
    </xf>
    <xf numFmtId="1" fontId="3" fillId="0" borderId="1" xfId="0" applyNumberFormat="1" applyFont="1" applyBorder="1" applyAlignment="1" applyProtection="1">
      <alignment horizontal="center" vertical="center"/>
      <protection locked="0"/>
    </xf>
    <xf numFmtId="0" fontId="3" fillId="0" borderId="1" xfId="0" applyFont="1" applyBorder="1" applyProtection="1">
      <protection locked="0"/>
    </xf>
    <xf numFmtId="1" fontId="1" fillId="3" borderId="1" xfId="0" applyNumberFormat="1" applyFont="1" applyFill="1" applyBorder="1" applyAlignment="1" applyProtection="1">
      <alignment horizontal="center" vertical="center"/>
    </xf>
    <xf numFmtId="1" fontId="3" fillId="0" borderId="1" xfId="0" applyNumberFormat="1" applyFont="1" applyBorder="1" applyAlignment="1" applyProtection="1">
      <alignment horizontal="center" vertical="center"/>
    </xf>
    <xf numFmtId="0" fontId="1" fillId="3" borderId="1" xfId="0" applyFont="1" applyFill="1" applyBorder="1" applyAlignment="1" applyProtection="1">
      <alignment horizontal="center" vertical="center"/>
    </xf>
    <xf numFmtId="0" fontId="3" fillId="0" borderId="1" xfId="0" applyFont="1" applyBorder="1" applyProtection="1"/>
    <xf numFmtId="17" fontId="1" fillId="0" borderId="6" xfId="0" applyNumberFormat="1" applyFont="1" applyBorder="1" applyAlignment="1" applyProtection="1">
      <alignment horizontal="center" vertical="center"/>
      <protection locked="0"/>
    </xf>
    <xf numFmtId="17" fontId="1" fillId="0" borderId="1" xfId="0" applyNumberFormat="1" applyFont="1" applyBorder="1" applyAlignment="1" applyProtection="1">
      <alignment horizontal="center" vertical="center"/>
      <protection locked="0"/>
    </xf>
    <xf numFmtId="0" fontId="0" fillId="0" borderId="1" xfId="0" applyBorder="1" applyProtection="1">
      <protection locked="0"/>
    </xf>
    <xf numFmtId="0" fontId="18" fillId="0" borderId="1" xfId="0" applyFont="1" applyBorder="1" applyAlignment="1" applyProtection="1">
      <alignment horizontal="left" vertical="center" indent="1"/>
      <protection locked="0"/>
    </xf>
    <xf numFmtId="0" fontId="18" fillId="10" borderId="1" xfId="0" applyFont="1" applyFill="1" applyBorder="1" applyAlignment="1" applyProtection="1">
      <alignment horizontal="left" vertical="center" wrapText="1" indent="1"/>
      <protection locked="0"/>
    </xf>
    <xf numFmtId="0" fontId="18" fillId="0" borderId="1" xfId="0" applyFont="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0" fillId="0" borderId="1" xfId="0" applyFill="1" applyBorder="1" applyAlignment="1" applyProtection="1">
      <alignment horizontal="center" vertical="center"/>
      <protection locked="0"/>
    </xf>
    <xf numFmtId="0" fontId="18" fillId="0" borderId="1" xfId="0" applyFont="1" applyFill="1" applyBorder="1" applyAlignment="1" applyProtection="1">
      <alignment horizontal="left" vertical="center" indent="1"/>
      <protection locked="0"/>
    </xf>
    <xf numFmtId="0" fontId="18" fillId="0" borderId="1" xfId="0" applyFont="1" applyFill="1" applyBorder="1" applyAlignment="1" applyProtection="1">
      <alignment horizontal="center" vertical="center"/>
      <protection locked="0"/>
    </xf>
    <xf numFmtId="0" fontId="0" fillId="0" borderId="1" xfId="0" applyFill="1" applyBorder="1" applyProtection="1">
      <protection locked="0"/>
    </xf>
    <xf numFmtId="0" fontId="19" fillId="0" borderId="1" xfId="0" applyFont="1" applyFill="1" applyBorder="1" applyAlignment="1" applyProtection="1">
      <alignment vertical="center" wrapText="1"/>
      <protection locked="0"/>
    </xf>
    <xf numFmtId="49" fontId="19" fillId="0" borderId="1" xfId="0" applyNumberFormat="1" applyFont="1" applyFill="1" applyBorder="1" applyAlignment="1" applyProtection="1">
      <alignment vertical="center" wrapText="1"/>
      <protection locked="0"/>
    </xf>
    <xf numFmtId="0" fontId="19" fillId="0" borderId="1" xfId="0" applyFont="1" applyFill="1" applyBorder="1" applyAlignment="1" applyProtection="1">
      <alignment horizontal="center" vertical="center" wrapText="1"/>
      <protection locked="0"/>
    </xf>
    <xf numFmtId="0" fontId="0" fillId="0" borderId="4" xfId="0" applyFill="1" applyBorder="1" applyAlignment="1" applyProtection="1">
      <alignment horizontal="center" vertical="center"/>
      <protection locked="0"/>
    </xf>
    <xf numFmtId="0" fontId="20" fillId="0" borderId="1" xfId="0" applyFont="1" applyFill="1" applyBorder="1" applyAlignment="1" applyProtection="1">
      <alignment vertical="center" wrapText="1"/>
      <protection locked="0"/>
    </xf>
    <xf numFmtId="0" fontId="21" fillId="10" borderId="1" xfId="0" applyFont="1" applyFill="1" applyBorder="1" applyAlignment="1" applyProtection="1">
      <alignment horizontal="center" vertical="center" wrapText="1"/>
      <protection locked="0"/>
    </xf>
    <xf numFmtId="1" fontId="21" fillId="10" borderId="1" xfId="0" applyNumberFormat="1" applyFont="1" applyFill="1" applyBorder="1" applyAlignment="1" applyProtection="1">
      <alignment horizontal="center" vertical="center" wrapText="1"/>
      <protection locked="0"/>
    </xf>
    <xf numFmtId="1" fontId="21" fillId="10" borderId="1" xfId="0" applyNumberFormat="1" applyFont="1" applyFill="1" applyBorder="1" applyAlignment="1" applyProtection="1">
      <alignment horizontal="left" vertical="center" wrapText="1"/>
      <protection locked="0"/>
    </xf>
    <xf numFmtId="0" fontId="21" fillId="0" borderId="4" xfId="0" applyFont="1" applyBorder="1" applyAlignment="1" applyProtection="1">
      <alignment horizontal="left" vertical="center"/>
      <protection locked="0"/>
    </xf>
    <xf numFmtId="0" fontId="21" fillId="0" borderId="4" xfId="0" applyFont="1" applyFill="1" applyBorder="1" applyAlignment="1" applyProtection="1">
      <alignment horizontal="left" vertical="center"/>
      <protection locked="0"/>
    </xf>
    <xf numFmtId="0" fontId="21" fillId="0" borderId="1" xfId="0" applyFont="1" applyFill="1" applyBorder="1" applyAlignment="1" applyProtection="1">
      <alignment horizontal="left" vertical="center"/>
      <protection locked="0"/>
    </xf>
    <xf numFmtId="0" fontId="18" fillId="0" borderId="1" xfId="0" applyFont="1" applyBorder="1" applyProtection="1">
      <protection locked="0"/>
    </xf>
    <xf numFmtId="0" fontId="18" fillId="10" borderId="1" xfId="0" applyFont="1" applyFill="1" applyBorder="1" applyAlignment="1" applyProtection="1">
      <alignment horizontal="center" vertical="center" wrapText="1"/>
      <protection locked="0"/>
    </xf>
    <xf numFmtId="0" fontId="22" fillId="0" borderId="1" xfId="0" applyFont="1" applyFill="1" applyBorder="1" applyAlignment="1" applyProtection="1">
      <alignment horizontal="center" vertical="center" wrapText="1"/>
      <protection locked="0"/>
    </xf>
    <xf numFmtId="0" fontId="0" fillId="0" borderId="11" xfId="0" applyFill="1" applyBorder="1" applyProtection="1">
      <protection locked="0"/>
    </xf>
    <xf numFmtId="0" fontId="0" fillId="0" borderId="11" xfId="0" applyBorder="1" applyProtection="1">
      <protection locked="0"/>
    </xf>
    <xf numFmtId="1" fontId="21" fillId="0" borderId="1" xfId="0" applyNumberFormat="1" applyFont="1" applyBorder="1" applyAlignment="1" applyProtection="1">
      <alignment horizontal="center" vertical="center" wrapText="1"/>
      <protection locked="0"/>
    </xf>
    <xf numFmtId="0" fontId="24" fillId="0" borderId="1" xfId="1" applyFont="1" applyFill="1" applyBorder="1" applyAlignment="1" applyProtection="1">
      <alignment horizontal="left" vertical="center" wrapText="1" indent="1"/>
      <protection locked="0"/>
    </xf>
    <xf numFmtId="49" fontId="19" fillId="0" borderId="1" xfId="2" applyNumberFormat="1" applyFont="1" applyFill="1" applyBorder="1" applyAlignment="1" applyProtection="1">
      <alignment vertical="center" wrapText="1"/>
      <protection locked="0"/>
    </xf>
    <xf numFmtId="0" fontId="25" fillId="0" borderId="1" xfId="0" applyFont="1" applyFill="1" applyBorder="1" applyAlignment="1" applyProtection="1">
      <alignment vertical="center" wrapText="1"/>
      <protection locked="0"/>
    </xf>
    <xf numFmtId="0" fontId="25" fillId="0" borderId="1" xfId="0" applyFont="1" applyFill="1" applyBorder="1" applyAlignment="1" applyProtection="1">
      <alignment horizontal="center" vertical="center" wrapText="1"/>
      <protection locked="0"/>
    </xf>
    <xf numFmtId="0" fontId="25" fillId="0" borderId="0" xfId="0" applyFont="1" applyFill="1" applyAlignment="1" applyProtection="1">
      <alignment horizontal="center" vertical="center" wrapText="1"/>
      <protection locked="0"/>
    </xf>
    <xf numFmtId="0" fontId="0" fillId="0" borderId="0" xfId="0" applyProtection="1">
      <protection locked="0"/>
    </xf>
    <xf numFmtId="14" fontId="25" fillId="0" borderId="1" xfId="0" applyNumberFormat="1" applyFont="1" applyFill="1" applyBorder="1" applyAlignment="1" applyProtection="1">
      <alignment horizontal="center" vertical="center" wrapText="1"/>
      <protection locked="0"/>
    </xf>
    <xf numFmtId="0" fontId="26" fillId="0" borderId="1" xfId="1" applyFont="1" applyFill="1" applyBorder="1" applyAlignment="1" applyProtection="1">
      <alignment horizontal="left" vertical="center" wrapText="1" indent="1"/>
      <protection locked="0"/>
    </xf>
    <xf numFmtId="0" fontId="21" fillId="0" borderId="1" xfId="0" applyFont="1" applyBorder="1" applyAlignment="1" applyProtection="1">
      <alignment horizontal="left" vertical="center"/>
      <protection locked="0"/>
    </xf>
    <xf numFmtId="0" fontId="0" fillId="11" borderId="1" xfId="0" applyFill="1" applyBorder="1" applyAlignment="1" applyProtection="1">
      <alignment horizontal="center" vertical="center"/>
      <protection locked="0"/>
    </xf>
    <xf numFmtId="0" fontId="0" fillId="0" borderId="1" xfId="0" applyFont="1" applyFill="1" applyBorder="1" applyAlignment="1" applyProtection="1">
      <alignment horizontal="center" vertical="center"/>
      <protection locked="0"/>
    </xf>
    <xf numFmtId="14" fontId="0" fillId="0" borderId="0" xfId="0" applyNumberFormat="1" applyProtection="1">
      <protection locked="0"/>
    </xf>
    <xf numFmtId="0" fontId="3" fillId="0" borderId="11"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left" vertical="center" wrapText="1"/>
      <protection locked="0"/>
    </xf>
    <xf numFmtId="0" fontId="0" fillId="0" borderId="1" xfId="0" applyFill="1" applyBorder="1" applyAlignment="1" applyProtection="1">
      <alignment wrapText="1"/>
      <protection locked="0"/>
    </xf>
    <xf numFmtId="0" fontId="3" fillId="0" borderId="0" xfId="0" applyFont="1" applyBorder="1" applyAlignment="1" applyProtection="1">
      <alignment horizontal="left" vertical="center" wrapText="1"/>
      <protection locked="0"/>
    </xf>
    <xf numFmtId="0" fontId="1" fillId="4" borderId="1" xfId="0" applyFont="1" applyFill="1" applyBorder="1" applyAlignment="1">
      <alignment horizontal="center" vertical="center"/>
    </xf>
    <xf numFmtId="0" fontId="1" fillId="0" borderId="1" xfId="0" applyFont="1" applyFill="1" applyBorder="1" applyAlignment="1">
      <alignment horizontal="left"/>
    </xf>
    <xf numFmtId="0" fontId="2" fillId="0" borderId="1" xfId="0" applyFont="1" applyFill="1" applyBorder="1" applyAlignment="1">
      <alignment horizontal="left" vertical="center"/>
    </xf>
    <xf numFmtId="0" fontId="1" fillId="0" borderId="0" xfId="0" applyFont="1" applyFill="1" applyBorder="1" applyAlignment="1">
      <alignment horizontal="center" vertical="center"/>
    </xf>
    <xf numFmtId="0" fontId="1" fillId="0" borderId="3" xfId="0" applyFont="1" applyFill="1" applyBorder="1" applyAlignment="1">
      <alignment horizontal="center"/>
    </xf>
    <xf numFmtId="0" fontId="1" fillId="0" borderId="10" xfId="0" applyFont="1" applyFill="1" applyBorder="1" applyAlignment="1">
      <alignment horizontal="center" vertical="center"/>
    </xf>
    <xf numFmtId="0" fontId="1" fillId="6" borderId="1" xfId="0" applyFont="1" applyFill="1" applyBorder="1" applyAlignment="1">
      <alignment horizontal="center" vertical="center"/>
    </xf>
    <xf numFmtId="0" fontId="3" fillId="0" borderId="0" xfId="0" applyFont="1" applyAlignment="1">
      <alignment horizontal="left" vertical="center"/>
    </xf>
    <xf numFmtId="0" fontId="4" fillId="0" borderId="0" xfId="0" applyFont="1" applyAlignment="1">
      <alignment horizontal="left" vertical="center"/>
    </xf>
    <xf numFmtId="0" fontId="3" fillId="0" borderId="0" xfId="0" applyFont="1" applyBorder="1" applyAlignment="1">
      <alignment horizontal="center" vertic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8"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vertical="center"/>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15" fillId="0" borderId="2" xfId="0" applyFont="1" applyBorder="1" applyAlignment="1" applyProtection="1">
      <alignment horizontal="center"/>
      <protection locked="0"/>
    </xf>
    <xf numFmtId="0" fontId="15" fillId="0" borderId="4" xfId="0" applyFont="1" applyBorder="1" applyAlignment="1" applyProtection="1">
      <alignment horizontal="center"/>
      <protection locked="0"/>
    </xf>
    <xf numFmtId="0" fontId="15" fillId="0" borderId="2" xfId="0" applyFont="1" applyFill="1" applyBorder="1" applyAlignment="1" applyProtection="1">
      <alignment horizontal="center"/>
      <protection locked="0"/>
    </xf>
    <xf numFmtId="0" fontId="15" fillId="0" borderId="4" xfId="0" applyFont="1" applyFill="1" applyBorder="1" applyAlignment="1" applyProtection="1">
      <alignment horizontal="center"/>
      <protection locked="0"/>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5" fillId="0" borderId="1" xfId="0" applyFont="1" applyBorder="1" applyAlignment="1" applyProtection="1">
      <alignment horizontal="center"/>
      <protection locked="0"/>
    </xf>
    <xf numFmtId="0" fontId="1" fillId="0" borderId="0" xfId="0" applyFont="1" applyFill="1" applyBorder="1" applyAlignment="1" applyProtection="1">
      <alignment horizontal="center" vertical="center" wrapText="1"/>
      <protection locked="0"/>
    </xf>
    <xf numFmtId="0" fontId="1" fillId="3" borderId="1" xfId="0" applyFont="1" applyFill="1" applyBorder="1" applyAlignment="1">
      <alignment horizontal="center"/>
    </xf>
    <xf numFmtId="0" fontId="15" fillId="0" borderId="1" xfId="0" applyFont="1" applyFill="1" applyBorder="1" applyAlignment="1" applyProtection="1">
      <alignment horizontal="center" vertical="center"/>
      <protection locked="0"/>
    </xf>
    <xf numFmtId="0" fontId="13" fillId="0" borderId="2" xfId="0" applyFont="1" applyFill="1" applyBorder="1" applyAlignment="1" applyProtection="1">
      <alignment horizontal="center"/>
      <protection locked="0"/>
    </xf>
    <xf numFmtId="0" fontId="13" fillId="0" borderId="4" xfId="0" applyFont="1" applyFill="1" applyBorder="1" applyAlignment="1" applyProtection="1">
      <alignment horizontal="center"/>
      <protection locked="0"/>
    </xf>
    <xf numFmtId="0" fontId="1" fillId="0" borderId="1" xfId="0" applyFont="1" applyFill="1" applyBorder="1" applyAlignment="1">
      <alignment horizontal="left" vertical="center"/>
    </xf>
    <xf numFmtId="0" fontId="15" fillId="0" borderId="2" xfId="0" applyFont="1" applyFill="1" applyBorder="1" applyAlignment="1" applyProtection="1">
      <alignment horizontal="center" vertical="center"/>
      <protection locked="0"/>
    </xf>
    <xf numFmtId="0" fontId="15" fillId="0" borderId="3" xfId="0" applyFont="1" applyFill="1" applyBorder="1" applyAlignment="1" applyProtection="1">
      <alignment horizontal="center" vertical="center"/>
      <protection locked="0"/>
    </xf>
    <xf numFmtId="0" fontId="15" fillId="0" borderId="4" xfId="0" applyFont="1" applyFill="1" applyBorder="1" applyAlignment="1" applyProtection="1">
      <alignment horizontal="center" vertical="center"/>
      <protection locked="0"/>
    </xf>
    <xf numFmtId="0" fontId="1" fillId="6" borderId="2" xfId="0" applyFont="1" applyFill="1" applyBorder="1" applyAlignment="1">
      <alignment horizontal="center" vertical="center"/>
    </xf>
    <xf numFmtId="0" fontId="1" fillId="6" borderId="3" xfId="0" applyFont="1" applyFill="1" applyBorder="1" applyAlignment="1">
      <alignment horizontal="center" vertical="center"/>
    </xf>
    <xf numFmtId="0" fontId="1" fillId="6" borderId="4" xfId="0" applyFont="1" applyFill="1" applyBorder="1" applyAlignment="1">
      <alignment horizontal="center" vertical="center"/>
    </xf>
    <xf numFmtId="0" fontId="15" fillId="0" borderId="3" xfId="0" applyFont="1" applyFill="1" applyBorder="1" applyAlignment="1" applyProtection="1">
      <alignment horizontal="center"/>
      <protection locked="0"/>
    </xf>
    <xf numFmtId="0" fontId="1" fillId="3" borderId="1" xfId="0" applyFont="1" applyFill="1" applyBorder="1" applyAlignment="1">
      <alignment horizontal="center" vertical="center"/>
    </xf>
    <xf numFmtId="3" fontId="15" fillId="0" borderId="2" xfId="0" applyNumberFormat="1" applyFont="1" applyFill="1" applyBorder="1" applyAlignment="1" applyProtection="1">
      <alignment horizontal="center" vertical="center"/>
      <protection locked="0"/>
    </xf>
    <xf numFmtId="0" fontId="12" fillId="0" borderId="0" xfId="0" applyFont="1" applyAlignment="1">
      <alignment horizontal="center"/>
    </xf>
    <xf numFmtId="0" fontId="14" fillId="0" borderId="1" xfId="0" applyFont="1" applyBorder="1" applyAlignment="1" applyProtection="1">
      <alignment horizontal="center"/>
      <protection locked="0"/>
    </xf>
    <xf numFmtId="0" fontId="8"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0" fontId="13" fillId="0" borderId="1" xfId="0" applyFont="1" applyFill="1" applyBorder="1" applyAlignment="1" applyProtection="1">
      <alignment horizontal="center" vertical="center"/>
      <protection locked="0"/>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xf numFmtId="0" fontId="1" fillId="5" borderId="4"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0" borderId="0" xfId="0" applyFont="1" applyFill="1" applyBorder="1" applyAlignment="1" applyProtection="1">
      <alignment vertical="center" wrapText="1"/>
      <protection locked="0"/>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2" fillId="3" borderId="7" xfId="0" applyFont="1" applyFill="1" applyBorder="1" applyAlignment="1">
      <alignment horizontal="center" vertical="center"/>
    </xf>
    <xf numFmtId="0" fontId="2" fillId="0" borderId="5" xfId="0" applyFont="1" applyFill="1" applyBorder="1" applyAlignment="1" applyProtection="1">
      <alignment horizontal="center" vertical="center" wrapText="1"/>
      <protection locked="0"/>
    </xf>
    <xf numFmtId="0" fontId="2" fillId="0"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6" fillId="5" borderId="1" xfId="0" applyFont="1" applyFill="1" applyBorder="1" applyAlignment="1" applyProtection="1">
      <alignment horizontal="center" vertical="center"/>
    </xf>
    <xf numFmtId="0" fontId="2" fillId="0" borderId="5"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4" borderId="2" xfId="0" applyFont="1" applyFill="1" applyBorder="1" applyAlignment="1" applyProtection="1">
      <alignment horizontal="center" vertical="center"/>
    </xf>
    <xf numFmtId="0" fontId="2" fillId="4" borderId="4"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2"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16" fillId="0" borderId="3" xfId="0" applyFont="1" applyBorder="1" applyAlignment="1" applyProtection="1">
      <alignment horizontal="center" vertical="center"/>
    </xf>
    <xf numFmtId="0" fontId="6" fillId="5" borderId="2" xfId="0" applyFont="1" applyFill="1" applyBorder="1" applyAlignment="1" applyProtection="1">
      <alignment horizontal="center" vertical="center"/>
    </xf>
    <xf numFmtId="0" fontId="6" fillId="5" borderId="3" xfId="0" applyFont="1" applyFill="1" applyBorder="1" applyAlignment="1" applyProtection="1">
      <alignment horizontal="center" vertical="center"/>
    </xf>
    <xf numFmtId="0" fontId="6" fillId="5" borderId="4" xfId="0" applyFont="1" applyFill="1" applyBorder="1" applyAlignment="1" applyProtection="1">
      <alignment horizontal="center" vertical="center"/>
    </xf>
    <xf numFmtId="0" fontId="6" fillId="0" borderId="5" xfId="0" applyFont="1" applyBorder="1" applyAlignment="1" applyProtection="1">
      <alignment horizontal="center"/>
    </xf>
    <xf numFmtId="17" fontId="3" fillId="9" borderId="6" xfId="0" applyNumberFormat="1" applyFont="1" applyFill="1" applyBorder="1" applyAlignment="1" applyProtection="1">
      <alignment horizontal="center" vertical="center"/>
      <protection locked="0"/>
    </xf>
    <xf numFmtId="17" fontId="3" fillId="9" borderId="7" xfId="0" applyNumberFormat="1" applyFont="1" applyFill="1" applyBorder="1" applyAlignment="1" applyProtection="1">
      <alignment horizontal="center" vertical="center"/>
      <protection locked="0"/>
    </xf>
    <xf numFmtId="0" fontId="3" fillId="9" borderId="6" xfId="0" applyFont="1" applyFill="1" applyBorder="1" applyAlignment="1" applyProtection="1">
      <alignment horizontal="center" vertical="center"/>
    </xf>
    <xf numFmtId="0" fontId="3" fillId="9" borderId="7" xfId="0" applyFont="1" applyFill="1" applyBorder="1" applyAlignment="1" applyProtection="1">
      <alignment horizontal="center" vertical="center"/>
    </xf>
  </cellXfs>
  <cellStyles count="3">
    <cellStyle name="Normal" xfId="0" builtinId="0"/>
    <cellStyle name="Normal 3 3" xfId="1"/>
    <cellStyle name="Normal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N29"/>
  <sheetViews>
    <sheetView workbookViewId="0">
      <selection activeCell="P14" sqref="P14"/>
    </sheetView>
  </sheetViews>
  <sheetFormatPr defaultRowHeight="16.5"/>
  <cols>
    <col min="1" max="1" width="6" style="1" customWidth="1"/>
    <col min="2" max="2" width="21.85546875" style="1" customWidth="1"/>
    <col min="3" max="3" width="13.42578125" style="1" bestFit="1" customWidth="1"/>
    <col min="4" max="4" width="12.42578125" style="1" bestFit="1" customWidth="1"/>
    <col min="5" max="5" width="22.42578125" style="1" customWidth="1"/>
    <col min="6" max="8" width="2.5703125" style="1" customWidth="1"/>
    <col min="9" max="9" width="14.42578125" style="1" customWidth="1"/>
    <col min="10" max="10" width="9.5703125" style="1" customWidth="1"/>
    <col min="11" max="11" width="13.42578125" style="1" customWidth="1"/>
    <col min="12" max="12" width="12.42578125" style="1" bestFit="1" customWidth="1"/>
    <col min="13" max="13" width="19.5703125" style="1" customWidth="1"/>
    <col min="14" max="16384" width="9.140625" style="1"/>
  </cols>
  <sheetData>
    <row r="1" spans="1:14" ht="60" customHeight="1">
      <c r="A1" s="130" t="s">
        <v>69</v>
      </c>
      <c r="B1" s="130"/>
      <c r="C1" s="130"/>
      <c r="D1" s="130"/>
      <c r="E1" s="130"/>
      <c r="F1" s="130"/>
      <c r="G1" s="130"/>
      <c r="H1" s="130"/>
      <c r="I1" s="130"/>
      <c r="J1" s="130"/>
      <c r="K1" s="130"/>
      <c r="L1" s="130"/>
      <c r="M1" s="130"/>
    </row>
    <row r="2" spans="1:14">
      <c r="A2" s="131" t="s">
        <v>0</v>
      </c>
      <c r="B2" s="131"/>
      <c r="C2" s="133" t="s">
        <v>68</v>
      </c>
      <c r="D2" s="134"/>
      <c r="E2" s="2" t="s">
        <v>1</v>
      </c>
      <c r="F2" s="146" t="s">
        <v>950</v>
      </c>
      <c r="G2" s="146"/>
      <c r="H2" s="146"/>
      <c r="I2" s="146"/>
      <c r="J2" s="146"/>
      <c r="K2" s="143" t="s">
        <v>24</v>
      </c>
      <c r="L2" s="143"/>
      <c r="M2" s="36" t="s">
        <v>934</v>
      </c>
    </row>
    <row r="3" spans="1:14" ht="7.5" customHeight="1">
      <c r="A3" s="109"/>
      <c r="B3" s="109"/>
      <c r="C3" s="109"/>
      <c r="D3" s="109"/>
      <c r="E3" s="109"/>
      <c r="F3" s="108"/>
      <c r="G3" s="108"/>
      <c r="H3" s="108"/>
      <c r="I3" s="108"/>
      <c r="J3" s="108"/>
      <c r="K3" s="110"/>
      <c r="L3" s="110"/>
      <c r="M3" s="110"/>
    </row>
    <row r="4" spans="1:14">
      <c r="A4" s="139" t="s">
        <v>2</v>
      </c>
      <c r="B4" s="140"/>
      <c r="C4" s="140"/>
      <c r="D4" s="140"/>
      <c r="E4" s="141"/>
      <c r="F4" s="108"/>
      <c r="G4" s="108"/>
      <c r="H4" s="108"/>
      <c r="I4" s="111" t="s">
        <v>60</v>
      </c>
      <c r="J4" s="111"/>
      <c r="K4" s="111"/>
      <c r="L4" s="111"/>
      <c r="M4" s="111"/>
    </row>
    <row r="5" spans="1:14" ht="18.75" customHeight="1">
      <c r="A5" s="106" t="s">
        <v>4</v>
      </c>
      <c r="B5" s="106"/>
      <c r="C5" s="124" t="s">
        <v>935</v>
      </c>
      <c r="D5" s="142"/>
      <c r="E5" s="125"/>
      <c r="F5" s="108"/>
      <c r="G5" s="108"/>
      <c r="H5" s="108"/>
      <c r="I5" s="135" t="s">
        <v>5</v>
      </c>
      <c r="J5" s="135"/>
      <c r="K5" s="136" t="s">
        <v>948</v>
      </c>
      <c r="L5" s="137"/>
      <c r="M5" s="138"/>
    </row>
    <row r="6" spans="1:14" ht="18.75" customHeight="1">
      <c r="A6" s="107" t="s">
        <v>18</v>
      </c>
      <c r="B6" s="107"/>
      <c r="C6" s="37">
        <v>7002268782</v>
      </c>
      <c r="D6" s="132"/>
      <c r="E6" s="132"/>
      <c r="F6" s="108"/>
      <c r="G6" s="108"/>
      <c r="H6" s="108"/>
      <c r="I6" s="107" t="s">
        <v>18</v>
      </c>
      <c r="J6" s="107"/>
      <c r="K6" s="136" t="s">
        <v>949</v>
      </c>
      <c r="L6" s="138"/>
      <c r="M6" s="144"/>
      <c r="N6" s="138"/>
    </row>
    <row r="7" spans="1:14">
      <c r="A7" s="105" t="s">
        <v>3</v>
      </c>
      <c r="B7" s="105"/>
      <c r="C7" s="105"/>
      <c r="D7" s="105"/>
      <c r="E7" s="105"/>
      <c r="F7" s="105"/>
      <c r="G7" s="105"/>
      <c r="H7" s="105"/>
      <c r="I7" s="105"/>
      <c r="J7" s="105"/>
      <c r="K7" s="105"/>
      <c r="L7" s="105"/>
      <c r="M7" s="105"/>
    </row>
    <row r="8" spans="1:14">
      <c r="A8" s="151" t="s">
        <v>21</v>
      </c>
      <c r="B8" s="152"/>
      <c r="C8" s="153"/>
      <c r="D8" s="3" t="s">
        <v>20</v>
      </c>
      <c r="E8" s="52">
        <v>20800201</v>
      </c>
      <c r="F8" s="115"/>
      <c r="G8" s="116"/>
      <c r="H8" s="116"/>
      <c r="I8" s="151" t="s">
        <v>22</v>
      </c>
      <c r="J8" s="152"/>
      <c r="K8" s="153"/>
      <c r="L8" s="3" t="s">
        <v>20</v>
      </c>
      <c r="M8" s="52">
        <v>20800202</v>
      </c>
    </row>
    <row r="9" spans="1:14">
      <c r="A9" s="120" t="s">
        <v>26</v>
      </c>
      <c r="B9" s="121"/>
      <c r="C9" s="6" t="s">
        <v>6</v>
      </c>
      <c r="D9" s="9" t="s">
        <v>12</v>
      </c>
      <c r="E9" s="5" t="s">
        <v>15</v>
      </c>
      <c r="F9" s="117"/>
      <c r="G9" s="118"/>
      <c r="H9" s="118"/>
      <c r="I9" s="120" t="s">
        <v>26</v>
      </c>
      <c r="J9" s="121"/>
      <c r="K9" s="6" t="s">
        <v>6</v>
      </c>
      <c r="L9" s="9" t="s">
        <v>12</v>
      </c>
      <c r="M9" s="5" t="s">
        <v>15</v>
      </c>
    </row>
    <row r="10" spans="1:14">
      <c r="A10" s="129" t="s">
        <v>936</v>
      </c>
      <c r="B10" s="129"/>
      <c r="C10" s="17" t="s">
        <v>940</v>
      </c>
      <c r="D10" s="37">
        <v>9954413360</v>
      </c>
      <c r="E10" s="38"/>
      <c r="F10" s="117"/>
      <c r="G10" s="118"/>
      <c r="H10" s="118"/>
      <c r="I10" s="122" t="s">
        <v>944</v>
      </c>
      <c r="J10" s="123"/>
      <c r="K10" s="17" t="s">
        <v>940</v>
      </c>
      <c r="L10" s="37">
        <v>9435029883</v>
      </c>
      <c r="M10" s="38"/>
    </row>
    <row r="11" spans="1:14">
      <c r="A11" s="129" t="s">
        <v>937</v>
      </c>
      <c r="B11" s="129"/>
      <c r="C11" s="17" t="s">
        <v>941</v>
      </c>
      <c r="D11" s="37">
        <v>8471977390</v>
      </c>
      <c r="E11" s="38"/>
      <c r="F11" s="117"/>
      <c r="G11" s="118"/>
      <c r="H11" s="118"/>
      <c r="I11" s="124" t="s">
        <v>945</v>
      </c>
      <c r="J11" s="125"/>
      <c r="K11" s="20" t="s">
        <v>940</v>
      </c>
      <c r="L11" s="37">
        <v>9101889863</v>
      </c>
      <c r="M11" s="38"/>
    </row>
    <row r="12" spans="1:14">
      <c r="A12" s="129" t="s">
        <v>938</v>
      </c>
      <c r="B12" s="129"/>
      <c r="C12" s="17" t="s">
        <v>942</v>
      </c>
      <c r="D12" s="37">
        <v>9954069117</v>
      </c>
      <c r="E12" s="38"/>
      <c r="F12" s="117"/>
      <c r="G12" s="118"/>
      <c r="H12" s="118"/>
      <c r="I12" s="122" t="s">
        <v>946</v>
      </c>
      <c r="J12" s="123"/>
      <c r="K12" s="17" t="s">
        <v>942</v>
      </c>
      <c r="L12" s="37">
        <v>9678096531</v>
      </c>
      <c r="M12" s="38" t="s">
        <v>951</v>
      </c>
    </row>
    <row r="13" spans="1:14">
      <c r="A13" s="129" t="s">
        <v>939</v>
      </c>
      <c r="B13" s="129"/>
      <c r="C13" s="17" t="s">
        <v>943</v>
      </c>
      <c r="D13" s="37">
        <v>6000854096</v>
      </c>
      <c r="E13" s="38"/>
      <c r="F13" s="117"/>
      <c r="G13" s="118"/>
      <c r="H13" s="118"/>
      <c r="I13" s="122" t="s">
        <v>947</v>
      </c>
      <c r="J13" s="123"/>
      <c r="K13" s="17" t="s">
        <v>943</v>
      </c>
      <c r="L13" s="37">
        <v>9365333090</v>
      </c>
      <c r="M13" s="38"/>
    </row>
    <row r="14" spans="1:14">
      <c r="A14" s="126" t="s">
        <v>19</v>
      </c>
      <c r="B14" s="127"/>
      <c r="C14" s="128"/>
      <c r="D14" s="150"/>
      <c r="E14" s="150"/>
      <c r="F14" s="117"/>
      <c r="G14" s="118"/>
      <c r="H14" s="118"/>
      <c r="I14" s="119"/>
      <c r="J14" s="119"/>
      <c r="K14" s="119"/>
      <c r="L14" s="119"/>
      <c r="M14" s="119"/>
      <c r="N14" s="8"/>
    </row>
    <row r="15" spans="1:14">
      <c r="A15" s="114"/>
      <c r="B15" s="114"/>
      <c r="C15" s="114"/>
      <c r="D15" s="114"/>
      <c r="E15" s="114"/>
      <c r="F15" s="114"/>
      <c r="G15" s="114"/>
      <c r="H15" s="114"/>
      <c r="I15" s="114"/>
      <c r="J15" s="114"/>
      <c r="K15" s="114"/>
      <c r="L15" s="114"/>
      <c r="M15" s="114"/>
    </row>
    <row r="16" spans="1:14">
      <c r="A16" s="113" t="s">
        <v>44</v>
      </c>
      <c r="B16" s="113"/>
      <c r="C16" s="113"/>
      <c r="D16" s="113"/>
      <c r="E16" s="113"/>
      <c r="F16" s="113"/>
      <c r="G16" s="113"/>
      <c r="H16" s="113"/>
      <c r="I16" s="113"/>
      <c r="J16" s="113"/>
      <c r="K16" s="113"/>
      <c r="L16" s="113"/>
      <c r="M16" s="113"/>
    </row>
    <row r="17" spans="1:13" ht="32.25" customHeight="1">
      <c r="A17" s="148" t="s">
        <v>56</v>
      </c>
      <c r="B17" s="148"/>
      <c r="C17" s="148"/>
      <c r="D17" s="148"/>
      <c r="E17" s="148"/>
      <c r="F17" s="148"/>
      <c r="G17" s="148"/>
      <c r="H17" s="148"/>
      <c r="I17" s="148"/>
      <c r="J17" s="148"/>
      <c r="K17" s="148"/>
      <c r="L17" s="148"/>
      <c r="M17" s="148"/>
    </row>
    <row r="18" spans="1:13">
      <c r="A18" s="112" t="s">
        <v>57</v>
      </c>
      <c r="B18" s="112"/>
      <c r="C18" s="112"/>
      <c r="D18" s="112"/>
      <c r="E18" s="112"/>
      <c r="F18" s="112"/>
      <c r="G18" s="112"/>
      <c r="H18" s="112"/>
      <c r="I18" s="112"/>
      <c r="J18" s="112"/>
      <c r="K18" s="112"/>
      <c r="L18" s="112"/>
      <c r="M18" s="112"/>
    </row>
    <row r="19" spans="1:13">
      <c r="A19" s="112" t="s">
        <v>45</v>
      </c>
      <c r="B19" s="112"/>
      <c r="C19" s="112"/>
      <c r="D19" s="112"/>
      <c r="E19" s="112"/>
      <c r="F19" s="112"/>
      <c r="G19" s="112"/>
      <c r="H19" s="112"/>
      <c r="I19" s="112"/>
      <c r="J19" s="112"/>
      <c r="K19" s="112"/>
      <c r="L19" s="112"/>
      <c r="M19" s="112"/>
    </row>
    <row r="20" spans="1:13">
      <c r="A20" s="112" t="s">
        <v>39</v>
      </c>
      <c r="B20" s="112"/>
      <c r="C20" s="112"/>
      <c r="D20" s="112"/>
      <c r="E20" s="112"/>
      <c r="F20" s="112"/>
      <c r="G20" s="112"/>
      <c r="H20" s="112"/>
      <c r="I20" s="112"/>
      <c r="J20" s="112"/>
      <c r="K20" s="112"/>
      <c r="L20" s="112"/>
      <c r="M20" s="112"/>
    </row>
    <row r="21" spans="1:13">
      <c r="A21" s="112" t="s">
        <v>46</v>
      </c>
      <c r="B21" s="112"/>
      <c r="C21" s="112"/>
      <c r="D21" s="112"/>
      <c r="E21" s="112"/>
      <c r="F21" s="112"/>
      <c r="G21" s="112"/>
      <c r="H21" s="112"/>
      <c r="I21" s="112"/>
      <c r="J21" s="112"/>
      <c r="K21" s="112"/>
      <c r="L21" s="112"/>
      <c r="M21" s="112"/>
    </row>
    <row r="22" spans="1:13">
      <c r="A22" s="112" t="s">
        <v>40</v>
      </c>
      <c r="B22" s="112"/>
      <c r="C22" s="112"/>
      <c r="D22" s="112"/>
      <c r="E22" s="112"/>
      <c r="F22" s="112"/>
      <c r="G22" s="112"/>
      <c r="H22" s="112"/>
      <c r="I22" s="112"/>
      <c r="J22" s="112"/>
      <c r="K22" s="112"/>
      <c r="L22" s="112"/>
      <c r="M22" s="112"/>
    </row>
    <row r="23" spans="1:13">
      <c r="A23" s="149" t="s">
        <v>49</v>
      </c>
      <c r="B23" s="149"/>
      <c r="C23" s="149"/>
      <c r="D23" s="149"/>
      <c r="E23" s="149"/>
      <c r="F23" s="149"/>
      <c r="G23" s="149"/>
      <c r="H23" s="149"/>
      <c r="I23" s="149"/>
      <c r="J23" s="149"/>
      <c r="K23" s="149"/>
      <c r="L23" s="149"/>
      <c r="M23" s="149"/>
    </row>
    <row r="24" spans="1:13">
      <c r="A24" s="112" t="s">
        <v>41</v>
      </c>
      <c r="B24" s="112"/>
      <c r="C24" s="112"/>
      <c r="D24" s="112"/>
      <c r="E24" s="112"/>
      <c r="F24" s="112"/>
      <c r="G24" s="112"/>
      <c r="H24" s="112"/>
      <c r="I24" s="112"/>
      <c r="J24" s="112"/>
      <c r="K24" s="112"/>
      <c r="L24" s="112"/>
      <c r="M24" s="112"/>
    </row>
    <row r="25" spans="1:13">
      <c r="A25" s="112" t="s">
        <v>42</v>
      </c>
      <c r="B25" s="112"/>
      <c r="C25" s="112"/>
      <c r="D25" s="112"/>
      <c r="E25" s="112"/>
      <c r="F25" s="112"/>
      <c r="G25" s="112"/>
      <c r="H25" s="112"/>
      <c r="I25" s="112"/>
      <c r="J25" s="112"/>
      <c r="K25" s="112"/>
      <c r="L25" s="112"/>
      <c r="M25" s="112"/>
    </row>
    <row r="26" spans="1:13">
      <c r="A26" s="112" t="s">
        <v>43</v>
      </c>
      <c r="B26" s="112"/>
      <c r="C26" s="112"/>
      <c r="D26" s="112"/>
      <c r="E26" s="112"/>
      <c r="F26" s="112"/>
      <c r="G26" s="112"/>
      <c r="H26" s="112"/>
      <c r="I26" s="112"/>
      <c r="J26" s="112"/>
      <c r="K26" s="112"/>
      <c r="L26" s="112"/>
      <c r="M26" s="112"/>
    </row>
    <row r="27" spans="1:13">
      <c r="A27" s="147" t="s">
        <v>47</v>
      </c>
      <c r="B27" s="147"/>
      <c r="C27" s="147"/>
      <c r="D27" s="147"/>
      <c r="E27" s="147"/>
      <c r="F27" s="147"/>
      <c r="G27" s="147"/>
      <c r="H27" s="147"/>
      <c r="I27" s="147"/>
      <c r="J27" s="147"/>
      <c r="K27" s="147"/>
      <c r="L27" s="147"/>
      <c r="M27" s="147"/>
    </row>
    <row r="28" spans="1:13">
      <c r="A28" s="112" t="s">
        <v>48</v>
      </c>
      <c r="B28" s="112"/>
      <c r="C28" s="112"/>
      <c r="D28" s="112"/>
      <c r="E28" s="112"/>
      <c r="F28" s="112"/>
      <c r="G28" s="112"/>
      <c r="H28" s="112"/>
      <c r="I28" s="112"/>
      <c r="J28" s="112"/>
      <c r="K28" s="112"/>
      <c r="L28" s="112"/>
      <c r="M28" s="112"/>
    </row>
    <row r="29" spans="1:13" ht="44.25" customHeight="1">
      <c r="A29" s="145" t="s">
        <v>58</v>
      </c>
      <c r="B29" s="145"/>
      <c r="C29" s="145"/>
      <c r="D29" s="145"/>
      <c r="E29" s="145"/>
      <c r="F29" s="145"/>
      <c r="G29" s="145"/>
      <c r="H29" s="145"/>
      <c r="I29" s="145"/>
      <c r="J29" s="145"/>
      <c r="K29" s="145"/>
      <c r="L29" s="145"/>
      <c r="M29" s="145"/>
    </row>
  </sheetData>
  <sheetProtection password="8527" sheet="1" objects="1" scenarios="1"/>
  <mergeCells count="51">
    <mergeCell ref="A29:M29"/>
    <mergeCell ref="F2:J2"/>
    <mergeCell ref="A27:M27"/>
    <mergeCell ref="A26:M26"/>
    <mergeCell ref="A19:M19"/>
    <mergeCell ref="A17:M17"/>
    <mergeCell ref="A18:M18"/>
    <mergeCell ref="A22:M22"/>
    <mergeCell ref="A23:M23"/>
    <mergeCell ref="A25:M25"/>
    <mergeCell ref="A24:M24"/>
    <mergeCell ref="A21:M21"/>
    <mergeCell ref="A20:M20"/>
    <mergeCell ref="D14:E14"/>
    <mergeCell ref="I8:K8"/>
    <mergeCell ref="A8:C8"/>
    <mergeCell ref="A1:M1"/>
    <mergeCell ref="A2:B2"/>
    <mergeCell ref="D6:E6"/>
    <mergeCell ref="C2:D2"/>
    <mergeCell ref="I5:J5"/>
    <mergeCell ref="I6:J6"/>
    <mergeCell ref="K6:L6"/>
    <mergeCell ref="K5:M5"/>
    <mergeCell ref="A4:E4"/>
    <mergeCell ref="C5:E5"/>
    <mergeCell ref="K2:L2"/>
    <mergeCell ref="M6:N6"/>
    <mergeCell ref="A28:M28"/>
    <mergeCell ref="A16:M16"/>
    <mergeCell ref="A15:M15"/>
    <mergeCell ref="F8:H14"/>
    <mergeCell ref="I14:M14"/>
    <mergeCell ref="I9:J9"/>
    <mergeCell ref="I10:J10"/>
    <mergeCell ref="I11:J11"/>
    <mergeCell ref="I12:J12"/>
    <mergeCell ref="I13:J13"/>
    <mergeCell ref="A14:C14"/>
    <mergeCell ref="A12:B12"/>
    <mergeCell ref="A13:B13"/>
    <mergeCell ref="A9:B9"/>
    <mergeCell ref="A10:B10"/>
    <mergeCell ref="A11:B11"/>
    <mergeCell ref="A7:M7"/>
    <mergeCell ref="A5:B5"/>
    <mergeCell ref="A6:B6"/>
    <mergeCell ref="F3:H6"/>
    <mergeCell ref="A3:E3"/>
    <mergeCell ref="I3:M3"/>
    <mergeCell ref="I4:M4"/>
  </mergeCells>
  <dataValidations xWindow="902" yWindow="480" count="2">
    <dataValidation allowBlank="1" showInputMessage="1" showErrorMessage="1" prompt="Mobile No." sqref="C6 L10:L13 K6:N6 D10:D13"/>
    <dataValidation allowBlank="1" showInputMessage="1" showErrorMessage="1" prompt="E-mail Id" sqref="D14:E14 M10:M13 E10:E13 D6:E6"/>
  </dataValidations>
  <printOptions horizontalCentered="1"/>
  <pageMargins left="0.37" right="0.23" top="0.43" bottom="0.45" header="0.3" footer="0.3"/>
  <pageSetup paperSize="9" scale="87" orientation="landscape" horizontalDpi="0" verticalDpi="0" r:id="rId1"/>
</worksheet>
</file>

<file path=xl/worksheets/sheet2.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activeCell="L11" sqref="L11"/>
    </sheetView>
  </sheetViews>
  <sheetFormatPr defaultRowHeight="16.5"/>
  <cols>
    <col min="1" max="1" width="7.7109375" style="1" customWidth="1"/>
    <col min="2" max="2" width="14.140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56" t="s">
        <v>70</v>
      </c>
      <c r="B1" s="156"/>
      <c r="C1" s="156"/>
      <c r="D1" s="156"/>
      <c r="E1" s="156"/>
      <c r="F1" s="156"/>
      <c r="G1" s="156"/>
      <c r="H1" s="156"/>
      <c r="I1" s="156"/>
      <c r="J1" s="156"/>
      <c r="K1" s="156"/>
      <c r="L1" s="156"/>
      <c r="M1" s="156"/>
      <c r="N1" s="156"/>
      <c r="O1" s="156"/>
      <c r="P1" s="156"/>
      <c r="Q1" s="156"/>
      <c r="R1" s="156"/>
      <c r="S1" s="156"/>
    </row>
    <row r="2" spans="1:20" ht="16.5" customHeight="1">
      <c r="A2" s="159" t="s">
        <v>59</v>
      </c>
      <c r="B2" s="160"/>
      <c r="C2" s="160"/>
      <c r="D2" s="25">
        <v>43556</v>
      </c>
      <c r="E2" s="22"/>
      <c r="F2" s="22"/>
      <c r="G2" s="22"/>
      <c r="H2" s="22"/>
      <c r="I2" s="22"/>
      <c r="J2" s="22"/>
      <c r="K2" s="22"/>
      <c r="L2" s="22"/>
      <c r="M2" s="22"/>
      <c r="N2" s="22"/>
      <c r="O2" s="22"/>
      <c r="P2" s="22"/>
      <c r="Q2" s="22"/>
      <c r="R2" s="22"/>
      <c r="S2" s="22"/>
    </row>
    <row r="3" spans="1:20" ht="24" customHeight="1">
      <c r="A3" s="155" t="s">
        <v>14</v>
      </c>
      <c r="B3" s="157" t="s">
        <v>61</v>
      </c>
      <c r="C3" s="154" t="s">
        <v>7</v>
      </c>
      <c r="D3" s="154" t="s">
        <v>55</v>
      </c>
      <c r="E3" s="154" t="s">
        <v>16</v>
      </c>
      <c r="F3" s="161" t="s">
        <v>17</v>
      </c>
      <c r="G3" s="154" t="s">
        <v>8</v>
      </c>
      <c r="H3" s="154"/>
      <c r="I3" s="154"/>
      <c r="J3" s="154" t="s">
        <v>31</v>
      </c>
      <c r="K3" s="157" t="s">
        <v>33</v>
      </c>
      <c r="L3" s="157" t="s">
        <v>50</v>
      </c>
      <c r="M3" s="157" t="s">
        <v>51</v>
      </c>
      <c r="N3" s="157" t="s">
        <v>34</v>
      </c>
      <c r="O3" s="157" t="s">
        <v>35</v>
      </c>
      <c r="P3" s="155" t="s">
        <v>54</v>
      </c>
      <c r="Q3" s="154" t="s">
        <v>52</v>
      </c>
      <c r="R3" s="154" t="s">
        <v>32</v>
      </c>
      <c r="S3" s="154" t="s">
        <v>53</v>
      </c>
      <c r="T3" s="154" t="s">
        <v>13</v>
      </c>
    </row>
    <row r="4" spans="1:20" ht="25.5" customHeight="1">
      <c r="A4" s="155"/>
      <c r="B4" s="162"/>
      <c r="C4" s="154"/>
      <c r="D4" s="154"/>
      <c r="E4" s="154"/>
      <c r="F4" s="161"/>
      <c r="G4" s="15" t="s">
        <v>9</v>
      </c>
      <c r="H4" s="15" t="s">
        <v>10</v>
      </c>
      <c r="I4" s="11" t="s">
        <v>11</v>
      </c>
      <c r="J4" s="154"/>
      <c r="K4" s="158"/>
      <c r="L4" s="158"/>
      <c r="M4" s="158"/>
      <c r="N4" s="158"/>
      <c r="O4" s="158"/>
      <c r="P4" s="155"/>
      <c r="Q4" s="155"/>
      <c r="R4" s="154"/>
      <c r="S4" s="154"/>
      <c r="T4" s="154"/>
    </row>
    <row r="5" spans="1:20">
      <c r="A5" s="4">
        <v>1</v>
      </c>
      <c r="B5" s="62" t="s">
        <v>62</v>
      </c>
      <c r="C5" s="63" t="s">
        <v>72</v>
      </c>
      <c r="D5" s="64" t="s">
        <v>25</v>
      </c>
      <c r="E5" s="65">
        <v>182</v>
      </c>
      <c r="F5" s="65"/>
      <c r="G5" s="66">
        <v>64</v>
      </c>
      <c r="H5" s="66">
        <v>66</v>
      </c>
      <c r="I5" s="67">
        <f>SUM(G5:H5)</f>
        <v>130</v>
      </c>
      <c r="J5" s="62" t="s">
        <v>73</v>
      </c>
      <c r="K5" s="68" t="s">
        <v>74</v>
      </c>
      <c r="L5" s="68" t="s">
        <v>75</v>
      </c>
      <c r="M5" s="68">
        <v>9854368256</v>
      </c>
      <c r="N5" s="68" t="s">
        <v>76</v>
      </c>
      <c r="O5" s="68">
        <v>9707423751</v>
      </c>
      <c r="P5" s="24">
        <v>43556</v>
      </c>
      <c r="Q5" s="18" t="s">
        <v>77</v>
      </c>
      <c r="R5" s="18">
        <v>46</v>
      </c>
      <c r="S5" s="18" t="s">
        <v>78</v>
      </c>
      <c r="T5" s="18"/>
    </row>
    <row r="6" spans="1:20">
      <c r="A6" s="4">
        <v>2</v>
      </c>
      <c r="B6" s="62" t="s">
        <v>63</v>
      </c>
      <c r="C6" s="69" t="s">
        <v>79</v>
      </c>
      <c r="D6" s="64" t="s">
        <v>25</v>
      </c>
      <c r="E6" s="70">
        <v>39</v>
      </c>
      <c r="F6" s="70"/>
      <c r="G6" s="19">
        <v>62</v>
      </c>
      <c r="H6" s="19">
        <v>49</v>
      </c>
      <c r="I6" s="67">
        <f t="shared" ref="I6:I53" si="0">SUM(G6:H6)</f>
        <v>111</v>
      </c>
      <c r="J6" s="71">
        <v>9707726534</v>
      </c>
      <c r="K6" s="68" t="s">
        <v>80</v>
      </c>
      <c r="L6" s="68" t="s">
        <v>81</v>
      </c>
      <c r="M6" s="68">
        <v>8812953285</v>
      </c>
      <c r="N6" s="68" t="s">
        <v>82</v>
      </c>
      <c r="O6" s="68">
        <v>9577660083</v>
      </c>
      <c r="P6" s="24">
        <v>43556</v>
      </c>
      <c r="Q6" s="18" t="s">
        <v>77</v>
      </c>
      <c r="R6" s="18">
        <v>32</v>
      </c>
      <c r="S6" s="18" t="s">
        <v>78</v>
      </c>
      <c r="T6" s="18"/>
    </row>
    <row r="7" spans="1:20">
      <c r="A7" s="4">
        <v>3</v>
      </c>
      <c r="B7" s="62" t="s">
        <v>62</v>
      </c>
      <c r="C7" s="63" t="s">
        <v>83</v>
      </c>
      <c r="D7" s="64" t="s">
        <v>25</v>
      </c>
      <c r="E7" s="65">
        <v>280</v>
      </c>
      <c r="F7" s="65"/>
      <c r="G7" s="19">
        <v>84</v>
      </c>
      <c r="H7" s="19">
        <v>65</v>
      </c>
      <c r="I7" s="67">
        <f t="shared" si="0"/>
        <v>149</v>
      </c>
      <c r="J7" s="62">
        <v>9085878378</v>
      </c>
      <c r="K7" s="68" t="s">
        <v>84</v>
      </c>
      <c r="L7" s="68" t="s">
        <v>85</v>
      </c>
      <c r="M7" s="68">
        <v>9401725961</v>
      </c>
      <c r="N7" s="68" t="s">
        <v>86</v>
      </c>
      <c r="O7" s="68">
        <v>8399909830</v>
      </c>
      <c r="P7" s="24">
        <v>43557</v>
      </c>
      <c r="Q7" s="18" t="s">
        <v>87</v>
      </c>
      <c r="R7" s="18">
        <v>12</v>
      </c>
      <c r="S7" s="18" t="s">
        <v>78</v>
      </c>
      <c r="T7" s="18"/>
    </row>
    <row r="8" spans="1:20" ht="31.5">
      <c r="A8" s="4">
        <v>4</v>
      </c>
      <c r="B8" s="62" t="s">
        <v>63</v>
      </c>
      <c r="C8" s="72" t="s">
        <v>88</v>
      </c>
      <c r="D8" s="72" t="s">
        <v>89</v>
      </c>
      <c r="E8" s="73" t="s">
        <v>90</v>
      </c>
      <c r="F8" s="73" t="s">
        <v>91</v>
      </c>
      <c r="G8" s="72">
        <v>67</v>
      </c>
      <c r="H8" s="72">
        <v>69</v>
      </c>
      <c r="I8" s="67">
        <f t="shared" si="0"/>
        <v>136</v>
      </c>
      <c r="J8" s="74" t="s">
        <v>92</v>
      </c>
      <c r="K8" s="68" t="s">
        <v>93</v>
      </c>
      <c r="L8" s="68" t="s">
        <v>94</v>
      </c>
      <c r="M8" s="68">
        <v>8486902405</v>
      </c>
      <c r="N8" s="68" t="s">
        <v>95</v>
      </c>
      <c r="O8" s="75">
        <v>9859673696</v>
      </c>
      <c r="P8" s="24">
        <v>43557</v>
      </c>
      <c r="Q8" s="18" t="s">
        <v>87</v>
      </c>
      <c r="R8" s="18">
        <v>29</v>
      </c>
      <c r="S8" s="18" t="s">
        <v>78</v>
      </c>
      <c r="T8" s="18"/>
    </row>
    <row r="9" spans="1:20" ht="31.5">
      <c r="A9" s="4">
        <v>5</v>
      </c>
      <c r="B9" s="62" t="s">
        <v>62</v>
      </c>
      <c r="C9" s="72" t="s">
        <v>96</v>
      </c>
      <c r="D9" s="72" t="s">
        <v>89</v>
      </c>
      <c r="E9" s="73" t="s">
        <v>97</v>
      </c>
      <c r="F9" s="73" t="s">
        <v>98</v>
      </c>
      <c r="G9" s="72">
        <v>55</v>
      </c>
      <c r="H9" s="72">
        <v>34</v>
      </c>
      <c r="I9" s="67">
        <f t="shared" si="0"/>
        <v>89</v>
      </c>
      <c r="J9" s="74">
        <v>7086329198</v>
      </c>
      <c r="K9" s="68" t="s">
        <v>99</v>
      </c>
      <c r="L9" s="68" t="s">
        <v>100</v>
      </c>
      <c r="M9" s="68">
        <v>9435721298</v>
      </c>
      <c r="N9" s="68" t="s">
        <v>101</v>
      </c>
      <c r="O9" s="75">
        <v>9678658896</v>
      </c>
      <c r="P9" s="24">
        <v>43558</v>
      </c>
      <c r="Q9" s="18" t="s">
        <v>102</v>
      </c>
      <c r="R9" s="18">
        <v>72</v>
      </c>
      <c r="S9" s="18" t="s">
        <v>78</v>
      </c>
      <c r="T9" s="18"/>
    </row>
    <row r="10" spans="1:20" ht="31.5">
      <c r="A10" s="4">
        <v>6</v>
      </c>
      <c r="B10" s="62" t="s">
        <v>63</v>
      </c>
      <c r="C10" s="72" t="s">
        <v>103</v>
      </c>
      <c r="D10" s="72" t="s">
        <v>89</v>
      </c>
      <c r="E10" s="73" t="s">
        <v>104</v>
      </c>
      <c r="F10" s="73" t="s">
        <v>91</v>
      </c>
      <c r="G10" s="72">
        <v>101</v>
      </c>
      <c r="H10" s="72">
        <v>82</v>
      </c>
      <c r="I10" s="67">
        <f t="shared" si="0"/>
        <v>183</v>
      </c>
      <c r="J10" s="74" t="s">
        <v>105</v>
      </c>
      <c r="K10" s="68" t="s">
        <v>99</v>
      </c>
      <c r="L10" s="68" t="s">
        <v>100</v>
      </c>
      <c r="M10" s="68">
        <v>9435721298</v>
      </c>
      <c r="N10" s="68" t="s">
        <v>101</v>
      </c>
      <c r="O10" s="75">
        <v>9678658896</v>
      </c>
      <c r="P10" s="24">
        <v>43558</v>
      </c>
      <c r="Q10" s="18" t="s">
        <v>102</v>
      </c>
      <c r="R10" s="18">
        <v>72</v>
      </c>
      <c r="S10" s="18" t="s">
        <v>78</v>
      </c>
      <c r="T10" s="18"/>
    </row>
    <row r="11" spans="1:20">
      <c r="A11" s="4">
        <v>7</v>
      </c>
      <c r="B11" s="62" t="s">
        <v>62</v>
      </c>
      <c r="C11" s="72" t="s">
        <v>106</v>
      </c>
      <c r="D11" s="72" t="s">
        <v>89</v>
      </c>
      <c r="E11" s="73" t="s">
        <v>107</v>
      </c>
      <c r="F11" s="73" t="s">
        <v>91</v>
      </c>
      <c r="G11" s="72">
        <v>64</v>
      </c>
      <c r="H11" s="72">
        <v>68</v>
      </c>
      <c r="I11" s="67">
        <f t="shared" si="0"/>
        <v>132</v>
      </c>
      <c r="J11" s="74" t="s">
        <v>108</v>
      </c>
      <c r="K11" s="68" t="s">
        <v>109</v>
      </c>
      <c r="L11" s="68" t="s">
        <v>110</v>
      </c>
      <c r="M11" s="66">
        <v>8822578906</v>
      </c>
      <c r="N11" s="68" t="s">
        <v>111</v>
      </c>
      <c r="O11" s="75">
        <v>9954103422</v>
      </c>
      <c r="P11" s="24">
        <v>43559</v>
      </c>
      <c r="Q11" s="18" t="s">
        <v>112</v>
      </c>
      <c r="R11" s="18">
        <v>6</v>
      </c>
      <c r="S11" s="18" t="s">
        <v>78</v>
      </c>
      <c r="T11" s="18"/>
    </row>
    <row r="12" spans="1:20" s="51" customFormat="1">
      <c r="A12" s="50">
        <v>8</v>
      </c>
      <c r="B12" s="62" t="s">
        <v>63</v>
      </c>
      <c r="C12" s="63" t="s">
        <v>113</v>
      </c>
      <c r="D12" s="64" t="s">
        <v>25</v>
      </c>
      <c r="E12" s="65">
        <v>21</v>
      </c>
      <c r="F12" s="65"/>
      <c r="G12" s="66">
        <v>56</v>
      </c>
      <c r="H12" s="66">
        <v>74</v>
      </c>
      <c r="I12" s="67">
        <f t="shared" si="0"/>
        <v>130</v>
      </c>
      <c r="J12" s="62">
        <v>9365094054</v>
      </c>
      <c r="K12" s="68" t="s">
        <v>74</v>
      </c>
      <c r="L12" s="68" t="s">
        <v>114</v>
      </c>
      <c r="M12" s="68">
        <v>9954320689</v>
      </c>
      <c r="N12" s="68" t="s">
        <v>115</v>
      </c>
      <c r="O12" s="68">
        <v>9854450168</v>
      </c>
      <c r="P12" s="24">
        <v>43559</v>
      </c>
      <c r="Q12" s="18" t="s">
        <v>112</v>
      </c>
      <c r="R12" s="18">
        <v>45</v>
      </c>
      <c r="S12" s="18" t="s">
        <v>78</v>
      </c>
      <c r="T12" s="18"/>
    </row>
    <row r="13" spans="1:20" ht="31.5">
      <c r="A13" s="4">
        <v>9</v>
      </c>
      <c r="B13" s="62" t="s">
        <v>62</v>
      </c>
      <c r="C13" s="72" t="s">
        <v>116</v>
      </c>
      <c r="D13" s="72" t="s">
        <v>89</v>
      </c>
      <c r="E13" s="73" t="s">
        <v>117</v>
      </c>
      <c r="F13" s="73" t="s">
        <v>91</v>
      </c>
      <c r="G13" s="72">
        <v>105</v>
      </c>
      <c r="H13" s="72">
        <v>112</v>
      </c>
      <c r="I13" s="67">
        <f t="shared" si="0"/>
        <v>217</v>
      </c>
      <c r="J13" s="74">
        <v>8721811753</v>
      </c>
      <c r="K13" s="68" t="s">
        <v>118</v>
      </c>
      <c r="L13" s="68" t="s">
        <v>119</v>
      </c>
      <c r="M13" s="68">
        <v>8761920678</v>
      </c>
      <c r="N13" s="68" t="s">
        <v>120</v>
      </c>
      <c r="O13" s="75">
        <v>7399675106</v>
      </c>
      <c r="P13" s="24">
        <v>43560</v>
      </c>
      <c r="Q13" s="18" t="s">
        <v>121</v>
      </c>
      <c r="R13" s="18">
        <v>12</v>
      </c>
      <c r="S13" s="18" t="s">
        <v>78</v>
      </c>
      <c r="T13" s="18"/>
    </row>
    <row r="14" spans="1:20">
      <c r="A14" s="4">
        <v>10</v>
      </c>
      <c r="B14" s="62" t="s">
        <v>63</v>
      </c>
      <c r="C14" s="69" t="s">
        <v>122</v>
      </c>
      <c r="D14" s="64" t="s">
        <v>25</v>
      </c>
      <c r="E14" s="70">
        <v>189</v>
      </c>
      <c r="F14" s="70"/>
      <c r="G14" s="19">
        <v>75</v>
      </c>
      <c r="H14" s="19">
        <v>65</v>
      </c>
      <c r="I14" s="67">
        <f t="shared" si="0"/>
        <v>140</v>
      </c>
      <c r="J14" s="71">
        <v>9957245390</v>
      </c>
      <c r="K14" s="68" t="s">
        <v>123</v>
      </c>
      <c r="L14" s="68" t="s">
        <v>124</v>
      </c>
      <c r="M14" s="68">
        <v>9577022858</v>
      </c>
      <c r="N14" s="68" t="s">
        <v>125</v>
      </c>
      <c r="O14" s="68">
        <v>8254980923</v>
      </c>
      <c r="P14" s="24">
        <v>43560</v>
      </c>
      <c r="Q14" s="18" t="s">
        <v>121</v>
      </c>
      <c r="R14" s="18">
        <v>54</v>
      </c>
      <c r="S14" s="18" t="s">
        <v>78</v>
      </c>
      <c r="T14" s="18"/>
    </row>
    <row r="15" spans="1:20">
      <c r="A15" s="4">
        <v>11</v>
      </c>
      <c r="B15" s="62" t="s">
        <v>62</v>
      </c>
      <c r="C15" s="69" t="s">
        <v>126</v>
      </c>
      <c r="D15" s="64" t="s">
        <v>25</v>
      </c>
      <c r="E15" s="70">
        <v>160</v>
      </c>
      <c r="F15" s="70"/>
      <c r="G15" s="19">
        <v>79</v>
      </c>
      <c r="H15" s="19">
        <v>80</v>
      </c>
      <c r="I15" s="67">
        <f t="shared" si="0"/>
        <v>159</v>
      </c>
      <c r="J15" s="71" t="s">
        <v>127</v>
      </c>
      <c r="K15" s="68" t="s">
        <v>123</v>
      </c>
      <c r="L15" s="68" t="s">
        <v>124</v>
      </c>
      <c r="M15" s="68">
        <v>9577022858</v>
      </c>
      <c r="N15" s="68" t="s">
        <v>125</v>
      </c>
      <c r="O15" s="68">
        <v>8254980923</v>
      </c>
      <c r="P15" s="24">
        <v>43561</v>
      </c>
      <c r="Q15" s="18" t="s">
        <v>128</v>
      </c>
      <c r="R15" s="18">
        <v>54</v>
      </c>
      <c r="S15" s="18" t="s">
        <v>78</v>
      </c>
      <c r="T15" s="18"/>
    </row>
    <row r="16" spans="1:20">
      <c r="A16" s="4">
        <v>12</v>
      </c>
      <c r="B16" s="62" t="s">
        <v>63</v>
      </c>
      <c r="C16" s="72" t="s">
        <v>129</v>
      </c>
      <c r="D16" s="72" t="s">
        <v>89</v>
      </c>
      <c r="E16" s="73" t="s">
        <v>130</v>
      </c>
      <c r="F16" s="73" t="s">
        <v>131</v>
      </c>
      <c r="G16" s="72">
        <v>67</v>
      </c>
      <c r="H16" s="72">
        <v>58</v>
      </c>
      <c r="I16" s="67">
        <f t="shared" si="0"/>
        <v>125</v>
      </c>
      <c r="J16" s="74">
        <v>9854130074</v>
      </c>
      <c r="K16" s="68" t="s">
        <v>118</v>
      </c>
      <c r="L16" s="68" t="s">
        <v>119</v>
      </c>
      <c r="M16" s="68">
        <v>8761920678</v>
      </c>
      <c r="N16" s="68" t="s">
        <v>132</v>
      </c>
      <c r="O16" s="75">
        <v>9613181043</v>
      </c>
      <c r="P16" s="24">
        <v>43561</v>
      </c>
      <c r="Q16" s="18" t="s">
        <v>128</v>
      </c>
      <c r="R16" s="18">
        <v>12</v>
      </c>
      <c r="S16" s="18" t="s">
        <v>78</v>
      </c>
      <c r="T16" s="18"/>
    </row>
    <row r="17" spans="1:20" ht="110.25">
      <c r="A17" s="4">
        <v>13</v>
      </c>
      <c r="B17" s="62" t="s">
        <v>62</v>
      </c>
      <c r="C17" s="76" t="s">
        <v>133</v>
      </c>
      <c r="D17" s="72" t="s">
        <v>89</v>
      </c>
      <c r="E17" s="73" t="s">
        <v>134</v>
      </c>
      <c r="F17" s="73" t="s">
        <v>135</v>
      </c>
      <c r="G17" s="72">
        <v>83</v>
      </c>
      <c r="H17" s="72">
        <v>74</v>
      </c>
      <c r="I17" s="67">
        <f t="shared" si="0"/>
        <v>157</v>
      </c>
      <c r="J17" s="74">
        <v>9954005490</v>
      </c>
      <c r="K17" s="77" t="s">
        <v>136</v>
      </c>
      <c r="L17" s="78" t="s">
        <v>137</v>
      </c>
      <c r="M17" s="78">
        <v>9957192974</v>
      </c>
      <c r="N17" s="79" t="s">
        <v>138</v>
      </c>
      <c r="O17" s="80">
        <v>8011255724</v>
      </c>
      <c r="P17" s="24">
        <v>43563</v>
      </c>
      <c r="Q17" s="18" t="s">
        <v>77</v>
      </c>
      <c r="R17" s="18">
        <v>32</v>
      </c>
      <c r="S17" s="18" t="s">
        <v>78</v>
      </c>
      <c r="T17" s="18"/>
    </row>
    <row r="18" spans="1:20" ht="110.25">
      <c r="A18" s="4">
        <v>14</v>
      </c>
      <c r="B18" s="62" t="s">
        <v>63</v>
      </c>
      <c r="C18" s="76" t="s">
        <v>133</v>
      </c>
      <c r="D18" s="72" t="s">
        <v>89</v>
      </c>
      <c r="E18" s="73" t="s">
        <v>134</v>
      </c>
      <c r="F18" s="73" t="s">
        <v>135</v>
      </c>
      <c r="G18" s="72">
        <v>76</v>
      </c>
      <c r="H18" s="72">
        <v>68</v>
      </c>
      <c r="I18" s="67">
        <f t="shared" si="0"/>
        <v>144</v>
      </c>
      <c r="J18" s="74">
        <v>9954005490</v>
      </c>
      <c r="K18" s="77" t="s">
        <v>136</v>
      </c>
      <c r="L18" s="78" t="s">
        <v>137</v>
      </c>
      <c r="M18" s="78">
        <v>9957192974</v>
      </c>
      <c r="N18" s="79" t="s">
        <v>138</v>
      </c>
      <c r="O18" s="80">
        <v>8011255724</v>
      </c>
      <c r="P18" s="24">
        <v>43563</v>
      </c>
      <c r="Q18" s="18" t="s">
        <v>77</v>
      </c>
      <c r="R18" s="18">
        <v>32</v>
      </c>
      <c r="S18" s="18" t="s">
        <v>78</v>
      </c>
      <c r="T18" s="18"/>
    </row>
    <row r="19" spans="1:20">
      <c r="A19" s="4">
        <v>15</v>
      </c>
      <c r="B19" s="62" t="s">
        <v>62</v>
      </c>
      <c r="C19" s="63" t="s">
        <v>139</v>
      </c>
      <c r="D19" s="64" t="s">
        <v>25</v>
      </c>
      <c r="E19" s="65">
        <v>206</v>
      </c>
      <c r="F19" s="65"/>
      <c r="G19" s="19">
        <v>81</v>
      </c>
      <c r="H19" s="19">
        <v>67</v>
      </c>
      <c r="I19" s="67">
        <f t="shared" si="0"/>
        <v>148</v>
      </c>
      <c r="J19" s="62">
        <v>9678476697</v>
      </c>
      <c r="K19" s="68" t="s">
        <v>140</v>
      </c>
      <c r="L19" s="68" t="s">
        <v>141</v>
      </c>
      <c r="M19" s="68">
        <v>9864633738</v>
      </c>
      <c r="N19" s="68" t="s">
        <v>142</v>
      </c>
      <c r="O19" s="68">
        <v>8011561085</v>
      </c>
      <c r="P19" s="24">
        <v>43564</v>
      </c>
      <c r="Q19" s="18" t="s">
        <v>87</v>
      </c>
      <c r="R19" s="18">
        <v>33</v>
      </c>
      <c r="S19" s="18" t="s">
        <v>78</v>
      </c>
      <c r="T19" s="18"/>
    </row>
    <row r="20" spans="1:20">
      <c r="A20" s="4">
        <v>16</v>
      </c>
      <c r="B20" s="62" t="s">
        <v>63</v>
      </c>
      <c r="C20" s="63" t="s">
        <v>143</v>
      </c>
      <c r="D20" s="64" t="s">
        <v>25</v>
      </c>
      <c r="E20" s="65">
        <v>254</v>
      </c>
      <c r="F20" s="65"/>
      <c r="G20" s="19">
        <v>76</v>
      </c>
      <c r="H20" s="19">
        <v>76</v>
      </c>
      <c r="I20" s="67">
        <f t="shared" si="0"/>
        <v>152</v>
      </c>
      <c r="J20" s="62">
        <v>8812850021</v>
      </c>
      <c r="K20" s="68" t="s">
        <v>144</v>
      </c>
      <c r="L20" s="68" t="s">
        <v>145</v>
      </c>
      <c r="M20" s="68">
        <v>8822534582</v>
      </c>
      <c r="N20" s="68" t="s">
        <v>146</v>
      </c>
      <c r="O20" s="68">
        <v>9954872132</v>
      </c>
      <c r="P20" s="24">
        <v>43564</v>
      </c>
      <c r="Q20" s="18" t="s">
        <v>87</v>
      </c>
      <c r="R20" s="18">
        <v>21</v>
      </c>
      <c r="S20" s="18" t="s">
        <v>78</v>
      </c>
      <c r="T20" s="18"/>
    </row>
    <row r="21" spans="1:20" ht="31.5">
      <c r="A21" s="4">
        <v>17</v>
      </c>
      <c r="B21" s="62" t="s">
        <v>62</v>
      </c>
      <c r="C21" s="72" t="s">
        <v>147</v>
      </c>
      <c r="D21" s="72" t="s">
        <v>89</v>
      </c>
      <c r="E21" s="73" t="s">
        <v>148</v>
      </c>
      <c r="F21" s="73" t="s">
        <v>91</v>
      </c>
      <c r="G21" s="72">
        <v>24</v>
      </c>
      <c r="H21" s="72">
        <v>22</v>
      </c>
      <c r="I21" s="67">
        <f t="shared" si="0"/>
        <v>46</v>
      </c>
      <c r="J21" s="74" t="s">
        <v>149</v>
      </c>
      <c r="K21" s="77" t="s">
        <v>136</v>
      </c>
      <c r="L21" s="62" t="s">
        <v>150</v>
      </c>
      <c r="M21" s="62">
        <v>9706903241</v>
      </c>
      <c r="N21" s="79" t="s">
        <v>151</v>
      </c>
      <c r="O21" s="81">
        <v>8876853995</v>
      </c>
      <c r="P21" s="24">
        <v>43565</v>
      </c>
      <c r="Q21" s="18" t="s">
        <v>102</v>
      </c>
      <c r="R21" s="18">
        <v>52</v>
      </c>
      <c r="S21" s="18" t="s">
        <v>78</v>
      </c>
      <c r="T21" s="18"/>
    </row>
    <row r="22" spans="1:20">
      <c r="A22" s="4">
        <v>18</v>
      </c>
      <c r="B22" s="62" t="s">
        <v>63</v>
      </c>
      <c r="C22" s="69" t="s">
        <v>152</v>
      </c>
      <c r="D22" s="64" t="s">
        <v>153</v>
      </c>
      <c r="E22" s="70">
        <v>201</v>
      </c>
      <c r="F22" s="70"/>
      <c r="G22" s="19">
        <v>24</v>
      </c>
      <c r="H22" s="19">
        <v>21</v>
      </c>
      <c r="I22" s="67">
        <f t="shared" si="0"/>
        <v>45</v>
      </c>
      <c r="J22" s="71">
        <v>9435214569</v>
      </c>
      <c r="K22" s="77" t="s">
        <v>136</v>
      </c>
      <c r="L22" s="62" t="s">
        <v>154</v>
      </c>
      <c r="M22" s="78">
        <v>9678183230</v>
      </c>
      <c r="N22" s="79" t="s">
        <v>155</v>
      </c>
      <c r="O22" s="82">
        <v>9085409255</v>
      </c>
      <c r="P22" s="24">
        <v>43565</v>
      </c>
      <c r="Q22" s="18" t="s">
        <v>102</v>
      </c>
      <c r="R22" s="18">
        <v>52</v>
      </c>
      <c r="S22" s="18" t="s">
        <v>78</v>
      </c>
      <c r="T22" s="18"/>
    </row>
    <row r="23" spans="1:20">
      <c r="A23" s="4">
        <v>19</v>
      </c>
      <c r="B23" s="62" t="s">
        <v>63</v>
      </c>
      <c r="C23" s="69" t="s">
        <v>156</v>
      </c>
      <c r="D23" s="64" t="s">
        <v>25</v>
      </c>
      <c r="E23" s="70">
        <v>192</v>
      </c>
      <c r="F23" s="70"/>
      <c r="G23" s="70">
        <v>27</v>
      </c>
      <c r="H23" s="70">
        <v>25</v>
      </c>
      <c r="I23" s="67">
        <f t="shared" si="0"/>
        <v>52</v>
      </c>
      <c r="J23" s="62">
        <v>8723953858</v>
      </c>
      <c r="K23" s="77" t="s">
        <v>136</v>
      </c>
      <c r="L23" s="62" t="s">
        <v>154</v>
      </c>
      <c r="M23" s="78">
        <v>9678183230</v>
      </c>
      <c r="N23" s="79" t="s">
        <v>157</v>
      </c>
      <c r="O23" s="82">
        <v>8486052008</v>
      </c>
      <c r="P23" s="24">
        <v>43565</v>
      </c>
      <c r="Q23" s="18" t="s">
        <v>102</v>
      </c>
      <c r="R23" s="18">
        <v>52</v>
      </c>
      <c r="S23" s="18" t="s">
        <v>78</v>
      </c>
      <c r="T23" s="18"/>
    </row>
    <row r="24" spans="1:20" ht="31.5">
      <c r="A24" s="4">
        <v>20</v>
      </c>
      <c r="B24" s="62" t="s">
        <v>62</v>
      </c>
      <c r="C24" s="72" t="s">
        <v>158</v>
      </c>
      <c r="D24" s="72" t="s">
        <v>89</v>
      </c>
      <c r="E24" s="73" t="s">
        <v>159</v>
      </c>
      <c r="F24" s="73" t="s">
        <v>91</v>
      </c>
      <c r="G24" s="72">
        <v>39</v>
      </c>
      <c r="H24" s="72">
        <v>29</v>
      </c>
      <c r="I24" s="67">
        <f t="shared" si="0"/>
        <v>68</v>
      </c>
      <c r="J24" s="83" t="s">
        <v>160</v>
      </c>
      <c r="K24" s="68" t="s">
        <v>161</v>
      </c>
      <c r="L24" s="68" t="s">
        <v>162</v>
      </c>
      <c r="M24" s="68">
        <v>9954189226</v>
      </c>
      <c r="N24" s="68" t="s">
        <v>163</v>
      </c>
      <c r="O24" s="75">
        <v>8011220974</v>
      </c>
      <c r="P24" s="24">
        <v>43566</v>
      </c>
      <c r="Q24" s="18" t="s">
        <v>112</v>
      </c>
      <c r="R24" s="18">
        <v>47</v>
      </c>
      <c r="S24" s="18" t="s">
        <v>78</v>
      </c>
      <c r="T24" s="18"/>
    </row>
    <row r="25" spans="1:20">
      <c r="A25" s="4">
        <v>21</v>
      </c>
      <c r="B25" s="62" t="s">
        <v>62</v>
      </c>
      <c r="C25" s="72" t="s">
        <v>164</v>
      </c>
      <c r="D25" s="72" t="s">
        <v>89</v>
      </c>
      <c r="E25" s="73" t="s">
        <v>165</v>
      </c>
      <c r="F25" s="73" t="s">
        <v>91</v>
      </c>
      <c r="G25" s="72">
        <v>45</v>
      </c>
      <c r="H25" s="72">
        <v>43</v>
      </c>
      <c r="I25" s="67">
        <f t="shared" si="0"/>
        <v>88</v>
      </c>
      <c r="J25" s="74" t="s">
        <v>166</v>
      </c>
      <c r="K25" s="68" t="s">
        <v>161</v>
      </c>
      <c r="L25" s="68" t="s">
        <v>162</v>
      </c>
      <c r="M25" s="68">
        <v>9954189226</v>
      </c>
      <c r="N25" s="68" t="s">
        <v>163</v>
      </c>
      <c r="O25" s="75">
        <v>8011220974</v>
      </c>
      <c r="P25" s="24">
        <v>43566</v>
      </c>
      <c r="Q25" s="18" t="s">
        <v>112</v>
      </c>
      <c r="R25" s="18">
        <v>43</v>
      </c>
      <c r="S25" s="18" t="s">
        <v>78</v>
      </c>
      <c r="T25" s="18"/>
    </row>
    <row r="26" spans="1:20" ht="31.5">
      <c r="A26" s="4">
        <v>22</v>
      </c>
      <c r="B26" s="62" t="s">
        <v>63</v>
      </c>
      <c r="C26" s="72" t="s">
        <v>167</v>
      </c>
      <c r="D26" s="72" t="s">
        <v>89</v>
      </c>
      <c r="E26" s="73" t="s">
        <v>168</v>
      </c>
      <c r="F26" s="73" t="s">
        <v>91</v>
      </c>
      <c r="G26" s="72">
        <v>55</v>
      </c>
      <c r="H26" s="72">
        <v>49</v>
      </c>
      <c r="I26" s="67">
        <f t="shared" si="0"/>
        <v>104</v>
      </c>
      <c r="J26" s="74">
        <v>9678268047</v>
      </c>
      <c r="K26" s="68" t="s">
        <v>161</v>
      </c>
      <c r="L26" s="68" t="s">
        <v>162</v>
      </c>
      <c r="M26" s="68">
        <v>9954189226</v>
      </c>
      <c r="N26" s="68" t="s">
        <v>169</v>
      </c>
      <c r="O26" s="75">
        <v>9577051893</v>
      </c>
      <c r="P26" s="24">
        <v>43566</v>
      </c>
      <c r="Q26" s="18" t="s">
        <v>112</v>
      </c>
      <c r="R26" s="18">
        <v>46</v>
      </c>
      <c r="S26" s="18" t="s">
        <v>78</v>
      </c>
      <c r="T26" s="18"/>
    </row>
    <row r="27" spans="1:20">
      <c r="A27" s="4">
        <v>23</v>
      </c>
      <c r="B27" s="62" t="s">
        <v>62</v>
      </c>
      <c r="C27" s="63" t="s">
        <v>170</v>
      </c>
      <c r="D27" s="64" t="s">
        <v>25</v>
      </c>
      <c r="E27" s="65">
        <v>52</v>
      </c>
      <c r="F27" s="65"/>
      <c r="G27" s="19">
        <v>72</v>
      </c>
      <c r="H27" s="19">
        <v>73</v>
      </c>
      <c r="I27" s="67">
        <f t="shared" si="0"/>
        <v>145</v>
      </c>
      <c r="J27" s="62" t="s">
        <v>171</v>
      </c>
      <c r="K27" s="68" t="s">
        <v>99</v>
      </c>
      <c r="L27" s="68" t="s">
        <v>100</v>
      </c>
      <c r="M27" s="68">
        <v>9435721298</v>
      </c>
      <c r="N27" s="68" t="s">
        <v>101</v>
      </c>
      <c r="O27" s="68">
        <v>9678658896</v>
      </c>
      <c r="P27" s="24">
        <v>43567</v>
      </c>
      <c r="Q27" s="18" t="s">
        <v>121</v>
      </c>
      <c r="R27" s="18">
        <v>72</v>
      </c>
      <c r="S27" s="18" t="s">
        <v>78</v>
      </c>
      <c r="T27" s="18"/>
    </row>
    <row r="28" spans="1:20" ht="31.5">
      <c r="A28" s="4">
        <v>24</v>
      </c>
      <c r="B28" s="62" t="s">
        <v>63</v>
      </c>
      <c r="C28" s="72" t="s">
        <v>172</v>
      </c>
      <c r="D28" s="72" t="s">
        <v>89</v>
      </c>
      <c r="E28" s="73" t="s">
        <v>173</v>
      </c>
      <c r="F28" s="73" t="s">
        <v>91</v>
      </c>
      <c r="G28" s="72">
        <v>70</v>
      </c>
      <c r="H28" s="72">
        <v>62</v>
      </c>
      <c r="I28" s="67">
        <f t="shared" si="0"/>
        <v>132</v>
      </c>
      <c r="J28" s="74">
        <v>8876024373</v>
      </c>
      <c r="K28" s="68" t="s">
        <v>140</v>
      </c>
      <c r="L28" s="68" t="s">
        <v>141</v>
      </c>
      <c r="M28" s="68">
        <v>9864633738</v>
      </c>
      <c r="N28" s="68" t="s">
        <v>142</v>
      </c>
      <c r="O28" s="75">
        <v>8011561085</v>
      </c>
      <c r="P28" s="24">
        <v>43567</v>
      </c>
      <c r="Q28" s="18" t="s">
        <v>121</v>
      </c>
      <c r="R28" s="18">
        <v>29</v>
      </c>
      <c r="S28" s="18" t="s">
        <v>78</v>
      </c>
      <c r="T28" s="18"/>
    </row>
    <row r="29" spans="1:20">
      <c r="A29" s="4">
        <v>25</v>
      </c>
      <c r="B29" s="62" t="s">
        <v>63</v>
      </c>
      <c r="C29" s="63" t="s">
        <v>174</v>
      </c>
      <c r="D29" s="64" t="s">
        <v>25</v>
      </c>
      <c r="E29" s="65">
        <v>52</v>
      </c>
      <c r="F29" s="65"/>
      <c r="G29" s="19">
        <v>71</v>
      </c>
      <c r="H29" s="19">
        <v>65</v>
      </c>
      <c r="I29" s="67">
        <f t="shared" si="0"/>
        <v>136</v>
      </c>
      <c r="J29" s="62" t="s">
        <v>175</v>
      </c>
      <c r="K29" s="68" t="s">
        <v>140</v>
      </c>
      <c r="L29" s="68" t="s">
        <v>141</v>
      </c>
      <c r="M29" s="68">
        <v>9864633738</v>
      </c>
      <c r="N29" s="68" t="s">
        <v>142</v>
      </c>
      <c r="O29" s="75">
        <v>8011561085</v>
      </c>
      <c r="P29" s="24">
        <v>43568</v>
      </c>
      <c r="Q29" s="18" t="s">
        <v>128</v>
      </c>
      <c r="R29" s="18">
        <v>32</v>
      </c>
      <c r="S29" s="18" t="s">
        <v>78</v>
      </c>
      <c r="T29" s="18"/>
    </row>
    <row r="30" spans="1:20" ht="31.5">
      <c r="A30" s="4">
        <v>26</v>
      </c>
      <c r="B30" s="62" t="s">
        <v>62</v>
      </c>
      <c r="C30" s="72" t="s">
        <v>176</v>
      </c>
      <c r="D30" s="72" t="s">
        <v>89</v>
      </c>
      <c r="E30" s="73" t="s">
        <v>177</v>
      </c>
      <c r="F30" s="73" t="s">
        <v>178</v>
      </c>
      <c r="G30" s="72">
        <v>42</v>
      </c>
      <c r="H30" s="72">
        <v>30</v>
      </c>
      <c r="I30" s="67">
        <f t="shared" si="0"/>
        <v>72</v>
      </c>
      <c r="J30" s="74" t="s">
        <v>179</v>
      </c>
      <c r="K30" s="68" t="s">
        <v>140</v>
      </c>
      <c r="L30" s="68" t="s">
        <v>141</v>
      </c>
      <c r="M30" s="68">
        <v>9864633738</v>
      </c>
      <c r="N30" s="68" t="s">
        <v>142</v>
      </c>
      <c r="O30" s="75">
        <v>8011561085</v>
      </c>
      <c r="P30" s="24">
        <v>43568</v>
      </c>
      <c r="Q30" s="18" t="s">
        <v>128</v>
      </c>
      <c r="R30" s="18">
        <v>29</v>
      </c>
      <c r="S30" s="18" t="s">
        <v>78</v>
      </c>
      <c r="T30" s="18"/>
    </row>
    <row r="31" spans="1:20">
      <c r="A31" s="4">
        <v>27</v>
      </c>
      <c r="B31" s="62" t="s">
        <v>62</v>
      </c>
      <c r="C31" s="63" t="s">
        <v>180</v>
      </c>
      <c r="D31" s="64" t="s">
        <v>153</v>
      </c>
      <c r="E31" s="65">
        <v>51</v>
      </c>
      <c r="F31" s="65"/>
      <c r="G31" s="19">
        <v>55</v>
      </c>
      <c r="H31" s="19">
        <v>45</v>
      </c>
      <c r="I31" s="67">
        <f t="shared" si="0"/>
        <v>100</v>
      </c>
      <c r="J31" s="62">
        <v>9706544945</v>
      </c>
      <c r="K31" s="68" t="s">
        <v>140</v>
      </c>
      <c r="L31" s="68" t="s">
        <v>141</v>
      </c>
      <c r="M31" s="68">
        <v>9864633738</v>
      </c>
      <c r="N31" s="68" t="s">
        <v>181</v>
      </c>
      <c r="O31" s="68">
        <v>8761061913</v>
      </c>
      <c r="P31" s="24">
        <v>43568</v>
      </c>
      <c r="Q31" s="18" t="s">
        <v>128</v>
      </c>
      <c r="R31" s="18">
        <v>31</v>
      </c>
      <c r="S31" s="18" t="s">
        <v>78</v>
      </c>
      <c r="T31" s="18"/>
    </row>
    <row r="32" spans="1:20">
      <c r="A32" s="4">
        <v>28</v>
      </c>
      <c r="B32" s="62" t="s">
        <v>63</v>
      </c>
      <c r="C32" s="72" t="s">
        <v>182</v>
      </c>
      <c r="D32" s="72" t="s">
        <v>89</v>
      </c>
      <c r="E32" s="73" t="s">
        <v>183</v>
      </c>
      <c r="F32" s="73" t="s">
        <v>131</v>
      </c>
      <c r="G32" s="72">
        <v>60</v>
      </c>
      <c r="H32" s="72">
        <v>52</v>
      </c>
      <c r="I32" s="67">
        <f t="shared" si="0"/>
        <v>112</v>
      </c>
      <c r="J32" s="74" t="s">
        <v>184</v>
      </c>
      <c r="K32" s="68" t="s">
        <v>185</v>
      </c>
      <c r="L32" s="68" t="s">
        <v>186</v>
      </c>
      <c r="M32" s="68">
        <v>9401725985</v>
      </c>
      <c r="N32" s="68" t="s">
        <v>187</v>
      </c>
      <c r="O32" s="75">
        <v>9613112021</v>
      </c>
      <c r="P32" s="24">
        <v>43572</v>
      </c>
      <c r="Q32" s="18" t="s">
        <v>102</v>
      </c>
      <c r="R32" s="18">
        <v>33</v>
      </c>
      <c r="S32" s="18" t="s">
        <v>78</v>
      </c>
      <c r="T32" s="18"/>
    </row>
    <row r="33" spans="1:20" ht="31.5">
      <c r="A33" s="4">
        <v>29</v>
      </c>
      <c r="B33" s="62" t="s">
        <v>62</v>
      </c>
      <c r="C33" s="72" t="s">
        <v>188</v>
      </c>
      <c r="D33" s="72" t="s">
        <v>89</v>
      </c>
      <c r="E33" s="73" t="s">
        <v>189</v>
      </c>
      <c r="F33" s="73" t="s">
        <v>91</v>
      </c>
      <c r="G33" s="72">
        <v>81</v>
      </c>
      <c r="H33" s="72">
        <v>74</v>
      </c>
      <c r="I33" s="67">
        <f t="shared" si="0"/>
        <v>155</v>
      </c>
      <c r="J33" s="83">
        <v>7663961209</v>
      </c>
      <c r="K33" s="68" t="s">
        <v>80</v>
      </c>
      <c r="L33" s="68" t="s">
        <v>81</v>
      </c>
      <c r="M33" s="68">
        <v>8812953285</v>
      </c>
      <c r="N33" s="68" t="s">
        <v>190</v>
      </c>
      <c r="O33" s="75">
        <v>8486338103</v>
      </c>
      <c r="P33" s="24">
        <v>43572</v>
      </c>
      <c r="Q33" s="18" t="s">
        <v>102</v>
      </c>
      <c r="R33" s="18">
        <v>35</v>
      </c>
      <c r="S33" s="18" t="s">
        <v>78</v>
      </c>
      <c r="T33" s="18"/>
    </row>
    <row r="34" spans="1:20">
      <c r="A34" s="4">
        <v>30</v>
      </c>
      <c r="B34" s="62" t="s">
        <v>63</v>
      </c>
      <c r="C34" s="63" t="s">
        <v>191</v>
      </c>
      <c r="D34" s="64" t="s">
        <v>153</v>
      </c>
      <c r="E34" s="65">
        <v>219</v>
      </c>
      <c r="F34" s="65"/>
      <c r="G34" s="19">
        <v>57</v>
      </c>
      <c r="H34" s="19">
        <v>45</v>
      </c>
      <c r="I34" s="67">
        <f t="shared" si="0"/>
        <v>102</v>
      </c>
      <c r="J34" s="62">
        <v>8404017163</v>
      </c>
      <c r="K34" s="68" t="s">
        <v>140</v>
      </c>
      <c r="L34" s="68" t="s">
        <v>141</v>
      </c>
      <c r="M34" s="68">
        <v>9864633738</v>
      </c>
      <c r="N34" s="68" t="s">
        <v>192</v>
      </c>
      <c r="O34" s="68">
        <v>8011356418</v>
      </c>
      <c r="P34" s="24">
        <v>43573</v>
      </c>
      <c r="Q34" s="18" t="s">
        <v>112</v>
      </c>
      <c r="R34" s="18">
        <v>32</v>
      </c>
      <c r="S34" s="18" t="s">
        <v>78</v>
      </c>
      <c r="T34" s="18"/>
    </row>
    <row r="35" spans="1:20">
      <c r="A35" s="4">
        <v>31</v>
      </c>
      <c r="B35" s="62" t="s">
        <v>62</v>
      </c>
      <c r="C35" s="63" t="s">
        <v>193</v>
      </c>
      <c r="D35" s="64" t="s">
        <v>153</v>
      </c>
      <c r="E35" s="65">
        <v>218</v>
      </c>
      <c r="F35" s="65"/>
      <c r="G35" s="19">
        <v>71</v>
      </c>
      <c r="H35" s="19">
        <v>69</v>
      </c>
      <c r="I35" s="67">
        <f t="shared" si="0"/>
        <v>140</v>
      </c>
      <c r="J35" s="62">
        <v>8472832504</v>
      </c>
      <c r="K35" s="68" t="s">
        <v>140</v>
      </c>
      <c r="L35" s="68" t="s">
        <v>194</v>
      </c>
      <c r="M35" s="68">
        <v>9864633738</v>
      </c>
      <c r="N35" s="68" t="s">
        <v>195</v>
      </c>
      <c r="O35" s="68">
        <v>9954624824</v>
      </c>
      <c r="P35" s="24">
        <v>43573</v>
      </c>
      <c r="Q35" s="18" t="s">
        <v>112</v>
      </c>
      <c r="R35" s="18">
        <v>17</v>
      </c>
      <c r="S35" s="18" t="s">
        <v>78</v>
      </c>
      <c r="T35" s="18"/>
    </row>
    <row r="36" spans="1:20" ht="31.5">
      <c r="A36" s="4">
        <v>32</v>
      </c>
      <c r="B36" s="62" t="s">
        <v>63</v>
      </c>
      <c r="C36" s="72" t="s">
        <v>188</v>
      </c>
      <c r="D36" s="72" t="s">
        <v>89</v>
      </c>
      <c r="E36" s="73" t="s">
        <v>189</v>
      </c>
      <c r="F36" s="73" t="s">
        <v>91</v>
      </c>
      <c r="G36" s="72">
        <v>86</v>
      </c>
      <c r="H36" s="72">
        <v>84</v>
      </c>
      <c r="I36" s="67">
        <f t="shared" si="0"/>
        <v>170</v>
      </c>
      <c r="J36" s="83">
        <v>7663961209</v>
      </c>
      <c r="K36" s="68" t="s">
        <v>80</v>
      </c>
      <c r="L36" s="68" t="s">
        <v>81</v>
      </c>
      <c r="M36" s="68">
        <v>8812953285</v>
      </c>
      <c r="N36" s="68" t="s">
        <v>190</v>
      </c>
      <c r="O36" s="75">
        <v>8486338103</v>
      </c>
      <c r="P36" s="24">
        <v>43575</v>
      </c>
      <c r="Q36" s="18" t="s">
        <v>128</v>
      </c>
      <c r="R36" s="18">
        <v>35</v>
      </c>
      <c r="S36" s="18" t="s">
        <v>78</v>
      </c>
      <c r="T36" s="18"/>
    </row>
    <row r="37" spans="1:20" ht="31.5">
      <c r="A37" s="4">
        <v>33</v>
      </c>
      <c r="B37" s="62" t="s">
        <v>62</v>
      </c>
      <c r="C37" s="72" t="s">
        <v>196</v>
      </c>
      <c r="D37" s="72" t="s">
        <v>89</v>
      </c>
      <c r="E37" s="73" t="s">
        <v>197</v>
      </c>
      <c r="F37" s="73" t="s">
        <v>178</v>
      </c>
      <c r="G37" s="72">
        <v>67</v>
      </c>
      <c r="H37" s="72">
        <v>63</v>
      </c>
      <c r="I37" s="67">
        <f t="shared" si="0"/>
        <v>130</v>
      </c>
      <c r="J37" s="74">
        <v>9435129715</v>
      </c>
      <c r="K37" s="68" t="s">
        <v>80</v>
      </c>
      <c r="L37" s="68" t="s">
        <v>81</v>
      </c>
      <c r="M37" s="68">
        <v>8812953285</v>
      </c>
      <c r="N37" s="68" t="s">
        <v>198</v>
      </c>
      <c r="O37" s="75">
        <v>9957831479</v>
      </c>
      <c r="P37" s="24">
        <v>43575</v>
      </c>
      <c r="Q37" s="18" t="s">
        <v>128</v>
      </c>
      <c r="R37" s="18">
        <v>35</v>
      </c>
      <c r="S37" s="18" t="s">
        <v>78</v>
      </c>
      <c r="T37" s="18"/>
    </row>
    <row r="38" spans="1:20" ht="31.5">
      <c r="A38" s="4">
        <v>34</v>
      </c>
      <c r="B38" s="62" t="s">
        <v>63</v>
      </c>
      <c r="C38" s="72" t="s">
        <v>196</v>
      </c>
      <c r="D38" s="72" t="s">
        <v>89</v>
      </c>
      <c r="E38" s="73" t="s">
        <v>197</v>
      </c>
      <c r="F38" s="73" t="s">
        <v>178</v>
      </c>
      <c r="G38" s="72">
        <v>71</v>
      </c>
      <c r="H38" s="72">
        <v>54</v>
      </c>
      <c r="I38" s="67">
        <f t="shared" si="0"/>
        <v>125</v>
      </c>
      <c r="J38" s="74">
        <v>9435129715</v>
      </c>
      <c r="K38" s="68" t="s">
        <v>80</v>
      </c>
      <c r="L38" s="68" t="s">
        <v>81</v>
      </c>
      <c r="M38" s="68">
        <v>8812953285</v>
      </c>
      <c r="N38" s="68" t="s">
        <v>198</v>
      </c>
      <c r="O38" s="75">
        <v>9957831479</v>
      </c>
      <c r="P38" s="24">
        <v>43577</v>
      </c>
      <c r="Q38" s="18" t="s">
        <v>77</v>
      </c>
      <c r="R38" s="18">
        <v>35</v>
      </c>
      <c r="S38" s="18" t="s">
        <v>78</v>
      </c>
      <c r="T38" s="18"/>
    </row>
    <row r="39" spans="1:20" ht="31.5">
      <c r="A39" s="4">
        <v>35</v>
      </c>
      <c r="B39" s="62" t="s">
        <v>62</v>
      </c>
      <c r="C39" s="72" t="s">
        <v>199</v>
      </c>
      <c r="D39" s="72" t="s">
        <v>89</v>
      </c>
      <c r="E39" s="73" t="s">
        <v>200</v>
      </c>
      <c r="F39" s="73" t="s">
        <v>91</v>
      </c>
      <c r="G39" s="72">
        <v>51</v>
      </c>
      <c r="H39" s="72">
        <v>46</v>
      </c>
      <c r="I39" s="67">
        <f t="shared" si="0"/>
        <v>97</v>
      </c>
      <c r="J39" s="74">
        <v>8486011708</v>
      </c>
      <c r="K39" s="68" t="s">
        <v>80</v>
      </c>
      <c r="L39" s="68" t="s">
        <v>81</v>
      </c>
      <c r="M39" s="68">
        <v>8812953285</v>
      </c>
      <c r="N39" s="68" t="s">
        <v>201</v>
      </c>
      <c r="O39" s="75">
        <v>7896567004</v>
      </c>
      <c r="P39" s="24">
        <v>43577</v>
      </c>
      <c r="Q39" s="18" t="s">
        <v>77</v>
      </c>
      <c r="R39" s="18">
        <v>27</v>
      </c>
      <c r="S39" s="18" t="s">
        <v>78</v>
      </c>
      <c r="T39" s="18"/>
    </row>
    <row r="40" spans="1:20">
      <c r="A40" s="4">
        <v>36</v>
      </c>
      <c r="B40" s="62" t="s">
        <v>62</v>
      </c>
      <c r="C40" s="63" t="s">
        <v>202</v>
      </c>
      <c r="D40" s="64" t="s">
        <v>25</v>
      </c>
      <c r="E40" s="65">
        <v>79</v>
      </c>
      <c r="F40" s="65"/>
      <c r="G40" s="19">
        <v>88</v>
      </c>
      <c r="H40" s="19">
        <v>81</v>
      </c>
      <c r="I40" s="67">
        <f t="shared" si="0"/>
        <v>169</v>
      </c>
      <c r="J40" s="62"/>
      <c r="K40" s="68" t="s">
        <v>203</v>
      </c>
      <c r="L40" s="68" t="s">
        <v>204</v>
      </c>
      <c r="M40" s="68">
        <v>9613332604</v>
      </c>
      <c r="N40" s="68" t="s">
        <v>205</v>
      </c>
      <c r="O40" s="68">
        <v>9859889277</v>
      </c>
      <c r="P40" s="24">
        <v>43578</v>
      </c>
      <c r="Q40" s="18" t="s">
        <v>87</v>
      </c>
      <c r="R40" s="18">
        <v>32</v>
      </c>
      <c r="S40" s="18" t="s">
        <v>206</v>
      </c>
      <c r="T40" s="18"/>
    </row>
    <row r="41" spans="1:20">
      <c r="A41" s="4">
        <v>37</v>
      </c>
      <c r="B41" s="62" t="s">
        <v>63</v>
      </c>
      <c r="C41" s="63" t="s">
        <v>207</v>
      </c>
      <c r="D41" s="64" t="s">
        <v>25</v>
      </c>
      <c r="E41" s="65">
        <v>80</v>
      </c>
      <c r="F41" s="65"/>
      <c r="G41" s="19">
        <v>68</v>
      </c>
      <c r="H41" s="19">
        <v>69</v>
      </c>
      <c r="I41" s="67">
        <f t="shared" si="0"/>
        <v>137</v>
      </c>
      <c r="J41" s="62"/>
      <c r="K41" s="68" t="s">
        <v>203</v>
      </c>
      <c r="L41" s="68" t="s">
        <v>204</v>
      </c>
      <c r="M41" s="68">
        <v>9613332604</v>
      </c>
      <c r="N41" s="68" t="s">
        <v>208</v>
      </c>
      <c r="O41" s="68">
        <v>9613653092</v>
      </c>
      <c r="P41" s="24">
        <v>43578</v>
      </c>
      <c r="Q41" s="18" t="s">
        <v>87</v>
      </c>
      <c r="R41" s="18">
        <v>32</v>
      </c>
      <c r="S41" s="18" t="s">
        <v>206</v>
      </c>
      <c r="T41" s="18"/>
    </row>
    <row r="42" spans="1:20" ht="31.5">
      <c r="A42" s="4">
        <v>38</v>
      </c>
      <c r="B42" s="62" t="s">
        <v>63</v>
      </c>
      <c r="C42" s="72" t="s">
        <v>209</v>
      </c>
      <c r="D42" s="72" t="s">
        <v>89</v>
      </c>
      <c r="E42" s="73" t="s">
        <v>210</v>
      </c>
      <c r="F42" s="73" t="s">
        <v>91</v>
      </c>
      <c r="G42" s="72">
        <v>90</v>
      </c>
      <c r="H42" s="72">
        <v>88</v>
      </c>
      <c r="I42" s="67">
        <f t="shared" si="0"/>
        <v>178</v>
      </c>
      <c r="J42" s="83">
        <v>9954156045</v>
      </c>
      <c r="K42" s="68" t="s">
        <v>185</v>
      </c>
      <c r="L42" s="68" t="s">
        <v>186</v>
      </c>
      <c r="M42" s="68">
        <v>9401725985</v>
      </c>
      <c r="N42" s="68" t="s">
        <v>187</v>
      </c>
      <c r="O42" s="75">
        <v>9613112021</v>
      </c>
      <c r="P42" s="24">
        <v>43579</v>
      </c>
      <c r="Q42" s="18" t="s">
        <v>102</v>
      </c>
      <c r="R42" s="18">
        <v>6</v>
      </c>
      <c r="S42" s="18" t="s">
        <v>78</v>
      </c>
      <c r="T42" s="18"/>
    </row>
    <row r="43" spans="1:20" ht="31.5">
      <c r="A43" s="4">
        <v>39</v>
      </c>
      <c r="B43" s="62" t="s">
        <v>62</v>
      </c>
      <c r="C43" s="64" t="s">
        <v>211</v>
      </c>
      <c r="D43" s="64" t="s">
        <v>25</v>
      </c>
      <c r="E43" s="84">
        <v>178</v>
      </c>
      <c r="F43" s="84"/>
      <c r="G43" s="19">
        <v>83</v>
      </c>
      <c r="H43" s="19">
        <v>76</v>
      </c>
      <c r="I43" s="67">
        <f t="shared" si="0"/>
        <v>159</v>
      </c>
      <c r="J43" s="62">
        <v>9864359069</v>
      </c>
      <c r="K43" s="68" t="s">
        <v>109</v>
      </c>
      <c r="L43" s="68" t="s">
        <v>110</v>
      </c>
      <c r="M43" s="66">
        <v>8822578906</v>
      </c>
      <c r="N43" s="68" t="s">
        <v>212</v>
      </c>
      <c r="O43" s="68">
        <v>7399688671</v>
      </c>
      <c r="P43" s="24">
        <v>43579</v>
      </c>
      <c r="Q43" s="18" t="s">
        <v>102</v>
      </c>
      <c r="R43" s="18">
        <v>2</v>
      </c>
      <c r="S43" s="18" t="s">
        <v>78</v>
      </c>
      <c r="T43" s="18"/>
    </row>
    <row r="44" spans="1:20" ht="31.5">
      <c r="A44" s="4">
        <v>40</v>
      </c>
      <c r="B44" s="62" t="s">
        <v>63</v>
      </c>
      <c r="C44" s="72" t="s">
        <v>213</v>
      </c>
      <c r="D44" s="72" t="s">
        <v>89</v>
      </c>
      <c r="E44" s="73" t="s">
        <v>214</v>
      </c>
      <c r="F44" s="73" t="s">
        <v>91</v>
      </c>
      <c r="G44" s="72">
        <v>100</v>
      </c>
      <c r="H44" s="72">
        <v>95</v>
      </c>
      <c r="I44" s="67">
        <f t="shared" si="0"/>
        <v>195</v>
      </c>
      <c r="J44" s="74" t="s">
        <v>215</v>
      </c>
      <c r="K44" s="68" t="s">
        <v>84</v>
      </c>
      <c r="L44" s="68" t="s">
        <v>85</v>
      </c>
      <c r="M44" s="68">
        <v>9401725961</v>
      </c>
      <c r="N44" s="68" t="s">
        <v>216</v>
      </c>
      <c r="O44" s="75">
        <v>8471937411</v>
      </c>
      <c r="P44" s="24">
        <v>43580</v>
      </c>
      <c r="Q44" s="18" t="s">
        <v>112</v>
      </c>
      <c r="R44" s="18">
        <v>9</v>
      </c>
      <c r="S44" s="18" t="s">
        <v>78</v>
      </c>
      <c r="T44" s="18"/>
    </row>
    <row r="45" spans="1:20">
      <c r="A45" s="4">
        <v>41</v>
      </c>
      <c r="B45" s="62" t="s">
        <v>62</v>
      </c>
      <c r="C45" s="63" t="s">
        <v>217</v>
      </c>
      <c r="D45" s="64" t="s">
        <v>25</v>
      </c>
      <c r="E45" s="65">
        <v>181</v>
      </c>
      <c r="F45" s="65"/>
      <c r="G45" s="66">
        <v>65</v>
      </c>
      <c r="H45" s="66">
        <v>66</v>
      </c>
      <c r="I45" s="67">
        <f t="shared" si="0"/>
        <v>131</v>
      </c>
      <c r="J45" s="62">
        <v>9954270444</v>
      </c>
      <c r="K45" s="68" t="s">
        <v>218</v>
      </c>
      <c r="L45" s="68" t="s">
        <v>219</v>
      </c>
      <c r="M45" s="68">
        <v>9957097833</v>
      </c>
      <c r="N45" s="68" t="s">
        <v>220</v>
      </c>
      <c r="O45" s="68">
        <v>9678133083</v>
      </c>
      <c r="P45" s="24">
        <v>43580</v>
      </c>
      <c r="Q45" s="18" t="s">
        <v>112</v>
      </c>
      <c r="R45" s="18">
        <v>52</v>
      </c>
      <c r="S45" s="18" t="s">
        <v>78</v>
      </c>
      <c r="T45" s="18"/>
    </row>
    <row r="46" spans="1:20">
      <c r="A46" s="4">
        <v>42</v>
      </c>
      <c r="B46" s="62" t="s">
        <v>62</v>
      </c>
      <c r="C46" s="72" t="s">
        <v>221</v>
      </c>
      <c r="D46" s="72" t="s">
        <v>89</v>
      </c>
      <c r="E46" s="73" t="s">
        <v>222</v>
      </c>
      <c r="F46" s="73" t="s">
        <v>178</v>
      </c>
      <c r="G46" s="72">
        <v>71</v>
      </c>
      <c r="H46" s="72">
        <v>70</v>
      </c>
      <c r="I46" s="67">
        <f t="shared" si="0"/>
        <v>141</v>
      </c>
      <c r="J46" s="74">
        <v>7578855012</v>
      </c>
      <c r="K46" s="68" t="s">
        <v>84</v>
      </c>
      <c r="L46" s="68" t="s">
        <v>85</v>
      </c>
      <c r="M46" s="68">
        <v>9401725961</v>
      </c>
      <c r="N46" s="68" t="s">
        <v>223</v>
      </c>
      <c r="O46" s="75">
        <v>9126291788</v>
      </c>
      <c r="P46" s="24">
        <v>43581</v>
      </c>
      <c r="Q46" s="18" t="s">
        <v>121</v>
      </c>
      <c r="R46" s="18">
        <v>32</v>
      </c>
      <c r="S46" s="18" t="s">
        <v>78</v>
      </c>
      <c r="T46" s="18"/>
    </row>
    <row r="47" spans="1:20" ht="47.25">
      <c r="A47" s="4">
        <v>43</v>
      </c>
      <c r="B47" s="62" t="s">
        <v>63</v>
      </c>
      <c r="C47" s="72" t="s">
        <v>224</v>
      </c>
      <c r="D47" s="72" t="s">
        <v>89</v>
      </c>
      <c r="E47" s="73" t="s">
        <v>225</v>
      </c>
      <c r="F47" s="73" t="s">
        <v>91</v>
      </c>
      <c r="G47" s="72">
        <v>65</v>
      </c>
      <c r="H47" s="72">
        <v>55</v>
      </c>
      <c r="I47" s="67">
        <f t="shared" si="0"/>
        <v>120</v>
      </c>
      <c r="J47" s="74">
        <v>9957525474</v>
      </c>
      <c r="K47" s="68" t="s">
        <v>74</v>
      </c>
      <c r="L47" s="68" t="s">
        <v>114</v>
      </c>
      <c r="M47" s="68">
        <v>9954320689</v>
      </c>
      <c r="N47" s="68" t="s">
        <v>226</v>
      </c>
      <c r="O47" s="75">
        <v>9613086820</v>
      </c>
      <c r="P47" s="24">
        <v>43581</v>
      </c>
      <c r="Q47" s="18" t="s">
        <v>121</v>
      </c>
      <c r="R47" s="18">
        <v>53</v>
      </c>
      <c r="S47" s="18" t="s">
        <v>78</v>
      </c>
      <c r="T47" s="18"/>
    </row>
    <row r="48" spans="1:20" ht="47.25">
      <c r="A48" s="4">
        <v>44</v>
      </c>
      <c r="B48" s="62" t="s">
        <v>63</v>
      </c>
      <c r="C48" s="72" t="s">
        <v>224</v>
      </c>
      <c r="D48" s="72" t="s">
        <v>89</v>
      </c>
      <c r="E48" s="73" t="s">
        <v>225</v>
      </c>
      <c r="F48" s="73" t="s">
        <v>91</v>
      </c>
      <c r="G48" s="72">
        <v>60</v>
      </c>
      <c r="H48" s="72">
        <v>55</v>
      </c>
      <c r="I48" s="67">
        <f t="shared" si="0"/>
        <v>115</v>
      </c>
      <c r="J48" s="74">
        <v>9957525474</v>
      </c>
      <c r="K48" s="68" t="s">
        <v>74</v>
      </c>
      <c r="L48" s="68" t="s">
        <v>114</v>
      </c>
      <c r="M48" s="68">
        <v>9954320689</v>
      </c>
      <c r="N48" s="68" t="s">
        <v>226</v>
      </c>
      <c r="O48" s="75">
        <v>9613086820</v>
      </c>
      <c r="P48" s="24">
        <v>43582</v>
      </c>
      <c r="Q48" s="18" t="s">
        <v>128</v>
      </c>
      <c r="R48" s="18">
        <v>57</v>
      </c>
      <c r="S48" s="18" t="s">
        <v>78</v>
      </c>
      <c r="T48" s="18"/>
    </row>
    <row r="49" spans="1:20" ht="47.25">
      <c r="A49" s="4">
        <v>45</v>
      </c>
      <c r="B49" s="62" t="s">
        <v>62</v>
      </c>
      <c r="C49" s="72" t="s">
        <v>227</v>
      </c>
      <c r="D49" s="72" t="s">
        <v>89</v>
      </c>
      <c r="E49" s="73" t="s">
        <v>228</v>
      </c>
      <c r="F49" s="73" t="s">
        <v>91</v>
      </c>
      <c r="G49" s="72">
        <v>120</v>
      </c>
      <c r="H49" s="72">
        <v>110</v>
      </c>
      <c r="I49" s="67">
        <f t="shared" si="0"/>
        <v>230</v>
      </c>
      <c r="J49" s="74" t="s">
        <v>229</v>
      </c>
      <c r="K49" s="68" t="s">
        <v>74</v>
      </c>
      <c r="L49" s="68" t="s">
        <v>114</v>
      </c>
      <c r="M49" s="68">
        <v>9954320689</v>
      </c>
      <c r="N49" s="68" t="s">
        <v>230</v>
      </c>
      <c r="O49" s="75">
        <v>9678089919</v>
      </c>
      <c r="P49" s="24">
        <v>43582</v>
      </c>
      <c r="Q49" s="18" t="s">
        <v>128</v>
      </c>
      <c r="R49" s="18">
        <v>55</v>
      </c>
      <c r="S49" s="18" t="s">
        <v>78</v>
      </c>
      <c r="T49" s="18"/>
    </row>
    <row r="50" spans="1:20">
      <c r="A50" s="4">
        <v>46</v>
      </c>
      <c r="B50" s="62" t="s">
        <v>62</v>
      </c>
      <c r="C50" s="71" t="s">
        <v>231</v>
      </c>
      <c r="D50" s="72" t="s">
        <v>89</v>
      </c>
      <c r="E50" s="62"/>
      <c r="F50" s="62" t="s">
        <v>91</v>
      </c>
      <c r="G50" s="62">
        <v>62</v>
      </c>
      <c r="H50" s="62">
        <v>50</v>
      </c>
      <c r="I50" s="67">
        <f t="shared" si="0"/>
        <v>112</v>
      </c>
      <c r="J50" s="71">
        <v>9954749553</v>
      </c>
      <c r="K50" s="68" t="s">
        <v>232</v>
      </c>
      <c r="L50" s="85" t="s">
        <v>233</v>
      </c>
      <c r="M50" s="66">
        <v>9435029620</v>
      </c>
      <c r="N50" s="68" t="s">
        <v>234</v>
      </c>
      <c r="O50" s="75">
        <v>8822393217</v>
      </c>
      <c r="P50" s="24">
        <v>43584</v>
      </c>
      <c r="Q50" s="18" t="s">
        <v>77</v>
      </c>
      <c r="R50" s="18">
        <v>4</v>
      </c>
      <c r="S50" s="18" t="s">
        <v>78</v>
      </c>
      <c r="T50" s="18"/>
    </row>
    <row r="51" spans="1:20" ht="31.5">
      <c r="A51" s="4">
        <v>47</v>
      </c>
      <c r="B51" s="62" t="s">
        <v>63</v>
      </c>
      <c r="C51" s="72" t="s">
        <v>235</v>
      </c>
      <c r="D51" s="72" t="s">
        <v>89</v>
      </c>
      <c r="E51" s="73" t="s">
        <v>236</v>
      </c>
      <c r="F51" s="73" t="s">
        <v>131</v>
      </c>
      <c r="G51" s="72">
        <v>58</v>
      </c>
      <c r="H51" s="72">
        <v>50</v>
      </c>
      <c r="I51" s="67">
        <f t="shared" si="0"/>
        <v>108</v>
      </c>
      <c r="J51" s="74" t="s">
        <v>237</v>
      </c>
      <c r="K51" s="68" t="s">
        <v>74</v>
      </c>
      <c r="L51" s="68" t="s">
        <v>75</v>
      </c>
      <c r="M51" s="68">
        <v>9854368256</v>
      </c>
      <c r="N51" s="68" t="s">
        <v>238</v>
      </c>
      <c r="O51" s="75">
        <v>8472013151</v>
      </c>
      <c r="P51" s="24">
        <v>43584</v>
      </c>
      <c r="Q51" s="18" t="s">
        <v>77</v>
      </c>
      <c r="R51" s="18">
        <v>21</v>
      </c>
      <c r="S51" s="18" t="s">
        <v>78</v>
      </c>
      <c r="T51" s="18"/>
    </row>
    <row r="52" spans="1:20" ht="31.5">
      <c r="A52" s="4">
        <v>48</v>
      </c>
      <c r="B52" s="62" t="s">
        <v>62</v>
      </c>
      <c r="C52" s="72" t="s">
        <v>239</v>
      </c>
      <c r="D52" s="72" t="s">
        <v>89</v>
      </c>
      <c r="E52" s="73" t="s">
        <v>240</v>
      </c>
      <c r="F52" s="73" t="s">
        <v>98</v>
      </c>
      <c r="G52" s="72">
        <v>77</v>
      </c>
      <c r="H52" s="72">
        <v>74</v>
      </c>
      <c r="I52" s="67">
        <f t="shared" si="0"/>
        <v>151</v>
      </c>
      <c r="J52" s="74" t="s">
        <v>241</v>
      </c>
      <c r="K52" s="68" t="s">
        <v>123</v>
      </c>
      <c r="L52" s="68" t="s">
        <v>124</v>
      </c>
      <c r="M52" s="68">
        <v>9577022858</v>
      </c>
      <c r="N52" s="68" t="s">
        <v>242</v>
      </c>
      <c r="O52" s="68">
        <v>9954835560</v>
      </c>
      <c r="P52" s="24">
        <v>43585</v>
      </c>
      <c r="Q52" s="18" t="s">
        <v>87</v>
      </c>
      <c r="R52" s="18">
        <v>67</v>
      </c>
      <c r="S52" s="18" t="s">
        <v>78</v>
      </c>
      <c r="T52" s="18"/>
    </row>
    <row r="53" spans="1:20" ht="31.5">
      <c r="A53" s="4">
        <v>49</v>
      </c>
      <c r="B53" s="62" t="s">
        <v>63</v>
      </c>
      <c r="C53" s="72" t="s">
        <v>243</v>
      </c>
      <c r="D53" s="72" t="s">
        <v>89</v>
      </c>
      <c r="E53" s="73" t="s">
        <v>244</v>
      </c>
      <c r="F53" s="73" t="s">
        <v>91</v>
      </c>
      <c r="G53" s="72">
        <v>63</v>
      </c>
      <c r="H53" s="72">
        <v>55</v>
      </c>
      <c r="I53" s="67">
        <f t="shared" si="0"/>
        <v>118</v>
      </c>
      <c r="J53" s="74" t="s">
        <v>245</v>
      </c>
      <c r="K53" s="68" t="s">
        <v>123</v>
      </c>
      <c r="L53" s="68" t="s">
        <v>124</v>
      </c>
      <c r="M53" s="68">
        <v>9577022858</v>
      </c>
      <c r="N53" s="68" t="s">
        <v>246</v>
      </c>
      <c r="O53" s="68">
        <v>8471918191</v>
      </c>
      <c r="P53" s="24">
        <v>43585</v>
      </c>
      <c r="Q53" s="18" t="s">
        <v>87</v>
      </c>
      <c r="R53" s="18">
        <v>64</v>
      </c>
      <c r="S53" s="18" t="s">
        <v>78</v>
      </c>
      <c r="T53" s="18"/>
    </row>
    <row r="54" spans="1:20">
      <c r="A54" s="4">
        <v>50</v>
      </c>
      <c r="B54" s="17"/>
      <c r="C54" s="18"/>
      <c r="D54" s="18"/>
      <c r="E54" s="19"/>
      <c r="F54" s="18"/>
      <c r="G54" s="19"/>
      <c r="H54" s="19"/>
      <c r="I54" s="54">
        <f t="shared" ref="I54:I69" si="1">SUM(G54:H54)</f>
        <v>0</v>
      </c>
      <c r="J54" s="18"/>
      <c r="K54" s="18"/>
      <c r="L54" s="18"/>
      <c r="M54" s="18"/>
      <c r="N54" s="18"/>
      <c r="O54" s="18"/>
      <c r="P54" s="24"/>
      <c r="Q54" s="18"/>
      <c r="R54" s="18"/>
      <c r="S54" s="18"/>
      <c r="T54" s="18"/>
    </row>
    <row r="55" spans="1:20">
      <c r="A55" s="4">
        <v>51</v>
      </c>
      <c r="B55" s="17"/>
      <c r="C55" s="18"/>
      <c r="D55" s="18"/>
      <c r="E55" s="19"/>
      <c r="F55" s="18"/>
      <c r="G55" s="19"/>
      <c r="H55" s="19"/>
      <c r="I55" s="54">
        <f t="shared" si="1"/>
        <v>0</v>
      </c>
      <c r="J55" s="18"/>
      <c r="K55" s="18"/>
      <c r="L55" s="18"/>
      <c r="M55" s="18"/>
      <c r="N55" s="18"/>
      <c r="O55" s="18"/>
      <c r="P55" s="24"/>
      <c r="Q55" s="18"/>
      <c r="R55" s="18"/>
      <c r="S55" s="18"/>
      <c r="T55" s="18"/>
    </row>
    <row r="56" spans="1:20">
      <c r="A56" s="4">
        <v>52</v>
      </c>
      <c r="B56" s="17"/>
      <c r="C56" s="18"/>
      <c r="D56" s="18"/>
      <c r="E56" s="19"/>
      <c r="F56" s="18"/>
      <c r="G56" s="19"/>
      <c r="H56" s="19"/>
      <c r="I56" s="54">
        <f t="shared" si="1"/>
        <v>0</v>
      </c>
      <c r="J56" s="18"/>
      <c r="K56" s="18"/>
      <c r="L56" s="18"/>
      <c r="M56" s="18"/>
      <c r="N56" s="18"/>
      <c r="O56" s="18"/>
      <c r="P56" s="24"/>
      <c r="Q56" s="18"/>
      <c r="R56" s="18"/>
      <c r="S56" s="18"/>
      <c r="T56" s="18"/>
    </row>
    <row r="57" spans="1:20">
      <c r="A57" s="4">
        <v>53</v>
      </c>
      <c r="B57" s="17"/>
      <c r="C57" s="18"/>
      <c r="D57" s="18"/>
      <c r="E57" s="19"/>
      <c r="F57" s="18"/>
      <c r="G57" s="19"/>
      <c r="H57" s="19"/>
      <c r="I57" s="54">
        <f t="shared" si="1"/>
        <v>0</v>
      </c>
      <c r="J57" s="18"/>
      <c r="K57" s="18"/>
      <c r="L57" s="18"/>
      <c r="M57" s="18"/>
      <c r="N57" s="18"/>
      <c r="O57" s="18"/>
      <c r="P57" s="24"/>
      <c r="Q57" s="18"/>
      <c r="R57" s="18"/>
      <c r="S57" s="18"/>
      <c r="T57" s="18"/>
    </row>
    <row r="58" spans="1:20">
      <c r="A58" s="4">
        <v>54</v>
      </c>
      <c r="B58" s="17"/>
      <c r="C58" s="18"/>
      <c r="D58" s="18"/>
      <c r="E58" s="19"/>
      <c r="F58" s="18"/>
      <c r="G58" s="19"/>
      <c r="H58" s="19"/>
      <c r="I58" s="54">
        <f t="shared" si="1"/>
        <v>0</v>
      </c>
      <c r="J58" s="18"/>
      <c r="K58" s="18"/>
      <c r="L58" s="18"/>
      <c r="M58" s="18"/>
      <c r="N58" s="18"/>
      <c r="O58" s="18"/>
      <c r="P58" s="24"/>
      <c r="Q58" s="18"/>
      <c r="R58" s="18"/>
      <c r="S58" s="18"/>
      <c r="T58" s="18"/>
    </row>
    <row r="59" spans="1:20">
      <c r="A59" s="4">
        <v>55</v>
      </c>
      <c r="B59" s="17"/>
      <c r="C59" s="18"/>
      <c r="D59" s="18"/>
      <c r="E59" s="19"/>
      <c r="F59" s="18"/>
      <c r="G59" s="19"/>
      <c r="H59" s="19"/>
      <c r="I59" s="54">
        <f t="shared" si="1"/>
        <v>0</v>
      </c>
      <c r="J59" s="18"/>
      <c r="K59" s="18"/>
      <c r="L59" s="18"/>
      <c r="M59" s="18"/>
      <c r="N59" s="18"/>
      <c r="O59" s="18"/>
      <c r="P59" s="24"/>
      <c r="Q59" s="18"/>
      <c r="R59" s="18"/>
      <c r="S59" s="18"/>
      <c r="T59" s="18"/>
    </row>
    <row r="60" spans="1:20">
      <c r="A60" s="4">
        <v>56</v>
      </c>
      <c r="B60" s="17"/>
      <c r="C60" s="18"/>
      <c r="D60" s="18"/>
      <c r="E60" s="19"/>
      <c r="F60" s="18"/>
      <c r="G60" s="19"/>
      <c r="H60" s="19"/>
      <c r="I60" s="54">
        <f t="shared" si="1"/>
        <v>0</v>
      </c>
      <c r="J60" s="18"/>
      <c r="K60" s="18"/>
      <c r="L60" s="18"/>
      <c r="M60" s="18"/>
      <c r="N60" s="18"/>
      <c r="O60" s="18"/>
      <c r="P60" s="24"/>
      <c r="Q60" s="18"/>
      <c r="R60" s="18"/>
      <c r="S60" s="18"/>
      <c r="T60" s="18"/>
    </row>
    <row r="61" spans="1:20">
      <c r="A61" s="4">
        <v>57</v>
      </c>
      <c r="B61" s="17"/>
      <c r="C61" s="18"/>
      <c r="D61" s="18"/>
      <c r="E61" s="19"/>
      <c r="F61" s="18"/>
      <c r="G61" s="19"/>
      <c r="H61" s="19"/>
      <c r="I61" s="54">
        <f t="shared" si="1"/>
        <v>0</v>
      </c>
      <c r="J61" s="18"/>
      <c r="K61" s="18"/>
      <c r="L61" s="18"/>
      <c r="M61" s="18"/>
      <c r="N61" s="18"/>
      <c r="O61" s="18"/>
      <c r="P61" s="24"/>
      <c r="Q61" s="18"/>
      <c r="R61" s="18"/>
      <c r="S61" s="18"/>
      <c r="T61" s="18"/>
    </row>
    <row r="62" spans="1:20">
      <c r="A62" s="4">
        <v>58</v>
      </c>
      <c r="B62" s="17"/>
      <c r="C62" s="18"/>
      <c r="D62" s="18"/>
      <c r="E62" s="19"/>
      <c r="F62" s="18"/>
      <c r="G62" s="19"/>
      <c r="H62" s="19"/>
      <c r="I62" s="54">
        <f t="shared" si="1"/>
        <v>0</v>
      </c>
      <c r="J62" s="18"/>
      <c r="K62" s="18"/>
      <c r="L62" s="18"/>
      <c r="M62" s="18"/>
      <c r="N62" s="18"/>
      <c r="O62" s="18"/>
      <c r="P62" s="24"/>
      <c r="Q62" s="18"/>
      <c r="R62" s="18"/>
      <c r="S62" s="18"/>
      <c r="T62" s="18"/>
    </row>
    <row r="63" spans="1:20">
      <c r="A63" s="4">
        <v>59</v>
      </c>
      <c r="B63" s="17"/>
      <c r="C63" s="18"/>
      <c r="D63" s="18"/>
      <c r="E63" s="19"/>
      <c r="F63" s="18"/>
      <c r="G63" s="19"/>
      <c r="H63" s="19"/>
      <c r="I63" s="54">
        <f t="shared" si="1"/>
        <v>0</v>
      </c>
      <c r="J63" s="18"/>
      <c r="K63" s="18"/>
      <c r="L63" s="18"/>
      <c r="M63" s="18"/>
      <c r="N63" s="18"/>
      <c r="O63" s="18"/>
      <c r="P63" s="24"/>
      <c r="Q63" s="18"/>
      <c r="R63" s="18"/>
      <c r="S63" s="18"/>
      <c r="T63" s="18"/>
    </row>
    <row r="64" spans="1:20">
      <c r="A64" s="4">
        <v>60</v>
      </c>
      <c r="B64" s="17"/>
      <c r="C64" s="18"/>
      <c r="D64" s="18"/>
      <c r="E64" s="19"/>
      <c r="F64" s="18"/>
      <c r="G64" s="19"/>
      <c r="H64" s="19"/>
      <c r="I64" s="54">
        <f t="shared" si="1"/>
        <v>0</v>
      </c>
      <c r="J64" s="18"/>
      <c r="K64" s="18"/>
      <c r="L64" s="18"/>
      <c r="M64" s="18"/>
      <c r="N64" s="18"/>
      <c r="O64" s="18"/>
      <c r="P64" s="24"/>
      <c r="Q64" s="18"/>
      <c r="R64" s="18"/>
      <c r="S64" s="18"/>
      <c r="T64" s="18"/>
    </row>
    <row r="65" spans="1:20">
      <c r="A65" s="4">
        <v>61</v>
      </c>
      <c r="B65" s="17"/>
      <c r="C65" s="18"/>
      <c r="D65" s="18"/>
      <c r="E65" s="19"/>
      <c r="F65" s="18"/>
      <c r="G65" s="19"/>
      <c r="H65" s="19"/>
      <c r="I65" s="54">
        <f t="shared" si="1"/>
        <v>0</v>
      </c>
      <c r="J65" s="18"/>
      <c r="K65" s="18"/>
      <c r="L65" s="18"/>
      <c r="M65" s="18"/>
      <c r="N65" s="18"/>
      <c r="O65" s="18"/>
      <c r="P65" s="24"/>
      <c r="Q65" s="18"/>
      <c r="R65" s="18"/>
      <c r="S65" s="18"/>
      <c r="T65" s="18"/>
    </row>
    <row r="66" spans="1:20">
      <c r="A66" s="4">
        <v>62</v>
      </c>
      <c r="B66" s="17"/>
      <c r="C66" s="18"/>
      <c r="D66" s="18"/>
      <c r="E66" s="19"/>
      <c r="F66" s="18"/>
      <c r="G66" s="19"/>
      <c r="H66" s="19"/>
      <c r="I66" s="54">
        <f t="shared" si="1"/>
        <v>0</v>
      </c>
      <c r="J66" s="18"/>
      <c r="K66" s="18"/>
      <c r="L66" s="18"/>
      <c r="M66" s="18"/>
      <c r="N66" s="18"/>
      <c r="O66" s="18"/>
      <c r="P66" s="24"/>
      <c r="Q66" s="18"/>
      <c r="R66" s="18"/>
      <c r="S66" s="18"/>
      <c r="T66" s="18"/>
    </row>
    <row r="67" spans="1:20">
      <c r="A67" s="4">
        <v>63</v>
      </c>
      <c r="B67" s="17"/>
      <c r="C67" s="18"/>
      <c r="D67" s="18"/>
      <c r="E67" s="19"/>
      <c r="F67" s="18"/>
      <c r="G67" s="19"/>
      <c r="H67" s="19"/>
      <c r="I67" s="54">
        <f t="shared" si="1"/>
        <v>0</v>
      </c>
      <c r="J67" s="18"/>
      <c r="K67" s="18"/>
      <c r="L67" s="18"/>
      <c r="M67" s="18"/>
      <c r="N67" s="18"/>
      <c r="O67" s="18"/>
      <c r="P67" s="24"/>
      <c r="Q67" s="18"/>
      <c r="R67" s="18"/>
      <c r="S67" s="18"/>
      <c r="T67" s="18"/>
    </row>
    <row r="68" spans="1:20">
      <c r="A68" s="4">
        <v>64</v>
      </c>
      <c r="B68" s="17"/>
      <c r="C68" s="18"/>
      <c r="D68" s="18"/>
      <c r="E68" s="19"/>
      <c r="F68" s="18"/>
      <c r="G68" s="19"/>
      <c r="H68" s="19"/>
      <c r="I68" s="54">
        <f t="shared" si="1"/>
        <v>0</v>
      </c>
      <c r="J68" s="18"/>
      <c r="K68" s="18"/>
      <c r="L68" s="18"/>
      <c r="M68" s="18"/>
      <c r="N68" s="18"/>
      <c r="O68" s="18"/>
      <c r="P68" s="24"/>
      <c r="Q68" s="18"/>
      <c r="R68" s="18"/>
      <c r="S68" s="18"/>
      <c r="T68" s="18"/>
    </row>
    <row r="69" spans="1:20">
      <c r="A69" s="4">
        <v>65</v>
      </c>
      <c r="B69" s="17"/>
      <c r="C69" s="18"/>
      <c r="D69" s="18"/>
      <c r="E69" s="19"/>
      <c r="F69" s="18"/>
      <c r="G69" s="19"/>
      <c r="H69" s="19"/>
      <c r="I69" s="54">
        <f t="shared" si="1"/>
        <v>0</v>
      </c>
      <c r="J69" s="18"/>
      <c r="K69" s="18"/>
      <c r="L69" s="18"/>
      <c r="M69" s="18"/>
      <c r="N69" s="18"/>
      <c r="O69" s="18"/>
      <c r="P69" s="24"/>
      <c r="Q69" s="18"/>
      <c r="R69" s="18"/>
      <c r="S69" s="18"/>
      <c r="T69" s="18"/>
    </row>
    <row r="70" spans="1:20">
      <c r="A70" s="4">
        <v>66</v>
      </c>
      <c r="B70" s="17"/>
      <c r="C70" s="18"/>
      <c r="D70" s="18"/>
      <c r="E70" s="19"/>
      <c r="F70" s="18"/>
      <c r="G70" s="19"/>
      <c r="H70" s="19"/>
      <c r="I70" s="54">
        <f t="shared" ref="I70:I133" si="2">SUM(G70:H70)</f>
        <v>0</v>
      </c>
      <c r="J70" s="18"/>
      <c r="K70" s="18"/>
      <c r="L70" s="18"/>
      <c r="M70" s="18"/>
      <c r="N70" s="18"/>
      <c r="O70" s="18"/>
      <c r="P70" s="24"/>
      <c r="Q70" s="18"/>
      <c r="R70" s="18"/>
      <c r="S70" s="18"/>
      <c r="T70" s="18"/>
    </row>
    <row r="71" spans="1:20">
      <c r="A71" s="4">
        <v>67</v>
      </c>
      <c r="B71" s="17"/>
      <c r="C71" s="18"/>
      <c r="D71" s="18"/>
      <c r="E71" s="19"/>
      <c r="F71" s="18"/>
      <c r="G71" s="19"/>
      <c r="H71" s="19"/>
      <c r="I71" s="54">
        <f t="shared" si="2"/>
        <v>0</v>
      </c>
      <c r="J71" s="18"/>
      <c r="K71" s="18"/>
      <c r="L71" s="18"/>
      <c r="M71" s="18"/>
      <c r="N71" s="18"/>
      <c r="O71" s="18"/>
      <c r="P71" s="24"/>
      <c r="Q71" s="18"/>
      <c r="R71" s="18"/>
      <c r="S71" s="18"/>
      <c r="T71" s="18"/>
    </row>
    <row r="72" spans="1:20">
      <c r="A72" s="4">
        <v>68</v>
      </c>
      <c r="B72" s="17"/>
      <c r="C72" s="18"/>
      <c r="D72" s="18"/>
      <c r="E72" s="19"/>
      <c r="F72" s="18"/>
      <c r="G72" s="19"/>
      <c r="H72" s="19"/>
      <c r="I72" s="54">
        <f t="shared" si="2"/>
        <v>0</v>
      </c>
      <c r="J72" s="18"/>
      <c r="K72" s="18"/>
      <c r="L72" s="18"/>
      <c r="M72" s="18"/>
      <c r="N72" s="18"/>
      <c r="O72" s="18"/>
      <c r="P72" s="24"/>
      <c r="Q72" s="18"/>
      <c r="R72" s="18"/>
      <c r="S72" s="18"/>
      <c r="T72" s="18"/>
    </row>
    <row r="73" spans="1:20">
      <c r="A73" s="4">
        <v>69</v>
      </c>
      <c r="B73" s="17"/>
      <c r="C73" s="18"/>
      <c r="D73" s="18"/>
      <c r="E73" s="19"/>
      <c r="F73" s="18"/>
      <c r="G73" s="19"/>
      <c r="H73" s="19"/>
      <c r="I73" s="54">
        <f t="shared" si="2"/>
        <v>0</v>
      </c>
      <c r="J73" s="18"/>
      <c r="K73" s="18"/>
      <c r="L73" s="18"/>
      <c r="M73" s="18"/>
      <c r="N73" s="18"/>
      <c r="O73" s="18"/>
      <c r="P73" s="24"/>
      <c r="Q73" s="18"/>
      <c r="R73" s="18"/>
      <c r="S73" s="18"/>
      <c r="T73" s="18"/>
    </row>
    <row r="74" spans="1:20">
      <c r="A74" s="4">
        <v>70</v>
      </c>
      <c r="B74" s="17"/>
      <c r="C74" s="55"/>
      <c r="D74" s="55"/>
      <c r="E74" s="17"/>
      <c r="F74" s="55"/>
      <c r="G74" s="17"/>
      <c r="H74" s="17"/>
      <c r="I74" s="54">
        <f t="shared" si="2"/>
        <v>0</v>
      </c>
      <c r="J74" s="55"/>
      <c r="K74" s="55"/>
      <c r="L74" s="55"/>
      <c r="M74" s="55"/>
      <c r="N74" s="55"/>
      <c r="O74" s="55"/>
      <c r="P74" s="24"/>
      <c r="Q74" s="18"/>
      <c r="R74" s="18"/>
      <c r="S74" s="18"/>
      <c r="T74" s="18"/>
    </row>
    <row r="75" spans="1:20">
      <c r="A75" s="4">
        <v>71</v>
      </c>
      <c r="B75" s="17"/>
      <c r="C75" s="18"/>
      <c r="D75" s="18"/>
      <c r="E75" s="19"/>
      <c r="F75" s="18"/>
      <c r="G75" s="19"/>
      <c r="H75" s="19"/>
      <c r="I75" s="54">
        <f t="shared" si="2"/>
        <v>0</v>
      </c>
      <c r="J75" s="18"/>
      <c r="K75" s="18"/>
      <c r="L75" s="18"/>
      <c r="M75" s="18"/>
      <c r="N75" s="18"/>
      <c r="O75" s="18"/>
      <c r="P75" s="24"/>
      <c r="Q75" s="18"/>
      <c r="R75" s="18"/>
      <c r="S75" s="18"/>
      <c r="T75" s="18"/>
    </row>
    <row r="76" spans="1:20">
      <c r="A76" s="4">
        <v>72</v>
      </c>
      <c r="B76" s="17"/>
      <c r="C76" s="18"/>
      <c r="D76" s="18"/>
      <c r="E76" s="19"/>
      <c r="F76" s="18"/>
      <c r="G76" s="19"/>
      <c r="H76" s="19"/>
      <c r="I76" s="54">
        <f t="shared" si="2"/>
        <v>0</v>
      </c>
      <c r="J76" s="18"/>
      <c r="K76" s="18"/>
      <c r="L76" s="18"/>
      <c r="M76" s="18"/>
      <c r="N76" s="18"/>
      <c r="O76" s="18"/>
      <c r="P76" s="24"/>
      <c r="Q76" s="18"/>
      <c r="R76" s="18"/>
      <c r="S76" s="18"/>
      <c r="T76" s="18"/>
    </row>
    <row r="77" spans="1:20">
      <c r="A77" s="4">
        <v>73</v>
      </c>
      <c r="B77" s="17"/>
      <c r="C77" s="18"/>
      <c r="D77" s="18"/>
      <c r="E77" s="19"/>
      <c r="F77" s="18"/>
      <c r="G77" s="19"/>
      <c r="H77" s="19"/>
      <c r="I77" s="54">
        <f t="shared" si="2"/>
        <v>0</v>
      </c>
      <c r="J77" s="18"/>
      <c r="K77" s="18"/>
      <c r="L77" s="18"/>
      <c r="M77" s="18"/>
      <c r="N77" s="18"/>
      <c r="O77" s="18"/>
      <c r="P77" s="24"/>
      <c r="Q77" s="18"/>
      <c r="R77" s="18"/>
      <c r="S77" s="18"/>
      <c r="T77" s="18"/>
    </row>
    <row r="78" spans="1:20">
      <c r="A78" s="4">
        <v>74</v>
      </c>
      <c r="B78" s="17"/>
      <c r="C78" s="18"/>
      <c r="D78" s="18"/>
      <c r="E78" s="19"/>
      <c r="F78" s="18"/>
      <c r="G78" s="19"/>
      <c r="H78" s="19"/>
      <c r="I78" s="54">
        <f t="shared" si="2"/>
        <v>0</v>
      </c>
      <c r="J78" s="18"/>
      <c r="K78" s="18"/>
      <c r="L78" s="18"/>
      <c r="M78" s="18"/>
      <c r="N78" s="18"/>
      <c r="O78" s="18"/>
      <c r="P78" s="24"/>
      <c r="Q78" s="18"/>
      <c r="R78" s="18"/>
      <c r="S78" s="18"/>
      <c r="T78" s="18"/>
    </row>
    <row r="79" spans="1:20">
      <c r="A79" s="4">
        <v>75</v>
      </c>
      <c r="B79" s="17"/>
      <c r="C79" s="18"/>
      <c r="D79" s="18"/>
      <c r="E79" s="19"/>
      <c r="F79" s="18"/>
      <c r="G79" s="19"/>
      <c r="H79" s="19"/>
      <c r="I79" s="54">
        <f t="shared" si="2"/>
        <v>0</v>
      </c>
      <c r="J79" s="18"/>
      <c r="K79" s="18"/>
      <c r="L79" s="18"/>
      <c r="M79" s="18"/>
      <c r="N79" s="18"/>
      <c r="O79" s="18"/>
      <c r="P79" s="24"/>
      <c r="Q79" s="18"/>
      <c r="R79" s="18"/>
      <c r="S79" s="18"/>
      <c r="T79" s="18"/>
    </row>
    <row r="80" spans="1:20">
      <c r="A80" s="4">
        <v>76</v>
      </c>
      <c r="B80" s="17"/>
      <c r="C80" s="18"/>
      <c r="D80" s="18"/>
      <c r="E80" s="19"/>
      <c r="F80" s="18"/>
      <c r="G80" s="19"/>
      <c r="H80" s="19"/>
      <c r="I80" s="54">
        <f t="shared" si="2"/>
        <v>0</v>
      </c>
      <c r="J80" s="18"/>
      <c r="K80" s="18"/>
      <c r="L80" s="18"/>
      <c r="M80" s="18"/>
      <c r="N80" s="18"/>
      <c r="O80" s="18"/>
      <c r="P80" s="24"/>
      <c r="Q80" s="18"/>
      <c r="R80" s="18"/>
      <c r="S80" s="18"/>
      <c r="T80" s="18"/>
    </row>
    <row r="81" spans="1:20">
      <c r="A81" s="4">
        <v>77</v>
      </c>
      <c r="B81" s="17"/>
      <c r="C81" s="18"/>
      <c r="D81" s="18"/>
      <c r="E81" s="19"/>
      <c r="F81" s="18"/>
      <c r="G81" s="19"/>
      <c r="H81" s="19"/>
      <c r="I81" s="54">
        <f t="shared" si="2"/>
        <v>0</v>
      </c>
      <c r="J81" s="18"/>
      <c r="K81" s="18"/>
      <c r="L81" s="18"/>
      <c r="M81" s="18"/>
      <c r="N81" s="18"/>
      <c r="O81" s="18"/>
      <c r="P81" s="24"/>
      <c r="Q81" s="18"/>
      <c r="R81" s="18"/>
      <c r="S81" s="18"/>
      <c r="T81" s="18"/>
    </row>
    <row r="82" spans="1:20">
      <c r="A82" s="4">
        <v>78</v>
      </c>
      <c r="B82" s="17"/>
      <c r="C82" s="18"/>
      <c r="D82" s="18"/>
      <c r="E82" s="19"/>
      <c r="F82" s="18"/>
      <c r="G82" s="19"/>
      <c r="H82" s="19"/>
      <c r="I82" s="54">
        <f t="shared" si="2"/>
        <v>0</v>
      </c>
      <c r="J82" s="18"/>
      <c r="K82" s="18"/>
      <c r="L82" s="18"/>
      <c r="M82" s="18"/>
      <c r="N82" s="18"/>
      <c r="O82" s="18"/>
      <c r="P82" s="24"/>
      <c r="Q82" s="18"/>
      <c r="R82" s="18"/>
      <c r="S82" s="18"/>
      <c r="T82" s="18"/>
    </row>
    <row r="83" spans="1:20">
      <c r="A83" s="4">
        <v>79</v>
      </c>
      <c r="B83" s="17"/>
      <c r="C83" s="18"/>
      <c r="D83" s="18"/>
      <c r="E83" s="19"/>
      <c r="F83" s="18"/>
      <c r="G83" s="19"/>
      <c r="H83" s="19"/>
      <c r="I83" s="54">
        <f t="shared" si="2"/>
        <v>0</v>
      </c>
      <c r="J83" s="18"/>
      <c r="K83" s="18"/>
      <c r="L83" s="18"/>
      <c r="M83" s="18"/>
      <c r="N83" s="18"/>
      <c r="O83" s="18"/>
      <c r="P83" s="24"/>
      <c r="Q83" s="18"/>
      <c r="R83" s="18"/>
      <c r="S83" s="18"/>
      <c r="T83" s="18"/>
    </row>
    <row r="84" spans="1:20">
      <c r="A84" s="4">
        <v>80</v>
      </c>
      <c r="B84" s="17"/>
      <c r="C84" s="18"/>
      <c r="D84" s="18"/>
      <c r="E84" s="19"/>
      <c r="F84" s="18"/>
      <c r="G84" s="19"/>
      <c r="H84" s="19"/>
      <c r="I84" s="54">
        <f t="shared" si="2"/>
        <v>0</v>
      </c>
      <c r="J84" s="18"/>
      <c r="K84" s="18"/>
      <c r="L84" s="18"/>
      <c r="M84" s="18"/>
      <c r="N84" s="18"/>
      <c r="O84" s="18"/>
      <c r="P84" s="24"/>
      <c r="Q84" s="18"/>
      <c r="R84" s="18"/>
      <c r="S84" s="18"/>
      <c r="T84" s="18"/>
    </row>
    <row r="85" spans="1:20">
      <c r="A85" s="4">
        <v>81</v>
      </c>
      <c r="B85" s="17"/>
      <c r="C85" s="18"/>
      <c r="D85" s="18"/>
      <c r="E85" s="19"/>
      <c r="F85" s="18"/>
      <c r="G85" s="19"/>
      <c r="H85" s="19"/>
      <c r="I85" s="54">
        <f t="shared" si="2"/>
        <v>0</v>
      </c>
      <c r="J85" s="18"/>
      <c r="K85" s="18"/>
      <c r="L85" s="18"/>
      <c r="M85" s="18"/>
      <c r="N85" s="18"/>
      <c r="O85" s="18"/>
      <c r="P85" s="24"/>
      <c r="Q85" s="18"/>
      <c r="R85" s="18"/>
      <c r="S85" s="18"/>
      <c r="T85" s="18"/>
    </row>
    <row r="86" spans="1:20">
      <c r="A86" s="4">
        <v>82</v>
      </c>
      <c r="B86" s="17"/>
      <c r="C86" s="18"/>
      <c r="D86" s="18"/>
      <c r="E86" s="19"/>
      <c r="F86" s="18"/>
      <c r="G86" s="19"/>
      <c r="H86" s="19"/>
      <c r="I86" s="54">
        <f t="shared" si="2"/>
        <v>0</v>
      </c>
      <c r="J86" s="18"/>
      <c r="K86" s="18"/>
      <c r="L86" s="18"/>
      <c r="M86" s="18"/>
      <c r="N86" s="18"/>
      <c r="O86" s="18"/>
      <c r="P86" s="24"/>
      <c r="Q86" s="18"/>
      <c r="R86" s="18"/>
      <c r="S86" s="18"/>
      <c r="T86" s="18"/>
    </row>
    <row r="87" spans="1:20">
      <c r="A87" s="4">
        <v>83</v>
      </c>
      <c r="B87" s="17"/>
      <c r="C87" s="18"/>
      <c r="D87" s="18"/>
      <c r="E87" s="19"/>
      <c r="F87" s="18"/>
      <c r="G87" s="19"/>
      <c r="H87" s="19"/>
      <c r="I87" s="54">
        <f t="shared" si="2"/>
        <v>0</v>
      </c>
      <c r="J87" s="18"/>
      <c r="K87" s="18"/>
      <c r="L87" s="18"/>
      <c r="M87" s="18"/>
      <c r="N87" s="18"/>
      <c r="O87" s="18"/>
      <c r="P87" s="24"/>
      <c r="Q87" s="18"/>
      <c r="R87" s="18"/>
      <c r="S87" s="18"/>
      <c r="T87" s="18"/>
    </row>
    <row r="88" spans="1:20">
      <c r="A88" s="4">
        <v>84</v>
      </c>
      <c r="B88" s="17"/>
      <c r="C88" s="18"/>
      <c r="D88" s="18"/>
      <c r="E88" s="19"/>
      <c r="F88" s="18"/>
      <c r="G88" s="19"/>
      <c r="H88" s="19"/>
      <c r="I88" s="54">
        <f t="shared" si="2"/>
        <v>0</v>
      </c>
      <c r="J88" s="18"/>
      <c r="K88" s="18"/>
      <c r="L88" s="18"/>
      <c r="M88" s="18"/>
      <c r="N88" s="18"/>
      <c r="O88" s="18"/>
      <c r="P88" s="24"/>
      <c r="Q88" s="18"/>
      <c r="R88" s="18"/>
      <c r="S88" s="18"/>
      <c r="T88" s="18"/>
    </row>
    <row r="89" spans="1:20">
      <c r="A89" s="4">
        <v>85</v>
      </c>
      <c r="B89" s="17"/>
      <c r="C89" s="18"/>
      <c r="D89" s="18"/>
      <c r="E89" s="19"/>
      <c r="F89" s="18"/>
      <c r="G89" s="19"/>
      <c r="H89" s="19"/>
      <c r="I89" s="54">
        <f t="shared" si="2"/>
        <v>0</v>
      </c>
      <c r="J89" s="18"/>
      <c r="K89" s="18"/>
      <c r="L89" s="18"/>
      <c r="M89" s="18"/>
      <c r="N89" s="18"/>
      <c r="O89" s="18"/>
      <c r="P89" s="24"/>
      <c r="Q89" s="18"/>
      <c r="R89" s="18"/>
      <c r="S89" s="18"/>
      <c r="T89" s="18"/>
    </row>
    <row r="90" spans="1:20">
      <c r="A90" s="4">
        <v>86</v>
      </c>
      <c r="B90" s="17"/>
      <c r="C90" s="18"/>
      <c r="D90" s="18"/>
      <c r="E90" s="19"/>
      <c r="F90" s="18"/>
      <c r="G90" s="19"/>
      <c r="H90" s="19"/>
      <c r="I90" s="54">
        <f t="shared" si="2"/>
        <v>0</v>
      </c>
      <c r="J90" s="18"/>
      <c r="K90" s="18"/>
      <c r="L90" s="18"/>
      <c r="M90" s="18"/>
      <c r="N90" s="18"/>
      <c r="O90" s="18"/>
      <c r="P90" s="24"/>
      <c r="Q90" s="18"/>
      <c r="R90" s="18"/>
      <c r="S90" s="18"/>
      <c r="T90" s="18"/>
    </row>
    <row r="91" spans="1:20">
      <c r="A91" s="4">
        <v>87</v>
      </c>
      <c r="B91" s="17"/>
      <c r="C91" s="18"/>
      <c r="D91" s="18"/>
      <c r="E91" s="19"/>
      <c r="F91" s="18"/>
      <c r="G91" s="19"/>
      <c r="H91" s="19"/>
      <c r="I91" s="54">
        <f t="shared" si="2"/>
        <v>0</v>
      </c>
      <c r="J91" s="18"/>
      <c r="K91" s="18"/>
      <c r="L91" s="18"/>
      <c r="M91" s="18"/>
      <c r="N91" s="18"/>
      <c r="O91" s="18"/>
      <c r="P91" s="24"/>
      <c r="Q91" s="18"/>
      <c r="R91" s="18"/>
      <c r="S91" s="18"/>
      <c r="T91" s="18"/>
    </row>
    <row r="92" spans="1:20">
      <c r="A92" s="4">
        <v>88</v>
      </c>
      <c r="B92" s="17"/>
      <c r="C92" s="18"/>
      <c r="D92" s="18"/>
      <c r="E92" s="19"/>
      <c r="F92" s="18"/>
      <c r="G92" s="19"/>
      <c r="H92" s="19"/>
      <c r="I92" s="54">
        <f t="shared" si="2"/>
        <v>0</v>
      </c>
      <c r="J92" s="18"/>
      <c r="K92" s="18"/>
      <c r="L92" s="18"/>
      <c r="M92" s="18"/>
      <c r="N92" s="18"/>
      <c r="O92" s="18"/>
      <c r="P92" s="24"/>
      <c r="Q92" s="18"/>
      <c r="R92" s="18"/>
      <c r="S92" s="18"/>
      <c r="T92" s="18"/>
    </row>
    <row r="93" spans="1:20">
      <c r="A93" s="4">
        <v>89</v>
      </c>
      <c r="B93" s="17"/>
      <c r="C93" s="18"/>
      <c r="D93" s="18"/>
      <c r="E93" s="19"/>
      <c r="F93" s="18"/>
      <c r="G93" s="19"/>
      <c r="H93" s="19"/>
      <c r="I93" s="54">
        <f t="shared" si="2"/>
        <v>0</v>
      </c>
      <c r="J93" s="18"/>
      <c r="K93" s="18"/>
      <c r="L93" s="18"/>
      <c r="M93" s="18"/>
      <c r="N93" s="18"/>
      <c r="O93" s="18"/>
      <c r="P93" s="24"/>
      <c r="Q93" s="18"/>
      <c r="R93" s="18"/>
      <c r="S93" s="18"/>
      <c r="T93" s="18"/>
    </row>
    <row r="94" spans="1:20">
      <c r="A94" s="4">
        <v>90</v>
      </c>
      <c r="B94" s="17"/>
      <c r="C94" s="18"/>
      <c r="D94" s="18"/>
      <c r="E94" s="19"/>
      <c r="F94" s="18"/>
      <c r="G94" s="19"/>
      <c r="H94" s="19"/>
      <c r="I94" s="54">
        <f t="shared" si="2"/>
        <v>0</v>
      </c>
      <c r="J94" s="18"/>
      <c r="K94" s="18"/>
      <c r="L94" s="18"/>
      <c r="M94" s="18"/>
      <c r="N94" s="18"/>
      <c r="O94" s="18"/>
      <c r="P94" s="24"/>
      <c r="Q94" s="18"/>
      <c r="R94" s="18"/>
      <c r="S94" s="18"/>
      <c r="T94" s="18"/>
    </row>
    <row r="95" spans="1:20">
      <c r="A95" s="4">
        <v>91</v>
      </c>
      <c r="B95" s="17"/>
      <c r="C95" s="18"/>
      <c r="D95" s="18"/>
      <c r="E95" s="19"/>
      <c r="F95" s="18"/>
      <c r="G95" s="19"/>
      <c r="H95" s="19"/>
      <c r="I95" s="54">
        <f t="shared" si="2"/>
        <v>0</v>
      </c>
      <c r="J95" s="18"/>
      <c r="K95" s="18"/>
      <c r="L95" s="18"/>
      <c r="M95" s="18"/>
      <c r="N95" s="18"/>
      <c r="O95" s="18"/>
      <c r="P95" s="24"/>
      <c r="Q95" s="18"/>
      <c r="R95" s="18"/>
      <c r="S95" s="18"/>
      <c r="T95" s="18"/>
    </row>
    <row r="96" spans="1:20">
      <c r="A96" s="4">
        <v>92</v>
      </c>
      <c r="B96" s="17"/>
      <c r="C96" s="18"/>
      <c r="D96" s="18"/>
      <c r="E96" s="19"/>
      <c r="F96" s="18"/>
      <c r="G96" s="19"/>
      <c r="H96" s="19"/>
      <c r="I96" s="54">
        <f t="shared" si="2"/>
        <v>0</v>
      </c>
      <c r="J96" s="18"/>
      <c r="K96" s="18"/>
      <c r="L96" s="18"/>
      <c r="M96" s="18"/>
      <c r="N96" s="18"/>
      <c r="O96" s="18"/>
      <c r="P96" s="24"/>
      <c r="Q96" s="18"/>
      <c r="R96" s="18"/>
      <c r="S96" s="18"/>
      <c r="T96" s="18"/>
    </row>
    <row r="97" spans="1:20">
      <c r="A97" s="4">
        <v>93</v>
      </c>
      <c r="B97" s="17"/>
      <c r="C97" s="18"/>
      <c r="D97" s="18"/>
      <c r="E97" s="19"/>
      <c r="F97" s="18"/>
      <c r="G97" s="19"/>
      <c r="H97" s="19"/>
      <c r="I97" s="54">
        <f t="shared" si="2"/>
        <v>0</v>
      </c>
      <c r="J97" s="18"/>
      <c r="K97" s="18"/>
      <c r="L97" s="18"/>
      <c r="M97" s="18"/>
      <c r="N97" s="18"/>
      <c r="O97" s="18"/>
      <c r="P97" s="24"/>
      <c r="Q97" s="18"/>
      <c r="R97" s="18"/>
      <c r="S97" s="18"/>
      <c r="T97" s="18"/>
    </row>
    <row r="98" spans="1:20">
      <c r="A98" s="4">
        <v>94</v>
      </c>
      <c r="B98" s="17"/>
      <c r="C98" s="18"/>
      <c r="D98" s="18"/>
      <c r="E98" s="19"/>
      <c r="F98" s="18"/>
      <c r="G98" s="19"/>
      <c r="H98" s="19"/>
      <c r="I98" s="54">
        <f t="shared" si="2"/>
        <v>0</v>
      </c>
      <c r="J98" s="18"/>
      <c r="K98" s="18"/>
      <c r="L98" s="18"/>
      <c r="M98" s="18"/>
      <c r="N98" s="18"/>
      <c r="O98" s="18"/>
      <c r="P98" s="24"/>
      <c r="Q98" s="18"/>
      <c r="R98" s="18"/>
      <c r="S98" s="18"/>
      <c r="T98" s="18"/>
    </row>
    <row r="99" spans="1:20">
      <c r="A99" s="4">
        <v>95</v>
      </c>
      <c r="B99" s="17"/>
      <c r="C99" s="18"/>
      <c r="D99" s="18"/>
      <c r="E99" s="19"/>
      <c r="F99" s="18"/>
      <c r="G99" s="19"/>
      <c r="H99" s="19"/>
      <c r="I99" s="54">
        <f t="shared" si="2"/>
        <v>0</v>
      </c>
      <c r="J99" s="18"/>
      <c r="K99" s="18"/>
      <c r="L99" s="18"/>
      <c r="M99" s="18"/>
      <c r="N99" s="18"/>
      <c r="O99" s="18"/>
      <c r="P99" s="24"/>
      <c r="Q99" s="18"/>
      <c r="R99" s="18"/>
      <c r="S99" s="18"/>
      <c r="T99" s="18"/>
    </row>
    <row r="100" spans="1:20">
      <c r="A100" s="4">
        <v>96</v>
      </c>
      <c r="B100" s="17"/>
      <c r="C100" s="18"/>
      <c r="D100" s="18"/>
      <c r="E100" s="19"/>
      <c r="F100" s="18"/>
      <c r="G100" s="19"/>
      <c r="H100" s="19"/>
      <c r="I100" s="54">
        <f t="shared" si="2"/>
        <v>0</v>
      </c>
      <c r="J100" s="18"/>
      <c r="K100" s="18"/>
      <c r="L100" s="18"/>
      <c r="M100" s="18"/>
      <c r="N100" s="18"/>
      <c r="O100" s="18"/>
      <c r="P100" s="24"/>
      <c r="Q100" s="18"/>
      <c r="R100" s="18"/>
      <c r="S100" s="18"/>
      <c r="T100" s="18"/>
    </row>
    <row r="101" spans="1:20">
      <c r="A101" s="4">
        <v>97</v>
      </c>
      <c r="B101" s="17"/>
      <c r="C101" s="18"/>
      <c r="D101" s="18"/>
      <c r="E101" s="19"/>
      <c r="F101" s="18"/>
      <c r="G101" s="19"/>
      <c r="H101" s="19"/>
      <c r="I101" s="54">
        <f t="shared" si="2"/>
        <v>0</v>
      </c>
      <c r="J101" s="18"/>
      <c r="K101" s="18"/>
      <c r="L101" s="18"/>
      <c r="M101" s="18"/>
      <c r="N101" s="18"/>
      <c r="O101" s="18"/>
      <c r="P101" s="24"/>
      <c r="Q101" s="18"/>
      <c r="R101" s="18"/>
      <c r="S101" s="18"/>
      <c r="T101" s="18"/>
    </row>
    <row r="102" spans="1:20">
      <c r="A102" s="4">
        <v>98</v>
      </c>
      <c r="B102" s="17"/>
      <c r="C102" s="18"/>
      <c r="D102" s="18"/>
      <c r="E102" s="19"/>
      <c r="F102" s="18"/>
      <c r="G102" s="19"/>
      <c r="H102" s="19"/>
      <c r="I102" s="54">
        <f t="shared" si="2"/>
        <v>0</v>
      </c>
      <c r="J102" s="18"/>
      <c r="K102" s="18"/>
      <c r="L102" s="18"/>
      <c r="M102" s="18"/>
      <c r="N102" s="18"/>
      <c r="O102" s="18"/>
      <c r="P102" s="24"/>
      <c r="Q102" s="18"/>
      <c r="R102" s="18"/>
      <c r="S102" s="18"/>
      <c r="T102" s="18"/>
    </row>
    <row r="103" spans="1:20">
      <c r="A103" s="4">
        <v>99</v>
      </c>
      <c r="B103" s="17"/>
      <c r="C103" s="18"/>
      <c r="D103" s="18"/>
      <c r="E103" s="19"/>
      <c r="F103" s="18"/>
      <c r="G103" s="19"/>
      <c r="H103" s="19"/>
      <c r="I103" s="54">
        <f t="shared" si="2"/>
        <v>0</v>
      </c>
      <c r="J103" s="18"/>
      <c r="K103" s="18"/>
      <c r="L103" s="18"/>
      <c r="M103" s="18"/>
      <c r="N103" s="18"/>
      <c r="O103" s="18"/>
      <c r="P103" s="24"/>
      <c r="Q103" s="18"/>
      <c r="R103" s="18"/>
      <c r="S103" s="18"/>
      <c r="T103" s="18"/>
    </row>
    <row r="104" spans="1:20">
      <c r="A104" s="4">
        <v>100</v>
      </c>
      <c r="B104" s="17"/>
      <c r="C104" s="18"/>
      <c r="D104" s="18"/>
      <c r="E104" s="19"/>
      <c r="F104" s="18"/>
      <c r="G104" s="19"/>
      <c r="H104" s="19"/>
      <c r="I104" s="54">
        <f t="shared" si="2"/>
        <v>0</v>
      </c>
      <c r="J104" s="18"/>
      <c r="K104" s="18"/>
      <c r="L104" s="18"/>
      <c r="M104" s="18"/>
      <c r="N104" s="18"/>
      <c r="O104" s="18"/>
      <c r="P104" s="24"/>
      <c r="Q104" s="18"/>
      <c r="R104" s="18"/>
      <c r="S104" s="18"/>
      <c r="T104" s="18"/>
    </row>
    <row r="105" spans="1:20">
      <c r="A105" s="4">
        <v>101</v>
      </c>
      <c r="B105" s="17"/>
      <c r="C105" s="18"/>
      <c r="D105" s="18"/>
      <c r="E105" s="19"/>
      <c r="F105" s="18"/>
      <c r="G105" s="19"/>
      <c r="H105" s="19"/>
      <c r="I105" s="54">
        <f t="shared" si="2"/>
        <v>0</v>
      </c>
      <c r="J105" s="18"/>
      <c r="K105" s="18"/>
      <c r="L105" s="18"/>
      <c r="M105" s="18"/>
      <c r="N105" s="18"/>
      <c r="O105" s="18"/>
      <c r="P105" s="24"/>
      <c r="Q105" s="18"/>
      <c r="R105" s="18"/>
      <c r="S105" s="18"/>
      <c r="T105" s="18"/>
    </row>
    <row r="106" spans="1:20">
      <c r="A106" s="4">
        <v>102</v>
      </c>
      <c r="B106" s="17"/>
      <c r="C106" s="18"/>
      <c r="D106" s="18"/>
      <c r="E106" s="19"/>
      <c r="F106" s="18"/>
      <c r="G106" s="19"/>
      <c r="H106" s="19"/>
      <c r="I106" s="54">
        <f t="shared" si="2"/>
        <v>0</v>
      </c>
      <c r="J106" s="18"/>
      <c r="K106" s="18"/>
      <c r="L106" s="18"/>
      <c r="M106" s="18"/>
      <c r="N106" s="18"/>
      <c r="O106" s="18"/>
      <c r="P106" s="24"/>
      <c r="Q106" s="18"/>
      <c r="R106" s="18"/>
      <c r="S106" s="18"/>
      <c r="T106" s="18"/>
    </row>
    <row r="107" spans="1:20">
      <c r="A107" s="4">
        <v>103</v>
      </c>
      <c r="B107" s="17"/>
      <c r="C107" s="18"/>
      <c r="D107" s="18"/>
      <c r="E107" s="19"/>
      <c r="F107" s="18"/>
      <c r="G107" s="19"/>
      <c r="H107" s="19"/>
      <c r="I107" s="54">
        <f t="shared" si="2"/>
        <v>0</v>
      </c>
      <c r="J107" s="18"/>
      <c r="K107" s="18"/>
      <c r="L107" s="18"/>
      <c r="M107" s="18"/>
      <c r="N107" s="18"/>
      <c r="O107" s="18"/>
      <c r="P107" s="24"/>
      <c r="Q107" s="18"/>
      <c r="R107" s="18"/>
      <c r="S107" s="18"/>
      <c r="T107" s="18"/>
    </row>
    <row r="108" spans="1:20">
      <c r="A108" s="4">
        <v>104</v>
      </c>
      <c r="B108" s="17"/>
      <c r="C108" s="18"/>
      <c r="D108" s="18"/>
      <c r="E108" s="19"/>
      <c r="F108" s="18"/>
      <c r="G108" s="19"/>
      <c r="H108" s="19"/>
      <c r="I108" s="54">
        <f t="shared" si="2"/>
        <v>0</v>
      </c>
      <c r="J108" s="18"/>
      <c r="K108" s="18"/>
      <c r="L108" s="18"/>
      <c r="M108" s="18"/>
      <c r="N108" s="18"/>
      <c r="O108" s="18"/>
      <c r="P108" s="24"/>
      <c r="Q108" s="18"/>
      <c r="R108" s="18"/>
      <c r="S108" s="18"/>
      <c r="T108" s="18"/>
    </row>
    <row r="109" spans="1:20">
      <c r="A109" s="4">
        <v>105</v>
      </c>
      <c r="B109" s="17"/>
      <c r="C109" s="18"/>
      <c r="D109" s="18"/>
      <c r="E109" s="19"/>
      <c r="F109" s="18"/>
      <c r="G109" s="19"/>
      <c r="H109" s="19"/>
      <c r="I109" s="54">
        <f t="shared" si="2"/>
        <v>0</v>
      </c>
      <c r="J109" s="18"/>
      <c r="K109" s="18"/>
      <c r="L109" s="18"/>
      <c r="M109" s="18"/>
      <c r="N109" s="18"/>
      <c r="O109" s="18"/>
      <c r="P109" s="24"/>
      <c r="Q109" s="18"/>
      <c r="R109" s="18"/>
      <c r="S109" s="18"/>
      <c r="T109" s="18"/>
    </row>
    <row r="110" spans="1:20">
      <c r="A110" s="4">
        <v>106</v>
      </c>
      <c r="B110" s="17"/>
      <c r="C110" s="18"/>
      <c r="D110" s="18"/>
      <c r="E110" s="19"/>
      <c r="F110" s="18"/>
      <c r="G110" s="19"/>
      <c r="H110" s="19"/>
      <c r="I110" s="54">
        <f t="shared" si="2"/>
        <v>0</v>
      </c>
      <c r="J110" s="18"/>
      <c r="K110" s="18"/>
      <c r="L110" s="18"/>
      <c r="M110" s="18"/>
      <c r="N110" s="18"/>
      <c r="O110" s="18"/>
      <c r="P110" s="24"/>
      <c r="Q110" s="18"/>
      <c r="R110" s="18"/>
      <c r="S110" s="18"/>
      <c r="T110" s="18"/>
    </row>
    <row r="111" spans="1:20">
      <c r="A111" s="4">
        <v>107</v>
      </c>
      <c r="B111" s="17"/>
      <c r="C111" s="18"/>
      <c r="D111" s="18"/>
      <c r="E111" s="19"/>
      <c r="F111" s="18"/>
      <c r="G111" s="19"/>
      <c r="H111" s="19"/>
      <c r="I111" s="54">
        <f t="shared" si="2"/>
        <v>0</v>
      </c>
      <c r="J111" s="18"/>
      <c r="K111" s="18"/>
      <c r="L111" s="18"/>
      <c r="M111" s="18"/>
      <c r="N111" s="18"/>
      <c r="O111" s="18"/>
      <c r="P111" s="24"/>
      <c r="Q111" s="18"/>
      <c r="R111" s="18"/>
      <c r="S111" s="18"/>
      <c r="T111" s="18"/>
    </row>
    <row r="112" spans="1:20">
      <c r="A112" s="4">
        <v>108</v>
      </c>
      <c r="B112" s="17"/>
      <c r="C112" s="18"/>
      <c r="D112" s="18"/>
      <c r="E112" s="19"/>
      <c r="F112" s="18"/>
      <c r="G112" s="19"/>
      <c r="H112" s="19"/>
      <c r="I112" s="54">
        <f t="shared" si="2"/>
        <v>0</v>
      </c>
      <c r="J112" s="18"/>
      <c r="K112" s="18"/>
      <c r="L112" s="18"/>
      <c r="M112" s="18"/>
      <c r="N112" s="18"/>
      <c r="O112" s="18"/>
      <c r="P112" s="24"/>
      <c r="Q112" s="18"/>
      <c r="R112" s="18"/>
      <c r="S112" s="18"/>
      <c r="T112" s="18"/>
    </row>
    <row r="113" spans="1:20">
      <c r="A113" s="4">
        <v>109</v>
      </c>
      <c r="B113" s="17"/>
      <c r="C113" s="18"/>
      <c r="D113" s="18"/>
      <c r="E113" s="19"/>
      <c r="F113" s="18"/>
      <c r="G113" s="19"/>
      <c r="H113" s="19"/>
      <c r="I113" s="54">
        <f t="shared" si="2"/>
        <v>0</v>
      </c>
      <c r="J113" s="18"/>
      <c r="K113" s="18"/>
      <c r="L113" s="18"/>
      <c r="M113" s="18"/>
      <c r="N113" s="18"/>
      <c r="O113" s="18"/>
      <c r="P113" s="24"/>
      <c r="Q113" s="18"/>
      <c r="R113" s="18"/>
      <c r="S113" s="18"/>
      <c r="T113" s="18"/>
    </row>
    <row r="114" spans="1:20">
      <c r="A114" s="4">
        <v>110</v>
      </c>
      <c r="B114" s="17"/>
      <c r="C114" s="18"/>
      <c r="D114" s="18"/>
      <c r="E114" s="19"/>
      <c r="F114" s="18"/>
      <c r="G114" s="19"/>
      <c r="H114" s="19"/>
      <c r="I114" s="54">
        <f t="shared" si="2"/>
        <v>0</v>
      </c>
      <c r="J114" s="18"/>
      <c r="K114" s="18"/>
      <c r="L114" s="18"/>
      <c r="M114" s="18"/>
      <c r="N114" s="18"/>
      <c r="O114" s="18"/>
      <c r="P114" s="24"/>
      <c r="Q114" s="18"/>
      <c r="R114" s="18"/>
      <c r="S114" s="18"/>
      <c r="T114" s="18"/>
    </row>
    <row r="115" spans="1:20">
      <c r="A115" s="4">
        <v>111</v>
      </c>
      <c r="B115" s="17"/>
      <c r="C115" s="18"/>
      <c r="D115" s="18"/>
      <c r="E115" s="19"/>
      <c r="F115" s="18"/>
      <c r="G115" s="19"/>
      <c r="H115" s="19"/>
      <c r="I115" s="54">
        <f t="shared" si="2"/>
        <v>0</v>
      </c>
      <c r="J115" s="18"/>
      <c r="K115" s="18"/>
      <c r="L115" s="18"/>
      <c r="M115" s="18"/>
      <c r="N115" s="18"/>
      <c r="O115" s="18"/>
      <c r="P115" s="24"/>
      <c r="Q115" s="18"/>
      <c r="R115" s="18"/>
      <c r="S115" s="18"/>
      <c r="T115" s="18"/>
    </row>
    <row r="116" spans="1:20">
      <c r="A116" s="4">
        <v>112</v>
      </c>
      <c r="B116" s="17"/>
      <c r="C116" s="18"/>
      <c r="D116" s="18"/>
      <c r="E116" s="19"/>
      <c r="F116" s="18"/>
      <c r="G116" s="19"/>
      <c r="H116" s="19"/>
      <c r="I116" s="54">
        <f t="shared" si="2"/>
        <v>0</v>
      </c>
      <c r="J116" s="18"/>
      <c r="K116" s="18"/>
      <c r="L116" s="18"/>
      <c r="M116" s="18"/>
      <c r="N116" s="18"/>
      <c r="O116" s="18"/>
      <c r="P116" s="24"/>
      <c r="Q116" s="18"/>
      <c r="R116" s="18"/>
      <c r="S116" s="18"/>
      <c r="T116" s="18"/>
    </row>
    <row r="117" spans="1:20">
      <c r="A117" s="4">
        <v>113</v>
      </c>
      <c r="B117" s="17"/>
      <c r="C117" s="18"/>
      <c r="D117" s="18"/>
      <c r="E117" s="19"/>
      <c r="F117" s="18"/>
      <c r="G117" s="19"/>
      <c r="H117" s="19"/>
      <c r="I117" s="54">
        <f t="shared" si="2"/>
        <v>0</v>
      </c>
      <c r="J117" s="18"/>
      <c r="K117" s="18"/>
      <c r="L117" s="18"/>
      <c r="M117" s="18"/>
      <c r="N117" s="18"/>
      <c r="O117" s="18"/>
      <c r="P117" s="24"/>
      <c r="Q117" s="18"/>
      <c r="R117" s="18"/>
      <c r="S117" s="18"/>
      <c r="T117" s="18"/>
    </row>
    <row r="118" spans="1:20">
      <c r="A118" s="4">
        <v>114</v>
      </c>
      <c r="B118" s="17"/>
      <c r="C118" s="18"/>
      <c r="D118" s="18"/>
      <c r="E118" s="19"/>
      <c r="F118" s="18"/>
      <c r="G118" s="19"/>
      <c r="H118" s="19"/>
      <c r="I118" s="54">
        <f t="shared" si="2"/>
        <v>0</v>
      </c>
      <c r="J118" s="18"/>
      <c r="K118" s="18"/>
      <c r="L118" s="18"/>
      <c r="M118" s="18"/>
      <c r="N118" s="18"/>
      <c r="O118" s="18"/>
      <c r="P118" s="24"/>
      <c r="Q118" s="18"/>
      <c r="R118" s="18"/>
      <c r="S118" s="18"/>
      <c r="T118" s="18"/>
    </row>
    <row r="119" spans="1:20">
      <c r="A119" s="4">
        <v>115</v>
      </c>
      <c r="B119" s="17"/>
      <c r="C119" s="18"/>
      <c r="D119" s="18"/>
      <c r="E119" s="19"/>
      <c r="F119" s="18"/>
      <c r="G119" s="19"/>
      <c r="H119" s="19"/>
      <c r="I119" s="54">
        <f t="shared" si="2"/>
        <v>0</v>
      </c>
      <c r="J119" s="18"/>
      <c r="K119" s="18"/>
      <c r="L119" s="18"/>
      <c r="M119" s="18"/>
      <c r="N119" s="18"/>
      <c r="O119" s="18"/>
      <c r="P119" s="24"/>
      <c r="Q119" s="18"/>
      <c r="R119" s="18"/>
      <c r="S119" s="18"/>
      <c r="T119" s="18"/>
    </row>
    <row r="120" spans="1:20">
      <c r="A120" s="4">
        <v>116</v>
      </c>
      <c r="B120" s="17"/>
      <c r="C120" s="18"/>
      <c r="D120" s="18"/>
      <c r="E120" s="19"/>
      <c r="F120" s="18"/>
      <c r="G120" s="19"/>
      <c r="H120" s="19"/>
      <c r="I120" s="54">
        <f t="shared" si="2"/>
        <v>0</v>
      </c>
      <c r="J120" s="18"/>
      <c r="K120" s="18"/>
      <c r="L120" s="18"/>
      <c r="M120" s="18"/>
      <c r="N120" s="18"/>
      <c r="O120" s="18"/>
      <c r="P120" s="24"/>
      <c r="Q120" s="18"/>
      <c r="R120" s="18"/>
      <c r="S120" s="18"/>
      <c r="T120" s="18"/>
    </row>
    <row r="121" spans="1:20">
      <c r="A121" s="4">
        <v>117</v>
      </c>
      <c r="B121" s="17"/>
      <c r="C121" s="18"/>
      <c r="D121" s="18"/>
      <c r="E121" s="19"/>
      <c r="F121" s="18"/>
      <c r="G121" s="19"/>
      <c r="H121" s="19"/>
      <c r="I121" s="54">
        <f t="shared" si="2"/>
        <v>0</v>
      </c>
      <c r="J121" s="18"/>
      <c r="K121" s="18"/>
      <c r="L121" s="18"/>
      <c r="M121" s="18"/>
      <c r="N121" s="18"/>
      <c r="O121" s="18"/>
      <c r="P121" s="24"/>
      <c r="Q121" s="18"/>
      <c r="R121" s="18"/>
      <c r="S121" s="18"/>
      <c r="T121" s="18"/>
    </row>
    <row r="122" spans="1:20">
      <c r="A122" s="4">
        <v>118</v>
      </c>
      <c r="B122" s="17"/>
      <c r="C122" s="18"/>
      <c r="D122" s="18"/>
      <c r="E122" s="19"/>
      <c r="F122" s="18"/>
      <c r="G122" s="19"/>
      <c r="H122" s="19"/>
      <c r="I122" s="54">
        <f t="shared" si="2"/>
        <v>0</v>
      </c>
      <c r="J122" s="18"/>
      <c r="K122" s="18"/>
      <c r="L122" s="18"/>
      <c r="M122" s="18"/>
      <c r="N122" s="18"/>
      <c r="O122" s="18"/>
      <c r="P122" s="24"/>
      <c r="Q122" s="18"/>
      <c r="R122" s="18"/>
      <c r="S122" s="18"/>
      <c r="T122" s="18"/>
    </row>
    <row r="123" spans="1:20">
      <c r="A123" s="4">
        <v>119</v>
      </c>
      <c r="B123" s="17"/>
      <c r="C123" s="18"/>
      <c r="D123" s="18"/>
      <c r="E123" s="19"/>
      <c r="F123" s="18"/>
      <c r="G123" s="19"/>
      <c r="H123" s="19"/>
      <c r="I123" s="54">
        <f t="shared" si="2"/>
        <v>0</v>
      </c>
      <c r="J123" s="18"/>
      <c r="K123" s="18"/>
      <c r="L123" s="18"/>
      <c r="M123" s="18"/>
      <c r="N123" s="18"/>
      <c r="O123" s="18"/>
      <c r="P123" s="24"/>
      <c r="Q123" s="18"/>
      <c r="R123" s="18"/>
      <c r="S123" s="18"/>
      <c r="T123" s="18"/>
    </row>
    <row r="124" spans="1:20">
      <c r="A124" s="4">
        <v>120</v>
      </c>
      <c r="B124" s="17"/>
      <c r="C124" s="18"/>
      <c r="D124" s="18"/>
      <c r="E124" s="19"/>
      <c r="F124" s="18"/>
      <c r="G124" s="19"/>
      <c r="H124" s="19"/>
      <c r="I124" s="54">
        <f t="shared" si="2"/>
        <v>0</v>
      </c>
      <c r="J124" s="18"/>
      <c r="K124" s="18"/>
      <c r="L124" s="18"/>
      <c r="M124" s="18"/>
      <c r="N124" s="18"/>
      <c r="O124" s="18"/>
      <c r="P124" s="24"/>
      <c r="Q124" s="18"/>
      <c r="R124" s="18"/>
      <c r="S124" s="18"/>
      <c r="T124" s="18"/>
    </row>
    <row r="125" spans="1:20">
      <c r="A125" s="4">
        <v>121</v>
      </c>
      <c r="B125" s="17"/>
      <c r="C125" s="18"/>
      <c r="D125" s="18"/>
      <c r="E125" s="19"/>
      <c r="F125" s="18"/>
      <c r="G125" s="19"/>
      <c r="H125" s="19"/>
      <c r="I125" s="54">
        <f t="shared" si="2"/>
        <v>0</v>
      </c>
      <c r="J125" s="18"/>
      <c r="K125" s="18"/>
      <c r="L125" s="18"/>
      <c r="M125" s="18"/>
      <c r="N125" s="18"/>
      <c r="O125" s="18"/>
      <c r="P125" s="24"/>
      <c r="Q125" s="18"/>
      <c r="R125" s="18"/>
      <c r="S125" s="18"/>
      <c r="T125" s="18"/>
    </row>
    <row r="126" spans="1:20">
      <c r="A126" s="4">
        <v>122</v>
      </c>
      <c r="B126" s="17"/>
      <c r="C126" s="18"/>
      <c r="D126" s="18"/>
      <c r="E126" s="19"/>
      <c r="F126" s="18"/>
      <c r="G126" s="19"/>
      <c r="H126" s="19"/>
      <c r="I126" s="54">
        <f t="shared" si="2"/>
        <v>0</v>
      </c>
      <c r="J126" s="18"/>
      <c r="K126" s="18"/>
      <c r="L126" s="18"/>
      <c r="M126" s="18"/>
      <c r="N126" s="18"/>
      <c r="O126" s="18"/>
      <c r="P126" s="24"/>
      <c r="Q126" s="18"/>
      <c r="R126" s="18"/>
      <c r="S126" s="18"/>
      <c r="T126" s="18"/>
    </row>
    <row r="127" spans="1:20">
      <c r="A127" s="4">
        <v>123</v>
      </c>
      <c r="B127" s="17"/>
      <c r="C127" s="18"/>
      <c r="D127" s="18"/>
      <c r="E127" s="19"/>
      <c r="F127" s="18"/>
      <c r="G127" s="19"/>
      <c r="H127" s="19"/>
      <c r="I127" s="54">
        <f t="shared" si="2"/>
        <v>0</v>
      </c>
      <c r="J127" s="18"/>
      <c r="K127" s="18"/>
      <c r="L127" s="18"/>
      <c r="M127" s="18"/>
      <c r="N127" s="18"/>
      <c r="O127" s="18"/>
      <c r="P127" s="24"/>
      <c r="Q127" s="18"/>
      <c r="R127" s="18"/>
      <c r="S127" s="18"/>
      <c r="T127" s="18"/>
    </row>
    <row r="128" spans="1:20">
      <c r="A128" s="4">
        <v>124</v>
      </c>
      <c r="B128" s="17"/>
      <c r="C128" s="18"/>
      <c r="D128" s="18"/>
      <c r="E128" s="19"/>
      <c r="F128" s="18"/>
      <c r="G128" s="19"/>
      <c r="H128" s="19"/>
      <c r="I128" s="54">
        <f t="shared" si="2"/>
        <v>0</v>
      </c>
      <c r="J128" s="18"/>
      <c r="K128" s="18"/>
      <c r="L128" s="18"/>
      <c r="M128" s="18"/>
      <c r="N128" s="18"/>
      <c r="O128" s="18"/>
      <c r="P128" s="24"/>
      <c r="Q128" s="18"/>
      <c r="R128" s="18"/>
      <c r="S128" s="18"/>
      <c r="T128" s="18"/>
    </row>
    <row r="129" spans="1:20">
      <c r="A129" s="4">
        <v>125</v>
      </c>
      <c r="B129" s="17"/>
      <c r="C129" s="18"/>
      <c r="D129" s="18"/>
      <c r="E129" s="19"/>
      <c r="F129" s="18"/>
      <c r="G129" s="19"/>
      <c r="H129" s="19"/>
      <c r="I129" s="54">
        <f t="shared" si="2"/>
        <v>0</v>
      </c>
      <c r="J129" s="18"/>
      <c r="K129" s="18"/>
      <c r="L129" s="18"/>
      <c r="M129" s="18"/>
      <c r="N129" s="18"/>
      <c r="O129" s="18"/>
      <c r="P129" s="24"/>
      <c r="Q129" s="18"/>
      <c r="R129" s="18"/>
      <c r="S129" s="18"/>
      <c r="T129" s="18"/>
    </row>
    <row r="130" spans="1:20">
      <c r="A130" s="4">
        <v>126</v>
      </c>
      <c r="B130" s="17"/>
      <c r="C130" s="18"/>
      <c r="D130" s="18"/>
      <c r="E130" s="19"/>
      <c r="F130" s="18"/>
      <c r="G130" s="19"/>
      <c r="H130" s="19"/>
      <c r="I130" s="54">
        <f t="shared" si="2"/>
        <v>0</v>
      </c>
      <c r="J130" s="18"/>
      <c r="K130" s="18"/>
      <c r="L130" s="18"/>
      <c r="M130" s="18"/>
      <c r="N130" s="18"/>
      <c r="O130" s="18"/>
      <c r="P130" s="24"/>
      <c r="Q130" s="18"/>
      <c r="R130" s="18"/>
      <c r="S130" s="18"/>
      <c r="T130" s="18"/>
    </row>
    <row r="131" spans="1:20">
      <c r="A131" s="4">
        <v>127</v>
      </c>
      <c r="B131" s="17"/>
      <c r="C131" s="18"/>
      <c r="D131" s="18"/>
      <c r="E131" s="19"/>
      <c r="F131" s="18"/>
      <c r="G131" s="19"/>
      <c r="H131" s="19"/>
      <c r="I131" s="54">
        <f t="shared" si="2"/>
        <v>0</v>
      </c>
      <c r="J131" s="18"/>
      <c r="K131" s="18"/>
      <c r="L131" s="18"/>
      <c r="M131" s="18"/>
      <c r="N131" s="18"/>
      <c r="O131" s="18"/>
      <c r="P131" s="24"/>
      <c r="Q131" s="18"/>
      <c r="R131" s="18"/>
      <c r="S131" s="18"/>
      <c r="T131" s="18"/>
    </row>
    <row r="132" spans="1:20">
      <c r="A132" s="4">
        <v>128</v>
      </c>
      <c r="B132" s="17"/>
      <c r="C132" s="18"/>
      <c r="D132" s="18"/>
      <c r="E132" s="19"/>
      <c r="F132" s="18"/>
      <c r="G132" s="19"/>
      <c r="H132" s="19"/>
      <c r="I132" s="54">
        <f t="shared" si="2"/>
        <v>0</v>
      </c>
      <c r="J132" s="18"/>
      <c r="K132" s="18"/>
      <c r="L132" s="18"/>
      <c r="M132" s="18"/>
      <c r="N132" s="18"/>
      <c r="O132" s="18"/>
      <c r="P132" s="24"/>
      <c r="Q132" s="18"/>
      <c r="R132" s="18"/>
      <c r="S132" s="18"/>
      <c r="T132" s="18"/>
    </row>
    <row r="133" spans="1:20">
      <c r="A133" s="4">
        <v>129</v>
      </c>
      <c r="B133" s="17"/>
      <c r="C133" s="18"/>
      <c r="D133" s="18"/>
      <c r="E133" s="19"/>
      <c r="F133" s="18"/>
      <c r="G133" s="19"/>
      <c r="H133" s="19"/>
      <c r="I133" s="54">
        <f t="shared" si="2"/>
        <v>0</v>
      </c>
      <c r="J133" s="18"/>
      <c r="K133" s="18"/>
      <c r="L133" s="18"/>
      <c r="M133" s="18"/>
      <c r="N133" s="18"/>
      <c r="O133" s="18"/>
      <c r="P133" s="24"/>
      <c r="Q133" s="18"/>
      <c r="R133" s="18"/>
      <c r="S133" s="18"/>
      <c r="T133" s="18"/>
    </row>
    <row r="134" spans="1:20">
      <c r="A134" s="4">
        <v>130</v>
      </c>
      <c r="B134" s="17"/>
      <c r="C134" s="18"/>
      <c r="D134" s="18"/>
      <c r="E134" s="19"/>
      <c r="F134" s="18"/>
      <c r="G134" s="19"/>
      <c r="H134" s="19"/>
      <c r="I134" s="54">
        <f t="shared" ref="I134:I164" si="3">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54">
        <f t="shared" si="3"/>
        <v>0</v>
      </c>
      <c r="J135" s="18"/>
      <c r="K135" s="18"/>
      <c r="L135" s="18"/>
      <c r="M135" s="18"/>
      <c r="N135" s="18"/>
      <c r="O135" s="18"/>
      <c r="P135" s="24"/>
      <c r="Q135" s="18"/>
      <c r="R135" s="18"/>
      <c r="S135" s="18"/>
      <c r="T135" s="18"/>
    </row>
    <row r="136" spans="1:20">
      <c r="A136" s="4">
        <v>132</v>
      </c>
      <c r="B136" s="17"/>
      <c r="C136" s="18"/>
      <c r="D136" s="18"/>
      <c r="E136" s="19"/>
      <c r="F136" s="18"/>
      <c r="G136" s="19"/>
      <c r="H136" s="19"/>
      <c r="I136" s="54">
        <f t="shared" si="3"/>
        <v>0</v>
      </c>
      <c r="J136" s="18"/>
      <c r="K136" s="18"/>
      <c r="L136" s="18"/>
      <c r="M136" s="18"/>
      <c r="N136" s="18"/>
      <c r="O136" s="18"/>
      <c r="P136" s="24"/>
      <c r="Q136" s="18"/>
      <c r="R136" s="18"/>
      <c r="S136" s="18"/>
      <c r="T136" s="18"/>
    </row>
    <row r="137" spans="1:20">
      <c r="A137" s="4">
        <v>133</v>
      </c>
      <c r="B137" s="17"/>
      <c r="C137" s="18"/>
      <c r="D137" s="18"/>
      <c r="E137" s="19"/>
      <c r="F137" s="18"/>
      <c r="G137" s="19"/>
      <c r="H137" s="19"/>
      <c r="I137" s="54">
        <f t="shared" si="3"/>
        <v>0</v>
      </c>
      <c r="J137" s="18"/>
      <c r="K137" s="18"/>
      <c r="L137" s="18"/>
      <c r="M137" s="18"/>
      <c r="N137" s="18"/>
      <c r="O137" s="18"/>
      <c r="P137" s="24"/>
      <c r="Q137" s="18"/>
      <c r="R137" s="18"/>
      <c r="S137" s="18"/>
      <c r="T137" s="18"/>
    </row>
    <row r="138" spans="1:20">
      <c r="A138" s="4">
        <v>134</v>
      </c>
      <c r="B138" s="17"/>
      <c r="C138" s="18"/>
      <c r="D138" s="18"/>
      <c r="E138" s="19"/>
      <c r="F138" s="18"/>
      <c r="G138" s="19"/>
      <c r="H138" s="19"/>
      <c r="I138" s="54">
        <f t="shared" si="3"/>
        <v>0</v>
      </c>
      <c r="J138" s="18"/>
      <c r="K138" s="18"/>
      <c r="L138" s="18"/>
      <c r="M138" s="18"/>
      <c r="N138" s="18"/>
      <c r="O138" s="18"/>
      <c r="P138" s="24"/>
      <c r="Q138" s="18"/>
      <c r="R138" s="18"/>
      <c r="S138" s="18"/>
      <c r="T138" s="18"/>
    </row>
    <row r="139" spans="1:20">
      <c r="A139" s="4">
        <v>135</v>
      </c>
      <c r="B139" s="17"/>
      <c r="C139" s="18"/>
      <c r="D139" s="18"/>
      <c r="E139" s="19"/>
      <c r="F139" s="18"/>
      <c r="G139" s="19"/>
      <c r="H139" s="19"/>
      <c r="I139" s="54">
        <f t="shared" si="3"/>
        <v>0</v>
      </c>
      <c r="J139" s="18"/>
      <c r="K139" s="18"/>
      <c r="L139" s="18"/>
      <c r="M139" s="18"/>
      <c r="N139" s="18"/>
      <c r="O139" s="18"/>
      <c r="P139" s="24"/>
      <c r="Q139" s="18"/>
      <c r="R139" s="18"/>
      <c r="S139" s="18"/>
      <c r="T139" s="18"/>
    </row>
    <row r="140" spans="1:20">
      <c r="A140" s="4">
        <v>136</v>
      </c>
      <c r="B140" s="17"/>
      <c r="C140" s="18"/>
      <c r="D140" s="18"/>
      <c r="E140" s="19"/>
      <c r="F140" s="18"/>
      <c r="G140" s="19"/>
      <c r="H140" s="19"/>
      <c r="I140" s="54">
        <f t="shared" si="3"/>
        <v>0</v>
      </c>
      <c r="J140" s="18"/>
      <c r="K140" s="18"/>
      <c r="L140" s="18"/>
      <c r="M140" s="18"/>
      <c r="N140" s="18"/>
      <c r="O140" s="18"/>
      <c r="P140" s="24"/>
      <c r="Q140" s="18"/>
      <c r="R140" s="18"/>
      <c r="S140" s="18"/>
      <c r="T140" s="18"/>
    </row>
    <row r="141" spans="1:20">
      <c r="A141" s="4">
        <v>137</v>
      </c>
      <c r="B141" s="17"/>
      <c r="C141" s="18"/>
      <c r="D141" s="18"/>
      <c r="E141" s="19"/>
      <c r="F141" s="18"/>
      <c r="G141" s="19"/>
      <c r="H141" s="19"/>
      <c r="I141" s="54">
        <f t="shared" si="3"/>
        <v>0</v>
      </c>
      <c r="J141" s="18"/>
      <c r="K141" s="18"/>
      <c r="L141" s="18"/>
      <c r="M141" s="18"/>
      <c r="N141" s="18"/>
      <c r="O141" s="18"/>
      <c r="P141" s="24"/>
      <c r="Q141" s="18"/>
      <c r="R141" s="18"/>
      <c r="S141" s="18"/>
      <c r="T141" s="18"/>
    </row>
    <row r="142" spans="1:20">
      <c r="A142" s="4">
        <v>138</v>
      </c>
      <c r="B142" s="17"/>
      <c r="C142" s="18"/>
      <c r="D142" s="18"/>
      <c r="E142" s="19"/>
      <c r="F142" s="18"/>
      <c r="G142" s="19"/>
      <c r="H142" s="19"/>
      <c r="I142" s="54">
        <f t="shared" si="3"/>
        <v>0</v>
      </c>
      <c r="J142" s="18"/>
      <c r="K142" s="18"/>
      <c r="L142" s="18"/>
      <c r="M142" s="18"/>
      <c r="N142" s="18"/>
      <c r="O142" s="18"/>
      <c r="P142" s="24"/>
      <c r="Q142" s="18"/>
      <c r="R142" s="18"/>
      <c r="S142" s="18"/>
      <c r="T142" s="18"/>
    </row>
    <row r="143" spans="1:20">
      <c r="A143" s="4">
        <v>139</v>
      </c>
      <c r="B143" s="17"/>
      <c r="C143" s="18"/>
      <c r="D143" s="18"/>
      <c r="E143" s="19"/>
      <c r="F143" s="18"/>
      <c r="G143" s="19"/>
      <c r="H143" s="19"/>
      <c r="I143" s="54">
        <f t="shared" si="3"/>
        <v>0</v>
      </c>
      <c r="J143" s="18"/>
      <c r="K143" s="18"/>
      <c r="L143" s="18"/>
      <c r="M143" s="18"/>
      <c r="N143" s="18"/>
      <c r="O143" s="18"/>
      <c r="P143" s="24"/>
      <c r="Q143" s="18"/>
      <c r="R143" s="18"/>
      <c r="S143" s="18"/>
      <c r="T143" s="18"/>
    </row>
    <row r="144" spans="1:20">
      <c r="A144" s="4">
        <v>140</v>
      </c>
      <c r="B144" s="17"/>
      <c r="C144" s="18"/>
      <c r="D144" s="18"/>
      <c r="E144" s="19"/>
      <c r="F144" s="18"/>
      <c r="G144" s="19"/>
      <c r="H144" s="19"/>
      <c r="I144" s="54">
        <f t="shared" si="3"/>
        <v>0</v>
      </c>
      <c r="J144" s="18"/>
      <c r="K144" s="18"/>
      <c r="L144" s="18"/>
      <c r="M144" s="18"/>
      <c r="N144" s="18"/>
      <c r="O144" s="18"/>
      <c r="P144" s="24"/>
      <c r="Q144" s="18"/>
      <c r="R144" s="18"/>
      <c r="S144" s="18"/>
      <c r="T144" s="18"/>
    </row>
    <row r="145" spans="1:20">
      <c r="A145" s="4">
        <v>141</v>
      </c>
      <c r="B145" s="17"/>
      <c r="C145" s="18"/>
      <c r="D145" s="18"/>
      <c r="E145" s="19"/>
      <c r="F145" s="18"/>
      <c r="G145" s="19"/>
      <c r="H145" s="19"/>
      <c r="I145" s="54">
        <f t="shared" si="3"/>
        <v>0</v>
      </c>
      <c r="J145" s="18"/>
      <c r="K145" s="18"/>
      <c r="L145" s="18"/>
      <c r="M145" s="18"/>
      <c r="N145" s="18"/>
      <c r="O145" s="18"/>
      <c r="P145" s="24"/>
      <c r="Q145" s="18"/>
      <c r="R145" s="18"/>
      <c r="S145" s="18"/>
      <c r="T145" s="18"/>
    </row>
    <row r="146" spans="1:20">
      <c r="A146" s="4">
        <v>142</v>
      </c>
      <c r="B146" s="17"/>
      <c r="C146" s="18"/>
      <c r="D146" s="18"/>
      <c r="E146" s="19"/>
      <c r="F146" s="18"/>
      <c r="G146" s="19"/>
      <c r="H146" s="19"/>
      <c r="I146" s="54">
        <f t="shared" si="3"/>
        <v>0</v>
      </c>
      <c r="J146" s="18"/>
      <c r="K146" s="18"/>
      <c r="L146" s="18"/>
      <c r="M146" s="18"/>
      <c r="N146" s="18"/>
      <c r="O146" s="18"/>
      <c r="P146" s="24"/>
      <c r="Q146" s="18"/>
      <c r="R146" s="18"/>
      <c r="S146" s="18"/>
      <c r="T146" s="18"/>
    </row>
    <row r="147" spans="1:20">
      <c r="A147" s="4">
        <v>143</v>
      </c>
      <c r="B147" s="17"/>
      <c r="C147" s="18"/>
      <c r="D147" s="18"/>
      <c r="E147" s="19"/>
      <c r="F147" s="18"/>
      <c r="G147" s="19"/>
      <c r="H147" s="19"/>
      <c r="I147" s="54">
        <f t="shared" si="3"/>
        <v>0</v>
      </c>
      <c r="J147" s="18"/>
      <c r="K147" s="18"/>
      <c r="L147" s="18"/>
      <c r="M147" s="18"/>
      <c r="N147" s="18"/>
      <c r="O147" s="18"/>
      <c r="P147" s="24"/>
      <c r="Q147" s="18"/>
      <c r="R147" s="18"/>
      <c r="S147" s="18"/>
      <c r="T147" s="18"/>
    </row>
    <row r="148" spans="1:20">
      <c r="A148" s="4">
        <v>144</v>
      </c>
      <c r="B148" s="17"/>
      <c r="C148" s="18"/>
      <c r="D148" s="18"/>
      <c r="E148" s="19"/>
      <c r="F148" s="18"/>
      <c r="G148" s="19"/>
      <c r="H148" s="19"/>
      <c r="I148" s="54">
        <f t="shared" si="3"/>
        <v>0</v>
      </c>
      <c r="J148" s="18"/>
      <c r="K148" s="18"/>
      <c r="L148" s="18"/>
      <c r="M148" s="18"/>
      <c r="N148" s="18"/>
      <c r="O148" s="18"/>
      <c r="P148" s="24"/>
      <c r="Q148" s="18"/>
      <c r="R148" s="18"/>
      <c r="S148" s="18"/>
      <c r="T148" s="18"/>
    </row>
    <row r="149" spans="1:20">
      <c r="A149" s="4">
        <v>145</v>
      </c>
      <c r="B149" s="17"/>
      <c r="C149" s="18"/>
      <c r="D149" s="18"/>
      <c r="E149" s="19"/>
      <c r="F149" s="18"/>
      <c r="G149" s="19"/>
      <c r="H149" s="19"/>
      <c r="I149" s="54">
        <f t="shared" si="3"/>
        <v>0</v>
      </c>
      <c r="J149" s="18"/>
      <c r="K149" s="18"/>
      <c r="L149" s="18"/>
      <c r="M149" s="18"/>
      <c r="N149" s="18"/>
      <c r="O149" s="18"/>
      <c r="P149" s="24"/>
      <c r="Q149" s="18"/>
      <c r="R149" s="18"/>
      <c r="S149" s="18"/>
      <c r="T149" s="18"/>
    </row>
    <row r="150" spans="1:20">
      <c r="A150" s="4">
        <v>146</v>
      </c>
      <c r="B150" s="17"/>
      <c r="C150" s="18"/>
      <c r="D150" s="18"/>
      <c r="E150" s="19"/>
      <c r="F150" s="18"/>
      <c r="G150" s="19"/>
      <c r="H150" s="19"/>
      <c r="I150" s="54">
        <f t="shared" si="3"/>
        <v>0</v>
      </c>
      <c r="J150" s="18"/>
      <c r="K150" s="18"/>
      <c r="L150" s="18"/>
      <c r="M150" s="18"/>
      <c r="N150" s="18"/>
      <c r="O150" s="18"/>
      <c r="P150" s="24"/>
      <c r="Q150" s="18"/>
      <c r="R150" s="18"/>
      <c r="S150" s="18"/>
      <c r="T150" s="18"/>
    </row>
    <row r="151" spans="1:20">
      <c r="A151" s="4">
        <v>147</v>
      </c>
      <c r="B151" s="17"/>
      <c r="C151" s="18"/>
      <c r="D151" s="18"/>
      <c r="E151" s="19"/>
      <c r="F151" s="18"/>
      <c r="G151" s="19"/>
      <c r="H151" s="19"/>
      <c r="I151" s="54">
        <f t="shared" si="3"/>
        <v>0</v>
      </c>
      <c r="J151" s="18"/>
      <c r="K151" s="18"/>
      <c r="L151" s="18"/>
      <c r="M151" s="18"/>
      <c r="N151" s="18"/>
      <c r="O151" s="18"/>
      <c r="P151" s="24"/>
      <c r="Q151" s="18"/>
      <c r="R151" s="18"/>
      <c r="S151" s="18"/>
      <c r="T151" s="18"/>
    </row>
    <row r="152" spans="1:20">
      <c r="A152" s="4">
        <v>148</v>
      </c>
      <c r="B152" s="17"/>
      <c r="C152" s="18"/>
      <c r="D152" s="18"/>
      <c r="E152" s="19"/>
      <c r="F152" s="18"/>
      <c r="G152" s="19"/>
      <c r="H152" s="19"/>
      <c r="I152" s="54">
        <f t="shared" si="3"/>
        <v>0</v>
      </c>
      <c r="J152" s="18"/>
      <c r="K152" s="18"/>
      <c r="L152" s="18"/>
      <c r="M152" s="18"/>
      <c r="N152" s="18"/>
      <c r="O152" s="18"/>
      <c r="P152" s="24"/>
      <c r="Q152" s="18"/>
      <c r="R152" s="18"/>
      <c r="S152" s="18"/>
      <c r="T152" s="18"/>
    </row>
    <row r="153" spans="1:20">
      <c r="A153" s="4">
        <v>149</v>
      </c>
      <c r="B153" s="17"/>
      <c r="C153" s="18"/>
      <c r="D153" s="18"/>
      <c r="E153" s="19"/>
      <c r="F153" s="18"/>
      <c r="G153" s="19"/>
      <c r="H153" s="19"/>
      <c r="I153" s="54">
        <f t="shared" si="3"/>
        <v>0</v>
      </c>
      <c r="J153" s="18"/>
      <c r="K153" s="18"/>
      <c r="L153" s="18"/>
      <c r="M153" s="18"/>
      <c r="N153" s="18"/>
      <c r="O153" s="18"/>
      <c r="P153" s="24"/>
      <c r="Q153" s="18"/>
      <c r="R153" s="18"/>
      <c r="S153" s="18"/>
      <c r="T153" s="18"/>
    </row>
    <row r="154" spans="1:20">
      <c r="A154" s="4">
        <v>150</v>
      </c>
      <c r="B154" s="17"/>
      <c r="C154" s="18"/>
      <c r="D154" s="18"/>
      <c r="E154" s="19"/>
      <c r="F154" s="18"/>
      <c r="G154" s="19"/>
      <c r="H154" s="19"/>
      <c r="I154" s="54">
        <f t="shared" si="3"/>
        <v>0</v>
      </c>
      <c r="J154" s="18"/>
      <c r="K154" s="18"/>
      <c r="L154" s="18"/>
      <c r="M154" s="18"/>
      <c r="N154" s="18"/>
      <c r="O154" s="18"/>
      <c r="P154" s="24"/>
      <c r="Q154" s="18"/>
      <c r="R154" s="18"/>
      <c r="S154" s="18"/>
      <c r="T154" s="18"/>
    </row>
    <row r="155" spans="1:20">
      <c r="A155" s="4">
        <v>151</v>
      </c>
      <c r="B155" s="17"/>
      <c r="C155" s="18"/>
      <c r="D155" s="18"/>
      <c r="E155" s="19"/>
      <c r="F155" s="18"/>
      <c r="G155" s="19"/>
      <c r="H155" s="19"/>
      <c r="I155" s="54">
        <f t="shared" si="3"/>
        <v>0</v>
      </c>
      <c r="J155" s="18"/>
      <c r="K155" s="18"/>
      <c r="L155" s="18"/>
      <c r="M155" s="18"/>
      <c r="N155" s="18"/>
      <c r="O155" s="18"/>
      <c r="P155" s="24"/>
      <c r="Q155" s="18"/>
      <c r="R155" s="18"/>
      <c r="S155" s="18"/>
      <c r="T155" s="18"/>
    </row>
    <row r="156" spans="1:20">
      <c r="A156" s="4">
        <v>152</v>
      </c>
      <c r="B156" s="17"/>
      <c r="C156" s="18"/>
      <c r="D156" s="18"/>
      <c r="E156" s="19"/>
      <c r="F156" s="18"/>
      <c r="G156" s="19"/>
      <c r="H156" s="19"/>
      <c r="I156" s="54">
        <f t="shared" si="3"/>
        <v>0</v>
      </c>
      <c r="J156" s="18"/>
      <c r="K156" s="18"/>
      <c r="L156" s="18"/>
      <c r="M156" s="18"/>
      <c r="N156" s="18"/>
      <c r="O156" s="18"/>
      <c r="P156" s="24"/>
      <c r="Q156" s="18"/>
      <c r="R156" s="18"/>
      <c r="S156" s="18"/>
      <c r="T156" s="18"/>
    </row>
    <row r="157" spans="1:20">
      <c r="A157" s="4">
        <v>153</v>
      </c>
      <c r="B157" s="17"/>
      <c r="C157" s="18"/>
      <c r="D157" s="18"/>
      <c r="E157" s="19"/>
      <c r="F157" s="18"/>
      <c r="G157" s="19"/>
      <c r="H157" s="19"/>
      <c r="I157" s="54">
        <f t="shared" si="3"/>
        <v>0</v>
      </c>
      <c r="J157" s="18"/>
      <c r="K157" s="18"/>
      <c r="L157" s="18"/>
      <c r="M157" s="18"/>
      <c r="N157" s="18"/>
      <c r="O157" s="18"/>
      <c r="P157" s="24"/>
      <c r="Q157" s="18"/>
      <c r="R157" s="18"/>
      <c r="S157" s="18"/>
      <c r="T157" s="18"/>
    </row>
    <row r="158" spans="1:20">
      <c r="A158" s="4">
        <v>154</v>
      </c>
      <c r="B158" s="17"/>
      <c r="C158" s="18"/>
      <c r="D158" s="18"/>
      <c r="E158" s="19"/>
      <c r="F158" s="18"/>
      <c r="G158" s="19"/>
      <c r="H158" s="19"/>
      <c r="I158" s="54">
        <f t="shared" si="3"/>
        <v>0</v>
      </c>
      <c r="J158" s="18"/>
      <c r="K158" s="18"/>
      <c r="L158" s="18"/>
      <c r="M158" s="18"/>
      <c r="N158" s="18"/>
      <c r="O158" s="18"/>
      <c r="P158" s="24"/>
      <c r="Q158" s="18"/>
      <c r="R158" s="18"/>
      <c r="S158" s="18"/>
      <c r="T158" s="18"/>
    </row>
    <row r="159" spans="1:20">
      <c r="A159" s="4">
        <v>155</v>
      </c>
      <c r="B159" s="17"/>
      <c r="C159" s="18"/>
      <c r="D159" s="18"/>
      <c r="E159" s="19"/>
      <c r="F159" s="18"/>
      <c r="G159" s="19"/>
      <c r="H159" s="19"/>
      <c r="I159" s="54">
        <f t="shared" si="3"/>
        <v>0</v>
      </c>
      <c r="J159" s="18"/>
      <c r="K159" s="18"/>
      <c r="L159" s="18"/>
      <c r="M159" s="18"/>
      <c r="N159" s="18"/>
      <c r="O159" s="18"/>
      <c r="P159" s="24"/>
      <c r="Q159" s="18"/>
      <c r="R159" s="18"/>
      <c r="S159" s="18"/>
      <c r="T159" s="18"/>
    </row>
    <row r="160" spans="1:20">
      <c r="A160" s="4">
        <v>156</v>
      </c>
      <c r="B160" s="17"/>
      <c r="C160" s="18"/>
      <c r="D160" s="18"/>
      <c r="E160" s="19"/>
      <c r="F160" s="18"/>
      <c r="G160" s="19"/>
      <c r="H160" s="19"/>
      <c r="I160" s="54">
        <f t="shared" si="3"/>
        <v>0</v>
      </c>
      <c r="J160" s="18"/>
      <c r="K160" s="18"/>
      <c r="L160" s="18"/>
      <c r="M160" s="18"/>
      <c r="N160" s="18"/>
      <c r="O160" s="18"/>
      <c r="P160" s="24"/>
      <c r="Q160" s="18"/>
      <c r="R160" s="18"/>
      <c r="S160" s="18"/>
      <c r="T160" s="18"/>
    </row>
    <row r="161" spans="1:20">
      <c r="A161" s="4">
        <v>157</v>
      </c>
      <c r="B161" s="17"/>
      <c r="C161" s="18"/>
      <c r="D161" s="18"/>
      <c r="E161" s="19"/>
      <c r="F161" s="18"/>
      <c r="G161" s="19"/>
      <c r="H161" s="19"/>
      <c r="I161" s="54">
        <f t="shared" si="3"/>
        <v>0</v>
      </c>
      <c r="J161" s="18"/>
      <c r="K161" s="18"/>
      <c r="L161" s="18"/>
      <c r="M161" s="18"/>
      <c r="N161" s="18"/>
      <c r="O161" s="18"/>
      <c r="P161" s="24"/>
      <c r="Q161" s="18"/>
      <c r="R161" s="18"/>
      <c r="S161" s="18"/>
      <c r="T161" s="18"/>
    </row>
    <row r="162" spans="1:20">
      <c r="A162" s="4">
        <v>158</v>
      </c>
      <c r="B162" s="17"/>
      <c r="C162" s="18"/>
      <c r="D162" s="18"/>
      <c r="E162" s="19"/>
      <c r="F162" s="18"/>
      <c r="G162" s="19"/>
      <c r="H162" s="19"/>
      <c r="I162" s="54">
        <f t="shared" si="3"/>
        <v>0</v>
      </c>
      <c r="J162" s="18"/>
      <c r="K162" s="18"/>
      <c r="L162" s="18"/>
      <c r="M162" s="18"/>
      <c r="N162" s="18"/>
      <c r="O162" s="18"/>
      <c r="P162" s="24"/>
      <c r="Q162" s="18"/>
      <c r="R162" s="18"/>
      <c r="S162" s="18"/>
      <c r="T162" s="18"/>
    </row>
    <row r="163" spans="1:20">
      <c r="A163" s="4">
        <v>159</v>
      </c>
      <c r="B163" s="17"/>
      <c r="C163" s="18"/>
      <c r="D163" s="18"/>
      <c r="E163" s="19"/>
      <c r="F163" s="18"/>
      <c r="G163" s="19"/>
      <c r="H163" s="19"/>
      <c r="I163" s="54">
        <f t="shared" si="3"/>
        <v>0</v>
      </c>
      <c r="J163" s="18"/>
      <c r="K163" s="18"/>
      <c r="L163" s="18"/>
      <c r="M163" s="18"/>
      <c r="N163" s="18"/>
      <c r="O163" s="18"/>
      <c r="P163" s="24"/>
      <c r="Q163" s="18"/>
      <c r="R163" s="18"/>
      <c r="S163" s="18"/>
      <c r="T163" s="18"/>
    </row>
    <row r="164" spans="1:20">
      <c r="A164" s="4">
        <v>160</v>
      </c>
      <c r="B164" s="17"/>
      <c r="C164" s="18"/>
      <c r="D164" s="18"/>
      <c r="E164" s="19"/>
      <c r="F164" s="18"/>
      <c r="G164" s="19"/>
      <c r="H164" s="19"/>
      <c r="I164" s="54">
        <f t="shared" si="3"/>
        <v>0</v>
      </c>
      <c r="J164" s="18"/>
      <c r="K164" s="18"/>
      <c r="L164" s="18"/>
      <c r="M164" s="18"/>
      <c r="N164" s="18"/>
      <c r="O164" s="18"/>
      <c r="P164" s="24"/>
      <c r="Q164" s="18"/>
      <c r="R164" s="18"/>
      <c r="S164" s="18"/>
      <c r="T164" s="18"/>
    </row>
    <row r="165" spans="1:20">
      <c r="A165" s="3" t="s">
        <v>11</v>
      </c>
      <c r="B165" s="39"/>
      <c r="C165" s="3">
        <f>COUNTIFS(C5:C164,"*")</f>
        <v>49</v>
      </c>
      <c r="D165" s="3"/>
      <c r="E165" s="13"/>
      <c r="F165" s="3"/>
      <c r="G165" s="56">
        <f>SUM(G5:G164)</f>
        <v>3333</v>
      </c>
      <c r="H165" s="56">
        <f>SUM(H5:H164)</f>
        <v>3052</v>
      </c>
      <c r="I165" s="56">
        <f>SUM(I5:I164)</f>
        <v>6385</v>
      </c>
      <c r="J165" s="3"/>
      <c r="K165" s="7"/>
      <c r="L165" s="21"/>
      <c r="M165" s="21"/>
      <c r="N165" s="7"/>
      <c r="O165" s="7"/>
      <c r="P165" s="14"/>
      <c r="Q165" s="3"/>
      <c r="R165" s="3"/>
      <c r="S165" s="3"/>
      <c r="T165" s="12"/>
    </row>
    <row r="166" spans="1:20">
      <c r="A166" s="44" t="s">
        <v>62</v>
      </c>
      <c r="B166" s="10">
        <f>COUNTIF(B$5:B$164,"Team 1")</f>
        <v>25</v>
      </c>
      <c r="C166" s="44" t="s">
        <v>25</v>
      </c>
      <c r="D166" s="10">
        <f>COUNTIF(D5:D164,"Anganwadi")</f>
        <v>15</v>
      </c>
    </row>
    <row r="167" spans="1:20">
      <c r="A167" s="44" t="s">
        <v>63</v>
      </c>
      <c r="B167" s="10">
        <f>COUNTIF(B$6:B$164,"Team 2")</f>
        <v>24</v>
      </c>
      <c r="C167" s="44" t="s">
        <v>23</v>
      </c>
      <c r="D167" s="10">
        <f>COUNTIF(D5:D164,"School")</f>
        <v>30</v>
      </c>
    </row>
  </sheetData>
  <sheetProtection password="8527" sheet="1" objects="1" scenarios="1"/>
  <mergeCells count="20">
    <mergeCell ref="A1:S1"/>
    <mergeCell ref="K3:K4"/>
    <mergeCell ref="N3:N4"/>
    <mergeCell ref="O3:O4"/>
    <mergeCell ref="A2:C2"/>
    <mergeCell ref="A3:A4"/>
    <mergeCell ref="C3:C4"/>
    <mergeCell ref="D3:D4"/>
    <mergeCell ref="E3:E4"/>
    <mergeCell ref="F3:F4"/>
    <mergeCell ref="G3:I3"/>
    <mergeCell ref="L3:L4"/>
    <mergeCell ref="M3:M4"/>
    <mergeCell ref="B3:B4"/>
    <mergeCell ref="T3:T4"/>
    <mergeCell ref="J3:J4"/>
    <mergeCell ref="P3:P4"/>
    <mergeCell ref="Q3:Q4"/>
    <mergeCell ref="R3:R4"/>
    <mergeCell ref="S3:S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21 D75:D164 D23:D73">
      <formula1>"Anganwadi,School"</formula1>
    </dataValidation>
    <dataValidation type="list" allowBlank="1" showInputMessage="1" showErrorMessage="1" sqref="B5:B164">
      <formula1>"Team 1, Team 2"</formula1>
    </dataValidation>
  </dataValidations>
  <printOptions horizontalCentered="1"/>
  <pageMargins left="0.37" right="0.23" top="0.43" bottom="0.54" header="0.3" footer="0.19"/>
  <pageSetup paperSize="9" scale="47" fitToHeight="11000" orientation="landscape" verticalDpi="0" r:id="rId1"/>
  <headerFooter>
    <oddFooter>&amp;L&amp;"-,Bold"&amp;12Signature of MO (MHT)&amp;CPages &amp;P of &amp;N&amp;R&amp;"-,Bold"&amp;12Signature of SDM &amp; HO &amp;"-,Regular"&amp;11 with seal</oddFooter>
  </headerFooter>
</worksheet>
</file>

<file path=xl/worksheets/sheet3.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activeCell="K6" sqref="K6"/>
    </sheetView>
  </sheetViews>
  <sheetFormatPr defaultRowHeight="16.5"/>
  <cols>
    <col min="1" max="1" width="10" style="1" customWidth="1"/>
    <col min="2" max="2" width="13.140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67.5" customHeight="1">
      <c r="A1" s="163" t="s">
        <v>70</v>
      </c>
      <c r="B1" s="163"/>
      <c r="C1" s="163"/>
      <c r="D1" s="53"/>
      <c r="E1" s="53"/>
      <c r="F1" s="53"/>
      <c r="G1" s="53"/>
      <c r="H1" s="53"/>
      <c r="I1" s="53"/>
      <c r="J1" s="53"/>
      <c r="K1" s="53"/>
      <c r="L1" s="53"/>
      <c r="M1" s="164"/>
      <c r="N1" s="164"/>
      <c r="O1" s="164"/>
      <c r="P1" s="164"/>
      <c r="Q1" s="164"/>
      <c r="R1" s="164"/>
      <c r="S1" s="164"/>
      <c r="T1" s="164"/>
    </row>
    <row r="2" spans="1:20">
      <c r="A2" s="159" t="s">
        <v>59</v>
      </c>
      <c r="B2" s="160"/>
      <c r="C2" s="160"/>
      <c r="D2" s="25">
        <v>43586</v>
      </c>
      <c r="E2" s="22"/>
      <c r="F2" s="22"/>
      <c r="G2" s="22"/>
      <c r="H2" s="22"/>
      <c r="I2" s="22"/>
      <c r="J2" s="22"/>
      <c r="K2" s="22"/>
      <c r="L2" s="22"/>
      <c r="M2" s="22"/>
      <c r="N2" s="22"/>
      <c r="O2" s="22"/>
      <c r="P2" s="22"/>
      <c r="Q2" s="22"/>
      <c r="R2" s="22"/>
      <c r="S2" s="22"/>
    </row>
    <row r="3" spans="1:20" ht="24" customHeight="1">
      <c r="A3" s="155" t="s">
        <v>14</v>
      </c>
      <c r="B3" s="157" t="s">
        <v>61</v>
      </c>
      <c r="C3" s="154" t="s">
        <v>7</v>
      </c>
      <c r="D3" s="154" t="s">
        <v>55</v>
      </c>
      <c r="E3" s="154" t="s">
        <v>16</v>
      </c>
      <c r="F3" s="161" t="s">
        <v>17</v>
      </c>
      <c r="G3" s="154" t="s">
        <v>8</v>
      </c>
      <c r="H3" s="154"/>
      <c r="I3" s="154"/>
      <c r="J3" s="154" t="s">
        <v>31</v>
      </c>
      <c r="K3" s="157" t="s">
        <v>33</v>
      </c>
      <c r="L3" s="157" t="s">
        <v>50</v>
      </c>
      <c r="M3" s="157" t="s">
        <v>51</v>
      </c>
      <c r="N3" s="157" t="s">
        <v>34</v>
      </c>
      <c r="O3" s="157" t="s">
        <v>35</v>
      </c>
      <c r="P3" s="155" t="s">
        <v>54</v>
      </c>
      <c r="Q3" s="154" t="s">
        <v>52</v>
      </c>
      <c r="R3" s="154" t="s">
        <v>32</v>
      </c>
      <c r="S3" s="154" t="s">
        <v>53</v>
      </c>
      <c r="T3" s="154" t="s">
        <v>13</v>
      </c>
    </row>
    <row r="4" spans="1:20" ht="25.5" customHeight="1">
      <c r="A4" s="155"/>
      <c r="B4" s="162"/>
      <c r="C4" s="154"/>
      <c r="D4" s="154"/>
      <c r="E4" s="154"/>
      <c r="F4" s="161"/>
      <c r="G4" s="23" t="s">
        <v>9</v>
      </c>
      <c r="H4" s="23" t="s">
        <v>10</v>
      </c>
      <c r="I4" s="23" t="s">
        <v>11</v>
      </c>
      <c r="J4" s="154"/>
      <c r="K4" s="158"/>
      <c r="L4" s="158"/>
      <c r="M4" s="158"/>
      <c r="N4" s="158"/>
      <c r="O4" s="158"/>
      <c r="P4" s="155"/>
      <c r="Q4" s="155"/>
      <c r="R4" s="154"/>
      <c r="S4" s="154"/>
      <c r="T4" s="154"/>
    </row>
    <row r="5" spans="1:20" ht="78.75">
      <c r="A5" s="4">
        <v>1</v>
      </c>
      <c r="B5" s="62" t="s">
        <v>62</v>
      </c>
      <c r="C5" s="76" t="s">
        <v>247</v>
      </c>
      <c r="D5" s="72" t="s">
        <v>89</v>
      </c>
      <c r="E5" s="73" t="s">
        <v>248</v>
      </c>
      <c r="F5" s="73" t="s">
        <v>131</v>
      </c>
      <c r="G5" s="72">
        <v>127</v>
      </c>
      <c r="H5" s="72">
        <v>134</v>
      </c>
      <c r="I5" s="57">
        <f>SUM(G5:H5)</f>
        <v>261</v>
      </c>
      <c r="J5" s="74" t="s">
        <v>323</v>
      </c>
      <c r="K5" s="68" t="s">
        <v>324</v>
      </c>
      <c r="L5" s="68" t="s">
        <v>325</v>
      </c>
      <c r="M5" s="68">
        <v>9435966889</v>
      </c>
      <c r="N5" s="68" t="s">
        <v>326</v>
      </c>
      <c r="O5" s="68">
        <v>7896390417</v>
      </c>
      <c r="P5" s="24">
        <v>43587</v>
      </c>
      <c r="Q5" s="18" t="s">
        <v>112</v>
      </c>
      <c r="R5" s="18">
        <v>32</v>
      </c>
      <c r="S5" s="18" t="s">
        <v>78</v>
      </c>
      <c r="T5" s="18"/>
    </row>
    <row r="6" spans="1:20" ht="78.75">
      <c r="A6" s="4">
        <v>2</v>
      </c>
      <c r="B6" s="86" t="s">
        <v>63</v>
      </c>
      <c r="C6" s="76" t="s">
        <v>247</v>
      </c>
      <c r="D6" s="72" t="s">
        <v>89</v>
      </c>
      <c r="E6" s="73" t="s">
        <v>248</v>
      </c>
      <c r="F6" s="73" t="s">
        <v>131</v>
      </c>
      <c r="G6" s="72">
        <v>127</v>
      </c>
      <c r="H6" s="72">
        <v>134</v>
      </c>
      <c r="I6" s="57">
        <f t="shared" ref="I6:I69" si="0">SUM(G6:H6)</f>
        <v>261</v>
      </c>
      <c r="J6" s="74" t="s">
        <v>323</v>
      </c>
      <c r="K6" s="68" t="s">
        <v>324</v>
      </c>
      <c r="L6" s="68" t="s">
        <v>325</v>
      </c>
      <c r="M6" s="68">
        <v>9435966889</v>
      </c>
      <c r="N6" s="68" t="s">
        <v>326</v>
      </c>
      <c r="O6" s="68">
        <v>7896390417</v>
      </c>
      <c r="P6" s="24">
        <v>43587</v>
      </c>
      <c r="Q6" s="18" t="s">
        <v>112</v>
      </c>
      <c r="R6" s="18">
        <v>32</v>
      </c>
      <c r="S6" s="18" t="s">
        <v>78</v>
      </c>
      <c r="T6" s="18"/>
    </row>
    <row r="7" spans="1:20">
      <c r="A7" s="4">
        <v>3</v>
      </c>
      <c r="B7" s="62" t="s">
        <v>62</v>
      </c>
      <c r="C7" s="64" t="s">
        <v>249</v>
      </c>
      <c r="D7" s="64" t="s">
        <v>153</v>
      </c>
      <c r="E7" s="84">
        <v>265</v>
      </c>
      <c r="F7" s="84"/>
      <c r="G7" s="19">
        <v>65</v>
      </c>
      <c r="H7" s="19">
        <v>58</v>
      </c>
      <c r="I7" s="57">
        <f t="shared" si="0"/>
        <v>123</v>
      </c>
      <c r="J7" s="62">
        <v>7896401511</v>
      </c>
      <c r="K7" s="68" t="s">
        <v>109</v>
      </c>
      <c r="L7" s="68" t="s">
        <v>110</v>
      </c>
      <c r="M7" s="66">
        <v>8822578906</v>
      </c>
      <c r="N7" s="68" t="s">
        <v>327</v>
      </c>
      <c r="O7" s="68">
        <v>9854677987</v>
      </c>
      <c r="P7" s="24">
        <v>43588</v>
      </c>
      <c r="Q7" s="18" t="s">
        <v>121</v>
      </c>
      <c r="R7" s="18">
        <v>3</v>
      </c>
      <c r="S7" s="18" t="s">
        <v>78</v>
      </c>
      <c r="T7" s="18"/>
    </row>
    <row r="8" spans="1:20">
      <c r="A8" s="4">
        <v>4</v>
      </c>
      <c r="B8" s="86" t="s">
        <v>63</v>
      </c>
      <c r="C8" s="64" t="s">
        <v>250</v>
      </c>
      <c r="D8" s="64" t="s">
        <v>153</v>
      </c>
      <c r="E8" s="84">
        <v>129</v>
      </c>
      <c r="F8" s="84"/>
      <c r="G8" s="19">
        <v>62</v>
      </c>
      <c r="H8" s="19">
        <v>49</v>
      </c>
      <c r="I8" s="57">
        <f t="shared" si="0"/>
        <v>111</v>
      </c>
      <c r="J8" s="62">
        <v>886503702</v>
      </c>
      <c r="K8" s="68" t="s">
        <v>109</v>
      </c>
      <c r="L8" s="68" t="s">
        <v>110</v>
      </c>
      <c r="M8" s="66">
        <v>8822578906</v>
      </c>
      <c r="N8" s="68" t="s">
        <v>328</v>
      </c>
      <c r="O8" s="68">
        <v>9613970669</v>
      </c>
      <c r="P8" s="24">
        <v>43588</v>
      </c>
      <c r="Q8" s="18" t="s">
        <v>121</v>
      </c>
      <c r="R8" s="18">
        <v>2</v>
      </c>
      <c r="S8" s="18" t="s">
        <v>78</v>
      </c>
      <c r="T8" s="18"/>
    </row>
    <row r="9" spans="1:20">
      <c r="A9" s="4">
        <v>5</v>
      </c>
      <c r="B9" s="62" t="s">
        <v>62</v>
      </c>
      <c r="C9" s="72" t="s">
        <v>251</v>
      </c>
      <c r="D9" s="72" t="s">
        <v>89</v>
      </c>
      <c r="E9" s="73" t="s">
        <v>252</v>
      </c>
      <c r="F9" s="73" t="s">
        <v>91</v>
      </c>
      <c r="G9" s="72">
        <v>42</v>
      </c>
      <c r="H9" s="72">
        <v>53</v>
      </c>
      <c r="I9" s="57">
        <f t="shared" si="0"/>
        <v>95</v>
      </c>
      <c r="J9" s="83" t="s">
        <v>329</v>
      </c>
      <c r="K9" s="68" t="s">
        <v>330</v>
      </c>
      <c r="L9" s="68" t="s">
        <v>331</v>
      </c>
      <c r="M9" s="68">
        <v>9401725960</v>
      </c>
      <c r="N9" s="68" t="s">
        <v>332</v>
      </c>
      <c r="O9" s="68">
        <v>8822086590</v>
      </c>
      <c r="P9" s="24">
        <v>43589</v>
      </c>
      <c r="Q9" s="18" t="s">
        <v>128</v>
      </c>
      <c r="R9" s="18">
        <v>51</v>
      </c>
      <c r="S9" s="18" t="s">
        <v>78</v>
      </c>
      <c r="T9" s="18"/>
    </row>
    <row r="10" spans="1:20" ht="31.5">
      <c r="A10" s="4">
        <v>6</v>
      </c>
      <c r="B10" s="86" t="s">
        <v>63</v>
      </c>
      <c r="C10" s="72" t="s">
        <v>253</v>
      </c>
      <c r="D10" s="72" t="s">
        <v>89</v>
      </c>
      <c r="E10" s="73" t="s">
        <v>254</v>
      </c>
      <c r="F10" s="73" t="s">
        <v>255</v>
      </c>
      <c r="G10" s="72">
        <v>57</v>
      </c>
      <c r="H10" s="72">
        <v>65</v>
      </c>
      <c r="I10" s="57">
        <f t="shared" si="0"/>
        <v>122</v>
      </c>
      <c r="J10" s="74" t="s">
        <v>333</v>
      </c>
      <c r="K10" s="68" t="s">
        <v>93</v>
      </c>
      <c r="L10" s="68" t="s">
        <v>94</v>
      </c>
      <c r="M10" s="68">
        <v>8486902405</v>
      </c>
      <c r="N10" s="68" t="s">
        <v>334</v>
      </c>
      <c r="O10" s="68">
        <v>7399264000</v>
      </c>
      <c r="P10" s="24">
        <v>43589</v>
      </c>
      <c r="Q10" s="18" t="s">
        <v>128</v>
      </c>
      <c r="R10" s="18">
        <v>53</v>
      </c>
      <c r="S10" s="18" t="s">
        <v>78</v>
      </c>
      <c r="T10" s="18"/>
    </row>
    <row r="11" spans="1:20">
      <c r="A11" s="4">
        <v>7</v>
      </c>
      <c r="B11" s="62" t="s">
        <v>62</v>
      </c>
      <c r="C11" s="63" t="s">
        <v>256</v>
      </c>
      <c r="D11" s="64" t="s">
        <v>153</v>
      </c>
      <c r="E11" s="65">
        <v>87</v>
      </c>
      <c r="F11" s="65"/>
      <c r="G11" s="19">
        <v>58</v>
      </c>
      <c r="H11" s="19">
        <v>52</v>
      </c>
      <c r="I11" s="57">
        <f t="shared" si="0"/>
        <v>110</v>
      </c>
      <c r="J11" s="62">
        <v>8011405658</v>
      </c>
      <c r="K11" s="68" t="s">
        <v>80</v>
      </c>
      <c r="L11" s="68" t="s">
        <v>81</v>
      </c>
      <c r="M11" s="68">
        <v>8812953285</v>
      </c>
      <c r="N11" s="68" t="s">
        <v>335</v>
      </c>
      <c r="O11" s="68">
        <v>9957477009</v>
      </c>
      <c r="P11" s="24">
        <v>43591</v>
      </c>
      <c r="Q11" s="18" t="s">
        <v>77</v>
      </c>
      <c r="R11" s="18">
        <v>32</v>
      </c>
      <c r="S11" s="18" t="s">
        <v>78</v>
      </c>
      <c r="T11" s="18"/>
    </row>
    <row r="12" spans="1:20" ht="31.5">
      <c r="A12" s="4">
        <v>8</v>
      </c>
      <c r="B12" s="86" t="s">
        <v>63</v>
      </c>
      <c r="C12" s="72" t="s">
        <v>257</v>
      </c>
      <c r="D12" s="72" t="s">
        <v>89</v>
      </c>
      <c r="E12" s="73" t="s">
        <v>258</v>
      </c>
      <c r="F12" s="73" t="s">
        <v>178</v>
      </c>
      <c r="G12" s="72">
        <v>56</v>
      </c>
      <c r="H12" s="72">
        <v>47</v>
      </c>
      <c r="I12" s="57">
        <f t="shared" si="0"/>
        <v>103</v>
      </c>
      <c r="J12" s="74" t="s">
        <v>336</v>
      </c>
      <c r="K12" s="68" t="s">
        <v>109</v>
      </c>
      <c r="L12" s="68" t="s">
        <v>110</v>
      </c>
      <c r="M12" s="66">
        <v>8822578906</v>
      </c>
      <c r="N12" s="68" t="s">
        <v>111</v>
      </c>
      <c r="O12" s="68">
        <v>9954103422</v>
      </c>
      <c r="P12" s="24">
        <v>43591</v>
      </c>
      <c r="Q12" s="18" t="s">
        <v>77</v>
      </c>
      <c r="R12" s="18">
        <v>4</v>
      </c>
      <c r="S12" s="18" t="s">
        <v>78</v>
      </c>
      <c r="T12" s="18"/>
    </row>
    <row r="13" spans="1:20">
      <c r="A13" s="4">
        <v>9</v>
      </c>
      <c r="B13" s="62" t="s">
        <v>62</v>
      </c>
      <c r="C13" s="63" t="s">
        <v>259</v>
      </c>
      <c r="D13" s="64" t="s">
        <v>25</v>
      </c>
      <c r="E13" s="65">
        <v>16</v>
      </c>
      <c r="F13" s="65"/>
      <c r="G13" s="66">
        <v>65</v>
      </c>
      <c r="H13" s="66">
        <v>67</v>
      </c>
      <c r="I13" s="57">
        <f t="shared" si="0"/>
        <v>132</v>
      </c>
      <c r="J13" s="62">
        <v>9101657123</v>
      </c>
      <c r="K13" s="68" t="s">
        <v>330</v>
      </c>
      <c r="L13" s="68" t="s">
        <v>337</v>
      </c>
      <c r="M13" s="68">
        <v>9854910636</v>
      </c>
      <c r="N13" s="68" t="s">
        <v>338</v>
      </c>
      <c r="O13" s="68">
        <v>8011970751</v>
      </c>
      <c r="P13" s="24">
        <v>43592</v>
      </c>
      <c r="Q13" s="18" t="s">
        <v>87</v>
      </c>
      <c r="R13" s="18">
        <v>55</v>
      </c>
      <c r="S13" s="18" t="s">
        <v>78</v>
      </c>
      <c r="T13" s="18"/>
    </row>
    <row r="14" spans="1:20">
      <c r="A14" s="4">
        <v>10</v>
      </c>
      <c r="B14" s="86" t="s">
        <v>63</v>
      </c>
      <c r="C14" s="63" t="s">
        <v>260</v>
      </c>
      <c r="D14" s="64" t="s">
        <v>25</v>
      </c>
      <c r="E14" s="65">
        <v>175</v>
      </c>
      <c r="F14" s="65"/>
      <c r="G14" s="66">
        <v>69</v>
      </c>
      <c r="H14" s="66">
        <v>71</v>
      </c>
      <c r="I14" s="57">
        <f t="shared" si="0"/>
        <v>140</v>
      </c>
      <c r="J14" s="62">
        <v>9954019887</v>
      </c>
      <c r="K14" s="68" t="s">
        <v>218</v>
      </c>
      <c r="L14" s="68" t="s">
        <v>219</v>
      </c>
      <c r="M14" s="68">
        <v>9957097833</v>
      </c>
      <c r="N14" s="68" t="s">
        <v>339</v>
      </c>
      <c r="O14" s="68">
        <v>7662859423</v>
      </c>
      <c r="P14" s="24">
        <v>43592</v>
      </c>
      <c r="Q14" s="18" t="s">
        <v>87</v>
      </c>
      <c r="R14" s="18">
        <v>57</v>
      </c>
      <c r="S14" s="18" t="s">
        <v>206</v>
      </c>
      <c r="T14" s="18"/>
    </row>
    <row r="15" spans="1:20" ht="31.5">
      <c r="A15" s="4">
        <v>11</v>
      </c>
      <c r="B15" s="62" t="s">
        <v>62</v>
      </c>
      <c r="C15" s="72" t="s">
        <v>261</v>
      </c>
      <c r="D15" s="72" t="s">
        <v>89</v>
      </c>
      <c r="E15" s="73" t="s">
        <v>262</v>
      </c>
      <c r="F15" s="73" t="s">
        <v>91</v>
      </c>
      <c r="G15" s="72">
        <v>46</v>
      </c>
      <c r="H15" s="72">
        <v>56</v>
      </c>
      <c r="I15" s="57">
        <f t="shared" si="0"/>
        <v>102</v>
      </c>
      <c r="J15" s="74" t="s">
        <v>340</v>
      </c>
      <c r="K15" s="68" t="s">
        <v>109</v>
      </c>
      <c r="L15" s="68" t="s">
        <v>110</v>
      </c>
      <c r="M15" s="66">
        <v>8822578906</v>
      </c>
      <c r="N15" s="68" t="s">
        <v>328</v>
      </c>
      <c r="O15" s="68">
        <v>9613970669</v>
      </c>
      <c r="P15" s="24">
        <v>43593</v>
      </c>
      <c r="Q15" s="18" t="s">
        <v>102</v>
      </c>
      <c r="R15" s="18">
        <v>34</v>
      </c>
      <c r="S15" s="18" t="s">
        <v>78</v>
      </c>
      <c r="T15" s="18"/>
    </row>
    <row r="16" spans="1:20">
      <c r="A16" s="4">
        <v>12</v>
      </c>
      <c r="B16" s="87" t="s">
        <v>63</v>
      </c>
      <c r="C16" s="63" t="s">
        <v>263</v>
      </c>
      <c r="D16" s="64" t="s">
        <v>153</v>
      </c>
      <c r="E16" s="65">
        <v>2</v>
      </c>
      <c r="F16" s="65"/>
      <c r="G16" s="66">
        <v>68</v>
      </c>
      <c r="H16" s="66">
        <v>98</v>
      </c>
      <c r="I16" s="57">
        <f t="shared" si="0"/>
        <v>166</v>
      </c>
      <c r="J16" s="62">
        <v>9954518375</v>
      </c>
      <c r="K16" s="68" t="s">
        <v>341</v>
      </c>
      <c r="L16" s="68" t="s">
        <v>342</v>
      </c>
      <c r="M16" s="68">
        <v>9613583437</v>
      </c>
      <c r="N16" s="68" t="s">
        <v>343</v>
      </c>
      <c r="O16" s="68">
        <v>8011732979</v>
      </c>
      <c r="P16" s="24">
        <v>43593</v>
      </c>
      <c r="Q16" s="62" t="s">
        <v>102</v>
      </c>
      <c r="R16" s="62">
        <v>56</v>
      </c>
      <c r="S16" s="18"/>
      <c r="T16" s="18"/>
    </row>
    <row r="17" spans="1:20">
      <c r="A17" s="4">
        <v>13</v>
      </c>
      <c r="B17" s="86" t="s">
        <v>63</v>
      </c>
      <c r="C17" s="63" t="s">
        <v>264</v>
      </c>
      <c r="D17" s="64" t="s">
        <v>25</v>
      </c>
      <c r="E17" s="65">
        <v>32</v>
      </c>
      <c r="F17" s="65"/>
      <c r="G17" s="66">
        <v>56</v>
      </c>
      <c r="H17" s="66">
        <v>60</v>
      </c>
      <c r="I17" s="57">
        <f t="shared" si="0"/>
        <v>116</v>
      </c>
      <c r="J17" s="62">
        <v>9954030276</v>
      </c>
      <c r="K17" s="68" t="s">
        <v>344</v>
      </c>
      <c r="L17" s="68" t="s">
        <v>345</v>
      </c>
      <c r="M17" s="68">
        <v>9954835305</v>
      </c>
      <c r="N17" s="68" t="s">
        <v>346</v>
      </c>
      <c r="O17" s="68">
        <v>8471916742</v>
      </c>
      <c r="P17" s="24">
        <v>43594</v>
      </c>
      <c r="Q17" s="18" t="s">
        <v>112</v>
      </c>
      <c r="R17" s="18">
        <v>39</v>
      </c>
      <c r="S17" s="18" t="s">
        <v>78</v>
      </c>
      <c r="T17" s="18"/>
    </row>
    <row r="18" spans="1:20">
      <c r="A18" s="4">
        <v>14</v>
      </c>
      <c r="B18" s="86" t="s">
        <v>62</v>
      </c>
      <c r="C18" s="64" t="s">
        <v>265</v>
      </c>
      <c r="D18" s="64" t="s">
        <v>25</v>
      </c>
      <c r="E18" s="84">
        <v>130</v>
      </c>
      <c r="F18" s="84"/>
      <c r="G18" s="19">
        <v>81</v>
      </c>
      <c r="H18" s="19">
        <v>81</v>
      </c>
      <c r="I18" s="57">
        <f t="shared" si="0"/>
        <v>162</v>
      </c>
      <c r="J18" s="62">
        <v>9859119886</v>
      </c>
      <c r="K18" s="68" t="s">
        <v>109</v>
      </c>
      <c r="L18" s="68" t="s">
        <v>110</v>
      </c>
      <c r="M18" s="66">
        <v>8822578906</v>
      </c>
      <c r="N18" s="68" t="s">
        <v>347</v>
      </c>
      <c r="O18" s="68">
        <v>8473876878</v>
      </c>
      <c r="P18" s="24">
        <v>43594</v>
      </c>
      <c r="Q18" s="62" t="s">
        <v>112</v>
      </c>
      <c r="R18" s="62">
        <v>4</v>
      </c>
      <c r="S18" s="18"/>
      <c r="T18" s="18"/>
    </row>
    <row r="19" spans="1:20" ht="31.5">
      <c r="A19" s="4">
        <v>15</v>
      </c>
      <c r="B19" s="62" t="s">
        <v>62</v>
      </c>
      <c r="C19" s="72" t="s">
        <v>266</v>
      </c>
      <c r="D19" s="72" t="s">
        <v>89</v>
      </c>
      <c r="E19" s="73" t="s">
        <v>267</v>
      </c>
      <c r="F19" s="73" t="s">
        <v>255</v>
      </c>
      <c r="G19" s="72">
        <v>48</v>
      </c>
      <c r="H19" s="72">
        <v>40</v>
      </c>
      <c r="I19" s="57">
        <f t="shared" si="0"/>
        <v>88</v>
      </c>
      <c r="J19" s="74" t="s">
        <v>348</v>
      </c>
      <c r="K19" s="68" t="s">
        <v>109</v>
      </c>
      <c r="L19" s="68" t="s">
        <v>110</v>
      </c>
      <c r="M19" s="66">
        <v>8822578906</v>
      </c>
      <c r="N19" s="68" t="s">
        <v>328</v>
      </c>
      <c r="O19" s="68">
        <v>9613970669</v>
      </c>
      <c r="P19" s="24">
        <v>43594</v>
      </c>
      <c r="Q19" s="18" t="s">
        <v>112</v>
      </c>
      <c r="R19" s="18">
        <v>32</v>
      </c>
      <c r="S19" s="18" t="s">
        <v>78</v>
      </c>
      <c r="T19" s="18"/>
    </row>
    <row r="20" spans="1:20">
      <c r="A20" s="4">
        <v>16</v>
      </c>
      <c r="B20" s="86" t="s">
        <v>63</v>
      </c>
      <c r="C20" s="63" t="s">
        <v>268</v>
      </c>
      <c r="D20" s="64" t="s">
        <v>25</v>
      </c>
      <c r="E20" s="65">
        <v>24</v>
      </c>
      <c r="F20" s="65"/>
      <c r="G20" s="66">
        <v>71</v>
      </c>
      <c r="H20" s="66">
        <v>64</v>
      </c>
      <c r="I20" s="57">
        <f t="shared" si="0"/>
        <v>135</v>
      </c>
      <c r="J20" s="62">
        <v>9707675295</v>
      </c>
      <c r="K20" s="68" t="s">
        <v>74</v>
      </c>
      <c r="L20" s="68" t="s">
        <v>75</v>
      </c>
      <c r="M20" s="68">
        <v>9854368256</v>
      </c>
      <c r="N20" s="68" t="s">
        <v>349</v>
      </c>
      <c r="O20" s="68">
        <v>7896444635</v>
      </c>
      <c r="P20" s="24">
        <v>43595</v>
      </c>
      <c r="Q20" s="18" t="s">
        <v>121</v>
      </c>
      <c r="R20" s="18">
        <v>43</v>
      </c>
      <c r="S20" s="18" t="s">
        <v>78</v>
      </c>
      <c r="T20" s="18"/>
    </row>
    <row r="21" spans="1:20">
      <c r="A21" s="4">
        <v>17</v>
      </c>
      <c r="B21" s="62" t="s">
        <v>62</v>
      </c>
      <c r="C21" s="63" t="s">
        <v>269</v>
      </c>
      <c r="D21" s="64" t="s">
        <v>25</v>
      </c>
      <c r="E21" s="65">
        <v>184</v>
      </c>
      <c r="F21" s="65"/>
      <c r="G21" s="66">
        <v>60</v>
      </c>
      <c r="H21" s="66">
        <v>55</v>
      </c>
      <c r="I21" s="57">
        <f t="shared" si="0"/>
        <v>115</v>
      </c>
      <c r="J21" s="62" t="s">
        <v>350</v>
      </c>
      <c r="K21" s="68" t="s">
        <v>341</v>
      </c>
      <c r="L21" s="68" t="s">
        <v>342</v>
      </c>
      <c r="M21" s="68">
        <v>9613583437</v>
      </c>
      <c r="N21" s="68" t="s">
        <v>351</v>
      </c>
      <c r="O21" s="68">
        <v>9957133621</v>
      </c>
      <c r="P21" s="24">
        <v>43595</v>
      </c>
      <c r="Q21" s="18" t="s">
        <v>121</v>
      </c>
      <c r="R21" s="18">
        <v>45</v>
      </c>
      <c r="S21" s="18" t="s">
        <v>78</v>
      </c>
      <c r="T21" s="18"/>
    </row>
    <row r="22" spans="1:20" ht="31.5">
      <c r="A22" s="4">
        <v>18</v>
      </c>
      <c r="B22" s="86" t="s">
        <v>63</v>
      </c>
      <c r="C22" s="72" t="s">
        <v>270</v>
      </c>
      <c r="D22" s="72" t="s">
        <v>89</v>
      </c>
      <c r="E22" s="73" t="s">
        <v>271</v>
      </c>
      <c r="F22" s="73" t="s">
        <v>91</v>
      </c>
      <c r="G22" s="72">
        <v>94</v>
      </c>
      <c r="H22" s="72">
        <v>87</v>
      </c>
      <c r="I22" s="57">
        <f t="shared" si="0"/>
        <v>181</v>
      </c>
      <c r="J22" s="74" t="s">
        <v>352</v>
      </c>
      <c r="K22" s="68" t="s">
        <v>109</v>
      </c>
      <c r="L22" s="68" t="s">
        <v>110</v>
      </c>
      <c r="M22" s="66">
        <v>8822578906</v>
      </c>
      <c r="N22" s="68" t="s">
        <v>347</v>
      </c>
      <c r="O22" s="68">
        <v>8473876878</v>
      </c>
      <c r="P22" s="24">
        <v>43596</v>
      </c>
      <c r="Q22" s="18" t="s">
        <v>128</v>
      </c>
      <c r="R22" s="18">
        <v>2</v>
      </c>
      <c r="S22" s="18" t="s">
        <v>78</v>
      </c>
      <c r="T22" s="18"/>
    </row>
    <row r="23" spans="1:20">
      <c r="A23" s="4">
        <v>19</v>
      </c>
      <c r="B23" s="62" t="s">
        <v>62</v>
      </c>
      <c r="C23" s="63" t="s">
        <v>272</v>
      </c>
      <c r="D23" s="64" t="s">
        <v>25</v>
      </c>
      <c r="E23" s="84">
        <v>91</v>
      </c>
      <c r="F23" s="84"/>
      <c r="G23" s="19">
        <v>68</v>
      </c>
      <c r="H23" s="19">
        <v>51</v>
      </c>
      <c r="I23" s="57">
        <f t="shared" si="0"/>
        <v>119</v>
      </c>
      <c r="J23" s="62">
        <v>9678291142</v>
      </c>
      <c r="K23" s="68" t="s">
        <v>80</v>
      </c>
      <c r="L23" s="68" t="s">
        <v>81</v>
      </c>
      <c r="M23" s="68">
        <v>8812953285</v>
      </c>
      <c r="N23" s="68" t="s">
        <v>353</v>
      </c>
      <c r="O23" s="68">
        <v>9678636192</v>
      </c>
      <c r="P23" s="24">
        <v>43596</v>
      </c>
      <c r="Q23" s="18" t="s">
        <v>128</v>
      </c>
      <c r="R23" s="18">
        <v>23</v>
      </c>
      <c r="S23" s="18" t="s">
        <v>78</v>
      </c>
      <c r="T23" s="18"/>
    </row>
    <row r="24" spans="1:20">
      <c r="A24" s="4">
        <v>20</v>
      </c>
      <c r="B24" s="86" t="s">
        <v>62</v>
      </c>
      <c r="C24" s="63" t="s">
        <v>273</v>
      </c>
      <c r="D24" s="64" t="s">
        <v>25</v>
      </c>
      <c r="E24" s="65">
        <v>144</v>
      </c>
      <c r="F24" s="65"/>
      <c r="G24" s="19">
        <v>78</v>
      </c>
      <c r="H24" s="19">
        <v>82</v>
      </c>
      <c r="I24" s="57">
        <f t="shared" si="0"/>
        <v>160</v>
      </c>
      <c r="J24" s="62">
        <v>9954749804</v>
      </c>
      <c r="K24" s="68" t="s">
        <v>118</v>
      </c>
      <c r="L24" s="68" t="s">
        <v>354</v>
      </c>
      <c r="M24" s="68">
        <v>9508795256</v>
      </c>
      <c r="N24" s="68" t="s">
        <v>355</v>
      </c>
      <c r="O24" s="68">
        <v>9957253738</v>
      </c>
      <c r="P24" s="24">
        <v>43598</v>
      </c>
      <c r="Q24" s="18" t="s">
        <v>77</v>
      </c>
      <c r="R24" s="18">
        <v>9</v>
      </c>
      <c r="S24" s="18" t="s">
        <v>78</v>
      </c>
      <c r="T24" s="18"/>
    </row>
    <row r="25" spans="1:20">
      <c r="A25" s="4">
        <v>21</v>
      </c>
      <c r="B25" s="86" t="s">
        <v>63</v>
      </c>
      <c r="C25" s="63" t="s">
        <v>274</v>
      </c>
      <c r="D25" s="64" t="s">
        <v>25</v>
      </c>
      <c r="E25" s="65">
        <v>248</v>
      </c>
      <c r="F25" s="65"/>
      <c r="G25" s="66">
        <v>65</v>
      </c>
      <c r="H25" s="66">
        <v>67</v>
      </c>
      <c r="I25" s="57">
        <f t="shared" si="0"/>
        <v>132</v>
      </c>
      <c r="J25" s="62">
        <v>9954298810</v>
      </c>
      <c r="K25" s="68" t="s">
        <v>356</v>
      </c>
      <c r="L25" s="68" t="s">
        <v>357</v>
      </c>
      <c r="M25" s="68">
        <v>9435327292</v>
      </c>
      <c r="N25" s="68" t="s">
        <v>358</v>
      </c>
      <c r="O25" s="68">
        <v>9577476902</v>
      </c>
      <c r="P25" s="24">
        <v>43598</v>
      </c>
      <c r="Q25" s="18" t="s">
        <v>77</v>
      </c>
      <c r="R25" s="18">
        <v>33</v>
      </c>
      <c r="S25" s="18" t="s">
        <v>78</v>
      </c>
      <c r="T25" s="18"/>
    </row>
    <row r="26" spans="1:20" ht="47.25">
      <c r="A26" s="4">
        <v>22</v>
      </c>
      <c r="B26" s="86" t="s">
        <v>63</v>
      </c>
      <c r="C26" s="72" t="s">
        <v>275</v>
      </c>
      <c r="D26" s="72" t="s">
        <v>89</v>
      </c>
      <c r="E26" s="73" t="s">
        <v>276</v>
      </c>
      <c r="F26" s="73" t="s">
        <v>91</v>
      </c>
      <c r="G26" s="72">
        <v>36</v>
      </c>
      <c r="H26" s="72">
        <v>23</v>
      </c>
      <c r="I26" s="57">
        <f t="shared" si="0"/>
        <v>59</v>
      </c>
      <c r="J26" s="74">
        <v>8876112814</v>
      </c>
      <c r="K26" s="77" t="s">
        <v>136</v>
      </c>
      <c r="L26" s="78" t="s">
        <v>359</v>
      </c>
      <c r="M26" s="78">
        <v>9957664311</v>
      </c>
      <c r="N26" s="79" t="s">
        <v>360</v>
      </c>
      <c r="O26" s="78">
        <v>8404075779</v>
      </c>
      <c r="P26" s="24">
        <v>43599</v>
      </c>
      <c r="Q26" s="18" t="s">
        <v>87</v>
      </c>
      <c r="R26" s="18">
        <v>32</v>
      </c>
      <c r="S26" s="18" t="s">
        <v>78</v>
      </c>
      <c r="T26" s="18"/>
    </row>
    <row r="27" spans="1:20" ht="31.5">
      <c r="A27" s="4">
        <v>23</v>
      </c>
      <c r="B27" s="86" t="s">
        <v>63</v>
      </c>
      <c r="C27" s="72" t="s">
        <v>277</v>
      </c>
      <c r="D27" s="72" t="s">
        <v>89</v>
      </c>
      <c r="E27" s="73" t="s">
        <v>278</v>
      </c>
      <c r="F27" s="73" t="s">
        <v>178</v>
      </c>
      <c r="G27" s="72">
        <v>45</v>
      </c>
      <c r="H27" s="72">
        <v>42</v>
      </c>
      <c r="I27" s="57">
        <f t="shared" si="0"/>
        <v>87</v>
      </c>
      <c r="J27" s="74">
        <v>9435647895</v>
      </c>
      <c r="K27" s="77" t="s">
        <v>136</v>
      </c>
      <c r="L27" s="78" t="s">
        <v>359</v>
      </c>
      <c r="M27" s="78">
        <v>9957664311</v>
      </c>
      <c r="N27" s="79" t="s">
        <v>361</v>
      </c>
      <c r="O27" s="78">
        <v>8011804912</v>
      </c>
      <c r="P27" s="24">
        <v>43599</v>
      </c>
      <c r="Q27" s="18" t="s">
        <v>87</v>
      </c>
      <c r="R27" s="18">
        <v>33</v>
      </c>
      <c r="S27" s="18" t="s">
        <v>78</v>
      </c>
      <c r="T27" s="18"/>
    </row>
    <row r="28" spans="1:20">
      <c r="A28" s="4">
        <v>24</v>
      </c>
      <c r="B28" s="86" t="s">
        <v>62</v>
      </c>
      <c r="C28" s="64" t="s">
        <v>279</v>
      </c>
      <c r="D28" s="64" t="s">
        <v>25</v>
      </c>
      <c r="E28" s="84">
        <v>167</v>
      </c>
      <c r="F28" s="84"/>
      <c r="G28" s="19">
        <v>58</v>
      </c>
      <c r="H28" s="19">
        <v>52</v>
      </c>
      <c r="I28" s="57">
        <f t="shared" si="0"/>
        <v>110</v>
      </c>
      <c r="J28" s="62">
        <v>9954219284</v>
      </c>
      <c r="K28" s="68" t="s">
        <v>362</v>
      </c>
      <c r="L28" s="68" t="s">
        <v>363</v>
      </c>
      <c r="M28" s="68">
        <v>9401725984</v>
      </c>
      <c r="N28" s="68" t="s">
        <v>364</v>
      </c>
      <c r="O28" s="68">
        <v>9678688600</v>
      </c>
      <c r="P28" s="24">
        <v>43599</v>
      </c>
      <c r="Q28" s="18" t="s">
        <v>87</v>
      </c>
      <c r="R28" s="18">
        <v>15</v>
      </c>
      <c r="S28" s="18" t="s">
        <v>78</v>
      </c>
      <c r="T28" s="18"/>
    </row>
    <row r="29" spans="1:20" ht="31.5">
      <c r="A29" s="4">
        <v>25</v>
      </c>
      <c r="B29" s="62" t="s">
        <v>62</v>
      </c>
      <c r="C29" s="72" t="s">
        <v>280</v>
      </c>
      <c r="D29" s="72" t="s">
        <v>89</v>
      </c>
      <c r="E29" s="73" t="s">
        <v>281</v>
      </c>
      <c r="F29" s="73" t="s">
        <v>91</v>
      </c>
      <c r="G29" s="72">
        <v>80</v>
      </c>
      <c r="H29" s="72">
        <v>68</v>
      </c>
      <c r="I29" s="57">
        <f t="shared" si="0"/>
        <v>148</v>
      </c>
      <c r="J29" s="74">
        <v>9954252534</v>
      </c>
      <c r="K29" s="77" t="s">
        <v>136</v>
      </c>
      <c r="L29" s="77" t="s">
        <v>365</v>
      </c>
      <c r="M29" s="77">
        <v>9864769919</v>
      </c>
      <c r="N29" s="79" t="s">
        <v>366</v>
      </c>
      <c r="O29" s="78">
        <v>8472935074</v>
      </c>
      <c r="P29" s="24">
        <v>43600</v>
      </c>
      <c r="Q29" s="18" t="s">
        <v>102</v>
      </c>
      <c r="R29" s="18">
        <v>15</v>
      </c>
      <c r="S29" s="18" t="s">
        <v>78</v>
      </c>
      <c r="T29" s="18"/>
    </row>
    <row r="30" spans="1:20">
      <c r="A30" s="4">
        <v>26</v>
      </c>
      <c r="B30" s="86" t="s">
        <v>63</v>
      </c>
      <c r="C30" s="63" t="s">
        <v>282</v>
      </c>
      <c r="D30" s="64" t="s">
        <v>25</v>
      </c>
      <c r="E30" s="65">
        <v>174</v>
      </c>
      <c r="F30" s="65"/>
      <c r="G30" s="66">
        <v>65</v>
      </c>
      <c r="H30" s="66">
        <v>74</v>
      </c>
      <c r="I30" s="57">
        <f t="shared" si="0"/>
        <v>139</v>
      </c>
      <c r="J30" s="62">
        <v>9508625020</v>
      </c>
      <c r="K30" s="68" t="s">
        <v>99</v>
      </c>
      <c r="L30" s="68" t="s">
        <v>100</v>
      </c>
      <c r="M30" s="68">
        <v>9435721298</v>
      </c>
      <c r="N30" s="68" t="s">
        <v>367</v>
      </c>
      <c r="O30" s="68">
        <v>7854975525</v>
      </c>
      <c r="P30" s="24">
        <v>43600</v>
      </c>
      <c r="Q30" s="18" t="s">
        <v>102</v>
      </c>
      <c r="R30" s="18">
        <v>34</v>
      </c>
      <c r="S30" s="18" t="s">
        <v>78</v>
      </c>
      <c r="T30" s="18"/>
    </row>
    <row r="31" spans="1:20" ht="78.75">
      <c r="A31" s="4">
        <v>27</v>
      </c>
      <c r="B31" s="62" t="s">
        <v>62</v>
      </c>
      <c r="C31" s="76" t="s">
        <v>283</v>
      </c>
      <c r="D31" s="72" t="s">
        <v>89</v>
      </c>
      <c r="E31" s="73" t="s">
        <v>284</v>
      </c>
      <c r="F31" s="73" t="s">
        <v>178</v>
      </c>
      <c r="G31" s="72">
        <v>111</v>
      </c>
      <c r="H31" s="72">
        <v>87</v>
      </c>
      <c r="I31" s="57">
        <f t="shared" si="0"/>
        <v>198</v>
      </c>
      <c r="J31" s="74" t="s">
        <v>368</v>
      </c>
      <c r="K31" s="77" t="s">
        <v>136</v>
      </c>
      <c r="L31" s="77" t="s">
        <v>365</v>
      </c>
      <c r="M31" s="77">
        <v>9864769919</v>
      </c>
      <c r="N31" s="79" t="s">
        <v>369</v>
      </c>
      <c r="O31" s="79">
        <v>9954498192</v>
      </c>
      <c r="P31" s="24">
        <v>43601</v>
      </c>
      <c r="Q31" s="18" t="s">
        <v>112</v>
      </c>
      <c r="R31" s="18">
        <v>33</v>
      </c>
      <c r="S31" s="18" t="s">
        <v>78</v>
      </c>
      <c r="T31" s="18"/>
    </row>
    <row r="32" spans="1:20" ht="78.75">
      <c r="A32" s="4">
        <v>28</v>
      </c>
      <c r="B32" s="86" t="s">
        <v>63</v>
      </c>
      <c r="C32" s="76" t="s">
        <v>283</v>
      </c>
      <c r="D32" s="72" t="s">
        <v>89</v>
      </c>
      <c r="E32" s="73" t="s">
        <v>284</v>
      </c>
      <c r="F32" s="73" t="s">
        <v>178</v>
      </c>
      <c r="G32" s="72">
        <v>119</v>
      </c>
      <c r="H32" s="72">
        <v>98</v>
      </c>
      <c r="I32" s="57">
        <f t="shared" si="0"/>
        <v>217</v>
      </c>
      <c r="J32" s="74" t="s">
        <v>368</v>
      </c>
      <c r="K32" s="77" t="s">
        <v>136</v>
      </c>
      <c r="L32" s="77" t="s">
        <v>365</v>
      </c>
      <c r="M32" s="77">
        <v>9864769919</v>
      </c>
      <c r="N32" s="79" t="s">
        <v>369</v>
      </c>
      <c r="O32" s="79">
        <v>9954498192</v>
      </c>
      <c r="P32" s="24">
        <v>43601</v>
      </c>
      <c r="Q32" s="18" t="s">
        <v>112</v>
      </c>
      <c r="R32" s="18">
        <v>33</v>
      </c>
      <c r="S32" s="18" t="s">
        <v>78</v>
      </c>
      <c r="T32" s="18"/>
    </row>
    <row r="33" spans="1:20">
      <c r="A33" s="4">
        <v>29</v>
      </c>
      <c r="B33" s="62" t="s">
        <v>62</v>
      </c>
      <c r="C33" s="63" t="s">
        <v>285</v>
      </c>
      <c r="D33" s="64" t="s">
        <v>25</v>
      </c>
      <c r="E33" s="65">
        <v>13</v>
      </c>
      <c r="F33" s="65"/>
      <c r="G33" s="66">
        <v>65</v>
      </c>
      <c r="H33" s="66">
        <v>61</v>
      </c>
      <c r="I33" s="57">
        <f t="shared" si="0"/>
        <v>126</v>
      </c>
      <c r="J33" s="62" t="s">
        <v>370</v>
      </c>
      <c r="K33" s="68" t="s">
        <v>330</v>
      </c>
      <c r="L33" s="68" t="s">
        <v>331</v>
      </c>
      <c r="M33" s="68">
        <v>9401725960</v>
      </c>
      <c r="N33" s="68" t="s">
        <v>371</v>
      </c>
      <c r="O33" s="68">
        <v>9508831527</v>
      </c>
      <c r="P33" s="24">
        <v>43602</v>
      </c>
      <c r="Q33" s="18" t="s">
        <v>121</v>
      </c>
      <c r="R33" s="18">
        <v>47</v>
      </c>
      <c r="S33" s="18" t="s">
        <v>78</v>
      </c>
      <c r="T33" s="18"/>
    </row>
    <row r="34" spans="1:20">
      <c r="A34" s="4">
        <v>30</v>
      </c>
      <c r="B34" s="86" t="s">
        <v>63</v>
      </c>
      <c r="C34" s="63" t="s">
        <v>286</v>
      </c>
      <c r="D34" s="64" t="s">
        <v>25</v>
      </c>
      <c r="E34" s="65">
        <v>15</v>
      </c>
      <c r="F34" s="65"/>
      <c r="G34" s="66">
        <v>81</v>
      </c>
      <c r="H34" s="66">
        <v>74</v>
      </c>
      <c r="I34" s="57">
        <f t="shared" si="0"/>
        <v>155</v>
      </c>
      <c r="J34" s="62">
        <v>9678196848</v>
      </c>
      <c r="K34" s="68" t="s">
        <v>330</v>
      </c>
      <c r="L34" s="68" t="s">
        <v>331</v>
      </c>
      <c r="M34" s="68">
        <v>9401725960</v>
      </c>
      <c r="N34" s="68" t="s">
        <v>372</v>
      </c>
      <c r="O34" s="68">
        <v>8011021501</v>
      </c>
      <c r="P34" s="24">
        <v>43602</v>
      </c>
      <c r="Q34" s="18" t="s">
        <v>121</v>
      </c>
      <c r="R34" s="18">
        <v>47</v>
      </c>
      <c r="S34" s="18" t="s">
        <v>78</v>
      </c>
      <c r="T34" s="18"/>
    </row>
    <row r="35" spans="1:20" ht="31.5">
      <c r="A35" s="4">
        <v>31</v>
      </c>
      <c r="B35" s="62" t="s">
        <v>62</v>
      </c>
      <c r="C35" s="72" t="s">
        <v>287</v>
      </c>
      <c r="D35" s="72" t="s">
        <v>89</v>
      </c>
      <c r="E35" s="73" t="s">
        <v>288</v>
      </c>
      <c r="F35" s="73" t="s">
        <v>91</v>
      </c>
      <c r="G35" s="72">
        <v>114</v>
      </c>
      <c r="H35" s="72">
        <v>110</v>
      </c>
      <c r="I35" s="57">
        <f t="shared" si="0"/>
        <v>224</v>
      </c>
      <c r="J35" s="74" t="s">
        <v>373</v>
      </c>
      <c r="K35" s="68" t="s">
        <v>80</v>
      </c>
      <c r="L35" s="68" t="s">
        <v>81</v>
      </c>
      <c r="M35" s="68">
        <v>8812953285</v>
      </c>
      <c r="N35" s="68" t="s">
        <v>374</v>
      </c>
      <c r="O35" s="68">
        <v>8724094869</v>
      </c>
      <c r="P35" s="24">
        <v>43605</v>
      </c>
      <c r="Q35" s="18" t="s">
        <v>77</v>
      </c>
      <c r="R35" s="18">
        <v>34</v>
      </c>
      <c r="S35" s="18" t="s">
        <v>78</v>
      </c>
      <c r="T35" s="18"/>
    </row>
    <row r="36" spans="1:20">
      <c r="A36" s="4">
        <v>32</v>
      </c>
      <c r="B36" s="86" t="s">
        <v>63</v>
      </c>
      <c r="C36" s="63" t="s">
        <v>289</v>
      </c>
      <c r="D36" s="64" t="s">
        <v>25</v>
      </c>
      <c r="E36" s="65">
        <v>273</v>
      </c>
      <c r="F36" s="65"/>
      <c r="G36" s="88">
        <v>77</v>
      </c>
      <c r="H36" s="88">
        <v>65</v>
      </c>
      <c r="I36" s="57">
        <f t="shared" si="0"/>
        <v>142</v>
      </c>
      <c r="J36" s="62">
        <v>9577637659</v>
      </c>
      <c r="K36" s="68" t="s">
        <v>118</v>
      </c>
      <c r="L36" s="68" t="s">
        <v>119</v>
      </c>
      <c r="M36" s="68">
        <v>8761920678</v>
      </c>
      <c r="N36" s="68" t="s">
        <v>375</v>
      </c>
      <c r="O36" s="68">
        <v>7399216172</v>
      </c>
      <c r="P36" s="24">
        <v>43605</v>
      </c>
      <c r="Q36" s="18" t="s">
        <v>77</v>
      </c>
      <c r="R36" s="18">
        <v>8</v>
      </c>
      <c r="S36" s="18" t="s">
        <v>78</v>
      </c>
      <c r="T36" s="18"/>
    </row>
    <row r="37" spans="1:20">
      <c r="A37" s="4">
        <v>33</v>
      </c>
      <c r="B37" s="62" t="s">
        <v>62</v>
      </c>
      <c r="C37" s="63" t="s">
        <v>290</v>
      </c>
      <c r="D37" s="64" t="s">
        <v>25</v>
      </c>
      <c r="E37" s="65">
        <v>86</v>
      </c>
      <c r="F37" s="65"/>
      <c r="G37" s="19">
        <v>56</v>
      </c>
      <c r="H37" s="19">
        <v>55</v>
      </c>
      <c r="I37" s="57">
        <f t="shared" si="0"/>
        <v>111</v>
      </c>
      <c r="J37" s="62" t="s">
        <v>376</v>
      </c>
      <c r="K37" s="68" t="s">
        <v>80</v>
      </c>
      <c r="L37" s="68" t="s">
        <v>81</v>
      </c>
      <c r="M37" s="68">
        <v>8812953285</v>
      </c>
      <c r="N37" s="68" t="s">
        <v>377</v>
      </c>
      <c r="O37" s="68">
        <v>9957274491</v>
      </c>
      <c r="P37" s="24">
        <v>43606</v>
      </c>
      <c r="Q37" s="18" t="s">
        <v>87</v>
      </c>
      <c r="R37" s="18">
        <v>25</v>
      </c>
      <c r="S37" s="18" t="s">
        <v>78</v>
      </c>
      <c r="T37" s="18"/>
    </row>
    <row r="38" spans="1:20" ht="31.5">
      <c r="A38" s="4">
        <v>34</v>
      </c>
      <c r="B38" s="86" t="s">
        <v>63</v>
      </c>
      <c r="C38" s="72" t="s">
        <v>291</v>
      </c>
      <c r="D38" s="72" t="s">
        <v>89</v>
      </c>
      <c r="E38" s="73" t="s">
        <v>292</v>
      </c>
      <c r="F38" s="73" t="s">
        <v>91</v>
      </c>
      <c r="G38" s="72">
        <v>90</v>
      </c>
      <c r="H38" s="72">
        <v>80</v>
      </c>
      <c r="I38" s="57">
        <f t="shared" si="0"/>
        <v>170</v>
      </c>
      <c r="J38" s="74">
        <v>7002236577</v>
      </c>
      <c r="K38" s="68" t="s">
        <v>80</v>
      </c>
      <c r="L38" s="68" t="s">
        <v>81</v>
      </c>
      <c r="M38" s="68">
        <v>8812953285</v>
      </c>
      <c r="N38" s="68" t="s">
        <v>378</v>
      </c>
      <c r="O38" s="68">
        <v>9954250452</v>
      </c>
      <c r="P38" s="24">
        <v>43606</v>
      </c>
      <c r="Q38" s="18" t="s">
        <v>87</v>
      </c>
      <c r="R38" s="18">
        <v>27</v>
      </c>
      <c r="S38" s="18" t="s">
        <v>78</v>
      </c>
      <c r="T38" s="18"/>
    </row>
    <row r="39" spans="1:20">
      <c r="A39" s="4">
        <v>35</v>
      </c>
      <c r="B39" s="62" t="s">
        <v>62</v>
      </c>
      <c r="C39" s="63" t="s">
        <v>293</v>
      </c>
      <c r="D39" s="64" t="s">
        <v>25</v>
      </c>
      <c r="E39" s="65">
        <v>165</v>
      </c>
      <c r="F39" s="65"/>
      <c r="G39" s="66">
        <v>64</v>
      </c>
      <c r="H39" s="66">
        <v>66</v>
      </c>
      <c r="I39" s="57">
        <f t="shared" si="0"/>
        <v>130</v>
      </c>
      <c r="J39" s="62">
        <v>9859525369</v>
      </c>
      <c r="K39" s="68" t="s">
        <v>123</v>
      </c>
      <c r="L39" s="68" t="s">
        <v>124</v>
      </c>
      <c r="M39" s="68">
        <v>9577022858</v>
      </c>
      <c r="N39" s="68" t="s">
        <v>379</v>
      </c>
      <c r="O39" s="68">
        <v>9957769702</v>
      </c>
      <c r="P39" s="24">
        <v>43607</v>
      </c>
      <c r="Q39" s="18" t="s">
        <v>102</v>
      </c>
      <c r="R39" s="18">
        <v>47</v>
      </c>
      <c r="S39" s="18" t="s">
        <v>78</v>
      </c>
      <c r="T39" s="18"/>
    </row>
    <row r="40" spans="1:20" ht="31.5">
      <c r="A40" s="4">
        <v>36</v>
      </c>
      <c r="B40" s="86" t="s">
        <v>63</v>
      </c>
      <c r="C40" s="72" t="s">
        <v>294</v>
      </c>
      <c r="D40" s="72" t="s">
        <v>89</v>
      </c>
      <c r="E40" s="73" t="s">
        <v>295</v>
      </c>
      <c r="F40" s="73" t="s">
        <v>91</v>
      </c>
      <c r="G40" s="72">
        <v>75</v>
      </c>
      <c r="H40" s="72">
        <v>73</v>
      </c>
      <c r="I40" s="57">
        <f t="shared" si="0"/>
        <v>148</v>
      </c>
      <c r="J40" s="74" t="s">
        <v>380</v>
      </c>
      <c r="K40" s="68" t="s">
        <v>118</v>
      </c>
      <c r="L40" s="68" t="s">
        <v>354</v>
      </c>
      <c r="M40" s="68">
        <v>9508795256</v>
      </c>
      <c r="N40" s="68" t="s">
        <v>355</v>
      </c>
      <c r="O40" s="68">
        <v>9957253738</v>
      </c>
      <c r="P40" s="24">
        <v>43607</v>
      </c>
      <c r="Q40" s="18" t="s">
        <v>102</v>
      </c>
      <c r="R40" s="18">
        <v>8</v>
      </c>
      <c r="S40" s="18" t="s">
        <v>78</v>
      </c>
      <c r="T40" s="18"/>
    </row>
    <row r="41" spans="1:20">
      <c r="A41" s="4">
        <v>37</v>
      </c>
      <c r="B41" s="62" t="s">
        <v>62</v>
      </c>
      <c r="C41" s="71" t="s">
        <v>296</v>
      </c>
      <c r="D41" s="72" t="s">
        <v>89</v>
      </c>
      <c r="E41" s="62"/>
      <c r="F41" s="62" t="s">
        <v>91</v>
      </c>
      <c r="G41" s="62">
        <v>61</v>
      </c>
      <c r="H41" s="62">
        <v>42</v>
      </c>
      <c r="I41" s="57">
        <f t="shared" si="0"/>
        <v>103</v>
      </c>
      <c r="J41" s="62">
        <v>8011849139</v>
      </c>
      <c r="K41" s="68" t="s">
        <v>218</v>
      </c>
      <c r="L41" s="68" t="s">
        <v>219</v>
      </c>
      <c r="M41" s="68">
        <v>9957097833</v>
      </c>
      <c r="N41" s="68" t="s">
        <v>381</v>
      </c>
      <c r="O41" s="68">
        <v>9954007159</v>
      </c>
      <c r="P41" s="24">
        <v>43608</v>
      </c>
      <c r="Q41" s="18" t="s">
        <v>112</v>
      </c>
      <c r="R41" s="18">
        <v>56</v>
      </c>
      <c r="S41" s="18" t="s">
        <v>78</v>
      </c>
      <c r="T41" s="18"/>
    </row>
    <row r="42" spans="1:20">
      <c r="A42" s="4">
        <v>38</v>
      </c>
      <c r="B42" s="86" t="s">
        <v>63</v>
      </c>
      <c r="C42" s="71" t="s">
        <v>297</v>
      </c>
      <c r="D42" s="72" t="s">
        <v>89</v>
      </c>
      <c r="E42" s="62"/>
      <c r="F42" s="62" t="s">
        <v>91</v>
      </c>
      <c r="G42" s="62">
        <v>53</v>
      </c>
      <c r="H42" s="62">
        <v>45</v>
      </c>
      <c r="I42" s="57">
        <f t="shared" si="0"/>
        <v>98</v>
      </c>
      <c r="J42" s="62">
        <v>9613653036</v>
      </c>
      <c r="K42" s="68" t="s">
        <v>218</v>
      </c>
      <c r="L42" s="68" t="s">
        <v>219</v>
      </c>
      <c r="M42" s="68">
        <v>9957097833</v>
      </c>
      <c r="N42" s="68" t="s">
        <v>381</v>
      </c>
      <c r="O42" s="68">
        <v>9954007159</v>
      </c>
      <c r="P42" s="24">
        <v>43608</v>
      </c>
      <c r="Q42" s="18" t="s">
        <v>112</v>
      </c>
      <c r="R42" s="18">
        <v>56</v>
      </c>
      <c r="S42" s="18" t="s">
        <v>78</v>
      </c>
      <c r="T42" s="18"/>
    </row>
    <row r="43" spans="1:20" ht="31.5">
      <c r="A43" s="4">
        <v>39</v>
      </c>
      <c r="B43" s="62" t="s">
        <v>62</v>
      </c>
      <c r="C43" s="72" t="s">
        <v>298</v>
      </c>
      <c r="D43" s="72" t="s">
        <v>89</v>
      </c>
      <c r="E43" s="73" t="s">
        <v>299</v>
      </c>
      <c r="F43" s="73" t="s">
        <v>91</v>
      </c>
      <c r="G43" s="72">
        <v>83</v>
      </c>
      <c r="H43" s="72">
        <v>80</v>
      </c>
      <c r="I43" s="57">
        <f t="shared" si="0"/>
        <v>163</v>
      </c>
      <c r="J43" s="74" t="s">
        <v>382</v>
      </c>
      <c r="K43" s="68" t="s">
        <v>344</v>
      </c>
      <c r="L43" s="68" t="s">
        <v>345</v>
      </c>
      <c r="M43" s="68">
        <v>9954835305</v>
      </c>
      <c r="N43" s="68" t="s">
        <v>346</v>
      </c>
      <c r="O43" s="68">
        <v>8471916742</v>
      </c>
      <c r="P43" s="24">
        <v>43609</v>
      </c>
      <c r="Q43" s="18" t="s">
        <v>121</v>
      </c>
      <c r="R43" s="18">
        <v>38</v>
      </c>
      <c r="S43" s="18" t="s">
        <v>78</v>
      </c>
      <c r="T43" s="18"/>
    </row>
    <row r="44" spans="1:20">
      <c r="A44" s="4">
        <v>40</v>
      </c>
      <c r="B44" s="86" t="s">
        <v>63</v>
      </c>
      <c r="C44" s="63" t="s">
        <v>300</v>
      </c>
      <c r="D44" s="64" t="s">
        <v>25</v>
      </c>
      <c r="E44" s="65">
        <v>170</v>
      </c>
      <c r="F44" s="65"/>
      <c r="G44" s="66">
        <v>68</v>
      </c>
      <c r="H44" s="66">
        <v>56</v>
      </c>
      <c r="I44" s="57">
        <f t="shared" si="0"/>
        <v>124</v>
      </c>
      <c r="J44" s="62">
        <v>8812942252</v>
      </c>
      <c r="K44" s="68" t="s">
        <v>123</v>
      </c>
      <c r="L44" s="68" t="s">
        <v>124</v>
      </c>
      <c r="M44" s="68">
        <v>9577022858</v>
      </c>
      <c r="N44" s="68" t="s">
        <v>383</v>
      </c>
      <c r="O44" s="68">
        <v>8011163404</v>
      </c>
      <c r="P44" s="24">
        <v>43609</v>
      </c>
      <c r="Q44" s="18" t="s">
        <v>121</v>
      </c>
      <c r="R44" s="18">
        <v>57</v>
      </c>
      <c r="S44" s="18" t="s">
        <v>78</v>
      </c>
      <c r="T44" s="18"/>
    </row>
    <row r="45" spans="1:20" ht="63">
      <c r="A45" s="4">
        <v>41</v>
      </c>
      <c r="B45" s="62" t="s">
        <v>62</v>
      </c>
      <c r="C45" s="76" t="s">
        <v>301</v>
      </c>
      <c r="D45" s="72" t="s">
        <v>89</v>
      </c>
      <c r="E45" s="73" t="s">
        <v>302</v>
      </c>
      <c r="F45" s="73" t="s">
        <v>131</v>
      </c>
      <c r="G45" s="72">
        <v>90</v>
      </c>
      <c r="H45" s="72">
        <v>80</v>
      </c>
      <c r="I45" s="57">
        <f t="shared" si="0"/>
        <v>170</v>
      </c>
      <c r="J45" s="74" t="s">
        <v>384</v>
      </c>
      <c r="K45" s="68" t="s">
        <v>218</v>
      </c>
      <c r="L45" s="68" t="s">
        <v>219</v>
      </c>
      <c r="M45" s="68">
        <v>9957097833</v>
      </c>
      <c r="N45" s="68" t="s">
        <v>220</v>
      </c>
      <c r="O45" s="68">
        <v>9678133083</v>
      </c>
      <c r="P45" s="24">
        <v>43610</v>
      </c>
      <c r="Q45" s="18" t="s">
        <v>128</v>
      </c>
      <c r="R45" s="18">
        <v>46</v>
      </c>
      <c r="S45" s="18" t="s">
        <v>78</v>
      </c>
      <c r="T45" s="18"/>
    </row>
    <row r="46" spans="1:20" ht="63">
      <c r="A46" s="4">
        <v>42</v>
      </c>
      <c r="B46" s="86" t="s">
        <v>63</v>
      </c>
      <c r="C46" s="76" t="s">
        <v>301</v>
      </c>
      <c r="D46" s="72" t="s">
        <v>89</v>
      </c>
      <c r="E46" s="73" t="s">
        <v>302</v>
      </c>
      <c r="F46" s="73" t="s">
        <v>131</v>
      </c>
      <c r="G46" s="66">
        <v>64</v>
      </c>
      <c r="H46" s="66">
        <v>66</v>
      </c>
      <c r="I46" s="57">
        <f t="shared" si="0"/>
        <v>130</v>
      </c>
      <c r="J46" s="74" t="s">
        <v>384</v>
      </c>
      <c r="K46" s="68" t="s">
        <v>218</v>
      </c>
      <c r="L46" s="68" t="s">
        <v>219</v>
      </c>
      <c r="M46" s="68">
        <v>9957097833</v>
      </c>
      <c r="N46" s="68" t="s">
        <v>220</v>
      </c>
      <c r="O46" s="68">
        <v>9678133083</v>
      </c>
      <c r="P46" s="24">
        <v>43610</v>
      </c>
      <c r="Q46" s="18" t="s">
        <v>128</v>
      </c>
      <c r="R46" s="18">
        <v>46</v>
      </c>
      <c r="S46" s="18" t="s">
        <v>78</v>
      </c>
      <c r="T46" s="18"/>
    </row>
    <row r="47" spans="1:20" ht="31.5">
      <c r="A47" s="4">
        <v>43</v>
      </c>
      <c r="B47" s="86" t="s">
        <v>63</v>
      </c>
      <c r="C47" s="89" t="s">
        <v>303</v>
      </c>
      <c r="D47" s="72" t="s">
        <v>89</v>
      </c>
      <c r="E47" s="73" t="s">
        <v>304</v>
      </c>
      <c r="F47" s="73" t="s">
        <v>91</v>
      </c>
      <c r="G47" s="83">
        <v>56</v>
      </c>
      <c r="H47" s="83">
        <v>50</v>
      </c>
      <c r="I47" s="57">
        <f t="shared" si="0"/>
        <v>106</v>
      </c>
      <c r="J47" s="83">
        <v>9859105368</v>
      </c>
      <c r="K47" s="68" t="s">
        <v>385</v>
      </c>
      <c r="L47" s="68" t="s">
        <v>386</v>
      </c>
      <c r="M47" s="68">
        <v>9954734139</v>
      </c>
      <c r="N47" s="68" t="s">
        <v>387</v>
      </c>
      <c r="O47" s="68">
        <v>8011033854</v>
      </c>
      <c r="P47" s="24">
        <v>43612</v>
      </c>
      <c r="Q47" s="18" t="s">
        <v>77</v>
      </c>
      <c r="R47" s="18">
        <v>12</v>
      </c>
      <c r="S47" s="18" t="s">
        <v>78</v>
      </c>
      <c r="T47" s="18"/>
    </row>
    <row r="48" spans="1:20" ht="31.5">
      <c r="A48" s="4">
        <v>44</v>
      </c>
      <c r="B48" s="62" t="s">
        <v>62</v>
      </c>
      <c r="C48" s="89" t="s">
        <v>305</v>
      </c>
      <c r="D48" s="72" t="s">
        <v>89</v>
      </c>
      <c r="E48" s="73" t="s">
        <v>304</v>
      </c>
      <c r="F48" s="73" t="s">
        <v>178</v>
      </c>
      <c r="G48" s="83">
        <v>51</v>
      </c>
      <c r="H48" s="83">
        <v>40</v>
      </c>
      <c r="I48" s="57">
        <f t="shared" si="0"/>
        <v>91</v>
      </c>
      <c r="J48" s="83">
        <v>9954096931</v>
      </c>
      <c r="K48" s="68" t="s">
        <v>385</v>
      </c>
      <c r="L48" s="68" t="s">
        <v>386</v>
      </c>
      <c r="M48" s="68">
        <v>9954734139</v>
      </c>
      <c r="N48" s="68" t="s">
        <v>387</v>
      </c>
      <c r="O48" s="68">
        <v>8011033854</v>
      </c>
      <c r="P48" s="24">
        <v>43612</v>
      </c>
      <c r="Q48" s="18" t="s">
        <v>77</v>
      </c>
      <c r="R48" s="18">
        <v>12</v>
      </c>
      <c r="S48" s="18" t="s">
        <v>78</v>
      </c>
      <c r="T48" s="18"/>
    </row>
    <row r="49" spans="1:20" ht="47.25">
      <c r="A49" s="4">
        <v>45</v>
      </c>
      <c r="B49" s="86" t="s">
        <v>63</v>
      </c>
      <c r="C49" s="72" t="s">
        <v>306</v>
      </c>
      <c r="D49" s="72" t="s">
        <v>89</v>
      </c>
      <c r="E49" s="73" t="s">
        <v>307</v>
      </c>
      <c r="F49" s="73" t="s">
        <v>91</v>
      </c>
      <c r="G49" s="72">
        <v>68</v>
      </c>
      <c r="H49" s="72">
        <v>60</v>
      </c>
      <c r="I49" s="57">
        <f t="shared" si="0"/>
        <v>128</v>
      </c>
      <c r="J49" s="74" t="s">
        <v>388</v>
      </c>
      <c r="K49" s="68" t="s">
        <v>362</v>
      </c>
      <c r="L49" s="68" t="s">
        <v>363</v>
      </c>
      <c r="M49" s="68">
        <v>9401725984</v>
      </c>
      <c r="N49" s="68" t="s">
        <v>389</v>
      </c>
      <c r="O49" s="68">
        <v>8011843003</v>
      </c>
      <c r="P49" s="24">
        <v>43613</v>
      </c>
      <c r="Q49" s="18" t="s">
        <v>87</v>
      </c>
      <c r="R49" s="18">
        <v>28</v>
      </c>
      <c r="S49" s="18" t="s">
        <v>78</v>
      </c>
      <c r="T49" s="18"/>
    </row>
    <row r="50" spans="1:20" ht="31.5">
      <c r="A50" s="4">
        <v>46</v>
      </c>
      <c r="B50" s="62" t="s">
        <v>62</v>
      </c>
      <c r="C50" s="89" t="s">
        <v>308</v>
      </c>
      <c r="D50" s="72" t="s">
        <v>89</v>
      </c>
      <c r="E50" s="73" t="s">
        <v>304</v>
      </c>
      <c r="F50" s="73" t="s">
        <v>91</v>
      </c>
      <c r="G50" s="83">
        <v>75</v>
      </c>
      <c r="H50" s="83">
        <v>64</v>
      </c>
      <c r="I50" s="57">
        <f t="shared" si="0"/>
        <v>139</v>
      </c>
      <c r="J50" s="83" t="s">
        <v>390</v>
      </c>
      <c r="K50" s="68" t="s">
        <v>385</v>
      </c>
      <c r="L50" s="68" t="s">
        <v>386</v>
      </c>
      <c r="M50" s="68">
        <v>9954734139</v>
      </c>
      <c r="N50" s="68" t="s">
        <v>391</v>
      </c>
      <c r="O50" s="68">
        <v>9678137136</v>
      </c>
      <c r="P50" s="24">
        <v>43613</v>
      </c>
      <c r="Q50" s="18" t="s">
        <v>87</v>
      </c>
      <c r="R50" s="18">
        <v>7</v>
      </c>
      <c r="S50" s="18" t="s">
        <v>78</v>
      </c>
      <c r="T50" s="18"/>
    </row>
    <row r="51" spans="1:20" ht="31.5">
      <c r="A51" s="4">
        <v>47</v>
      </c>
      <c r="B51" s="86" t="s">
        <v>62</v>
      </c>
      <c r="C51" s="72" t="s">
        <v>309</v>
      </c>
      <c r="D51" s="72" t="s">
        <v>89</v>
      </c>
      <c r="E51" s="73" t="s">
        <v>310</v>
      </c>
      <c r="F51" s="73" t="s">
        <v>255</v>
      </c>
      <c r="G51" s="72">
        <v>51</v>
      </c>
      <c r="H51" s="72">
        <v>47</v>
      </c>
      <c r="I51" s="57">
        <f t="shared" si="0"/>
        <v>98</v>
      </c>
      <c r="J51" s="74" t="s">
        <v>392</v>
      </c>
      <c r="K51" s="68" t="s">
        <v>393</v>
      </c>
      <c r="L51" s="85" t="s">
        <v>394</v>
      </c>
      <c r="M51" s="66">
        <v>9613602259</v>
      </c>
      <c r="N51" s="68" t="s">
        <v>395</v>
      </c>
      <c r="O51" s="68">
        <v>7896013669</v>
      </c>
      <c r="P51" s="24">
        <v>43614</v>
      </c>
      <c r="Q51" s="74" t="s">
        <v>102</v>
      </c>
      <c r="R51" s="94">
        <v>32</v>
      </c>
      <c r="S51" s="94" t="s">
        <v>206</v>
      </c>
      <c r="T51" s="18"/>
    </row>
    <row r="52" spans="1:20" ht="47.25">
      <c r="A52" s="4">
        <v>48</v>
      </c>
      <c r="B52" s="86" t="s">
        <v>63</v>
      </c>
      <c r="C52" s="72" t="s">
        <v>311</v>
      </c>
      <c r="D52" s="72" t="s">
        <v>89</v>
      </c>
      <c r="E52" s="73" t="s">
        <v>312</v>
      </c>
      <c r="F52" s="73" t="s">
        <v>255</v>
      </c>
      <c r="G52" s="72">
        <v>29</v>
      </c>
      <c r="H52" s="72">
        <v>27</v>
      </c>
      <c r="I52" s="57">
        <f t="shared" si="0"/>
        <v>56</v>
      </c>
      <c r="J52" s="74" t="s">
        <v>396</v>
      </c>
      <c r="K52" s="68" t="s">
        <v>393</v>
      </c>
      <c r="L52" s="85" t="s">
        <v>394</v>
      </c>
      <c r="M52" s="66">
        <v>9613602259</v>
      </c>
      <c r="N52" s="68" t="s">
        <v>395</v>
      </c>
      <c r="O52" s="68">
        <v>7896013669</v>
      </c>
      <c r="P52" s="24">
        <v>43614</v>
      </c>
      <c r="Q52" s="74" t="s">
        <v>102</v>
      </c>
      <c r="R52" s="94">
        <v>34</v>
      </c>
      <c r="S52" s="94" t="s">
        <v>206</v>
      </c>
      <c r="T52" s="18"/>
    </row>
    <row r="53" spans="1:20" ht="31.5">
      <c r="A53" s="4">
        <v>49</v>
      </c>
      <c r="B53" s="86" t="s">
        <v>62</v>
      </c>
      <c r="C53" s="72" t="s">
        <v>313</v>
      </c>
      <c r="D53" s="72" t="s">
        <v>89</v>
      </c>
      <c r="E53" s="73" t="s">
        <v>314</v>
      </c>
      <c r="F53" s="73" t="s">
        <v>131</v>
      </c>
      <c r="G53" s="72">
        <v>67</v>
      </c>
      <c r="H53" s="72">
        <v>58</v>
      </c>
      <c r="I53" s="57">
        <f t="shared" si="0"/>
        <v>125</v>
      </c>
      <c r="J53" s="74">
        <v>9854451681</v>
      </c>
      <c r="K53" s="68" t="s">
        <v>330</v>
      </c>
      <c r="L53" s="68" t="s">
        <v>331</v>
      </c>
      <c r="M53" s="68">
        <v>9401725960</v>
      </c>
      <c r="N53" s="68" t="s">
        <v>372</v>
      </c>
      <c r="O53" s="68">
        <v>8011021501</v>
      </c>
      <c r="P53" s="24">
        <v>43615</v>
      </c>
      <c r="Q53" s="74" t="s">
        <v>112</v>
      </c>
      <c r="R53" s="94">
        <v>54</v>
      </c>
      <c r="S53" s="94" t="s">
        <v>78</v>
      </c>
      <c r="T53" s="18"/>
    </row>
    <row r="54" spans="1:20" ht="31.5">
      <c r="A54" s="4">
        <v>50</v>
      </c>
      <c r="B54" s="86" t="s">
        <v>63</v>
      </c>
      <c r="C54" s="72" t="s">
        <v>315</v>
      </c>
      <c r="D54" s="72" t="s">
        <v>89</v>
      </c>
      <c r="E54" s="73" t="s">
        <v>316</v>
      </c>
      <c r="F54" s="73" t="s">
        <v>91</v>
      </c>
      <c r="G54" s="72">
        <v>27</v>
      </c>
      <c r="H54" s="72">
        <v>29</v>
      </c>
      <c r="I54" s="57">
        <f t="shared" si="0"/>
        <v>56</v>
      </c>
      <c r="J54" s="74">
        <v>9401667664</v>
      </c>
      <c r="K54" s="68" t="s">
        <v>218</v>
      </c>
      <c r="L54" s="68" t="s">
        <v>219</v>
      </c>
      <c r="M54" s="68">
        <v>9957097833</v>
      </c>
      <c r="N54" s="68" t="s">
        <v>397</v>
      </c>
      <c r="O54" s="68">
        <v>8822684446</v>
      </c>
      <c r="P54" s="24">
        <v>43615</v>
      </c>
      <c r="Q54" s="74" t="s">
        <v>112</v>
      </c>
      <c r="R54" s="94">
        <v>49</v>
      </c>
      <c r="S54" s="94" t="s">
        <v>78</v>
      </c>
      <c r="T54" s="18"/>
    </row>
    <row r="55" spans="1:20" ht="31.5">
      <c r="A55" s="4">
        <v>51</v>
      </c>
      <c r="B55" s="86" t="s">
        <v>63</v>
      </c>
      <c r="C55" s="72" t="s">
        <v>317</v>
      </c>
      <c r="D55" s="72" t="s">
        <v>89</v>
      </c>
      <c r="E55" s="90" t="s">
        <v>318</v>
      </c>
      <c r="F55" s="90" t="s">
        <v>91</v>
      </c>
      <c r="G55" s="72">
        <v>49</v>
      </c>
      <c r="H55" s="72">
        <v>44</v>
      </c>
      <c r="I55" s="57">
        <f t="shared" si="0"/>
        <v>93</v>
      </c>
      <c r="J55" s="74" t="s">
        <v>398</v>
      </c>
      <c r="K55" s="68" t="s">
        <v>399</v>
      </c>
      <c r="L55" s="68" t="s">
        <v>331</v>
      </c>
      <c r="M55" s="68">
        <v>9864734159</v>
      </c>
      <c r="N55" s="68" t="s">
        <v>400</v>
      </c>
      <c r="O55" s="68">
        <v>9085629393</v>
      </c>
      <c r="P55" s="24">
        <v>43615</v>
      </c>
      <c r="Q55" s="74" t="s">
        <v>112</v>
      </c>
      <c r="R55" s="94">
        <v>56</v>
      </c>
      <c r="S55" s="94" t="s">
        <v>78</v>
      </c>
      <c r="T55" s="18"/>
    </row>
    <row r="56" spans="1:20" ht="31.5">
      <c r="A56" s="4">
        <v>52</v>
      </c>
      <c r="B56" s="86" t="s">
        <v>62</v>
      </c>
      <c r="C56" s="72" t="s">
        <v>319</v>
      </c>
      <c r="D56" s="72" t="s">
        <v>89</v>
      </c>
      <c r="E56" s="73" t="s">
        <v>320</v>
      </c>
      <c r="F56" s="73" t="s">
        <v>91</v>
      </c>
      <c r="G56" s="72">
        <v>95</v>
      </c>
      <c r="H56" s="72">
        <v>90</v>
      </c>
      <c r="I56" s="57">
        <f t="shared" si="0"/>
        <v>185</v>
      </c>
      <c r="J56" s="74" t="s">
        <v>401</v>
      </c>
      <c r="K56" s="68" t="s">
        <v>109</v>
      </c>
      <c r="L56" s="68" t="s">
        <v>110</v>
      </c>
      <c r="M56" s="66">
        <v>8822578906</v>
      </c>
      <c r="N56" s="68" t="s">
        <v>111</v>
      </c>
      <c r="O56" s="68">
        <v>9954103422</v>
      </c>
      <c r="P56" s="24">
        <v>43616</v>
      </c>
      <c r="Q56" s="74" t="s">
        <v>121</v>
      </c>
      <c r="R56" s="94">
        <v>6</v>
      </c>
      <c r="S56" s="94" t="s">
        <v>78</v>
      </c>
      <c r="T56" s="18"/>
    </row>
    <row r="57" spans="1:20" ht="31.5">
      <c r="A57" s="4">
        <v>53</v>
      </c>
      <c r="B57" s="86" t="s">
        <v>63</v>
      </c>
      <c r="C57" s="72" t="s">
        <v>321</v>
      </c>
      <c r="D57" s="72" t="s">
        <v>89</v>
      </c>
      <c r="E57" s="73" t="s">
        <v>322</v>
      </c>
      <c r="F57" s="73" t="s">
        <v>91</v>
      </c>
      <c r="G57" s="72">
        <v>49</v>
      </c>
      <c r="H57" s="72">
        <v>45</v>
      </c>
      <c r="I57" s="57">
        <f t="shared" si="0"/>
        <v>94</v>
      </c>
      <c r="J57" s="74" t="s">
        <v>402</v>
      </c>
      <c r="K57" s="68" t="s">
        <v>218</v>
      </c>
      <c r="L57" s="68" t="s">
        <v>219</v>
      </c>
      <c r="M57" s="68">
        <v>9957097833</v>
      </c>
      <c r="N57" s="68" t="s">
        <v>397</v>
      </c>
      <c r="O57" s="68">
        <v>8822684446</v>
      </c>
      <c r="P57" s="24">
        <v>43616</v>
      </c>
      <c r="Q57" s="74" t="s">
        <v>121</v>
      </c>
      <c r="R57" s="94">
        <v>53</v>
      </c>
      <c r="S57" s="94" t="s">
        <v>78</v>
      </c>
      <c r="T57" s="18"/>
    </row>
    <row r="58" spans="1:20">
      <c r="A58" s="4">
        <v>54</v>
      </c>
      <c r="B58" s="91"/>
      <c r="C58" s="91"/>
      <c r="D58" s="92"/>
      <c r="E58" s="92"/>
      <c r="F58" s="92"/>
      <c r="G58" s="92"/>
      <c r="H58" s="92"/>
      <c r="I58" s="57">
        <f t="shared" si="0"/>
        <v>0</v>
      </c>
      <c r="J58" s="92"/>
      <c r="K58" s="92"/>
      <c r="L58" s="91"/>
      <c r="M58" s="92"/>
      <c r="N58" s="91"/>
      <c r="O58" s="92"/>
      <c r="P58" s="95"/>
      <c r="Q58" s="92"/>
      <c r="R58" s="92"/>
      <c r="S58" s="92"/>
      <c r="T58" s="18"/>
    </row>
    <row r="59" spans="1:20">
      <c r="A59" s="4">
        <v>55</v>
      </c>
      <c r="B59" s="91"/>
      <c r="C59" s="91"/>
      <c r="D59" s="92"/>
      <c r="E59" s="92"/>
      <c r="F59" s="92"/>
      <c r="G59" s="92"/>
      <c r="H59" s="92"/>
      <c r="I59" s="57">
        <f t="shared" si="0"/>
        <v>0</v>
      </c>
      <c r="J59" s="18"/>
      <c r="K59" s="18"/>
      <c r="L59" s="18"/>
      <c r="M59" s="18"/>
      <c r="N59" s="18"/>
      <c r="O59" s="18"/>
      <c r="P59" s="24"/>
      <c r="Q59" s="18"/>
      <c r="R59" s="18"/>
      <c r="S59" s="18"/>
      <c r="T59" s="18"/>
    </row>
    <row r="60" spans="1:20">
      <c r="A60" s="4">
        <v>56</v>
      </c>
      <c r="B60" s="91"/>
      <c r="C60" s="91"/>
      <c r="D60" s="92"/>
      <c r="E60" s="92"/>
      <c r="F60" s="92"/>
      <c r="G60" s="92"/>
      <c r="H60" s="92"/>
      <c r="I60" s="57">
        <f t="shared" si="0"/>
        <v>0</v>
      </c>
      <c r="J60" s="18"/>
      <c r="K60" s="18"/>
      <c r="L60" s="18"/>
      <c r="M60" s="18"/>
      <c r="N60" s="18"/>
      <c r="O60" s="18"/>
      <c r="P60" s="24"/>
      <c r="Q60" s="18"/>
      <c r="R60" s="18"/>
      <c r="S60" s="18"/>
      <c r="T60" s="18"/>
    </row>
    <row r="61" spans="1:20">
      <c r="A61" s="4">
        <v>57</v>
      </c>
      <c r="B61" s="91"/>
      <c r="C61" s="91"/>
      <c r="D61" s="92"/>
      <c r="E61" s="92"/>
      <c r="F61" s="92"/>
      <c r="G61" s="92"/>
      <c r="H61" s="92"/>
      <c r="I61" s="57">
        <f t="shared" si="0"/>
        <v>0</v>
      </c>
      <c r="J61" s="55"/>
      <c r="K61" s="55"/>
      <c r="L61" s="55"/>
      <c r="M61" s="55"/>
      <c r="N61" s="55"/>
      <c r="O61" s="55"/>
      <c r="P61" s="24"/>
      <c r="Q61" s="18"/>
      <c r="R61" s="18"/>
      <c r="S61" s="18"/>
      <c r="T61" s="18"/>
    </row>
    <row r="62" spans="1:20">
      <c r="A62" s="4">
        <v>58</v>
      </c>
      <c r="B62" s="91"/>
      <c r="C62" s="91"/>
      <c r="D62" s="92"/>
      <c r="E62" s="92"/>
      <c r="F62" s="92"/>
      <c r="G62" s="92"/>
      <c r="H62" s="92"/>
      <c r="I62" s="57">
        <f t="shared" si="0"/>
        <v>0</v>
      </c>
      <c r="J62" s="18"/>
      <c r="K62" s="18"/>
      <c r="L62" s="18"/>
      <c r="M62" s="18"/>
      <c r="N62" s="18"/>
      <c r="O62" s="18"/>
      <c r="P62" s="24"/>
      <c r="Q62" s="18"/>
      <c r="R62" s="18"/>
      <c r="S62" s="18"/>
      <c r="T62" s="18"/>
    </row>
    <row r="63" spans="1:20">
      <c r="A63" s="4">
        <v>59</v>
      </c>
      <c r="B63" s="91"/>
      <c r="C63" s="91"/>
      <c r="D63" s="92"/>
      <c r="E63" s="92"/>
      <c r="F63" s="92"/>
      <c r="G63" s="93"/>
      <c r="H63" s="93"/>
      <c r="I63" s="57">
        <f t="shared" si="0"/>
        <v>0</v>
      </c>
      <c r="J63" s="18"/>
      <c r="K63" s="18"/>
      <c r="L63" s="18"/>
      <c r="M63" s="18"/>
      <c r="N63" s="18"/>
      <c r="O63" s="18"/>
      <c r="P63" s="24"/>
      <c r="Q63" s="18"/>
      <c r="R63" s="18"/>
      <c r="S63" s="18"/>
      <c r="T63" s="18"/>
    </row>
    <row r="64" spans="1:20">
      <c r="A64" s="4">
        <v>60</v>
      </c>
      <c r="B64" s="91"/>
      <c r="C64" s="91"/>
      <c r="D64" s="92"/>
      <c r="E64" s="92"/>
      <c r="F64" s="92"/>
      <c r="G64" s="92"/>
      <c r="H64" s="92"/>
      <c r="I64" s="57">
        <f t="shared" si="0"/>
        <v>0</v>
      </c>
      <c r="J64" s="18"/>
      <c r="K64" s="18"/>
      <c r="L64" s="18"/>
      <c r="M64" s="18"/>
      <c r="N64" s="18"/>
      <c r="O64" s="18"/>
      <c r="P64" s="24"/>
      <c r="Q64" s="18"/>
      <c r="R64" s="18"/>
      <c r="S64" s="18"/>
      <c r="T64" s="18"/>
    </row>
    <row r="65" spans="1:20">
      <c r="A65" s="4">
        <v>61</v>
      </c>
      <c r="B65" s="91"/>
      <c r="C65" s="91"/>
      <c r="D65" s="92"/>
      <c r="E65" s="92"/>
      <c r="F65" s="92"/>
      <c r="G65" s="92"/>
      <c r="H65" s="92"/>
      <c r="I65" s="57">
        <f t="shared" si="0"/>
        <v>0</v>
      </c>
      <c r="J65" s="18"/>
      <c r="K65" s="18"/>
      <c r="L65" s="18"/>
      <c r="M65" s="18"/>
      <c r="N65" s="18"/>
      <c r="O65" s="18"/>
      <c r="P65" s="24"/>
      <c r="Q65" s="18"/>
      <c r="R65" s="18"/>
      <c r="S65" s="18"/>
      <c r="T65" s="18"/>
    </row>
    <row r="66" spans="1:20">
      <c r="A66" s="4">
        <v>62</v>
      </c>
      <c r="B66" s="91"/>
      <c r="C66" s="91"/>
      <c r="D66" s="92"/>
      <c r="E66" s="92"/>
      <c r="F66" s="92"/>
      <c r="G66" s="92"/>
      <c r="H66" s="92"/>
      <c r="I66" s="57">
        <f t="shared" si="0"/>
        <v>0</v>
      </c>
      <c r="J66" s="18"/>
      <c r="K66" s="18"/>
      <c r="L66" s="18"/>
      <c r="M66" s="18"/>
      <c r="N66" s="18"/>
      <c r="O66" s="18"/>
      <c r="P66" s="24"/>
      <c r="Q66" s="18"/>
      <c r="R66" s="18"/>
      <c r="S66" s="18"/>
      <c r="T66" s="18"/>
    </row>
    <row r="67" spans="1:20">
      <c r="A67" s="4">
        <v>63</v>
      </c>
      <c r="B67" s="91"/>
      <c r="C67" s="91"/>
      <c r="D67" s="92"/>
      <c r="E67" s="92"/>
      <c r="F67" s="92"/>
      <c r="G67" s="92"/>
      <c r="H67" s="92"/>
      <c r="I67" s="57">
        <f t="shared" si="0"/>
        <v>0</v>
      </c>
      <c r="J67" s="18"/>
      <c r="K67" s="18"/>
      <c r="L67" s="18"/>
      <c r="M67" s="18"/>
      <c r="N67" s="18"/>
      <c r="O67" s="18"/>
      <c r="P67" s="24"/>
      <c r="Q67" s="18"/>
      <c r="R67" s="18"/>
      <c r="S67" s="18"/>
      <c r="T67" s="18"/>
    </row>
    <row r="68" spans="1:20">
      <c r="A68" s="4">
        <v>64</v>
      </c>
      <c r="B68" s="91"/>
      <c r="C68" s="91"/>
      <c r="D68" s="92"/>
      <c r="E68" s="92"/>
      <c r="F68" s="92"/>
      <c r="G68" s="92"/>
      <c r="H68" s="92"/>
      <c r="I68" s="57">
        <f t="shared" si="0"/>
        <v>0</v>
      </c>
      <c r="J68" s="18"/>
      <c r="K68" s="18"/>
      <c r="L68" s="18"/>
      <c r="M68" s="18"/>
      <c r="N68" s="18"/>
      <c r="O68" s="18"/>
      <c r="P68" s="24"/>
      <c r="Q68" s="18"/>
      <c r="R68" s="18"/>
      <c r="S68" s="18"/>
      <c r="T68" s="18"/>
    </row>
    <row r="69" spans="1:20">
      <c r="A69" s="4">
        <v>65</v>
      </c>
      <c r="B69" s="91"/>
      <c r="C69" s="91"/>
      <c r="D69" s="92"/>
      <c r="E69" s="92"/>
      <c r="F69" s="92"/>
      <c r="G69" s="92"/>
      <c r="H69" s="92"/>
      <c r="I69" s="57">
        <f t="shared" si="0"/>
        <v>0</v>
      </c>
      <c r="J69" s="18"/>
      <c r="K69" s="18"/>
      <c r="L69" s="18"/>
      <c r="M69" s="18"/>
      <c r="N69" s="18"/>
      <c r="O69" s="18"/>
      <c r="P69" s="24"/>
      <c r="Q69" s="18"/>
      <c r="R69" s="18"/>
      <c r="S69" s="18"/>
      <c r="T69" s="18"/>
    </row>
    <row r="70" spans="1:20">
      <c r="A70" s="4">
        <v>66</v>
      </c>
      <c r="B70" s="17"/>
      <c r="C70" s="18"/>
      <c r="D70" s="18"/>
      <c r="E70" s="19"/>
      <c r="F70" s="48"/>
      <c r="G70" s="19"/>
      <c r="H70" s="19"/>
      <c r="I70" s="57">
        <f t="shared" ref="I70:I133" si="1">SUM(G70:H70)</f>
        <v>0</v>
      </c>
      <c r="J70" s="18"/>
      <c r="K70" s="18"/>
      <c r="L70" s="18"/>
      <c r="M70" s="18"/>
      <c r="N70" s="18"/>
      <c r="O70" s="18"/>
      <c r="P70" s="24"/>
      <c r="Q70" s="18"/>
      <c r="R70" s="18"/>
      <c r="S70" s="18"/>
      <c r="T70" s="18"/>
    </row>
    <row r="71" spans="1:20">
      <c r="A71" s="4">
        <v>67</v>
      </c>
      <c r="B71" s="17"/>
      <c r="C71" s="18"/>
      <c r="D71" s="18"/>
      <c r="E71" s="19"/>
      <c r="F71" s="18"/>
      <c r="G71" s="19"/>
      <c r="H71" s="19"/>
      <c r="I71" s="57">
        <f t="shared" si="1"/>
        <v>0</v>
      </c>
      <c r="J71" s="18"/>
      <c r="K71" s="18"/>
      <c r="L71" s="18"/>
      <c r="M71" s="18"/>
      <c r="N71" s="18"/>
      <c r="O71" s="18"/>
      <c r="P71" s="24"/>
      <c r="Q71" s="18"/>
      <c r="R71" s="18"/>
      <c r="S71" s="18"/>
      <c r="T71" s="18"/>
    </row>
    <row r="72" spans="1:20">
      <c r="A72" s="4">
        <v>68</v>
      </c>
      <c r="B72" s="17"/>
      <c r="C72" s="18"/>
      <c r="D72" s="18"/>
      <c r="E72" s="19"/>
      <c r="F72" s="18"/>
      <c r="G72" s="19"/>
      <c r="H72" s="19"/>
      <c r="I72" s="57">
        <f t="shared" si="1"/>
        <v>0</v>
      </c>
      <c r="J72" s="18"/>
      <c r="K72" s="18"/>
      <c r="L72" s="18"/>
      <c r="M72" s="18"/>
      <c r="N72" s="18"/>
      <c r="O72" s="18"/>
      <c r="P72" s="24"/>
      <c r="Q72" s="18"/>
      <c r="R72" s="18"/>
      <c r="S72" s="18"/>
      <c r="T72" s="18"/>
    </row>
    <row r="73" spans="1:20">
      <c r="A73" s="4">
        <v>69</v>
      </c>
      <c r="B73" s="17"/>
      <c r="C73" s="18"/>
      <c r="D73" s="18"/>
      <c r="E73" s="19"/>
      <c r="F73" s="18"/>
      <c r="G73" s="19"/>
      <c r="H73" s="19"/>
      <c r="I73" s="57">
        <f t="shared" si="1"/>
        <v>0</v>
      </c>
      <c r="J73" s="18"/>
      <c r="K73" s="18"/>
      <c r="L73" s="18"/>
      <c r="M73" s="18"/>
      <c r="N73" s="18"/>
      <c r="O73" s="18"/>
      <c r="P73" s="24"/>
      <c r="Q73" s="18"/>
      <c r="R73" s="18"/>
      <c r="S73" s="18"/>
      <c r="T73" s="18"/>
    </row>
    <row r="74" spans="1:20">
      <c r="A74" s="4">
        <v>70</v>
      </c>
      <c r="B74" s="17"/>
      <c r="C74" s="18"/>
      <c r="D74" s="18"/>
      <c r="E74" s="19"/>
      <c r="F74" s="18"/>
      <c r="G74" s="19"/>
      <c r="H74" s="19"/>
      <c r="I74" s="57">
        <f t="shared" si="1"/>
        <v>0</v>
      </c>
      <c r="J74" s="18"/>
      <c r="K74" s="18"/>
      <c r="L74" s="18"/>
      <c r="M74" s="18"/>
      <c r="N74" s="18"/>
      <c r="O74" s="18"/>
      <c r="P74" s="24"/>
      <c r="Q74" s="18"/>
      <c r="R74" s="18"/>
      <c r="S74" s="18"/>
      <c r="T74" s="18"/>
    </row>
    <row r="75" spans="1:20">
      <c r="A75" s="4">
        <v>71</v>
      </c>
      <c r="B75" s="17"/>
      <c r="C75" s="18"/>
      <c r="D75" s="18"/>
      <c r="E75" s="19"/>
      <c r="F75" s="18"/>
      <c r="G75" s="19"/>
      <c r="H75" s="19"/>
      <c r="I75" s="57">
        <f t="shared" si="1"/>
        <v>0</v>
      </c>
      <c r="J75" s="18"/>
      <c r="K75" s="18"/>
      <c r="L75" s="18"/>
      <c r="M75" s="18"/>
      <c r="N75" s="18"/>
      <c r="O75" s="18"/>
      <c r="P75" s="24"/>
      <c r="Q75" s="18"/>
      <c r="R75" s="18"/>
      <c r="S75" s="18"/>
      <c r="T75" s="18"/>
    </row>
    <row r="76" spans="1:20">
      <c r="A76" s="4">
        <v>72</v>
      </c>
      <c r="B76" s="17"/>
      <c r="C76" s="18"/>
      <c r="D76" s="18"/>
      <c r="E76" s="19"/>
      <c r="F76" s="18"/>
      <c r="G76" s="19"/>
      <c r="H76" s="19"/>
      <c r="I76" s="57">
        <f t="shared" si="1"/>
        <v>0</v>
      </c>
      <c r="J76" s="18"/>
      <c r="K76" s="18"/>
      <c r="L76" s="18"/>
      <c r="M76" s="18"/>
      <c r="N76" s="18"/>
      <c r="O76" s="18"/>
      <c r="P76" s="24"/>
      <c r="Q76" s="18"/>
      <c r="R76" s="18"/>
      <c r="S76" s="18"/>
      <c r="T76" s="18"/>
    </row>
    <row r="77" spans="1:20">
      <c r="A77" s="4">
        <v>73</v>
      </c>
      <c r="B77" s="17"/>
      <c r="C77" s="18"/>
      <c r="D77" s="18"/>
      <c r="E77" s="19"/>
      <c r="F77" s="18"/>
      <c r="G77" s="19"/>
      <c r="H77" s="19"/>
      <c r="I77" s="57">
        <f t="shared" si="1"/>
        <v>0</v>
      </c>
      <c r="J77" s="18"/>
      <c r="K77" s="18"/>
      <c r="L77" s="18"/>
      <c r="M77" s="18"/>
      <c r="N77" s="18"/>
      <c r="O77" s="18"/>
      <c r="P77" s="24"/>
      <c r="Q77" s="18"/>
      <c r="R77" s="18"/>
      <c r="S77" s="18"/>
      <c r="T77" s="18"/>
    </row>
    <row r="78" spans="1:20">
      <c r="A78" s="4">
        <v>74</v>
      </c>
      <c r="B78" s="17"/>
      <c r="C78" s="18"/>
      <c r="D78" s="18"/>
      <c r="E78" s="19"/>
      <c r="F78" s="18"/>
      <c r="G78" s="19"/>
      <c r="H78" s="19"/>
      <c r="I78" s="57">
        <f t="shared" si="1"/>
        <v>0</v>
      </c>
      <c r="J78" s="18"/>
      <c r="K78" s="18"/>
      <c r="L78" s="18"/>
      <c r="M78" s="18"/>
      <c r="N78" s="18"/>
      <c r="O78" s="18"/>
      <c r="P78" s="24"/>
      <c r="Q78" s="18"/>
      <c r="R78" s="18"/>
      <c r="S78" s="18"/>
      <c r="T78" s="18"/>
    </row>
    <row r="79" spans="1:20">
      <c r="A79" s="4">
        <v>75</v>
      </c>
      <c r="B79" s="17"/>
      <c r="C79" s="18"/>
      <c r="D79" s="18"/>
      <c r="E79" s="19"/>
      <c r="F79" s="18"/>
      <c r="G79" s="19"/>
      <c r="H79" s="19"/>
      <c r="I79" s="57">
        <f t="shared" si="1"/>
        <v>0</v>
      </c>
      <c r="J79" s="18"/>
      <c r="K79" s="18"/>
      <c r="L79" s="18"/>
      <c r="M79" s="18"/>
      <c r="N79" s="18"/>
      <c r="O79" s="18"/>
      <c r="P79" s="24"/>
      <c r="Q79" s="18"/>
      <c r="R79" s="18"/>
      <c r="S79" s="18"/>
      <c r="T79" s="18"/>
    </row>
    <row r="80" spans="1:20">
      <c r="A80" s="4">
        <v>76</v>
      </c>
      <c r="B80" s="17"/>
      <c r="C80" s="18"/>
      <c r="D80" s="18"/>
      <c r="E80" s="19"/>
      <c r="F80" s="18"/>
      <c r="G80" s="19"/>
      <c r="H80" s="19"/>
      <c r="I80" s="57">
        <f t="shared" si="1"/>
        <v>0</v>
      </c>
      <c r="J80" s="18"/>
      <c r="K80" s="18"/>
      <c r="L80" s="18"/>
      <c r="M80" s="18"/>
      <c r="N80" s="18"/>
      <c r="O80" s="18"/>
      <c r="P80" s="24"/>
      <c r="Q80" s="18"/>
      <c r="R80" s="18"/>
      <c r="S80" s="18"/>
      <c r="T80" s="18"/>
    </row>
    <row r="81" spans="1:20">
      <c r="A81" s="4">
        <v>77</v>
      </c>
      <c r="B81" s="17"/>
      <c r="C81" s="18"/>
      <c r="D81" s="18"/>
      <c r="E81" s="19"/>
      <c r="F81" s="18"/>
      <c r="G81" s="19"/>
      <c r="H81" s="19"/>
      <c r="I81" s="57">
        <f t="shared" si="1"/>
        <v>0</v>
      </c>
      <c r="J81" s="18"/>
      <c r="K81" s="18"/>
      <c r="L81" s="18"/>
      <c r="M81" s="18"/>
      <c r="N81" s="18"/>
      <c r="O81" s="18"/>
      <c r="P81" s="24"/>
      <c r="Q81" s="18"/>
      <c r="R81" s="18"/>
      <c r="S81" s="18"/>
      <c r="T81" s="18"/>
    </row>
    <row r="82" spans="1:20">
      <c r="A82" s="4">
        <v>78</v>
      </c>
      <c r="B82" s="17"/>
      <c r="C82" s="18"/>
      <c r="D82" s="18"/>
      <c r="E82" s="19"/>
      <c r="F82" s="18"/>
      <c r="G82" s="19"/>
      <c r="H82" s="19"/>
      <c r="I82" s="57">
        <f t="shared" si="1"/>
        <v>0</v>
      </c>
      <c r="J82" s="18"/>
      <c r="K82" s="18"/>
      <c r="L82" s="18"/>
      <c r="M82" s="18"/>
      <c r="N82" s="18"/>
      <c r="O82" s="18"/>
      <c r="P82" s="24"/>
      <c r="Q82" s="18"/>
      <c r="R82" s="18"/>
      <c r="S82" s="18"/>
      <c r="T82" s="18"/>
    </row>
    <row r="83" spans="1:20">
      <c r="A83" s="4">
        <v>79</v>
      </c>
      <c r="B83" s="17"/>
      <c r="C83" s="18"/>
      <c r="D83" s="18"/>
      <c r="E83" s="19"/>
      <c r="F83" s="18"/>
      <c r="G83" s="19"/>
      <c r="H83" s="19"/>
      <c r="I83" s="57">
        <f t="shared" si="1"/>
        <v>0</v>
      </c>
      <c r="J83" s="18"/>
      <c r="K83" s="18"/>
      <c r="L83" s="18"/>
      <c r="M83" s="18"/>
      <c r="N83" s="18"/>
      <c r="O83" s="18"/>
      <c r="P83" s="24"/>
      <c r="Q83" s="18"/>
      <c r="R83" s="18"/>
      <c r="S83" s="18"/>
      <c r="T83" s="18"/>
    </row>
    <row r="84" spans="1:20">
      <c r="A84" s="4">
        <v>80</v>
      </c>
      <c r="B84" s="17"/>
      <c r="C84" s="18"/>
      <c r="D84" s="18"/>
      <c r="E84" s="19"/>
      <c r="F84" s="18"/>
      <c r="G84" s="19"/>
      <c r="H84" s="19"/>
      <c r="I84" s="57">
        <f t="shared" si="1"/>
        <v>0</v>
      </c>
      <c r="J84" s="18"/>
      <c r="K84" s="18"/>
      <c r="L84" s="18"/>
      <c r="M84" s="18"/>
      <c r="N84" s="18"/>
      <c r="O84" s="18"/>
      <c r="P84" s="24"/>
      <c r="Q84" s="18"/>
      <c r="R84" s="18"/>
      <c r="S84" s="18"/>
      <c r="T84" s="18"/>
    </row>
    <row r="85" spans="1:20">
      <c r="A85" s="4">
        <v>81</v>
      </c>
      <c r="B85" s="17"/>
      <c r="C85" s="18"/>
      <c r="D85" s="18"/>
      <c r="E85" s="19"/>
      <c r="F85" s="18"/>
      <c r="G85" s="19"/>
      <c r="H85" s="19"/>
      <c r="I85" s="57">
        <f t="shared" si="1"/>
        <v>0</v>
      </c>
      <c r="J85" s="18"/>
      <c r="K85" s="18"/>
      <c r="L85" s="18"/>
      <c r="M85" s="18"/>
      <c r="N85" s="18"/>
      <c r="O85" s="18"/>
      <c r="P85" s="24"/>
      <c r="Q85" s="18"/>
      <c r="R85" s="18"/>
      <c r="S85" s="18"/>
      <c r="T85" s="18"/>
    </row>
    <row r="86" spans="1:20">
      <c r="A86" s="4">
        <v>82</v>
      </c>
      <c r="B86" s="17"/>
      <c r="C86" s="18"/>
      <c r="D86" s="18"/>
      <c r="E86" s="19"/>
      <c r="F86" s="18"/>
      <c r="G86" s="19"/>
      <c r="H86" s="19"/>
      <c r="I86" s="57">
        <f t="shared" si="1"/>
        <v>0</v>
      </c>
      <c r="J86" s="18"/>
      <c r="K86" s="18"/>
      <c r="L86" s="18"/>
      <c r="M86" s="18"/>
      <c r="N86" s="18"/>
      <c r="O86" s="18"/>
      <c r="P86" s="24"/>
      <c r="Q86" s="18"/>
      <c r="R86" s="18"/>
      <c r="S86" s="18"/>
      <c r="T86" s="18"/>
    </row>
    <row r="87" spans="1:20">
      <c r="A87" s="4">
        <v>83</v>
      </c>
      <c r="B87" s="17"/>
      <c r="C87" s="18"/>
      <c r="D87" s="18"/>
      <c r="E87" s="19"/>
      <c r="F87" s="18"/>
      <c r="G87" s="19"/>
      <c r="H87" s="19"/>
      <c r="I87" s="57">
        <f t="shared" si="1"/>
        <v>0</v>
      </c>
      <c r="J87" s="18"/>
      <c r="K87" s="18"/>
      <c r="L87" s="18"/>
      <c r="M87" s="18"/>
      <c r="N87" s="18"/>
      <c r="O87" s="18"/>
      <c r="P87" s="24"/>
      <c r="Q87" s="18"/>
      <c r="R87" s="18"/>
      <c r="S87" s="18"/>
      <c r="T87" s="18"/>
    </row>
    <row r="88" spans="1:20">
      <c r="A88" s="4">
        <v>84</v>
      </c>
      <c r="B88" s="17"/>
      <c r="C88" s="18"/>
      <c r="D88" s="18"/>
      <c r="E88" s="19"/>
      <c r="F88" s="18"/>
      <c r="G88" s="19"/>
      <c r="H88" s="19"/>
      <c r="I88" s="57">
        <f t="shared" si="1"/>
        <v>0</v>
      </c>
      <c r="J88" s="18"/>
      <c r="K88" s="18"/>
      <c r="L88" s="18"/>
      <c r="M88" s="18"/>
      <c r="N88" s="18"/>
      <c r="O88" s="18"/>
      <c r="P88" s="24"/>
      <c r="Q88" s="18"/>
      <c r="R88" s="18"/>
      <c r="S88" s="18"/>
      <c r="T88" s="18"/>
    </row>
    <row r="89" spans="1:20">
      <c r="A89" s="4">
        <v>85</v>
      </c>
      <c r="B89" s="17"/>
      <c r="C89" s="18"/>
      <c r="D89" s="18"/>
      <c r="E89" s="19"/>
      <c r="F89" s="18"/>
      <c r="G89" s="19"/>
      <c r="H89" s="19"/>
      <c r="I89" s="57">
        <f t="shared" si="1"/>
        <v>0</v>
      </c>
      <c r="J89" s="18"/>
      <c r="K89" s="18"/>
      <c r="L89" s="18"/>
      <c r="M89" s="18"/>
      <c r="N89" s="18"/>
      <c r="O89" s="18"/>
      <c r="P89" s="24"/>
      <c r="Q89" s="18"/>
      <c r="R89" s="18"/>
      <c r="S89" s="18"/>
      <c r="T89" s="18"/>
    </row>
    <row r="90" spans="1:20">
      <c r="A90" s="4">
        <v>86</v>
      </c>
      <c r="B90" s="17"/>
      <c r="C90" s="18"/>
      <c r="D90" s="18"/>
      <c r="E90" s="19"/>
      <c r="F90" s="18"/>
      <c r="G90" s="19"/>
      <c r="H90" s="19"/>
      <c r="I90" s="57">
        <f t="shared" si="1"/>
        <v>0</v>
      </c>
      <c r="J90" s="18"/>
      <c r="K90" s="18"/>
      <c r="L90" s="18"/>
      <c r="M90" s="18"/>
      <c r="N90" s="18"/>
      <c r="O90" s="18"/>
      <c r="P90" s="24"/>
      <c r="Q90" s="18"/>
      <c r="R90" s="18"/>
      <c r="S90" s="18"/>
      <c r="T90" s="18"/>
    </row>
    <row r="91" spans="1:20">
      <c r="A91" s="4">
        <v>87</v>
      </c>
      <c r="B91" s="17"/>
      <c r="C91" s="18"/>
      <c r="D91" s="18"/>
      <c r="E91" s="19"/>
      <c r="F91" s="18"/>
      <c r="G91" s="19"/>
      <c r="H91" s="19"/>
      <c r="I91" s="57">
        <f t="shared" si="1"/>
        <v>0</v>
      </c>
      <c r="J91" s="18"/>
      <c r="K91" s="18"/>
      <c r="L91" s="18"/>
      <c r="M91" s="18"/>
      <c r="N91" s="18"/>
      <c r="O91" s="18"/>
      <c r="P91" s="24"/>
      <c r="Q91" s="18"/>
      <c r="R91" s="18"/>
      <c r="S91" s="18"/>
      <c r="T91" s="18"/>
    </row>
    <row r="92" spans="1:20">
      <c r="A92" s="4">
        <v>88</v>
      </c>
      <c r="B92" s="17"/>
      <c r="C92" s="18"/>
      <c r="D92" s="18"/>
      <c r="E92" s="19"/>
      <c r="F92" s="18"/>
      <c r="G92" s="19"/>
      <c r="H92" s="19"/>
      <c r="I92" s="57">
        <f t="shared" si="1"/>
        <v>0</v>
      </c>
      <c r="J92" s="18"/>
      <c r="K92" s="18"/>
      <c r="L92" s="18"/>
      <c r="M92" s="18"/>
      <c r="N92" s="18"/>
      <c r="O92" s="18"/>
      <c r="P92" s="24"/>
      <c r="Q92" s="18"/>
      <c r="R92" s="18"/>
      <c r="S92" s="18"/>
      <c r="T92" s="18"/>
    </row>
    <row r="93" spans="1:20">
      <c r="A93" s="4">
        <v>89</v>
      </c>
      <c r="B93" s="17"/>
      <c r="C93" s="18"/>
      <c r="D93" s="18"/>
      <c r="E93" s="19"/>
      <c r="F93" s="18"/>
      <c r="G93" s="19"/>
      <c r="H93" s="19"/>
      <c r="I93" s="57">
        <f t="shared" si="1"/>
        <v>0</v>
      </c>
      <c r="J93" s="18"/>
      <c r="K93" s="18"/>
      <c r="L93" s="18"/>
      <c r="M93" s="18"/>
      <c r="N93" s="18"/>
      <c r="O93" s="18"/>
      <c r="P93" s="24"/>
      <c r="Q93" s="18"/>
      <c r="R93" s="18"/>
      <c r="S93" s="18"/>
      <c r="T93" s="18"/>
    </row>
    <row r="94" spans="1:20">
      <c r="A94" s="4">
        <v>90</v>
      </c>
      <c r="B94" s="17"/>
      <c r="C94" s="18"/>
      <c r="D94" s="18"/>
      <c r="E94" s="19"/>
      <c r="F94" s="18"/>
      <c r="G94" s="19"/>
      <c r="H94" s="19"/>
      <c r="I94" s="57">
        <f t="shared" si="1"/>
        <v>0</v>
      </c>
      <c r="J94" s="18"/>
      <c r="K94" s="18"/>
      <c r="L94" s="18"/>
      <c r="M94" s="18"/>
      <c r="N94" s="18"/>
      <c r="O94" s="18"/>
      <c r="P94" s="24"/>
      <c r="Q94" s="18"/>
      <c r="R94" s="18"/>
      <c r="S94" s="18"/>
      <c r="T94" s="18"/>
    </row>
    <row r="95" spans="1:20">
      <c r="A95" s="4">
        <v>91</v>
      </c>
      <c r="B95" s="17"/>
      <c r="C95" s="18"/>
      <c r="D95" s="18"/>
      <c r="E95" s="19"/>
      <c r="F95" s="18"/>
      <c r="G95" s="19"/>
      <c r="H95" s="19"/>
      <c r="I95" s="57">
        <f t="shared" si="1"/>
        <v>0</v>
      </c>
      <c r="J95" s="18"/>
      <c r="K95" s="18"/>
      <c r="L95" s="18"/>
      <c r="M95" s="18"/>
      <c r="N95" s="18"/>
      <c r="O95" s="18"/>
      <c r="P95" s="24"/>
      <c r="Q95" s="18"/>
      <c r="R95" s="18"/>
      <c r="S95" s="18"/>
      <c r="T95" s="18"/>
    </row>
    <row r="96" spans="1:20">
      <c r="A96" s="4">
        <v>92</v>
      </c>
      <c r="B96" s="17"/>
      <c r="C96" s="18"/>
      <c r="D96" s="18"/>
      <c r="E96" s="19"/>
      <c r="F96" s="18"/>
      <c r="G96" s="19"/>
      <c r="H96" s="19"/>
      <c r="I96" s="57">
        <f t="shared" si="1"/>
        <v>0</v>
      </c>
      <c r="J96" s="18"/>
      <c r="K96" s="18"/>
      <c r="L96" s="18"/>
      <c r="M96" s="18"/>
      <c r="N96" s="18"/>
      <c r="O96" s="18"/>
      <c r="P96" s="24"/>
      <c r="Q96" s="18"/>
      <c r="R96" s="18"/>
      <c r="S96" s="18"/>
      <c r="T96" s="18"/>
    </row>
    <row r="97" spans="1:20">
      <c r="A97" s="4">
        <v>93</v>
      </c>
      <c r="B97" s="17"/>
      <c r="C97" s="18"/>
      <c r="D97" s="18"/>
      <c r="E97" s="19"/>
      <c r="F97" s="18"/>
      <c r="G97" s="19"/>
      <c r="H97" s="19"/>
      <c r="I97" s="57">
        <f t="shared" si="1"/>
        <v>0</v>
      </c>
      <c r="J97" s="18"/>
      <c r="K97" s="18"/>
      <c r="L97" s="18"/>
      <c r="M97" s="18"/>
      <c r="N97" s="18"/>
      <c r="O97" s="18"/>
      <c r="P97" s="24"/>
      <c r="Q97" s="18"/>
      <c r="R97" s="18"/>
      <c r="S97" s="18"/>
      <c r="T97" s="18"/>
    </row>
    <row r="98" spans="1:20">
      <c r="A98" s="4">
        <v>94</v>
      </c>
      <c r="B98" s="17"/>
      <c r="C98" s="18"/>
      <c r="D98" s="18"/>
      <c r="E98" s="19"/>
      <c r="F98" s="18"/>
      <c r="G98" s="19"/>
      <c r="H98" s="19"/>
      <c r="I98" s="57">
        <f t="shared" si="1"/>
        <v>0</v>
      </c>
      <c r="J98" s="18"/>
      <c r="K98" s="18"/>
      <c r="L98" s="18"/>
      <c r="M98" s="18"/>
      <c r="N98" s="18"/>
      <c r="O98" s="18"/>
      <c r="P98" s="24"/>
      <c r="Q98" s="18"/>
      <c r="R98" s="18"/>
      <c r="S98" s="18"/>
      <c r="T98" s="18"/>
    </row>
    <row r="99" spans="1:20">
      <c r="A99" s="4">
        <v>95</v>
      </c>
      <c r="B99" s="17"/>
      <c r="C99" s="18"/>
      <c r="D99" s="18"/>
      <c r="E99" s="19"/>
      <c r="F99" s="18"/>
      <c r="G99" s="19"/>
      <c r="H99" s="19"/>
      <c r="I99" s="57">
        <f t="shared" si="1"/>
        <v>0</v>
      </c>
      <c r="J99" s="18"/>
      <c r="K99" s="18"/>
      <c r="L99" s="18"/>
      <c r="M99" s="18"/>
      <c r="N99" s="18"/>
      <c r="O99" s="18"/>
      <c r="P99" s="24"/>
      <c r="Q99" s="18"/>
      <c r="R99" s="18"/>
      <c r="S99" s="18"/>
      <c r="T99" s="18"/>
    </row>
    <row r="100" spans="1:20">
      <c r="A100" s="4">
        <v>96</v>
      </c>
      <c r="B100" s="17"/>
      <c r="C100" s="18"/>
      <c r="D100" s="18"/>
      <c r="E100" s="19"/>
      <c r="F100" s="18"/>
      <c r="G100" s="19"/>
      <c r="H100" s="19"/>
      <c r="I100" s="57">
        <f t="shared" si="1"/>
        <v>0</v>
      </c>
      <c r="J100" s="18"/>
      <c r="K100" s="18"/>
      <c r="L100" s="18"/>
      <c r="M100" s="18"/>
      <c r="N100" s="18"/>
      <c r="O100" s="18"/>
      <c r="P100" s="24"/>
      <c r="Q100" s="18"/>
      <c r="R100" s="18"/>
      <c r="S100" s="18"/>
      <c r="T100" s="18"/>
    </row>
    <row r="101" spans="1:20">
      <c r="A101" s="4">
        <v>97</v>
      </c>
      <c r="B101" s="17"/>
      <c r="C101" s="18"/>
      <c r="D101" s="18"/>
      <c r="E101" s="19"/>
      <c r="F101" s="18"/>
      <c r="G101" s="19"/>
      <c r="H101" s="19"/>
      <c r="I101" s="57">
        <f t="shared" si="1"/>
        <v>0</v>
      </c>
      <c r="J101" s="18"/>
      <c r="K101" s="18"/>
      <c r="L101" s="18"/>
      <c r="M101" s="18"/>
      <c r="N101" s="18"/>
      <c r="O101" s="18"/>
      <c r="P101" s="24"/>
      <c r="Q101" s="18"/>
      <c r="R101" s="18"/>
      <c r="S101" s="18"/>
      <c r="T101" s="18"/>
    </row>
    <row r="102" spans="1:20">
      <c r="A102" s="4">
        <v>98</v>
      </c>
      <c r="B102" s="17"/>
      <c r="C102" s="18"/>
      <c r="D102" s="18"/>
      <c r="E102" s="19"/>
      <c r="F102" s="18"/>
      <c r="G102" s="19"/>
      <c r="H102" s="19"/>
      <c r="I102" s="57">
        <f t="shared" si="1"/>
        <v>0</v>
      </c>
      <c r="J102" s="18"/>
      <c r="K102" s="18"/>
      <c r="L102" s="18"/>
      <c r="M102" s="18"/>
      <c r="N102" s="18"/>
      <c r="O102" s="18"/>
      <c r="P102" s="24"/>
      <c r="Q102" s="18"/>
      <c r="R102" s="18"/>
      <c r="S102" s="18"/>
      <c r="T102" s="18"/>
    </row>
    <row r="103" spans="1:20">
      <c r="A103" s="4">
        <v>99</v>
      </c>
      <c r="B103" s="17"/>
      <c r="C103" s="18"/>
      <c r="D103" s="18"/>
      <c r="E103" s="19"/>
      <c r="F103" s="18"/>
      <c r="G103" s="19"/>
      <c r="H103" s="19"/>
      <c r="I103" s="57">
        <f t="shared" si="1"/>
        <v>0</v>
      </c>
      <c r="J103" s="18"/>
      <c r="K103" s="18"/>
      <c r="L103" s="18"/>
      <c r="M103" s="18"/>
      <c r="N103" s="18"/>
      <c r="O103" s="18"/>
      <c r="P103" s="24"/>
      <c r="Q103" s="18"/>
      <c r="R103" s="18"/>
      <c r="S103" s="18"/>
      <c r="T103" s="18"/>
    </row>
    <row r="104" spans="1:20">
      <c r="A104" s="4">
        <v>100</v>
      </c>
      <c r="B104" s="17"/>
      <c r="C104" s="18"/>
      <c r="D104" s="18"/>
      <c r="E104" s="19"/>
      <c r="F104" s="18"/>
      <c r="G104" s="19"/>
      <c r="H104" s="19"/>
      <c r="I104" s="57">
        <f t="shared" si="1"/>
        <v>0</v>
      </c>
      <c r="J104" s="18"/>
      <c r="K104" s="18"/>
      <c r="L104" s="18"/>
      <c r="M104" s="18"/>
      <c r="N104" s="18"/>
      <c r="O104" s="18"/>
      <c r="P104" s="24"/>
      <c r="Q104" s="18"/>
      <c r="R104" s="18"/>
      <c r="S104" s="18"/>
      <c r="T104" s="18"/>
    </row>
    <row r="105" spans="1:20">
      <c r="A105" s="4">
        <v>101</v>
      </c>
      <c r="B105" s="17"/>
      <c r="C105" s="18"/>
      <c r="D105" s="18"/>
      <c r="E105" s="19"/>
      <c r="F105" s="18"/>
      <c r="G105" s="19"/>
      <c r="H105" s="19"/>
      <c r="I105" s="57">
        <f t="shared" si="1"/>
        <v>0</v>
      </c>
      <c r="J105" s="18"/>
      <c r="K105" s="18"/>
      <c r="L105" s="18"/>
      <c r="M105" s="18"/>
      <c r="N105" s="18"/>
      <c r="O105" s="18"/>
      <c r="P105" s="24"/>
      <c r="Q105" s="18"/>
      <c r="R105" s="18"/>
      <c r="S105" s="18"/>
      <c r="T105" s="18"/>
    </row>
    <row r="106" spans="1:20">
      <c r="A106" s="4">
        <v>102</v>
      </c>
      <c r="B106" s="17"/>
      <c r="C106" s="18"/>
      <c r="D106" s="18"/>
      <c r="E106" s="19"/>
      <c r="F106" s="18"/>
      <c r="G106" s="19"/>
      <c r="H106" s="19"/>
      <c r="I106" s="57">
        <f t="shared" si="1"/>
        <v>0</v>
      </c>
      <c r="J106" s="18"/>
      <c r="K106" s="18"/>
      <c r="L106" s="18"/>
      <c r="M106" s="18"/>
      <c r="N106" s="18"/>
      <c r="O106" s="18"/>
      <c r="P106" s="24"/>
      <c r="Q106" s="18"/>
      <c r="R106" s="18"/>
      <c r="S106" s="18"/>
      <c r="T106" s="18"/>
    </row>
    <row r="107" spans="1:20">
      <c r="A107" s="4">
        <v>103</v>
      </c>
      <c r="B107" s="17"/>
      <c r="C107" s="18"/>
      <c r="D107" s="18"/>
      <c r="E107" s="19"/>
      <c r="F107" s="18"/>
      <c r="G107" s="19"/>
      <c r="H107" s="19"/>
      <c r="I107" s="57">
        <f t="shared" si="1"/>
        <v>0</v>
      </c>
      <c r="J107" s="18"/>
      <c r="K107" s="18"/>
      <c r="L107" s="18"/>
      <c r="M107" s="18"/>
      <c r="N107" s="18"/>
      <c r="O107" s="18"/>
      <c r="P107" s="24"/>
      <c r="Q107" s="18"/>
      <c r="R107" s="18"/>
      <c r="S107" s="18"/>
      <c r="T107" s="18"/>
    </row>
    <row r="108" spans="1:20">
      <c r="A108" s="4">
        <v>104</v>
      </c>
      <c r="B108" s="17"/>
      <c r="C108" s="18"/>
      <c r="D108" s="18"/>
      <c r="E108" s="19"/>
      <c r="F108" s="18"/>
      <c r="G108" s="19"/>
      <c r="H108" s="19"/>
      <c r="I108" s="57">
        <f t="shared" si="1"/>
        <v>0</v>
      </c>
      <c r="J108" s="18"/>
      <c r="K108" s="18"/>
      <c r="L108" s="18"/>
      <c r="M108" s="18"/>
      <c r="N108" s="18"/>
      <c r="O108" s="18"/>
      <c r="P108" s="24"/>
      <c r="Q108" s="18"/>
      <c r="R108" s="18"/>
      <c r="S108" s="18"/>
      <c r="T108" s="18"/>
    </row>
    <row r="109" spans="1:20">
      <c r="A109" s="4">
        <v>105</v>
      </c>
      <c r="B109" s="17"/>
      <c r="C109" s="18"/>
      <c r="D109" s="18"/>
      <c r="E109" s="19"/>
      <c r="F109" s="18"/>
      <c r="G109" s="19"/>
      <c r="H109" s="19"/>
      <c r="I109" s="57">
        <f t="shared" si="1"/>
        <v>0</v>
      </c>
      <c r="J109" s="18"/>
      <c r="K109" s="18"/>
      <c r="L109" s="18"/>
      <c r="M109" s="18"/>
      <c r="N109" s="18"/>
      <c r="O109" s="18"/>
      <c r="P109" s="24"/>
      <c r="Q109" s="18"/>
      <c r="R109" s="18"/>
      <c r="S109" s="18"/>
      <c r="T109" s="18"/>
    </row>
    <row r="110" spans="1:20">
      <c r="A110" s="4">
        <v>106</v>
      </c>
      <c r="B110" s="17"/>
      <c r="C110" s="18"/>
      <c r="D110" s="18"/>
      <c r="E110" s="19"/>
      <c r="F110" s="18"/>
      <c r="G110" s="19"/>
      <c r="H110" s="19"/>
      <c r="I110" s="57">
        <f t="shared" si="1"/>
        <v>0</v>
      </c>
      <c r="J110" s="18"/>
      <c r="K110" s="18"/>
      <c r="L110" s="18"/>
      <c r="M110" s="18"/>
      <c r="N110" s="18"/>
      <c r="O110" s="18"/>
      <c r="P110" s="24"/>
      <c r="Q110" s="18"/>
      <c r="R110" s="18"/>
      <c r="S110" s="18"/>
      <c r="T110" s="18"/>
    </row>
    <row r="111" spans="1:20">
      <c r="A111" s="4">
        <v>107</v>
      </c>
      <c r="B111" s="17"/>
      <c r="C111" s="18"/>
      <c r="D111" s="18"/>
      <c r="E111" s="19"/>
      <c r="F111" s="18"/>
      <c r="G111" s="19"/>
      <c r="H111" s="19"/>
      <c r="I111" s="57">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57">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57">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57">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57">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57">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57">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57">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57">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57">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57">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57">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57">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57">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57">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57">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57">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57">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57">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57">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57">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57">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57">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57">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57">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57">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57">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57">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57">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57">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57">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57">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57">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57">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57">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57">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57">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57">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57">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57">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57">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57">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57">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57">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57">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57">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57">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57">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57">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57">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57">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57">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57">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57">
        <f t="shared" si="2"/>
        <v>0</v>
      </c>
      <c r="J164" s="18"/>
      <c r="K164" s="18"/>
      <c r="L164" s="18"/>
      <c r="M164" s="18"/>
      <c r="N164" s="18"/>
      <c r="O164" s="18"/>
      <c r="P164" s="24"/>
      <c r="Q164" s="18"/>
      <c r="R164" s="18"/>
      <c r="S164" s="18"/>
      <c r="T164" s="18"/>
    </row>
    <row r="165" spans="1:20">
      <c r="A165" s="21" t="s">
        <v>11</v>
      </c>
      <c r="B165" s="39"/>
      <c r="C165" s="21">
        <f>COUNTIFS(C5:C164,"*")</f>
        <v>53</v>
      </c>
      <c r="D165" s="21"/>
      <c r="E165" s="13"/>
      <c r="F165" s="21"/>
      <c r="G165" s="58">
        <f>SUM(G5:G164)</f>
        <v>3635</v>
      </c>
      <c r="H165" s="58">
        <f>SUM(H5:H164)</f>
        <v>3422</v>
      </c>
      <c r="I165" s="58">
        <f>SUM(I5:I164)</f>
        <v>7057</v>
      </c>
      <c r="J165" s="21"/>
      <c r="K165" s="21"/>
      <c r="L165" s="21"/>
      <c r="M165" s="21"/>
      <c r="N165" s="21"/>
      <c r="O165" s="21"/>
      <c r="P165" s="14"/>
      <c r="Q165" s="21"/>
      <c r="R165" s="21"/>
      <c r="S165" s="21"/>
      <c r="T165" s="12"/>
    </row>
    <row r="166" spans="1:20">
      <c r="A166" s="44" t="s">
        <v>62</v>
      </c>
      <c r="B166" s="10">
        <f>COUNTIF(B$5:B$164,"Team 1")</f>
        <v>26</v>
      </c>
      <c r="C166" s="44" t="s">
        <v>25</v>
      </c>
      <c r="D166" s="10">
        <f>COUNTIF(D5:D164,"Anganwadi")</f>
        <v>17</v>
      </c>
    </row>
    <row r="167" spans="1:20">
      <c r="A167" s="44" t="s">
        <v>63</v>
      </c>
      <c r="B167" s="10">
        <f>COUNTIF(B$6:B$164,"Team 2")</f>
        <v>27</v>
      </c>
      <c r="C167" s="44" t="s">
        <v>23</v>
      </c>
      <c r="D167" s="10">
        <f>COUNTIF(D5:D164,"School")</f>
        <v>32</v>
      </c>
    </row>
  </sheetData>
  <sheetProtection password="8527" sheet="1" objects="1" scenarios="1"/>
  <mergeCells count="21">
    <mergeCell ref="D3:D4"/>
    <mergeCell ref="E3:E4"/>
    <mergeCell ref="F3:F4"/>
    <mergeCell ref="G3:I3"/>
    <mergeCell ref="J3:J4"/>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5 D55:D60 D62:D164 D17:D22 D24:D29 D31:D53">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4.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activeCell="K5" sqref="K5"/>
    </sheetView>
  </sheetViews>
  <sheetFormatPr defaultRowHeight="16.5"/>
  <cols>
    <col min="1" max="1" width="10"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66" customHeight="1">
      <c r="A1" s="163" t="s">
        <v>70</v>
      </c>
      <c r="B1" s="163"/>
      <c r="C1" s="163"/>
      <c r="D1" s="53"/>
      <c r="E1" s="53"/>
      <c r="F1" s="53"/>
      <c r="G1" s="53"/>
      <c r="H1" s="53"/>
      <c r="I1" s="53"/>
      <c r="J1" s="53"/>
      <c r="K1" s="53"/>
      <c r="L1" s="53"/>
      <c r="M1" s="164"/>
      <c r="N1" s="164"/>
      <c r="O1" s="164"/>
      <c r="P1" s="164"/>
      <c r="Q1" s="164"/>
      <c r="R1" s="164"/>
      <c r="S1" s="164"/>
      <c r="T1" s="164"/>
    </row>
    <row r="2" spans="1:20">
      <c r="A2" s="159" t="s">
        <v>59</v>
      </c>
      <c r="B2" s="160"/>
      <c r="C2" s="160"/>
      <c r="D2" s="25">
        <v>43617</v>
      </c>
      <c r="E2" s="22"/>
      <c r="F2" s="22"/>
      <c r="G2" s="22"/>
      <c r="H2" s="22"/>
      <c r="I2" s="22"/>
      <c r="J2" s="22"/>
      <c r="K2" s="22"/>
      <c r="L2" s="22"/>
      <c r="M2" s="22"/>
      <c r="N2" s="22"/>
      <c r="O2" s="22"/>
      <c r="P2" s="22"/>
      <c r="Q2" s="22"/>
      <c r="R2" s="22"/>
      <c r="S2" s="22"/>
    </row>
    <row r="3" spans="1:20" ht="24" customHeight="1">
      <c r="A3" s="155" t="s">
        <v>14</v>
      </c>
      <c r="B3" s="157" t="s">
        <v>61</v>
      </c>
      <c r="C3" s="154" t="s">
        <v>7</v>
      </c>
      <c r="D3" s="154" t="s">
        <v>55</v>
      </c>
      <c r="E3" s="154" t="s">
        <v>16</v>
      </c>
      <c r="F3" s="161" t="s">
        <v>17</v>
      </c>
      <c r="G3" s="154" t="s">
        <v>8</v>
      </c>
      <c r="H3" s="154"/>
      <c r="I3" s="154"/>
      <c r="J3" s="154" t="s">
        <v>31</v>
      </c>
      <c r="K3" s="157" t="s">
        <v>33</v>
      </c>
      <c r="L3" s="157" t="s">
        <v>50</v>
      </c>
      <c r="M3" s="157" t="s">
        <v>51</v>
      </c>
      <c r="N3" s="157" t="s">
        <v>34</v>
      </c>
      <c r="O3" s="157" t="s">
        <v>35</v>
      </c>
      <c r="P3" s="155" t="s">
        <v>54</v>
      </c>
      <c r="Q3" s="154" t="s">
        <v>52</v>
      </c>
      <c r="R3" s="154" t="s">
        <v>32</v>
      </c>
      <c r="S3" s="154" t="s">
        <v>53</v>
      </c>
      <c r="T3" s="154" t="s">
        <v>13</v>
      </c>
    </row>
    <row r="4" spans="1:20" ht="25.5" customHeight="1">
      <c r="A4" s="155"/>
      <c r="B4" s="162"/>
      <c r="C4" s="154"/>
      <c r="D4" s="154"/>
      <c r="E4" s="154"/>
      <c r="F4" s="161"/>
      <c r="G4" s="23" t="s">
        <v>9</v>
      </c>
      <c r="H4" s="23" t="s">
        <v>10</v>
      </c>
      <c r="I4" s="23" t="s">
        <v>11</v>
      </c>
      <c r="J4" s="154"/>
      <c r="K4" s="158"/>
      <c r="L4" s="158"/>
      <c r="M4" s="158"/>
      <c r="N4" s="158"/>
      <c r="O4" s="158"/>
      <c r="P4" s="155"/>
      <c r="Q4" s="155"/>
      <c r="R4" s="154"/>
      <c r="S4" s="154"/>
      <c r="T4" s="154"/>
    </row>
    <row r="5" spans="1:20" ht="110.25">
      <c r="A5" s="4">
        <v>1</v>
      </c>
      <c r="B5" s="62" t="s">
        <v>62</v>
      </c>
      <c r="C5" s="76" t="s">
        <v>403</v>
      </c>
      <c r="D5" s="72" t="s">
        <v>89</v>
      </c>
      <c r="E5" s="73" t="s">
        <v>404</v>
      </c>
      <c r="F5" s="73" t="s">
        <v>135</v>
      </c>
      <c r="G5" s="72">
        <v>92</v>
      </c>
      <c r="H5" s="72">
        <v>84</v>
      </c>
      <c r="I5" s="57">
        <f>SUM(G5:H5)</f>
        <v>176</v>
      </c>
      <c r="J5" s="74">
        <v>8876339347</v>
      </c>
      <c r="K5" s="68" t="s">
        <v>362</v>
      </c>
      <c r="L5" s="68" t="s">
        <v>478</v>
      </c>
      <c r="M5" s="68">
        <v>9864987400</v>
      </c>
      <c r="N5" s="68" t="s">
        <v>479</v>
      </c>
      <c r="O5" s="75">
        <v>8724060441</v>
      </c>
      <c r="P5" s="24">
        <v>43617</v>
      </c>
      <c r="Q5" s="18" t="s">
        <v>128</v>
      </c>
      <c r="R5" s="18">
        <v>23</v>
      </c>
      <c r="S5" s="18" t="s">
        <v>78</v>
      </c>
      <c r="T5" s="18"/>
    </row>
    <row r="6" spans="1:20" ht="110.25">
      <c r="A6" s="4">
        <v>2</v>
      </c>
      <c r="B6" s="62" t="s">
        <v>63</v>
      </c>
      <c r="C6" s="76" t="s">
        <v>403</v>
      </c>
      <c r="D6" s="72" t="s">
        <v>89</v>
      </c>
      <c r="E6" s="73" t="s">
        <v>404</v>
      </c>
      <c r="F6" s="73" t="s">
        <v>135</v>
      </c>
      <c r="G6" s="72">
        <v>84</v>
      </c>
      <c r="H6" s="72">
        <v>93</v>
      </c>
      <c r="I6" s="57">
        <f t="shared" ref="I6:I69" si="0">SUM(G6:H6)</f>
        <v>177</v>
      </c>
      <c r="J6" s="74">
        <v>8876339347</v>
      </c>
      <c r="K6" s="68" t="s">
        <v>362</v>
      </c>
      <c r="L6" s="68" t="s">
        <v>478</v>
      </c>
      <c r="M6" s="68">
        <v>9864987400</v>
      </c>
      <c r="N6" s="68" t="s">
        <v>479</v>
      </c>
      <c r="O6" s="75">
        <v>8724060441</v>
      </c>
      <c r="P6" s="24">
        <v>43617</v>
      </c>
      <c r="Q6" s="18" t="s">
        <v>128</v>
      </c>
      <c r="R6" s="18">
        <v>23</v>
      </c>
      <c r="S6" s="18" t="s">
        <v>78</v>
      </c>
      <c r="T6" s="18"/>
    </row>
    <row r="7" spans="1:20" ht="110.25">
      <c r="A7" s="4">
        <v>3</v>
      </c>
      <c r="B7" s="62" t="s">
        <v>62</v>
      </c>
      <c r="C7" s="76" t="s">
        <v>403</v>
      </c>
      <c r="D7" s="72" t="s">
        <v>89</v>
      </c>
      <c r="E7" s="73" t="s">
        <v>404</v>
      </c>
      <c r="F7" s="73" t="s">
        <v>135</v>
      </c>
      <c r="G7" s="72">
        <v>90</v>
      </c>
      <c r="H7" s="72">
        <v>82</v>
      </c>
      <c r="I7" s="57">
        <f t="shared" si="0"/>
        <v>172</v>
      </c>
      <c r="J7" s="74">
        <v>8876339347</v>
      </c>
      <c r="K7" s="68" t="s">
        <v>362</v>
      </c>
      <c r="L7" s="68" t="s">
        <v>478</v>
      </c>
      <c r="M7" s="68">
        <v>9864987400</v>
      </c>
      <c r="N7" s="68" t="s">
        <v>479</v>
      </c>
      <c r="O7" s="75">
        <v>8724060441</v>
      </c>
      <c r="P7" s="24">
        <v>43619</v>
      </c>
      <c r="Q7" s="18" t="s">
        <v>77</v>
      </c>
      <c r="R7" s="18">
        <v>23</v>
      </c>
      <c r="S7" s="18" t="s">
        <v>78</v>
      </c>
      <c r="T7" s="18"/>
    </row>
    <row r="8" spans="1:20" ht="110.25">
      <c r="A8" s="4">
        <v>4</v>
      </c>
      <c r="B8" s="62" t="s">
        <v>63</v>
      </c>
      <c r="C8" s="76" t="s">
        <v>403</v>
      </c>
      <c r="D8" s="72" t="s">
        <v>89</v>
      </c>
      <c r="E8" s="73" t="s">
        <v>404</v>
      </c>
      <c r="F8" s="73" t="s">
        <v>135</v>
      </c>
      <c r="G8" s="72">
        <v>87</v>
      </c>
      <c r="H8" s="72">
        <v>79</v>
      </c>
      <c r="I8" s="57">
        <f t="shared" si="0"/>
        <v>166</v>
      </c>
      <c r="J8" s="74">
        <v>8876339347</v>
      </c>
      <c r="K8" s="68" t="s">
        <v>362</v>
      </c>
      <c r="L8" s="68" t="s">
        <v>478</v>
      </c>
      <c r="M8" s="68">
        <v>9864987400</v>
      </c>
      <c r="N8" s="68" t="s">
        <v>479</v>
      </c>
      <c r="O8" s="75">
        <v>8724060441</v>
      </c>
      <c r="P8" s="24">
        <v>43619</v>
      </c>
      <c r="Q8" s="18" t="s">
        <v>77</v>
      </c>
      <c r="R8" s="18">
        <v>23</v>
      </c>
      <c r="S8" s="18" t="s">
        <v>78</v>
      </c>
      <c r="T8" s="18"/>
    </row>
    <row r="9" spans="1:20" ht="31.5">
      <c r="A9" s="4">
        <v>5</v>
      </c>
      <c r="B9" s="62" t="s">
        <v>62</v>
      </c>
      <c r="C9" s="72" t="s">
        <v>405</v>
      </c>
      <c r="D9" s="72" t="s">
        <v>89</v>
      </c>
      <c r="E9" s="90" t="s">
        <v>406</v>
      </c>
      <c r="F9" s="90" t="s">
        <v>91</v>
      </c>
      <c r="G9" s="72">
        <v>57</v>
      </c>
      <c r="H9" s="72">
        <v>61</v>
      </c>
      <c r="I9" s="57">
        <f t="shared" si="0"/>
        <v>118</v>
      </c>
      <c r="J9" s="74" t="s">
        <v>480</v>
      </c>
      <c r="K9" s="68" t="s">
        <v>324</v>
      </c>
      <c r="L9" s="68" t="s">
        <v>325</v>
      </c>
      <c r="M9" s="68">
        <v>9435966889</v>
      </c>
      <c r="N9" s="68" t="s">
        <v>481</v>
      </c>
      <c r="O9" s="68">
        <v>7896331365</v>
      </c>
      <c r="P9" s="24">
        <v>43620</v>
      </c>
      <c r="Q9" s="18" t="s">
        <v>87</v>
      </c>
      <c r="R9" s="18">
        <v>33</v>
      </c>
      <c r="S9" s="18" t="s">
        <v>206</v>
      </c>
      <c r="T9" s="18"/>
    </row>
    <row r="10" spans="1:20" ht="31.5">
      <c r="A10" s="4">
        <v>6</v>
      </c>
      <c r="B10" s="62" t="s">
        <v>63</v>
      </c>
      <c r="C10" s="72" t="s">
        <v>407</v>
      </c>
      <c r="D10" s="72" t="s">
        <v>89</v>
      </c>
      <c r="E10" s="73" t="s">
        <v>408</v>
      </c>
      <c r="F10" s="73" t="s">
        <v>135</v>
      </c>
      <c r="G10" s="72">
        <v>67</v>
      </c>
      <c r="H10" s="72">
        <v>64</v>
      </c>
      <c r="I10" s="57">
        <f t="shared" si="0"/>
        <v>131</v>
      </c>
      <c r="J10" s="74" t="s">
        <v>482</v>
      </c>
      <c r="K10" s="68" t="s">
        <v>324</v>
      </c>
      <c r="L10" s="68" t="s">
        <v>325</v>
      </c>
      <c r="M10" s="68">
        <v>9435966889</v>
      </c>
      <c r="N10" s="68" t="s">
        <v>483</v>
      </c>
      <c r="O10" s="68">
        <v>8822534701</v>
      </c>
      <c r="P10" s="24">
        <v>43620</v>
      </c>
      <c r="Q10" s="18" t="s">
        <v>87</v>
      </c>
      <c r="R10" s="18">
        <v>33</v>
      </c>
      <c r="S10" s="18" t="s">
        <v>206</v>
      </c>
      <c r="T10" s="18"/>
    </row>
    <row r="11" spans="1:20" ht="31.5">
      <c r="A11" s="4">
        <v>7</v>
      </c>
      <c r="B11" s="62" t="s">
        <v>62</v>
      </c>
      <c r="C11" s="72" t="s">
        <v>409</v>
      </c>
      <c r="D11" s="72" t="s">
        <v>89</v>
      </c>
      <c r="E11" s="73" t="s">
        <v>410</v>
      </c>
      <c r="F11" s="73" t="s">
        <v>178</v>
      </c>
      <c r="G11" s="72">
        <v>80</v>
      </c>
      <c r="H11" s="72">
        <v>68</v>
      </c>
      <c r="I11" s="57">
        <f t="shared" si="0"/>
        <v>148</v>
      </c>
      <c r="J11" s="74">
        <v>9365458016</v>
      </c>
      <c r="K11" s="68" t="s">
        <v>484</v>
      </c>
      <c r="L11" s="68" t="s">
        <v>485</v>
      </c>
      <c r="M11" s="68">
        <v>9957969812</v>
      </c>
      <c r="N11" s="68" t="s">
        <v>486</v>
      </c>
      <c r="O11" s="68">
        <v>8472820841</v>
      </c>
      <c r="P11" s="24">
        <v>43622</v>
      </c>
      <c r="Q11" s="18" t="s">
        <v>112</v>
      </c>
      <c r="R11" s="18">
        <v>11</v>
      </c>
      <c r="S11" s="18" t="s">
        <v>78</v>
      </c>
      <c r="T11" s="18"/>
    </row>
    <row r="12" spans="1:20">
      <c r="A12" s="4">
        <v>8</v>
      </c>
      <c r="B12" s="62" t="s">
        <v>63</v>
      </c>
      <c r="C12" s="64" t="s">
        <v>411</v>
      </c>
      <c r="D12" s="64" t="s">
        <v>25</v>
      </c>
      <c r="E12" s="84">
        <v>271</v>
      </c>
      <c r="F12" s="84"/>
      <c r="G12" s="19">
        <v>45</v>
      </c>
      <c r="H12" s="19">
        <v>65</v>
      </c>
      <c r="I12" s="57">
        <f t="shared" si="0"/>
        <v>110</v>
      </c>
      <c r="J12" s="62">
        <v>7577916652</v>
      </c>
      <c r="K12" s="68" t="s">
        <v>109</v>
      </c>
      <c r="L12" s="68" t="s">
        <v>110</v>
      </c>
      <c r="M12" s="66">
        <v>8822578906</v>
      </c>
      <c r="N12" s="68" t="s">
        <v>487</v>
      </c>
      <c r="O12" s="68">
        <v>7662889171</v>
      </c>
      <c r="P12" s="24">
        <v>43622</v>
      </c>
      <c r="Q12" s="18" t="s">
        <v>112</v>
      </c>
      <c r="R12" s="18">
        <v>52</v>
      </c>
      <c r="S12" s="18" t="s">
        <v>78</v>
      </c>
      <c r="T12" s="18"/>
    </row>
    <row r="13" spans="1:20" ht="31.5">
      <c r="A13" s="4">
        <v>9</v>
      </c>
      <c r="B13" s="62" t="s">
        <v>62</v>
      </c>
      <c r="C13" s="72" t="s">
        <v>412</v>
      </c>
      <c r="D13" s="72" t="s">
        <v>89</v>
      </c>
      <c r="E13" s="73" t="s">
        <v>413</v>
      </c>
      <c r="F13" s="73" t="s">
        <v>91</v>
      </c>
      <c r="G13" s="72">
        <v>70</v>
      </c>
      <c r="H13" s="72">
        <v>65</v>
      </c>
      <c r="I13" s="57">
        <f t="shared" si="0"/>
        <v>135</v>
      </c>
      <c r="J13" s="74" t="s">
        <v>488</v>
      </c>
      <c r="K13" s="68" t="s">
        <v>218</v>
      </c>
      <c r="L13" s="68" t="s">
        <v>219</v>
      </c>
      <c r="M13" s="68">
        <v>9957097833</v>
      </c>
      <c r="N13" s="68" t="s">
        <v>489</v>
      </c>
      <c r="O13" s="68">
        <v>9707028360</v>
      </c>
      <c r="P13" s="24">
        <v>43623</v>
      </c>
      <c r="Q13" s="18" t="s">
        <v>121</v>
      </c>
      <c r="R13" s="18">
        <v>46</v>
      </c>
      <c r="S13" s="18" t="s">
        <v>78</v>
      </c>
      <c r="T13" s="18"/>
    </row>
    <row r="14" spans="1:20" ht="31.5">
      <c r="A14" s="4">
        <v>10</v>
      </c>
      <c r="B14" s="62" t="s">
        <v>63</v>
      </c>
      <c r="C14" s="72" t="s">
        <v>414</v>
      </c>
      <c r="D14" s="72" t="s">
        <v>89</v>
      </c>
      <c r="E14" s="73" t="s">
        <v>415</v>
      </c>
      <c r="F14" s="73" t="s">
        <v>91</v>
      </c>
      <c r="G14" s="72">
        <v>200</v>
      </c>
      <c r="H14" s="72">
        <v>150</v>
      </c>
      <c r="I14" s="57">
        <f t="shared" si="0"/>
        <v>350</v>
      </c>
      <c r="J14" s="83">
        <v>8876487130</v>
      </c>
      <c r="K14" s="68" t="s">
        <v>484</v>
      </c>
      <c r="L14" s="68" t="s">
        <v>485</v>
      </c>
      <c r="M14" s="68">
        <v>9957969812</v>
      </c>
      <c r="N14" s="68" t="s">
        <v>490</v>
      </c>
      <c r="O14" s="68">
        <v>9957778842</v>
      </c>
      <c r="P14" s="24">
        <v>43623</v>
      </c>
      <c r="Q14" s="18" t="s">
        <v>121</v>
      </c>
      <c r="R14" s="18">
        <v>26</v>
      </c>
      <c r="S14" s="18" t="s">
        <v>78</v>
      </c>
      <c r="T14" s="18"/>
    </row>
    <row r="15" spans="1:20" ht="47.25">
      <c r="A15" s="4">
        <v>11</v>
      </c>
      <c r="B15" s="62" t="s">
        <v>62</v>
      </c>
      <c r="C15" s="96" t="s">
        <v>416</v>
      </c>
      <c r="D15" s="72" t="s">
        <v>89</v>
      </c>
      <c r="E15" s="73" t="s">
        <v>304</v>
      </c>
      <c r="F15" s="73" t="s">
        <v>91</v>
      </c>
      <c r="G15" s="83">
        <v>44</v>
      </c>
      <c r="H15" s="83">
        <v>50</v>
      </c>
      <c r="I15" s="57">
        <f t="shared" si="0"/>
        <v>94</v>
      </c>
      <c r="J15" s="83">
        <v>9957830768</v>
      </c>
      <c r="K15" s="68" t="s">
        <v>491</v>
      </c>
      <c r="L15" s="68" t="s">
        <v>492</v>
      </c>
      <c r="M15" s="68">
        <v>9401725983</v>
      </c>
      <c r="N15" s="68" t="s">
        <v>493</v>
      </c>
      <c r="O15" s="68">
        <v>9957525232</v>
      </c>
      <c r="P15" s="24">
        <v>43624</v>
      </c>
      <c r="Q15" s="18" t="s">
        <v>128</v>
      </c>
      <c r="R15" s="18">
        <v>11</v>
      </c>
      <c r="S15" s="18" t="s">
        <v>78</v>
      </c>
      <c r="T15" s="18"/>
    </row>
    <row r="16" spans="1:20">
      <c r="A16" s="4">
        <v>12</v>
      </c>
      <c r="B16" s="62" t="s">
        <v>62</v>
      </c>
      <c r="C16" s="63" t="s">
        <v>417</v>
      </c>
      <c r="D16" s="64" t="s">
        <v>25</v>
      </c>
      <c r="E16" s="84">
        <v>157</v>
      </c>
      <c r="F16" s="84"/>
      <c r="G16" s="19">
        <v>58</v>
      </c>
      <c r="H16" s="19">
        <v>87</v>
      </c>
      <c r="I16" s="57">
        <f t="shared" si="0"/>
        <v>145</v>
      </c>
      <c r="J16" s="62"/>
      <c r="K16" s="68" t="s">
        <v>491</v>
      </c>
      <c r="L16" s="68" t="s">
        <v>492</v>
      </c>
      <c r="M16" s="68">
        <v>9401725983</v>
      </c>
      <c r="N16" s="68" t="s">
        <v>494</v>
      </c>
      <c r="O16" s="68">
        <v>9957266146</v>
      </c>
      <c r="P16" s="24">
        <v>43624</v>
      </c>
      <c r="Q16" s="18" t="s">
        <v>128</v>
      </c>
      <c r="R16" s="18">
        <v>21</v>
      </c>
      <c r="S16" s="18" t="s">
        <v>78</v>
      </c>
      <c r="T16" s="18"/>
    </row>
    <row r="17" spans="1:20" ht="47.25">
      <c r="A17" s="4">
        <v>13</v>
      </c>
      <c r="B17" s="62" t="s">
        <v>63</v>
      </c>
      <c r="C17" s="96" t="s">
        <v>416</v>
      </c>
      <c r="D17" s="72" t="s">
        <v>89</v>
      </c>
      <c r="E17" s="73" t="s">
        <v>304</v>
      </c>
      <c r="F17" s="73" t="s">
        <v>91</v>
      </c>
      <c r="G17" s="83">
        <v>50</v>
      </c>
      <c r="H17" s="83">
        <v>55</v>
      </c>
      <c r="I17" s="57">
        <f t="shared" si="0"/>
        <v>105</v>
      </c>
      <c r="J17" s="83">
        <v>9957830768</v>
      </c>
      <c r="K17" s="68" t="s">
        <v>491</v>
      </c>
      <c r="L17" s="68" t="s">
        <v>492</v>
      </c>
      <c r="M17" s="68">
        <v>9401725983</v>
      </c>
      <c r="N17" s="68" t="s">
        <v>493</v>
      </c>
      <c r="O17" s="68">
        <v>9957525232</v>
      </c>
      <c r="P17" s="24">
        <v>43624</v>
      </c>
      <c r="Q17" s="18" t="s">
        <v>128</v>
      </c>
      <c r="R17" s="18">
        <v>11</v>
      </c>
      <c r="S17" s="18" t="s">
        <v>78</v>
      </c>
      <c r="T17" s="18"/>
    </row>
    <row r="18" spans="1:20">
      <c r="A18" s="4">
        <v>14</v>
      </c>
      <c r="B18" s="62" t="s">
        <v>62</v>
      </c>
      <c r="C18" s="72" t="s">
        <v>418</v>
      </c>
      <c r="D18" s="72" t="s">
        <v>89</v>
      </c>
      <c r="E18" s="73" t="s">
        <v>419</v>
      </c>
      <c r="F18" s="73" t="s">
        <v>178</v>
      </c>
      <c r="G18" s="72">
        <v>65</v>
      </c>
      <c r="H18" s="72">
        <v>58</v>
      </c>
      <c r="I18" s="57">
        <f t="shared" si="0"/>
        <v>123</v>
      </c>
      <c r="J18" s="74" t="s">
        <v>495</v>
      </c>
      <c r="K18" s="68" t="s">
        <v>496</v>
      </c>
      <c r="L18" s="68" t="s">
        <v>497</v>
      </c>
      <c r="M18" s="68">
        <v>8011172481</v>
      </c>
      <c r="N18" s="68" t="s">
        <v>498</v>
      </c>
      <c r="O18" s="68">
        <v>9577303671</v>
      </c>
      <c r="P18" s="24">
        <v>43626</v>
      </c>
      <c r="Q18" s="18" t="s">
        <v>77</v>
      </c>
      <c r="R18" s="18">
        <v>52</v>
      </c>
      <c r="S18" s="18" t="s">
        <v>78</v>
      </c>
      <c r="T18" s="18"/>
    </row>
    <row r="19" spans="1:20">
      <c r="A19" s="4">
        <v>15</v>
      </c>
      <c r="B19" s="62" t="s">
        <v>63</v>
      </c>
      <c r="C19" s="64" t="s">
        <v>420</v>
      </c>
      <c r="D19" s="64" t="s">
        <v>25</v>
      </c>
      <c r="E19" s="84">
        <v>270</v>
      </c>
      <c r="F19" s="84"/>
      <c r="G19" s="19">
        <v>56</v>
      </c>
      <c r="H19" s="19">
        <v>55</v>
      </c>
      <c r="I19" s="57">
        <f t="shared" si="0"/>
        <v>111</v>
      </c>
      <c r="J19" s="62">
        <v>9508474297</v>
      </c>
      <c r="K19" s="68" t="s">
        <v>109</v>
      </c>
      <c r="L19" s="68" t="s">
        <v>110</v>
      </c>
      <c r="M19" s="66">
        <v>8822578906</v>
      </c>
      <c r="N19" s="68" t="s">
        <v>347</v>
      </c>
      <c r="O19" s="68">
        <v>8473876878</v>
      </c>
      <c r="P19" s="24">
        <v>43626</v>
      </c>
      <c r="Q19" s="18" t="s">
        <v>77</v>
      </c>
      <c r="R19" s="18">
        <v>52</v>
      </c>
      <c r="S19" s="18" t="s">
        <v>78</v>
      </c>
      <c r="T19" s="18"/>
    </row>
    <row r="20" spans="1:20" ht="31.5">
      <c r="A20" s="4">
        <v>16</v>
      </c>
      <c r="B20" s="62" t="s">
        <v>62</v>
      </c>
      <c r="C20" s="72" t="s">
        <v>421</v>
      </c>
      <c r="D20" s="72" t="s">
        <v>89</v>
      </c>
      <c r="E20" s="73" t="s">
        <v>422</v>
      </c>
      <c r="F20" s="73" t="s">
        <v>91</v>
      </c>
      <c r="G20" s="72">
        <v>72</v>
      </c>
      <c r="H20" s="72">
        <v>71</v>
      </c>
      <c r="I20" s="57">
        <f t="shared" si="0"/>
        <v>143</v>
      </c>
      <c r="J20" s="74">
        <v>7896512218</v>
      </c>
      <c r="K20" s="77" t="s">
        <v>136</v>
      </c>
      <c r="L20" s="77" t="s">
        <v>499</v>
      </c>
      <c r="M20" s="77">
        <v>8402028496</v>
      </c>
      <c r="N20" s="79" t="s">
        <v>500</v>
      </c>
      <c r="O20" s="97">
        <v>9577855447</v>
      </c>
      <c r="P20" s="24">
        <v>43627</v>
      </c>
      <c r="Q20" s="18" t="s">
        <v>87</v>
      </c>
      <c r="R20" s="18">
        <v>31</v>
      </c>
      <c r="S20" s="18" t="s">
        <v>78</v>
      </c>
      <c r="T20" s="18"/>
    </row>
    <row r="21" spans="1:20" ht="31.5">
      <c r="A21" s="4">
        <v>17</v>
      </c>
      <c r="B21" s="62" t="s">
        <v>63</v>
      </c>
      <c r="C21" s="72" t="s">
        <v>421</v>
      </c>
      <c r="D21" s="72" t="s">
        <v>89</v>
      </c>
      <c r="E21" s="73" t="s">
        <v>422</v>
      </c>
      <c r="F21" s="73" t="s">
        <v>91</v>
      </c>
      <c r="G21" s="72">
        <v>75</v>
      </c>
      <c r="H21" s="72">
        <v>57</v>
      </c>
      <c r="I21" s="57">
        <f t="shared" si="0"/>
        <v>132</v>
      </c>
      <c r="J21" s="74">
        <v>7896512218</v>
      </c>
      <c r="K21" s="77" t="s">
        <v>136</v>
      </c>
      <c r="L21" s="77" t="s">
        <v>499</v>
      </c>
      <c r="M21" s="77">
        <v>8402028496</v>
      </c>
      <c r="N21" s="79" t="s">
        <v>500</v>
      </c>
      <c r="O21" s="97">
        <v>9577855447</v>
      </c>
      <c r="P21" s="24">
        <v>43627</v>
      </c>
      <c r="Q21" s="18" t="s">
        <v>87</v>
      </c>
      <c r="R21" s="18">
        <v>31</v>
      </c>
      <c r="S21" s="18" t="s">
        <v>78</v>
      </c>
      <c r="T21" s="18"/>
    </row>
    <row r="22" spans="1:20">
      <c r="A22" s="4">
        <v>18</v>
      </c>
      <c r="B22" s="62" t="s">
        <v>62</v>
      </c>
      <c r="C22" s="63" t="s">
        <v>423</v>
      </c>
      <c r="D22" s="64" t="s">
        <v>25</v>
      </c>
      <c r="E22" s="65">
        <v>5</v>
      </c>
      <c r="F22" s="65"/>
      <c r="G22" s="66">
        <v>54</v>
      </c>
      <c r="H22" s="66">
        <v>44</v>
      </c>
      <c r="I22" s="57">
        <f t="shared" si="0"/>
        <v>98</v>
      </c>
      <c r="J22" s="62">
        <v>9957811683</v>
      </c>
      <c r="K22" s="68" t="s">
        <v>341</v>
      </c>
      <c r="L22" s="68" t="s">
        <v>342</v>
      </c>
      <c r="M22" s="68">
        <v>9613583437</v>
      </c>
      <c r="N22" s="68" t="s">
        <v>351</v>
      </c>
      <c r="O22" s="68">
        <v>9957133621</v>
      </c>
      <c r="P22" s="24">
        <v>43628</v>
      </c>
      <c r="Q22" s="18" t="s">
        <v>102</v>
      </c>
      <c r="R22" s="18">
        <v>54</v>
      </c>
      <c r="S22" s="18" t="s">
        <v>78</v>
      </c>
      <c r="T22" s="18"/>
    </row>
    <row r="23" spans="1:20">
      <c r="A23" s="4">
        <v>19</v>
      </c>
      <c r="B23" s="62" t="s">
        <v>63</v>
      </c>
      <c r="C23" s="63" t="s">
        <v>424</v>
      </c>
      <c r="D23" s="64" t="s">
        <v>25</v>
      </c>
      <c r="E23" s="65">
        <v>185</v>
      </c>
      <c r="F23" s="65"/>
      <c r="G23" s="66">
        <v>72</v>
      </c>
      <c r="H23" s="66">
        <v>65</v>
      </c>
      <c r="I23" s="57">
        <f t="shared" si="0"/>
        <v>137</v>
      </c>
      <c r="J23" s="62">
        <v>9954021120</v>
      </c>
      <c r="K23" s="68" t="s">
        <v>341</v>
      </c>
      <c r="L23" s="68" t="s">
        <v>342</v>
      </c>
      <c r="M23" s="68">
        <v>9613583437</v>
      </c>
      <c r="N23" s="68" t="s">
        <v>501</v>
      </c>
      <c r="O23" s="68"/>
      <c r="P23" s="24">
        <v>43628</v>
      </c>
      <c r="Q23" s="18" t="s">
        <v>102</v>
      </c>
      <c r="R23" s="18">
        <v>55</v>
      </c>
      <c r="S23" s="18" t="s">
        <v>78</v>
      </c>
      <c r="T23" s="18"/>
    </row>
    <row r="24" spans="1:20">
      <c r="A24" s="4">
        <v>20</v>
      </c>
      <c r="B24" s="62" t="s">
        <v>63</v>
      </c>
      <c r="C24" s="63" t="s">
        <v>425</v>
      </c>
      <c r="D24" s="64" t="s">
        <v>25</v>
      </c>
      <c r="E24" s="65">
        <v>186</v>
      </c>
      <c r="F24" s="65"/>
      <c r="G24" s="66">
        <v>63</v>
      </c>
      <c r="H24" s="66">
        <v>65</v>
      </c>
      <c r="I24" s="57">
        <f t="shared" si="0"/>
        <v>128</v>
      </c>
      <c r="J24" s="62">
        <v>8011090955</v>
      </c>
      <c r="K24" s="68" t="s">
        <v>341</v>
      </c>
      <c r="L24" s="68" t="s">
        <v>342</v>
      </c>
      <c r="M24" s="68">
        <v>9613583437</v>
      </c>
      <c r="N24" s="68" t="s">
        <v>502</v>
      </c>
      <c r="O24" s="68">
        <v>9957006827</v>
      </c>
      <c r="P24" s="24">
        <v>43628</v>
      </c>
      <c r="Q24" s="18" t="s">
        <v>102</v>
      </c>
      <c r="R24" s="18">
        <v>56</v>
      </c>
      <c r="S24" s="18" t="s">
        <v>78</v>
      </c>
      <c r="T24" s="18"/>
    </row>
    <row r="25" spans="1:20" ht="31.5">
      <c r="A25" s="4">
        <v>21</v>
      </c>
      <c r="B25" s="62" t="s">
        <v>62</v>
      </c>
      <c r="C25" s="64" t="s">
        <v>426</v>
      </c>
      <c r="D25" s="64" t="s">
        <v>25</v>
      </c>
      <c r="E25" s="84">
        <v>181</v>
      </c>
      <c r="F25" s="84"/>
      <c r="G25" s="19">
        <v>74</v>
      </c>
      <c r="H25" s="19">
        <v>77</v>
      </c>
      <c r="I25" s="57">
        <f t="shared" si="0"/>
        <v>151</v>
      </c>
      <c r="J25" s="62">
        <v>8812806395</v>
      </c>
      <c r="K25" s="68" t="s">
        <v>109</v>
      </c>
      <c r="L25" s="68" t="s">
        <v>110</v>
      </c>
      <c r="M25" s="66">
        <v>8822578906</v>
      </c>
      <c r="N25" s="68" t="s">
        <v>503</v>
      </c>
      <c r="O25" s="68">
        <v>7893409562</v>
      </c>
      <c r="P25" s="24">
        <v>43629</v>
      </c>
      <c r="Q25" s="18" t="s">
        <v>112</v>
      </c>
      <c r="R25" s="18">
        <v>2</v>
      </c>
      <c r="S25" s="18" t="s">
        <v>78</v>
      </c>
      <c r="T25" s="18"/>
    </row>
    <row r="26" spans="1:20" ht="31.5">
      <c r="A26" s="4">
        <v>22</v>
      </c>
      <c r="B26" s="62" t="s">
        <v>63</v>
      </c>
      <c r="C26" s="72" t="s">
        <v>427</v>
      </c>
      <c r="D26" s="72" t="s">
        <v>89</v>
      </c>
      <c r="E26" s="73" t="s">
        <v>428</v>
      </c>
      <c r="F26" s="73" t="s">
        <v>91</v>
      </c>
      <c r="G26" s="72">
        <v>90</v>
      </c>
      <c r="H26" s="72">
        <v>88</v>
      </c>
      <c r="I26" s="57">
        <f t="shared" si="0"/>
        <v>178</v>
      </c>
      <c r="J26" s="74">
        <v>9101382780</v>
      </c>
      <c r="K26" s="68" t="s">
        <v>496</v>
      </c>
      <c r="L26" s="68" t="s">
        <v>497</v>
      </c>
      <c r="M26" s="68">
        <v>8011172481</v>
      </c>
      <c r="N26" s="68" t="s">
        <v>498</v>
      </c>
      <c r="O26" s="68">
        <v>9577303671</v>
      </c>
      <c r="P26" s="24">
        <v>43629</v>
      </c>
      <c r="Q26" s="18" t="s">
        <v>112</v>
      </c>
      <c r="R26" s="18">
        <v>46</v>
      </c>
      <c r="S26" s="18" t="s">
        <v>78</v>
      </c>
      <c r="T26" s="18"/>
    </row>
    <row r="27" spans="1:20" ht="31.5">
      <c r="A27" s="4">
        <v>23</v>
      </c>
      <c r="B27" s="62" t="s">
        <v>63</v>
      </c>
      <c r="C27" s="89" t="s">
        <v>429</v>
      </c>
      <c r="D27" s="72" t="s">
        <v>89</v>
      </c>
      <c r="E27" s="73" t="s">
        <v>304</v>
      </c>
      <c r="F27" s="73" t="s">
        <v>91</v>
      </c>
      <c r="G27" s="83">
        <v>73</v>
      </c>
      <c r="H27" s="83">
        <v>60</v>
      </c>
      <c r="I27" s="57">
        <f t="shared" si="0"/>
        <v>133</v>
      </c>
      <c r="J27" s="83">
        <v>9706591047</v>
      </c>
      <c r="K27" s="68" t="s">
        <v>491</v>
      </c>
      <c r="L27" s="68" t="s">
        <v>492</v>
      </c>
      <c r="M27" s="68">
        <v>9401725983</v>
      </c>
      <c r="N27" s="68" t="s">
        <v>494</v>
      </c>
      <c r="O27" s="68">
        <v>9957266146</v>
      </c>
      <c r="P27" s="24">
        <v>43630</v>
      </c>
      <c r="Q27" s="18" t="s">
        <v>121</v>
      </c>
      <c r="R27" s="18">
        <v>14</v>
      </c>
      <c r="S27" s="18" t="s">
        <v>78</v>
      </c>
      <c r="T27" s="18"/>
    </row>
    <row r="28" spans="1:20">
      <c r="A28" s="4">
        <v>24</v>
      </c>
      <c r="B28" s="62" t="s">
        <v>62</v>
      </c>
      <c r="C28" s="64" t="s">
        <v>430</v>
      </c>
      <c r="D28" s="64" t="s">
        <v>25</v>
      </c>
      <c r="E28" s="84">
        <v>125</v>
      </c>
      <c r="F28" s="84"/>
      <c r="G28" s="19">
        <v>77</v>
      </c>
      <c r="H28" s="19">
        <v>56</v>
      </c>
      <c r="I28" s="57">
        <f t="shared" si="0"/>
        <v>133</v>
      </c>
      <c r="J28" s="62" t="s">
        <v>504</v>
      </c>
      <c r="K28" s="68" t="s">
        <v>109</v>
      </c>
      <c r="L28" s="68" t="s">
        <v>110</v>
      </c>
      <c r="M28" s="66">
        <v>8822578906</v>
      </c>
      <c r="N28" s="68" t="s">
        <v>212</v>
      </c>
      <c r="O28" s="68">
        <v>7399688671</v>
      </c>
      <c r="P28" s="24">
        <v>43630</v>
      </c>
      <c r="Q28" s="18" t="s">
        <v>121</v>
      </c>
      <c r="R28" s="18">
        <v>2</v>
      </c>
      <c r="S28" s="18" t="s">
        <v>78</v>
      </c>
      <c r="T28" s="18"/>
    </row>
    <row r="29" spans="1:20">
      <c r="A29" s="4">
        <v>25</v>
      </c>
      <c r="B29" s="62" t="s">
        <v>62</v>
      </c>
      <c r="C29" s="64" t="s">
        <v>431</v>
      </c>
      <c r="D29" s="64" t="s">
        <v>25</v>
      </c>
      <c r="E29" s="84">
        <v>128</v>
      </c>
      <c r="F29" s="84"/>
      <c r="G29" s="19">
        <v>59</v>
      </c>
      <c r="H29" s="19">
        <v>78</v>
      </c>
      <c r="I29" s="57">
        <f t="shared" si="0"/>
        <v>137</v>
      </c>
      <c r="J29" s="62">
        <v>9085758727</v>
      </c>
      <c r="K29" s="68" t="s">
        <v>505</v>
      </c>
      <c r="L29" s="68" t="s">
        <v>506</v>
      </c>
      <c r="M29" s="68">
        <v>9864709166</v>
      </c>
      <c r="N29" s="68" t="s">
        <v>507</v>
      </c>
      <c r="O29" s="68">
        <v>8011294967</v>
      </c>
      <c r="P29" s="24">
        <v>43630</v>
      </c>
      <c r="Q29" s="18" t="s">
        <v>121</v>
      </c>
      <c r="R29" s="18">
        <v>13</v>
      </c>
      <c r="S29" s="18" t="s">
        <v>78</v>
      </c>
      <c r="T29" s="18"/>
    </row>
    <row r="30" spans="1:20">
      <c r="A30" s="4">
        <v>26</v>
      </c>
      <c r="B30" s="62" t="s">
        <v>63</v>
      </c>
      <c r="C30" s="63" t="s">
        <v>432</v>
      </c>
      <c r="D30" s="64" t="s">
        <v>25</v>
      </c>
      <c r="E30" s="84">
        <v>153</v>
      </c>
      <c r="F30" s="84"/>
      <c r="G30" s="19">
        <v>78</v>
      </c>
      <c r="H30" s="19">
        <v>69</v>
      </c>
      <c r="I30" s="57">
        <f t="shared" si="0"/>
        <v>147</v>
      </c>
      <c r="J30" s="62">
        <v>7896375030</v>
      </c>
      <c r="K30" s="68" t="s">
        <v>385</v>
      </c>
      <c r="L30" s="68" t="s">
        <v>386</v>
      </c>
      <c r="M30" s="68">
        <v>9954734139</v>
      </c>
      <c r="N30" s="68" t="s">
        <v>391</v>
      </c>
      <c r="O30" s="68">
        <v>9678137136</v>
      </c>
      <c r="P30" s="24">
        <v>43631</v>
      </c>
      <c r="Q30" s="18" t="s">
        <v>128</v>
      </c>
      <c r="R30" s="18">
        <v>7</v>
      </c>
      <c r="S30" s="18" t="s">
        <v>78</v>
      </c>
      <c r="T30" s="18"/>
    </row>
    <row r="31" spans="1:20" ht="31.5">
      <c r="A31" s="4">
        <v>27</v>
      </c>
      <c r="B31" s="62" t="s">
        <v>62</v>
      </c>
      <c r="C31" s="72" t="s">
        <v>433</v>
      </c>
      <c r="D31" s="72" t="s">
        <v>89</v>
      </c>
      <c r="E31" s="90" t="s">
        <v>434</v>
      </c>
      <c r="F31" s="90" t="s">
        <v>255</v>
      </c>
      <c r="G31" s="72">
        <v>64</v>
      </c>
      <c r="H31" s="72">
        <v>50</v>
      </c>
      <c r="I31" s="57">
        <f t="shared" si="0"/>
        <v>114</v>
      </c>
      <c r="J31" s="74" t="s">
        <v>508</v>
      </c>
      <c r="K31" s="68" t="s">
        <v>324</v>
      </c>
      <c r="L31" s="68" t="s">
        <v>509</v>
      </c>
      <c r="M31" s="68">
        <v>9401980002</v>
      </c>
      <c r="N31" s="68" t="s">
        <v>325</v>
      </c>
      <c r="O31" s="68">
        <v>7896399147</v>
      </c>
      <c r="P31" s="24">
        <v>43631</v>
      </c>
      <c r="Q31" s="18" t="s">
        <v>128</v>
      </c>
      <c r="R31" s="18">
        <v>33</v>
      </c>
      <c r="S31" s="18" t="s">
        <v>78</v>
      </c>
      <c r="T31" s="18"/>
    </row>
    <row r="32" spans="1:20" ht="63">
      <c r="A32" s="4">
        <v>28</v>
      </c>
      <c r="B32" s="62" t="s">
        <v>63</v>
      </c>
      <c r="C32" s="72" t="s">
        <v>435</v>
      </c>
      <c r="D32" s="72" t="s">
        <v>89</v>
      </c>
      <c r="E32" s="73" t="s">
        <v>436</v>
      </c>
      <c r="F32" s="73" t="s">
        <v>91</v>
      </c>
      <c r="G32" s="72">
        <v>87</v>
      </c>
      <c r="H32" s="72">
        <v>69</v>
      </c>
      <c r="I32" s="57">
        <f t="shared" si="0"/>
        <v>156</v>
      </c>
      <c r="J32" s="74" t="s">
        <v>510</v>
      </c>
      <c r="K32" s="68" t="s">
        <v>99</v>
      </c>
      <c r="L32" s="68" t="s">
        <v>511</v>
      </c>
      <c r="M32" s="68">
        <v>9401173586</v>
      </c>
      <c r="N32" s="68" t="s">
        <v>512</v>
      </c>
      <c r="O32" s="68">
        <v>8011560844</v>
      </c>
      <c r="P32" s="24">
        <v>43631</v>
      </c>
      <c r="Q32" s="18" t="s">
        <v>128</v>
      </c>
      <c r="R32" s="18">
        <v>56</v>
      </c>
      <c r="S32" s="18" t="s">
        <v>78</v>
      </c>
      <c r="T32" s="18"/>
    </row>
    <row r="33" spans="1:20">
      <c r="A33" s="4">
        <v>29</v>
      </c>
      <c r="B33" s="62" t="s">
        <v>62</v>
      </c>
      <c r="C33" s="63" t="s">
        <v>437</v>
      </c>
      <c r="D33" s="64" t="s">
        <v>25</v>
      </c>
      <c r="E33" s="84">
        <v>156</v>
      </c>
      <c r="F33" s="84"/>
      <c r="G33" s="19">
        <v>56</v>
      </c>
      <c r="H33" s="19">
        <v>55</v>
      </c>
      <c r="I33" s="57">
        <f t="shared" si="0"/>
        <v>111</v>
      </c>
      <c r="J33" s="62">
        <v>9954528840</v>
      </c>
      <c r="K33" s="68" t="s">
        <v>491</v>
      </c>
      <c r="L33" s="68" t="s">
        <v>492</v>
      </c>
      <c r="M33" s="68">
        <v>9401725983</v>
      </c>
      <c r="N33" s="68" t="s">
        <v>493</v>
      </c>
      <c r="O33" s="68">
        <v>9957525232</v>
      </c>
      <c r="P33" s="24">
        <v>43633</v>
      </c>
      <c r="Q33" s="18" t="s">
        <v>77</v>
      </c>
      <c r="R33" s="18">
        <v>11</v>
      </c>
      <c r="S33" s="18" t="s">
        <v>78</v>
      </c>
      <c r="T33" s="18"/>
    </row>
    <row r="34" spans="1:20" ht="31.5">
      <c r="A34" s="4">
        <v>30</v>
      </c>
      <c r="B34" s="62" t="s">
        <v>63</v>
      </c>
      <c r="C34" s="89" t="s">
        <v>438</v>
      </c>
      <c r="D34" s="72" t="s">
        <v>89</v>
      </c>
      <c r="E34" s="73" t="s">
        <v>304</v>
      </c>
      <c r="F34" s="73" t="s">
        <v>91</v>
      </c>
      <c r="G34" s="83">
        <v>31</v>
      </c>
      <c r="H34" s="83">
        <v>27</v>
      </c>
      <c r="I34" s="57">
        <f t="shared" si="0"/>
        <v>58</v>
      </c>
      <c r="J34" s="83">
        <v>9707779613</v>
      </c>
      <c r="K34" s="68" t="s">
        <v>385</v>
      </c>
      <c r="L34" s="68" t="s">
        <v>513</v>
      </c>
      <c r="M34" s="68">
        <v>9401725971</v>
      </c>
      <c r="N34" s="68" t="s">
        <v>514</v>
      </c>
      <c r="O34" s="68">
        <v>7896581745</v>
      </c>
      <c r="P34" s="24">
        <v>43633</v>
      </c>
      <c r="Q34" s="18" t="s">
        <v>77</v>
      </c>
      <c r="R34" s="18">
        <v>4</v>
      </c>
      <c r="S34" s="18" t="s">
        <v>78</v>
      </c>
      <c r="T34" s="18"/>
    </row>
    <row r="35" spans="1:20" ht="47.25">
      <c r="A35" s="4">
        <v>31</v>
      </c>
      <c r="B35" s="62" t="s">
        <v>63</v>
      </c>
      <c r="C35" s="89" t="s">
        <v>439</v>
      </c>
      <c r="D35" s="72" t="s">
        <v>89</v>
      </c>
      <c r="E35" s="73" t="s">
        <v>304</v>
      </c>
      <c r="F35" s="73" t="s">
        <v>178</v>
      </c>
      <c r="G35" s="83">
        <v>33</v>
      </c>
      <c r="H35" s="83">
        <v>30</v>
      </c>
      <c r="I35" s="57">
        <f t="shared" si="0"/>
        <v>63</v>
      </c>
      <c r="J35" s="83">
        <v>9435721124</v>
      </c>
      <c r="K35" s="68" t="s">
        <v>385</v>
      </c>
      <c r="L35" s="68" t="s">
        <v>386</v>
      </c>
      <c r="M35" s="68">
        <v>9954734139</v>
      </c>
      <c r="N35" s="68" t="s">
        <v>515</v>
      </c>
      <c r="O35" s="68">
        <v>8822711931</v>
      </c>
      <c r="P35" s="24">
        <v>43633</v>
      </c>
      <c r="Q35" s="18" t="s">
        <v>77</v>
      </c>
      <c r="R35" s="18">
        <v>3</v>
      </c>
      <c r="S35" s="18" t="s">
        <v>78</v>
      </c>
      <c r="T35" s="18"/>
    </row>
    <row r="36" spans="1:20" ht="63">
      <c r="A36" s="4">
        <v>32</v>
      </c>
      <c r="B36" s="62" t="s">
        <v>62</v>
      </c>
      <c r="C36" s="76" t="s">
        <v>440</v>
      </c>
      <c r="D36" s="72" t="s">
        <v>89</v>
      </c>
      <c r="E36" s="73" t="s">
        <v>441</v>
      </c>
      <c r="F36" s="73" t="s">
        <v>135</v>
      </c>
      <c r="G36" s="72">
        <v>117</v>
      </c>
      <c r="H36" s="72">
        <v>103</v>
      </c>
      <c r="I36" s="57">
        <f t="shared" si="0"/>
        <v>220</v>
      </c>
      <c r="J36" s="74">
        <v>8876715861</v>
      </c>
      <c r="K36" s="68" t="s">
        <v>140</v>
      </c>
      <c r="L36" s="68" t="s">
        <v>194</v>
      </c>
      <c r="M36" s="68">
        <v>9864633738</v>
      </c>
      <c r="N36" s="68" t="s">
        <v>516</v>
      </c>
      <c r="O36" s="68">
        <v>9678300547</v>
      </c>
      <c r="P36" s="24">
        <v>43634</v>
      </c>
      <c r="Q36" s="18" t="s">
        <v>87</v>
      </c>
      <c r="R36" s="18">
        <v>21</v>
      </c>
      <c r="S36" s="18" t="s">
        <v>78</v>
      </c>
      <c r="T36" s="18"/>
    </row>
    <row r="37" spans="1:20" ht="63">
      <c r="A37" s="4">
        <v>33</v>
      </c>
      <c r="B37" s="62" t="s">
        <v>63</v>
      </c>
      <c r="C37" s="76" t="s">
        <v>440</v>
      </c>
      <c r="D37" s="72" t="s">
        <v>89</v>
      </c>
      <c r="E37" s="73" t="s">
        <v>441</v>
      </c>
      <c r="F37" s="73" t="s">
        <v>135</v>
      </c>
      <c r="G37" s="72">
        <v>119</v>
      </c>
      <c r="H37" s="72">
        <v>113</v>
      </c>
      <c r="I37" s="57">
        <f t="shared" si="0"/>
        <v>232</v>
      </c>
      <c r="J37" s="74">
        <v>8876715861</v>
      </c>
      <c r="K37" s="68" t="s">
        <v>140</v>
      </c>
      <c r="L37" s="68" t="s">
        <v>194</v>
      </c>
      <c r="M37" s="68">
        <v>9864633738</v>
      </c>
      <c r="N37" s="68" t="s">
        <v>516</v>
      </c>
      <c r="O37" s="68">
        <v>9678300547</v>
      </c>
      <c r="P37" s="24">
        <v>43634</v>
      </c>
      <c r="Q37" s="18" t="s">
        <v>87</v>
      </c>
      <c r="R37" s="18">
        <v>21</v>
      </c>
      <c r="S37" s="18" t="s">
        <v>78</v>
      </c>
      <c r="T37" s="18"/>
    </row>
    <row r="38" spans="1:20">
      <c r="A38" s="4">
        <v>34</v>
      </c>
      <c r="B38" s="62" t="s">
        <v>63</v>
      </c>
      <c r="C38" s="63" t="s">
        <v>442</v>
      </c>
      <c r="D38" s="64" t="s">
        <v>25</v>
      </c>
      <c r="E38" s="65">
        <v>81</v>
      </c>
      <c r="F38" s="65"/>
      <c r="G38" s="19">
        <v>71</v>
      </c>
      <c r="H38" s="19">
        <v>76</v>
      </c>
      <c r="I38" s="57">
        <f t="shared" si="0"/>
        <v>147</v>
      </c>
      <c r="J38" s="62">
        <v>9706792553</v>
      </c>
      <c r="K38" s="68" t="s">
        <v>74</v>
      </c>
      <c r="L38" s="68" t="s">
        <v>75</v>
      </c>
      <c r="M38" s="68">
        <v>9854368256</v>
      </c>
      <c r="N38" s="68" t="s">
        <v>517</v>
      </c>
      <c r="O38" s="68">
        <v>9706987414</v>
      </c>
      <c r="P38" s="24">
        <v>43635</v>
      </c>
      <c r="Q38" s="18" t="s">
        <v>102</v>
      </c>
      <c r="R38" s="18">
        <v>52</v>
      </c>
      <c r="S38" s="18" t="s">
        <v>78</v>
      </c>
      <c r="T38" s="18"/>
    </row>
    <row r="39" spans="1:20">
      <c r="A39" s="4">
        <v>35</v>
      </c>
      <c r="B39" s="62" t="s">
        <v>63</v>
      </c>
      <c r="C39" s="63" t="s">
        <v>424</v>
      </c>
      <c r="D39" s="64" t="s">
        <v>25</v>
      </c>
      <c r="E39" s="65">
        <v>23</v>
      </c>
      <c r="F39" s="65"/>
      <c r="G39" s="66">
        <v>57</v>
      </c>
      <c r="H39" s="66">
        <v>66</v>
      </c>
      <c r="I39" s="57">
        <f t="shared" si="0"/>
        <v>123</v>
      </c>
      <c r="J39" s="62">
        <v>9854718441</v>
      </c>
      <c r="K39" s="68" t="s">
        <v>341</v>
      </c>
      <c r="L39" s="68" t="s">
        <v>342</v>
      </c>
      <c r="M39" s="68">
        <v>9613583437</v>
      </c>
      <c r="N39" s="68" t="s">
        <v>343</v>
      </c>
      <c r="O39" s="68">
        <v>8011732979</v>
      </c>
      <c r="P39" s="24">
        <v>43635</v>
      </c>
      <c r="Q39" s="18" t="s">
        <v>102</v>
      </c>
      <c r="R39" s="18">
        <v>54</v>
      </c>
      <c r="S39" s="18" t="s">
        <v>78</v>
      </c>
      <c r="T39" s="18"/>
    </row>
    <row r="40" spans="1:20">
      <c r="A40" s="4">
        <v>36</v>
      </c>
      <c r="B40" s="62" t="s">
        <v>62</v>
      </c>
      <c r="C40" s="63" t="s">
        <v>443</v>
      </c>
      <c r="D40" s="64" t="s">
        <v>25</v>
      </c>
      <c r="E40" s="65">
        <v>203</v>
      </c>
      <c r="F40" s="65"/>
      <c r="G40" s="19">
        <v>81</v>
      </c>
      <c r="H40" s="19">
        <v>81</v>
      </c>
      <c r="I40" s="57">
        <f t="shared" si="0"/>
        <v>162</v>
      </c>
      <c r="J40" s="62">
        <v>7637805609</v>
      </c>
      <c r="K40" s="68" t="s">
        <v>362</v>
      </c>
      <c r="L40" s="68" t="s">
        <v>478</v>
      </c>
      <c r="M40" s="68">
        <v>9864987400</v>
      </c>
      <c r="N40" s="68" t="s">
        <v>518</v>
      </c>
      <c r="O40" s="68">
        <v>9678182515</v>
      </c>
      <c r="P40" s="24">
        <v>43635</v>
      </c>
      <c r="Q40" s="18" t="s">
        <v>102</v>
      </c>
      <c r="R40" s="18">
        <v>17</v>
      </c>
      <c r="S40" s="18" t="s">
        <v>78</v>
      </c>
      <c r="T40" s="18"/>
    </row>
    <row r="41" spans="1:20">
      <c r="A41" s="4">
        <v>37</v>
      </c>
      <c r="B41" s="62" t="s">
        <v>62</v>
      </c>
      <c r="C41" s="63" t="s">
        <v>444</v>
      </c>
      <c r="D41" s="64" t="s">
        <v>25</v>
      </c>
      <c r="E41" s="65">
        <v>223</v>
      </c>
      <c r="F41" s="65"/>
      <c r="G41" s="19">
        <v>78</v>
      </c>
      <c r="H41" s="19">
        <v>69</v>
      </c>
      <c r="I41" s="57">
        <f t="shared" si="0"/>
        <v>147</v>
      </c>
      <c r="J41" s="62">
        <v>8011812669</v>
      </c>
      <c r="K41" s="68" t="s">
        <v>362</v>
      </c>
      <c r="L41" s="68" t="s">
        <v>363</v>
      </c>
      <c r="M41" s="68">
        <v>9401725984</v>
      </c>
      <c r="N41" s="68" t="s">
        <v>389</v>
      </c>
      <c r="O41" s="68">
        <v>8011843003</v>
      </c>
      <c r="P41" s="24">
        <v>43635</v>
      </c>
      <c r="Q41" s="18" t="s">
        <v>102</v>
      </c>
      <c r="R41" s="18">
        <v>14</v>
      </c>
      <c r="S41" s="18" t="s">
        <v>78</v>
      </c>
      <c r="T41" s="18"/>
    </row>
    <row r="42" spans="1:20" ht="31.5">
      <c r="A42" s="4">
        <v>38</v>
      </c>
      <c r="B42" s="62" t="s">
        <v>63</v>
      </c>
      <c r="C42" s="72" t="s">
        <v>445</v>
      </c>
      <c r="D42" s="72" t="s">
        <v>89</v>
      </c>
      <c r="E42" s="73" t="s">
        <v>446</v>
      </c>
      <c r="F42" s="73" t="s">
        <v>91</v>
      </c>
      <c r="G42" s="72">
        <v>58</v>
      </c>
      <c r="H42" s="72">
        <v>63</v>
      </c>
      <c r="I42" s="57">
        <f t="shared" si="0"/>
        <v>121</v>
      </c>
      <c r="J42" s="74" t="s">
        <v>519</v>
      </c>
      <c r="K42" s="68" t="s">
        <v>324</v>
      </c>
      <c r="L42" s="68" t="s">
        <v>325</v>
      </c>
      <c r="M42" s="68">
        <v>9435966889</v>
      </c>
      <c r="N42" s="68" t="s">
        <v>86</v>
      </c>
      <c r="O42" s="68">
        <v>8753839551</v>
      </c>
      <c r="P42" s="24">
        <v>43636</v>
      </c>
      <c r="Q42" s="18" t="s">
        <v>112</v>
      </c>
      <c r="R42" s="18">
        <v>21</v>
      </c>
      <c r="S42" s="18" t="s">
        <v>78</v>
      </c>
      <c r="T42" s="18"/>
    </row>
    <row r="43" spans="1:20">
      <c r="A43" s="4">
        <v>39</v>
      </c>
      <c r="B43" s="62" t="s">
        <v>63</v>
      </c>
      <c r="C43" s="63" t="s">
        <v>447</v>
      </c>
      <c r="D43" s="64" t="s">
        <v>25</v>
      </c>
      <c r="E43" s="84">
        <v>187</v>
      </c>
      <c r="F43" s="84"/>
      <c r="G43" s="19">
        <v>52</v>
      </c>
      <c r="H43" s="19">
        <v>65</v>
      </c>
      <c r="I43" s="57">
        <f t="shared" si="0"/>
        <v>117</v>
      </c>
      <c r="J43" s="62">
        <v>9707873591</v>
      </c>
      <c r="K43" s="68" t="s">
        <v>232</v>
      </c>
      <c r="L43" s="85" t="s">
        <v>233</v>
      </c>
      <c r="M43" s="66">
        <v>9435029620</v>
      </c>
      <c r="N43" s="68" t="s">
        <v>520</v>
      </c>
      <c r="O43" s="68">
        <v>9508474295</v>
      </c>
      <c r="P43" s="24">
        <v>43636</v>
      </c>
      <c r="Q43" s="18" t="s">
        <v>112</v>
      </c>
      <c r="R43" s="18">
        <v>54</v>
      </c>
      <c r="S43" s="18" t="s">
        <v>78</v>
      </c>
      <c r="T43" s="18"/>
    </row>
    <row r="44" spans="1:20" ht="31.5">
      <c r="A44" s="4">
        <v>40</v>
      </c>
      <c r="B44" s="62" t="s">
        <v>62</v>
      </c>
      <c r="C44" s="72" t="s">
        <v>448</v>
      </c>
      <c r="D44" s="72" t="s">
        <v>89</v>
      </c>
      <c r="E44" s="73" t="s">
        <v>449</v>
      </c>
      <c r="F44" s="73" t="s">
        <v>255</v>
      </c>
      <c r="G44" s="72">
        <v>55</v>
      </c>
      <c r="H44" s="72">
        <v>49</v>
      </c>
      <c r="I44" s="57">
        <f t="shared" si="0"/>
        <v>104</v>
      </c>
      <c r="J44" s="74" t="s">
        <v>521</v>
      </c>
      <c r="K44" s="68" t="s">
        <v>93</v>
      </c>
      <c r="L44" s="68" t="s">
        <v>94</v>
      </c>
      <c r="M44" s="68">
        <v>8486902405</v>
      </c>
      <c r="N44" s="68" t="s">
        <v>522</v>
      </c>
      <c r="O44" s="68">
        <v>9854819285</v>
      </c>
      <c r="P44" s="24">
        <v>43637</v>
      </c>
      <c r="Q44" s="18" t="s">
        <v>121</v>
      </c>
      <c r="R44" s="18">
        <v>32</v>
      </c>
      <c r="S44" s="18" t="s">
        <v>78</v>
      </c>
      <c r="T44" s="18"/>
    </row>
    <row r="45" spans="1:20">
      <c r="A45" s="4">
        <v>41</v>
      </c>
      <c r="B45" s="62" t="s">
        <v>63</v>
      </c>
      <c r="C45" s="63" t="s">
        <v>450</v>
      </c>
      <c r="D45" s="64" t="s">
        <v>25</v>
      </c>
      <c r="E45" s="65">
        <v>224</v>
      </c>
      <c r="F45" s="65"/>
      <c r="G45" s="19">
        <v>75</v>
      </c>
      <c r="H45" s="19">
        <v>65</v>
      </c>
      <c r="I45" s="57">
        <f t="shared" si="0"/>
        <v>140</v>
      </c>
      <c r="J45" s="62">
        <v>7086677500</v>
      </c>
      <c r="K45" s="68" t="s">
        <v>362</v>
      </c>
      <c r="L45" s="68" t="s">
        <v>363</v>
      </c>
      <c r="M45" s="68">
        <v>9401725984</v>
      </c>
      <c r="N45" s="68" t="s">
        <v>523</v>
      </c>
      <c r="O45" s="68">
        <v>9613930127</v>
      </c>
      <c r="P45" s="24">
        <v>43637</v>
      </c>
      <c r="Q45" s="18" t="s">
        <v>121</v>
      </c>
      <c r="R45" s="18">
        <v>13</v>
      </c>
      <c r="S45" s="18" t="s">
        <v>78</v>
      </c>
      <c r="T45" s="18"/>
    </row>
    <row r="46" spans="1:20">
      <c r="A46" s="4">
        <v>42</v>
      </c>
      <c r="B46" s="62" t="s">
        <v>63</v>
      </c>
      <c r="C46" s="63" t="s">
        <v>451</v>
      </c>
      <c r="D46" s="64" t="s">
        <v>25</v>
      </c>
      <c r="E46" s="65">
        <v>258</v>
      </c>
      <c r="F46" s="65"/>
      <c r="G46" s="19">
        <v>74</v>
      </c>
      <c r="H46" s="19">
        <v>77</v>
      </c>
      <c r="I46" s="57">
        <f t="shared" si="0"/>
        <v>151</v>
      </c>
      <c r="J46" s="62" t="s">
        <v>524</v>
      </c>
      <c r="K46" s="68" t="s">
        <v>93</v>
      </c>
      <c r="L46" s="68" t="s">
        <v>94</v>
      </c>
      <c r="M46" s="68">
        <v>8486902405</v>
      </c>
      <c r="N46" s="68" t="s">
        <v>525</v>
      </c>
      <c r="O46" s="68">
        <v>8011381077</v>
      </c>
      <c r="P46" s="24">
        <v>43637</v>
      </c>
      <c r="Q46" s="18" t="s">
        <v>121</v>
      </c>
      <c r="R46" s="18">
        <v>24</v>
      </c>
      <c r="S46" s="18" t="s">
        <v>78</v>
      </c>
      <c r="T46" s="18"/>
    </row>
    <row r="47" spans="1:20">
      <c r="A47" s="4">
        <v>43</v>
      </c>
      <c r="B47" s="62" t="s">
        <v>62</v>
      </c>
      <c r="C47" s="72" t="s">
        <v>452</v>
      </c>
      <c r="D47" s="72" t="s">
        <v>89</v>
      </c>
      <c r="E47" s="73" t="s">
        <v>453</v>
      </c>
      <c r="F47" s="73" t="s">
        <v>131</v>
      </c>
      <c r="G47" s="72">
        <v>37</v>
      </c>
      <c r="H47" s="72">
        <v>35</v>
      </c>
      <c r="I47" s="57">
        <f t="shared" si="0"/>
        <v>72</v>
      </c>
      <c r="J47" s="74">
        <v>9957374850</v>
      </c>
      <c r="K47" s="68" t="s">
        <v>161</v>
      </c>
      <c r="L47" s="68" t="s">
        <v>162</v>
      </c>
      <c r="M47" s="68">
        <v>9954189226</v>
      </c>
      <c r="N47" s="68" t="s">
        <v>169</v>
      </c>
      <c r="O47" s="68">
        <v>9577051893</v>
      </c>
      <c r="P47" s="24">
        <v>43638</v>
      </c>
      <c r="Q47" s="18" t="s">
        <v>128</v>
      </c>
      <c r="R47" s="18">
        <v>37</v>
      </c>
      <c r="S47" s="18" t="s">
        <v>78</v>
      </c>
      <c r="T47" s="18"/>
    </row>
    <row r="48" spans="1:20" ht="31.5">
      <c r="A48" s="4">
        <v>44</v>
      </c>
      <c r="B48" s="62" t="s">
        <v>62</v>
      </c>
      <c r="C48" s="72" t="s">
        <v>454</v>
      </c>
      <c r="D48" s="72" t="s">
        <v>89</v>
      </c>
      <c r="E48" s="73" t="s">
        <v>455</v>
      </c>
      <c r="F48" s="73" t="s">
        <v>178</v>
      </c>
      <c r="G48" s="72">
        <v>0</v>
      </c>
      <c r="H48" s="72">
        <v>116</v>
      </c>
      <c r="I48" s="57">
        <f t="shared" si="0"/>
        <v>116</v>
      </c>
      <c r="J48" s="74">
        <v>9954043019</v>
      </c>
      <c r="K48" s="68" t="s">
        <v>161</v>
      </c>
      <c r="L48" s="68" t="s">
        <v>162</v>
      </c>
      <c r="M48" s="68">
        <v>9954189226</v>
      </c>
      <c r="N48" s="68" t="s">
        <v>169</v>
      </c>
      <c r="O48" s="68">
        <v>9577051893</v>
      </c>
      <c r="P48" s="24">
        <v>43638</v>
      </c>
      <c r="Q48" s="18" t="s">
        <v>128</v>
      </c>
      <c r="R48" s="18">
        <v>37</v>
      </c>
      <c r="S48" s="18" t="s">
        <v>78</v>
      </c>
      <c r="T48" s="18"/>
    </row>
    <row r="49" spans="1:20">
      <c r="A49" s="4">
        <v>45</v>
      </c>
      <c r="B49" s="62" t="s">
        <v>63</v>
      </c>
      <c r="C49" s="63" t="s">
        <v>456</v>
      </c>
      <c r="D49" s="64" t="s">
        <v>25</v>
      </c>
      <c r="E49" s="65">
        <v>202</v>
      </c>
      <c r="F49" s="65"/>
      <c r="G49" s="19">
        <v>67</v>
      </c>
      <c r="H49" s="19">
        <v>74</v>
      </c>
      <c r="I49" s="57">
        <f t="shared" si="0"/>
        <v>141</v>
      </c>
      <c r="J49" s="62">
        <v>9707849428</v>
      </c>
      <c r="K49" s="68" t="s">
        <v>356</v>
      </c>
      <c r="L49" s="68" t="s">
        <v>357</v>
      </c>
      <c r="M49" s="68">
        <v>7399034604</v>
      </c>
      <c r="N49" s="68" t="s">
        <v>526</v>
      </c>
      <c r="O49" s="68">
        <v>9678755769</v>
      </c>
      <c r="P49" s="24">
        <v>43638</v>
      </c>
      <c r="Q49" s="18" t="s">
        <v>128</v>
      </c>
      <c r="R49" s="18">
        <v>32</v>
      </c>
      <c r="S49" s="18" t="s">
        <v>78</v>
      </c>
      <c r="T49" s="18"/>
    </row>
    <row r="50" spans="1:20" ht="47.25">
      <c r="A50" s="4">
        <v>46</v>
      </c>
      <c r="B50" s="62" t="s">
        <v>62</v>
      </c>
      <c r="C50" s="72" t="s">
        <v>457</v>
      </c>
      <c r="D50" s="72" t="s">
        <v>89</v>
      </c>
      <c r="E50" s="73" t="s">
        <v>458</v>
      </c>
      <c r="F50" s="73" t="s">
        <v>91</v>
      </c>
      <c r="G50" s="72">
        <v>90</v>
      </c>
      <c r="H50" s="72">
        <v>71</v>
      </c>
      <c r="I50" s="57">
        <f t="shared" si="0"/>
        <v>161</v>
      </c>
      <c r="J50" s="74" t="s">
        <v>527</v>
      </c>
      <c r="K50" s="68" t="s">
        <v>344</v>
      </c>
      <c r="L50" s="68" t="s">
        <v>345</v>
      </c>
      <c r="M50" s="68">
        <v>9954835305</v>
      </c>
      <c r="N50" s="68" t="s">
        <v>528</v>
      </c>
      <c r="O50" s="68">
        <v>8876991295</v>
      </c>
      <c r="P50" s="24">
        <v>43640</v>
      </c>
      <c r="Q50" s="18" t="s">
        <v>77</v>
      </c>
      <c r="R50" s="18">
        <v>53</v>
      </c>
      <c r="S50" s="18" t="s">
        <v>78</v>
      </c>
      <c r="T50" s="18"/>
    </row>
    <row r="51" spans="1:20" ht="31.5">
      <c r="A51" s="4">
        <v>47</v>
      </c>
      <c r="B51" s="62" t="s">
        <v>63</v>
      </c>
      <c r="C51" s="72" t="s">
        <v>459</v>
      </c>
      <c r="D51" s="72" t="s">
        <v>89</v>
      </c>
      <c r="E51" s="73" t="s">
        <v>460</v>
      </c>
      <c r="F51" s="73" t="s">
        <v>91</v>
      </c>
      <c r="G51" s="72">
        <v>47</v>
      </c>
      <c r="H51" s="72">
        <v>55</v>
      </c>
      <c r="I51" s="57">
        <f t="shared" si="0"/>
        <v>102</v>
      </c>
      <c r="J51" s="74" t="s">
        <v>529</v>
      </c>
      <c r="K51" s="77" t="s">
        <v>136</v>
      </c>
      <c r="L51" s="77" t="s">
        <v>530</v>
      </c>
      <c r="M51" s="78">
        <v>9954220274</v>
      </c>
      <c r="N51" s="79" t="s">
        <v>531</v>
      </c>
      <c r="O51" s="82">
        <v>8876454795</v>
      </c>
      <c r="P51" s="24">
        <v>43640</v>
      </c>
      <c r="Q51" s="18" t="s">
        <v>77</v>
      </c>
      <c r="R51" s="18">
        <v>34</v>
      </c>
      <c r="S51" s="18" t="s">
        <v>78</v>
      </c>
      <c r="T51" s="18"/>
    </row>
    <row r="52" spans="1:20">
      <c r="A52" s="4">
        <v>48</v>
      </c>
      <c r="B52" s="62" t="s">
        <v>62</v>
      </c>
      <c r="C52" s="63" t="s">
        <v>461</v>
      </c>
      <c r="D52" s="64" t="s">
        <v>25</v>
      </c>
      <c r="E52" s="65">
        <v>196</v>
      </c>
      <c r="F52" s="65"/>
      <c r="G52" s="19">
        <v>59</v>
      </c>
      <c r="H52" s="19">
        <v>49</v>
      </c>
      <c r="I52" s="57">
        <f t="shared" si="0"/>
        <v>108</v>
      </c>
      <c r="J52" s="62">
        <v>9678287384</v>
      </c>
      <c r="K52" s="68" t="s">
        <v>80</v>
      </c>
      <c r="L52" s="68" t="s">
        <v>81</v>
      </c>
      <c r="M52" s="68">
        <v>9954187753</v>
      </c>
      <c r="N52" s="68" t="s">
        <v>532</v>
      </c>
      <c r="O52" s="68">
        <v>7896292536</v>
      </c>
      <c r="P52" s="24">
        <v>43641</v>
      </c>
      <c r="Q52" s="18" t="s">
        <v>87</v>
      </c>
      <c r="R52" s="18">
        <v>33</v>
      </c>
      <c r="S52" s="18" t="s">
        <v>78</v>
      </c>
      <c r="T52" s="18"/>
    </row>
    <row r="53" spans="1:20">
      <c r="A53" s="4">
        <v>49</v>
      </c>
      <c r="B53" s="62" t="s">
        <v>62</v>
      </c>
      <c r="C53" s="63" t="s">
        <v>462</v>
      </c>
      <c r="D53" s="64" t="s">
        <v>153</v>
      </c>
      <c r="E53" s="65">
        <v>212</v>
      </c>
      <c r="F53" s="65"/>
      <c r="G53" s="19">
        <v>71</v>
      </c>
      <c r="H53" s="19">
        <v>65</v>
      </c>
      <c r="I53" s="57">
        <f t="shared" si="0"/>
        <v>136</v>
      </c>
      <c r="J53" s="62" t="s">
        <v>533</v>
      </c>
      <c r="K53" s="68" t="s">
        <v>80</v>
      </c>
      <c r="L53" s="68" t="s">
        <v>81</v>
      </c>
      <c r="M53" s="68">
        <v>8812953285</v>
      </c>
      <c r="N53" s="68" t="s">
        <v>201</v>
      </c>
      <c r="O53" s="68">
        <v>7896567004</v>
      </c>
      <c r="P53" s="24">
        <v>43641</v>
      </c>
      <c r="Q53" s="18" t="s">
        <v>87</v>
      </c>
      <c r="R53" s="18">
        <v>32</v>
      </c>
      <c r="S53" s="18" t="s">
        <v>78</v>
      </c>
      <c r="T53" s="18"/>
    </row>
    <row r="54" spans="1:20">
      <c r="A54" s="4">
        <v>50</v>
      </c>
      <c r="B54" s="62" t="s">
        <v>63</v>
      </c>
      <c r="C54" s="63" t="s">
        <v>463</v>
      </c>
      <c r="D54" s="64" t="s">
        <v>25</v>
      </c>
      <c r="E54" s="65">
        <v>46</v>
      </c>
      <c r="F54" s="65"/>
      <c r="G54" s="66">
        <v>67</v>
      </c>
      <c r="H54" s="66">
        <v>71</v>
      </c>
      <c r="I54" s="57">
        <f t="shared" si="0"/>
        <v>138</v>
      </c>
      <c r="J54" s="62">
        <v>8011651755</v>
      </c>
      <c r="K54" s="68" t="s">
        <v>123</v>
      </c>
      <c r="L54" s="68" t="s">
        <v>124</v>
      </c>
      <c r="M54" s="68">
        <v>9577022858</v>
      </c>
      <c r="N54" s="68" t="s">
        <v>242</v>
      </c>
      <c r="O54" s="68">
        <v>9954835560</v>
      </c>
      <c r="P54" s="24">
        <v>43641</v>
      </c>
      <c r="Q54" s="18" t="s">
        <v>87</v>
      </c>
      <c r="R54" s="18">
        <v>58</v>
      </c>
      <c r="S54" s="18" t="s">
        <v>78</v>
      </c>
      <c r="T54" s="18"/>
    </row>
    <row r="55" spans="1:20" ht="63">
      <c r="A55" s="4">
        <v>51</v>
      </c>
      <c r="B55" s="62" t="s">
        <v>63</v>
      </c>
      <c r="C55" s="76" t="s">
        <v>440</v>
      </c>
      <c r="D55" s="72" t="s">
        <v>89</v>
      </c>
      <c r="E55" s="73" t="s">
        <v>441</v>
      </c>
      <c r="F55" s="73" t="s">
        <v>135</v>
      </c>
      <c r="G55" s="72">
        <v>87</v>
      </c>
      <c r="H55" s="72">
        <v>99</v>
      </c>
      <c r="I55" s="57">
        <f t="shared" si="0"/>
        <v>186</v>
      </c>
      <c r="J55" s="74">
        <v>8876715861</v>
      </c>
      <c r="K55" s="68" t="s">
        <v>140</v>
      </c>
      <c r="L55" s="68" t="s">
        <v>194</v>
      </c>
      <c r="M55" s="68">
        <v>9864633738</v>
      </c>
      <c r="N55" s="68" t="s">
        <v>516</v>
      </c>
      <c r="O55" s="68">
        <v>9678300547</v>
      </c>
      <c r="P55" s="24">
        <v>43642</v>
      </c>
      <c r="Q55" s="18" t="s">
        <v>102</v>
      </c>
      <c r="R55" s="18">
        <v>21</v>
      </c>
      <c r="S55" s="18" t="s">
        <v>78</v>
      </c>
      <c r="T55" s="18"/>
    </row>
    <row r="56" spans="1:20" ht="78.75">
      <c r="A56" s="4">
        <v>52</v>
      </c>
      <c r="B56" s="62" t="s">
        <v>62</v>
      </c>
      <c r="C56" s="76" t="s">
        <v>464</v>
      </c>
      <c r="D56" s="72" t="s">
        <v>89</v>
      </c>
      <c r="E56" s="73" t="s">
        <v>465</v>
      </c>
      <c r="F56" s="73" t="s">
        <v>131</v>
      </c>
      <c r="G56" s="72">
        <v>73</v>
      </c>
      <c r="H56" s="72">
        <v>72</v>
      </c>
      <c r="I56" s="57">
        <f t="shared" si="0"/>
        <v>145</v>
      </c>
      <c r="J56" s="74" t="s">
        <v>534</v>
      </c>
      <c r="K56" s="68" t="s">
        <v>123</v>
      </c>
      <c r="L56" s="68" t="s">
        <v>124</v>
      </c>
      <c r="M56" s="68">
        <v>9577022858</v>
      </c>
      <c r="N56" s="68" t="s">
        <v>535</v>
      </c>
      <c r="O56" s="68">
        <v>8761922537</v>
      </c>
      <c r="P56" s="24">
        <v>43642</v>
      </c>
      <c r="Q56" s="18" t="s">
        <v>102</v>
      </c>
      <c r="R56" s="18">
        <v>68</v>
      </c>
      <c r="S56" s="18" t="s">
        <v>78</v>
      </c>
      <c r="T56" s="18"/>
    </row>
    <row r="57" spans="1:20" ht="31.5">
      <c r="A57" s="4">
        <v>53</v>
      </c>
      <c r="B57" s="62" t="s">
        <v>62</v>
      </c>
      <c r="C57" s="72" t="s">
        <v>466</v>
      </c>
      <c r="D57" s="72" t="s">
        <v>89</v>
      </c>
      <c r="E57" s="73" t="s">
        <v>467</v>
      </c>
      <c r="F57" s="73" t="s">
        <v>91</v>
      </c>
      <c r="G57" s="72">
        <v>45</v>
      </c>
      <c r="H57" s="72">
        <v>40</v>
      </c>
      <c r="I57" s="57">
        <f t="shared" si="0"/>
        <v>85</v>
      </c>
      <c r="J57" s="74" t="s">
        <v>536</v>
      </c>
      <c r="K57" s="68" t="s">
        <v>123</v>
      </c>
      <c r="L57" s="68" t="s">
        <v>124</v>
      </c>
      <c r="M57" s="68">
        <v>9577022858</v>
      </c>
      <c r="N57" s="68" t="s">
        <v>379</v>
      </c>
      <c r="O57" s="68">
        <v>9957769702</v>
      </c>
      <c r="P57" s="24">
        <v>43642</v>
      </c>
      <c r="Q57" s="18" t="s">
        <v>102</v>
      </c>
      <c r="R57" s="18">
        <v>68</v>
      </c>
      <c r="S57" s="18" t="s">
        <v>78</v>
      </c>
      <c r="T57" s="18"/>
    </row>
    <row r="58" spans="1:20" ht="31.5">
      <c r="A58" s="4">
        <v>54</v>
      </c>
      <c r="B58" s="62" t="s">
        <v>62</v>
      </c>
      <c r="C58" s="72" t="s">
        <v>468</v>
      </c>
      <c r="D58" s="72" t="s">
        <v>89</v>
      </c>
      <c r="E58" s="73" t="s">
        <v>469</v>
      </c>
      <c r="F58" s="73" t="s">
        <v>178</v>
      </c>
      <c r="G58" s="72">
        <v>65</v>
      </c>
      <c r="H58" s="72">
        <v>63</v>
      </c>
      <c r="I58" s="57">
        <f t="shared" si="0"/>
        <v>128</v>
      </c>
      <c r="J58" s="74" t="s">
        <v>537</v>
      </c>
      <c r="K58" s="68" t="s">
        <v>118</v>
      </c>
      <c r="L58" s="68" t="s">
        <v>119</v>
      </c>
      <c r="M58" s="68">
        <v>8761920678</v>
      </c>
      <c r="N58" s="68" t="s">
        <v>190</v>
      </c>
      <c r="O58" s="68">
        <v>7399318903</v>
      </c>
      <c r="P58" s="24">
        <v>43643</v>
      </c>
      <c r="Q58" s="18" t="s">
        <v>112</v>
      </c>
      <c r="R58" s="18">
        <v>14</v>
      </c>
      <c r="S58" s="18" t="s">
        <v>78</v>
      </c>
      <c r="T58" s="18"/>
    </row>
    <row r="59" spans="1:20">
      <c r="A59" s="4">
        <v>55</v>
      </c>
      <c r="B59" s="62" t="s">
        <v>63</v>
      </c>
      <c r="C59" s="72" t="s">
        <v>470</v>
      </c>
      <c r="D59" s="72" t="s">
        <v>89</v>
      </c>
      <c r="E59" s="73" t="s">
        <v>471</v>
      </c>
      <c r="F59" s="73" t="s">
        <v>91</v>
      </c>
      <c r="G59" s="72">
        <v>60</v>
      </c>
      <c r="H59" s="72">
        <v>49</v>
      </c>
      <c r="I59" s="57">
        <f t="shared" si="0"/>
        <v>109</v>
      </c>
      <c r="J59" s="74" t="s">
        <v>538</v>
      </c>
      <c r="K59" s="68" t="s">
        <v>118</v>
      </c>
      <c r="L59" s="68" t="s">
        <v>119</v>
      </c>
      <c r="M59" s="68">
        <v>8761920678</v>
      </c>
      <c r="N59" s="68" t="s">
        <v>539</v>
      </c>
      <c r="O59" s="68">
        <v>9954798648</v>
      </c>
      <c r="P59" s="24">
        <v>43643</v>
      </c>
      <c r="Q59" s="18" t="s">
        <v>112</v>
      </c>
      <c r="R59" s="18">
        <v>19</v>
      </c>
      <c r="S59" s="18" t="s">
        <v>78</v>
      </c>
      <c r="T59" s="18"/>
    </row>
    <row r="60" spans="1:20">
      <c r="A60" s="4">
        <v>56</v>
      </c>
      <c r="B60" s="62" t="s">
        <v>63</v>
      </c>
      <c r="C60" s="63" t="s">
        <v>472</v>
      </c>
      <c r="D60" s="64" t="s">
        <v>25</v>
      </c>
      <c r="E60" s="65">
        <v>55</v>
      </c>
      <c r="F60" s="65"/>
      <c r="G60" s="66">
        <v>56</v>
      </c>
      <c r="H60" s="66">
        <v>56</v>
      </c>
      <c r="I60" s="57">
        <f t="shared" si="0"/>
        <v>112</v>
      </c>
      <c r="J60" s="62">
        <v>9957879754</v>
      </c>
      <c r="K60" s="68" t="s">
        <v>341</v>
      </c>
      <c r="L60" s="68" t="s">
        <v>342</v>
      </c>
      <c r="M60" s="68">
        <v>9613583437</v>
      </c>
      <c r="N60" s="68" t="s">
        <v>540</v>
      </c>
      <c r="O60" s="68">
        <v>8812080200</v>
      </c>
      <c r="P60" s="24">
        <v>43644</v>
      </c>
      <c r="Q60" s="18" t="s">
        <v>121</v>
      </c>
      <c r="R60" s="18">
        <v>54</v>
      </c>
      <c r="S60" s="18" t="s">
        <v>78</v>
      </c>
      <c r="T60" s="18"/>
    </row>
    <row r="61" spans="1:20" ht="31.5">
      <c r="A61" s="4">
        <v>57</v>
      </c>
      <c r="B61" s="62" t="s">
        <v>62</v>
      </c>
      <c r="C61" s="72" t="s">
        <v>473</v>
      </c>
      <c r="D61" s="72" t="s">
        <v>89</v>
      </c>
      <c r="E61" s="73" t="s">
        <v>474</v>
      </c>
      <c r="F61" s="73" t="s">
        <v>178</v>
      </c>
      <c r="G61" s="72">
        <v>65</v>
      </c>
      <c r="H61" s="72">
        <v>55</v>
      </c>
      <c r="I61" s="57">
        <f t="shared" si="0"/>
        <v>120</v>
      </c>
      <c r="J61" s="74" t="s">
        <v>541</v>
      </c>
      <c r="K61" s="68" t="s">
        <v>341</v>
      </c>
      <c r="L61" s="68" t="s">
        <v>194</v>
      </c>
      <c r="M61" s="68">
        <v>9957394339</v>
      </c>
      <c r="N61" s="68" t="s">
        <v>542</v>
      </c>
      <c r="O61" s="68">
        <v>8011885769</v>
      </c>
      <c r="P61" s="24">
        <v>43644</v>
      </c>
      <c r="Q61" s="18" t="s">
        <v>121</v>
      </c>
      <c r="R61" s="18">
        <v>51</v>
      </c>
      <c r="S61" s="18" t="s">
        <v>78</v>
      </c>
      <c r="T61" s="18"/>
    </row>
    <row r="62" spans="1:20">
      <c r="A62" s="4">
        <v>58</v>
      </c>
      <c r="B62" s="62" t="s">
        <v>62</v>
      </c>
      <c r="C62" s="63" t="s">
        <v>442</v>
      </c>
      <c r="D62" s="64" t="s">
        <v>25</v>
      </c>
      <c r="E62" s="65">
        <v>25</v>
      </c>
      <c r="F62" s="65"/>
      <c r="G62" s="66">
        <v>65</v>
      </c>
      <c r="H62" s="66">
        <v>84</v>
      </c>
      <c r="I62" s="57">
        <f t="shared" si="0"/>
        <v>149</v>
      </c>
      <c r="J62" s="62" t="s">
        <v>543</v>
      </c>
      <c r="K62" s="68" t="s">
        <v>74</v>
      </c>
      <c r="L62" s="68" t="s">
        <v>75</v>
      </c>
      <c r="M62" s="68">
        <v>9854368256</v>
      </c>
      <c r="N62" s="68" t="s">
        <v>517</v>
      </c>
      <c r="O62" s="68">
        <v>9706987414</v>
      </c>
      <c r="P62" s="24">
        <v>43645</v>
      </c>
      <c r="Q62" s="18" t="s">
        <v>128</v>
      </c>
      <c r="R62" s="18">
        <v>52</v>
      </c>
      <c r="S62" s="18" t="s">
        <v>78</v>
      </c>
      <c r="T62" s="18"/>
    </row>
    <row r="63" spans="1:20">
      <c r="A63" s="4">
        <v>59</v>
      </c>
      <c r="B63" s="62" t="s">
        <v>62</v>
      </c>
      <c r="C63" s="63" t="s">
        <v>475</v>
      </c>
      <c r="D63" s="64" t="s">
        <v>25</v>
      </c>
      <c r="E63" s="65">
        <v>183</v>
      </c>
      <c r="F63" s="65"/>
      <c r="G63" s="66">
        <v>87</v>
      </c>
      <c r="H63" s="66">
        <v>104</v>
      </c>
      <c r="I63" s="57">
        <f t="shared" si="0"/>
        <v>191</v>
      </c>
      <c r="J63" s="62">
        <v>9127139828</v>
      </c>
      <c r="K63" s="68" t="s">
        <v>74</v>
      </c>
      <c r="L63" s="68" t="s">
        <v>114</v>
      </c>
      <c r="M63" s="68">
        <v>9954320689</v>
      </c>
      <c r="N63" s="68" t="s">
        <v>544</v>
      </c>
      <c r="O63" s="68">
        <v>9706881532</v>
      </c>
      <c r="P63" s="24">
        <v>43645</v>
      </c>
      <c r="Q63" s="18" t="s">
        <v>128</v>
      </c>
      <c r="R63" s="18">
        <v>52</v>
      </c>
      <c r="S63" s="18" t="s">
        <v>78</v>
      </c>
      <c r="T63" s="18"/>
    </row>
    <row r="64" spans="1:20" ht="31.5">
      <c r="A64" s="4">
        <v>60</v>
      </c>
      <c r="B64" s="62" t="s">
        <v>63</v>
      </c>
      <c r="C64" s="72" t="s">
        <v>476</v>
      </c>
      <c r="D64" s="72" t="s">
        <v>89</v>
      </c>
      <c r="E64" s="73" t="s">
        <v>477</v>
      </c>
      <c r="F64" s="73" t="s">
        <v>91</v>
      </c>
      <c r="G64" s="72">
        <v>49</v>
      </c>
      <c r="H64" s="72">
        <v>55</v>
      </c>
      <c r="I64" s="57">
        <f t="shared" si="0"/>
        <v>104</v>
      </c>
      <c r="J64" s="74" t="s">
        <v>545</v>
      </c>
      <c r="K64" s="68" t="s">
        <v>123</v>
      </c>
      <c r="L64" s="68" t="s">
        <v>124</v>
      </c>
      <c r="M64" s="68">
        <v>9577022858</v>
      </c>
      <c r="N64" s="68" t="s">
        <v>125</v>
      </c>
      <c r="O64" s="68">
        <v>8254980923</v>
      </c>
      <c r="P64" s="24">
        <v>43645</v>
      </c>
      <c r="Q64" s="18" t="s">
        <v>128</v>
      </c>
      <c r="R64" s="18">
        <v>71</v>
      </c>
      <c r="S64" s="18" t="s">
        <v>78</v>
      </c>
      <c r="T64" s="18"/>
    </row>
    <row r="65" spans="1:20">
      <c r="A65" s="4">
        <v>61</v>
      </c>
      <c r="B65" s="91"/>
      <c r="C65" s="91"/>
      <c r="D65" s="92"/>
      <c r="E65" s="92"/>
      <c r="F65" s="92"/>
      <c r="G65" s="92"/>
      <c r="H65" s="92"/>
      <c r="I65" s="57">
        <f t="shared" si="0"/>
        <v>0</v>
      </c>
      <c r="J65" s="18"/>
      <c r="K65" s="18"/>
      <c r="L65" s="18"/>
      <c r="M65" s="18"/>
      <c r="N65" s="18"/>
      <c r="O65" s="18"/>
      <c r="P65" s="24"/>
      <c r="Q65" s="18"/>
      <c r="R65" s="18"/>
      <c r="S65" s="18"/>
      <c r="T65" s="18"/>
    </row>
    <row r="66" spans="1:20">
      <c r="A66" s="4">
        <v>62</v>
      </c>
      <c r="B66" s="91"/>
      <c r="C66" s="91"/>
      <c r="D66" s="92"/>
      <c r="E66" s="92"/>
      <c r="F66" s="92"/>
      <c r="G66" s="92"/>
      <c r="H66" s="92"/>
      <c r="I66" s="57">
        <f t="shared" si="0"/>
        <v>0</v>
      </c>
      <c r="J66" s="18"/>
      <c r="K66" s="18"/>
      <c r="L66" s="18"/>
      <c r="M66" s="18"/>
      <c r="N66" s="18"/>
      <c r="O66" s="18"/>
      <c r="P66" s="24"/>
      <c r="Q66" s="18"/>
      <c r="R66" s="18"/>
      <c r="S66" s="18"/>
      <c r="T66" s="18"/>
    </row>
    <row r="67" spans="1:20">
      <c r="A67" s="4">
        <v>63</v>
      </c>
      <c r="B67" s="91"/>
      <c r="C67" s="91"/>
      <c r="D67" s="92"/>
      <c r="E67" s="92"/>
      <c r="F67" s="92"/>
      <c r="G67" s="92"/>
      <c r="H67" s="92"/>
      <c r="I67" s="57">
        <f t="shared" si="0"/>
        <v>0</v>
      </c>
      <c r="J67" s="18"/>
      <c r="K67" s="18"/>
      <c r="L67" s="18"/>
      <c r="M67" s="18"/>
      <c r="N67" s="18"/>
      <c r="O67" s="18"/>
      <c r="P67" s="24"/>
      <c r="Q67" s="18"/>
      <c r="R67" s="18"/>
      <c r="S67" s="18"/>
      <c r="T67" s="18"/>
    </row>
    <row r="68" spans="1:20">
      <c r="A68" s="4">
        <v>64</v>
      </c>
      <c r="B68" s="91"/>
      <c r="C68" s="91"/>
      <c r="D68" s="92"/>
      <c r="E68" s="92"/>
      <c r="F68" s="92"/>
      <c r="G68" s="92"/>
      <c r="H68" s="92"/>
      <c r="I68" s="57">
        <f t="shared" si="0"/>
        <v>0</v>
      </c>
      <c r="J68" s="18"/>
      <c r="K68" s="18"/>
      <c r="L68" s="18"/>
      <c r="M68" s="18"/>
      <c r="N68" s="18"/>
      <c r="O68" s="18"/>
      <c r="P68" s="24"/>
      <c r="Q68" s="18"/>
      <c r="R68" s="18"/>
      <c r="S68" s="18"/>
      <c r="T68" s="18"/>
    </row>
    <row r="69" spans="1:20">
      <c r="A69" s="4">
        <v>65</v>
      </c>
      <c r="B69" s="91"/>
      <c r="C69" s="91"/>
      <c r="D69" s="92"/>
      <c r="E69" s="92"/>
      <c r="F69" s="92"/>
      <c r="G69" s="92"/>
      <c r="H69" s="92"/>
      <c r="I69" s="57">
        <f t="shared" si="0"/>
        <v>0</v>
      </c>
      <c r="J69" s="18"/>
      <c r="K69" s="18"/>
      <c r="L69" s="18"/>
      <c r="M69" s="18"/>
      <c r="N69" s="18"/>
      <c r="O69" s="18"/>
      <c r="P69" s="24"/>
      <c r="Q69" s="18"/>
      <c r="R69" s="18"/>
      <c r="S69" s="18"/>
      <c r="T69" s="18"/>
    </row>
    <row r="70" spans="1:20">
      <c r="A70" s="4">
        <v>66</v>
      </c>
      <c r="B70" s="17"/>
      <c r="C70" s="18"/>
      <c r="D70" s="18"/>
      <c r="E70" s="19"/>
      <c r="F70" s="48"/>
      <c r="G70" s="19"/>
      <c r="H70" s="19"/>
      <c r="I70" s="57">
        <f t="shared" ref="I70:I133" si="1">SUM(G70:H70)</f>
        <v>0</v>
      </c>
      <c r="J70" s="18"/>
      <c r="K70" s="18"/>
      <c r="L70" s="18"/>
      <c r="M70" s="18"/>
      <c r="N70" s="18"/>
      <c r="O70" s="18"/>
      <c r="P70" s="24"/>
      <c r="Q70" s="18"/>
      <c r="R70" s="18"/>
      <c r="S70" s="18"/>
      <c r="T70" s="18"/>
    </row>
    <row r="71" spans="1:20">
      <c r="A71" s="4">
        <v>67</v>
      </c>
      <c r="B71" s="17"/>
      <c r="C71" s="18"/>
      <c r="D71" s="18"/>
      <c r="E71" s="19"/>
      <c r="F71" s="48"/>
      <c r="G71" s="19"/>
      <c r="H71" s="19"/>
      <c r="I71" s="57">
        <f t="shared" si="1"/>
        <v>0</v>
      </c>
      <c r="J71" s="18"/>
      <c r="K71" s="18"/>
      <c r="L71" s="18"/>
      <c r="M71" s="18"/>
      <c r="N71" s="18"/>
      <c r="O71" s="18"/>
      <c r="P71" s="24"/>
      <c r="Q71" s="18"/>
      <c r="R71" s="18"/>
      <c r="S71" s="18"/>
      <c r="T71" s="18"/>
    </row>
    <row r="72" spans="1:20">
      <c r="A72" s="4">
        <v>68</v>
      </c>
      <c r="B72" s="17"/>
      <c r="C72" s="18"/>
      <c r="D72" s="18"/>
      <c r="E72" s="19"/>
      <c r="F72" s="48"/>
      <c r="G72" s="19"/>
      <c r="H72" s="19"/>
      <c r="I72" s="57">
        <f t="shared" si="1"/>
        <v>0</v>
      </c>
      <c r="J72" s="18"/>
      <c r="K72" s="18"/>
      <c r="L72" s="18"/>
      <c r="M72" s="18"/>
      <c r="N72" s="18"/>
      <c r="O72" s="18"/>
      <c r="P72" s="24"/>
      <c r="Q72" s="18"/>
      <c r="R72" s="18"/>
      <c r="S72" s="18"/>
      <c r="T72" s="18"/>
    </row>
    <row r="73" spans="1:20">
      <c r="A73" s="4">
        <v>69</v>
      </c>
      <c r="B73" s="17"/>
      <c r="C73" s="18"/>
      <c r="D73" s="18"/>
      <c r="E73" s="19"/>
      <c r="F73" s="48"/>
      <c r="G73" s="19"/>
      <c r="H73" s="19"/>
      <c r="I73" s="57">
        <f t="shared" si="1"/>
        <v>0</v>
      </c>
      <c r="J73" s="18"/>
      <c r="K73" s="18"/>
      <c r="L73" s="18"/>
      <c r="M73" s="18"/>
      <c r="N73" s="18"/>
      <c r="O73" s="18"/>
      <c r="P73" s="24"/>
      <c r="Q73" s="18"/>
      <c r="R73" s="18"/>
      <c r="S73" s="18"/>
      <c r="T73" s="18"/>
    </row>
    <row r="74" spans="1:20">
      <c r="A74" s="4">
        <v>70</v>
      </c>
      <c r="B74" s="17"/>
      <c r="C74" s="18"/>
      <c r="D74" s="18"/>
      <c r="E74" s="19"/>
      <c r="F74" s="48"/>
      <c r="G74" s="19"/>
      <c r="H74" s="19"/>
      <c r="I74" s="57">
        <f t="shared" si="1"/>
        <v>0</v>
      </c>
      <c r="J74" s="18"/>
      <c r="K74" s="18"/>
      <c r="L74" s="18"/>
      <c r="M74" s="18"/>
      <c r="N74" s="18"/>
      <c r="O74" s="18"/>
      <c r="P74" s="24"/>
      <c r="Q74" s="18"/>
      <c r="R74" s="18"/>
      <c r="S74" s="18"/>
      <c r="T74" s="18"/>
    </row>
    <row r="75" spans="1:20">
      <c r="A75" s="4">
        <v>71</v>
      </c>
      <c r="B75" s="17"/>
      <c r="C75" s="18"/>
      <c r="D75" s="18"/>
      <c r="E75" s="19"/>
      <c r="F75" s="48"/>
      <c r="G75" s="19"/>
      <c r="H75" s="19"/>
      <c r="I75" s="57">
        <f t="shared" si="1"/>
        <v>0</v>
      </c>
      <c r="J75" s="18"/>
      <c r="K75" s="18"/>
      <c r="L75" s="18"/>
      <c r="M75" s="18"/>
      <c r="N75" s="18"/>
      <c r="O75" s="18"/>
      <c r="P75" s="24"/>
      <c r="Q75" s="18"/>
      <c r="R75" s="18"/>
      <c r="S75" s="18"/>
      <c r="T75" s="18"/>
    </row>
    <row r="76" spans="1:20">
      <c r="A76" s="4">
        <v>72</v>
      </c>
      <c r="B76" s="17"/>
      <c r="C76" s="18"/>
      <c r="D76" s="18"/>
      <c r="E76" s="19"/>
      <c r="F76" s="48"/>
      <c r="G76" s="19"/>
      <c r="H76" s="19"/>
      <c r="I76" s="57">
        <f t="shared" si="1"/>
        <v>0</v>
      </c>
      <c r="J76" s="18"/>
      <c r="K76" s="18"/>
      <c r="L76" s="18"/>
      <c r="M76" s="18"/>
      <c r="N76" s="18"/>
      <c r="O76" s="18"/>
      <c r="P76" s="24"/>
      <c r="Q76" s="18"/>
      <c r="R76" s="18"/>
      <c r="S76" s="18"/>
      <c r="T76" s="18"/>
    </row>
    <row r="77" spans="1:20">
      <c r="A77" s="4">
        <v>73</v>
      </c>
      <c r="B77" s="17"/>
      <c r="C77" s="18"/>
      <c r="D77" s="18"/>
      <c r="E77" s="19"/>
      <c r="F77" s="48"/>
      <c r="G77" s="19"/>
      <c r="H77" s="19"/>
      <c r="I77" s="57">
        <f t="shared" si="1"/>
        <v>0</v>
      </c>
      <c r="J77" s="18"/>
      <c r="K77" s="18"/>
      <c r="L77" s="18"/>
      <c r="M77" s="18"/>
      <c r="N77" s="18"/>
      <c r="O77" s="18"/>
      <c r="P77" s="24"/>
      <c r="Q77" s="18"/>
      <c r="R77" s="18"/>
      <c r="S77" s="18"/>
      <c r="T77" s="18"/>
    </row>
    <row r="78" spans="1:20">
      <c r="A78" s="4">
        <v>74</v>
      </c>
      <c r="B78" s="17"/>
      <c r="C78" s="18"/>
      <c r="D78" s="18"/>
      <c r="E78" s="19"/>
      <c r="F78" s="48"/>
      <c r="G78" s="19"/>
      <c r="H78" s="19"/>
      <c r="I78" s="57">
        <f t="shared" si="1"/>
        <v>0</v>
      </c>
      <c r="J78" s="18"/>
      <c r="K78" s="18"/>
      <c r="L78" s="18"/>
      <c r="M78" s="18"/>
      <c r="N78" s="18"/>
      <c r="O78" s="18"/>
      <c r="P78" s="24"/>
      <c r="Q78" s="18"/>
      <c r="R78" s="18"/>
      <c r="S78" s="18"/>
      <c r="T78" s="18"/>
    </row>
    <row r="79" spans="1:20">
      <c r="A79" s="4">
        <v>75</v>
      </c>
      <c r="B79" s="17"/>
      <c r="C79" s="18"/>
      <c r="D79" s="18"/>
      <c r="E79" s="19"/>
      <c r="F79" s="48"/>
      <c r="G79" s="19"/>
      <c r="H79" s="19"/>
      <c r="I79" s="57">
        <f t="shared" si="1"/>
        <v>0</v>
      </c>
      <c r="J79" s="18"/>
      <c r="K79" s="18"/>
      <c r="L79" s="18"/>
      <c r="M79" s="18"/>
      <c r="N79" s="18"/>
      <c r="O79" s="18"/>
      <c r="P79" s="24"/>
      <c r="Q79" s="18"/>
      <c r="R79" s="18"/>
      <c r="S79" s="18"/>
      <c r="T79" s="18"/>
    </row>
    <row r="80" spans="1:20">
      <c r="A80" s="4">
        <v>76</v>
      </c>
      <c r="B80" s="17"/>
      <c r="C80" s="18"/>
      <c r="D80" s="18"/>
      <c r="E80" s="19"/>
      <c r="F80" s="48"/>
      <c r="G80" s="19"/>
      <c r="H80" s="19"/>
      <c r="I80" s="57">
        <f t="shared" si="1"/>
        <v>0</v>
      </c>
      <c r="J80" s="18"/>
      <c r="K80" s="18"/>
      <c r="L80" s="18"/>
      <c r="M80" s="18"/>
      <c r="N80" s="18"/>
      <c r="O80" s="18"/>
      <c r="P80" s="24"/>
      <c r="Q80" s="18"/>
      <c r="R80" s="18"/>
      <c r="S80" s="18"/>
      <c r="T80" s="18"/>
    </row>
    <row r="81" spans="1:20">
      <c r="A81" s="4">
        <v>77</v>
      </c>
      <c r="B81" s="17"/>
      <c r="C81" s="18"/>
      <c r="D81" s="18"/>
      <c r="E81" s="19"/>
      <c r="F81" s="18"/>
      <c r="G81" s="19"/>
      <c r="H81" s="19"/>
      <c r="I81" s="57">
        <f t="shared" si="1"/>
        <v>0</v>
      </c>
      <c r="J81" s="18"/>
      <c r="K81" s="18"/>
      <c r="L81" s="18"/>
      <c r="M81" s="18"/>
      <c r="N81" s="18"/>
      <c r="O81" s="18"/>
      <c r="P81" s="24"/>
      <c r="Q81" s="18"/>
      <c r="R81" s="18"/>
      <c r="S81" s="18"/>
      <c r="T81" s="18"/>
    </row>
    <row r="82" spans="1:20">
      <c r="A82" s="4">
        <v>78</v>
      </c>
      <c r="B82" s="17"/>
      <c r="C82" s="18"/>
      <c r="D82" s="18"/>
      <c r="E82" s="19"/>
      <c r="F82" s="18"/>
      <c r="G82" s="19"/>
      <c r="H82" s="19"/>
      <c r="I82" s="57">
        <f t="shared" si="1"/>
        <v>0</v>
      </c>
      <c r="J82" s="18"/>
      <c r="K82" s="18"/>
      <c r="L82" s="18"/>
      <c r="M82" s="18"/>
      <c r="N82" s="18"/>
      <c r="O82" s="18"/>
      <c r="P82" s="24"/>
      <c r="Q82" s="18"/>
      <c r="R82" s="18"/>
      <c r="S82" s="18"/>
      <c r="T82" s="18"/>
    </row>
    <row r="83" spans="1:20">
      <c r="A83" s="4">
        <v>79</v>
      </c>
      <c r="B83" s="17"/>
      <c r="C83" s="18"/>
      <c r="D83" s="18"/>
      <c r="E83" s="19"/>
      <c r="F83" s="18"/>
      <c r="G83" s="19"/>
      <c r="H83" s="19"/>
      <c r="I83" s="57">
        <f t="shared" si="1"/>
        <v>0</v>
      </c>
      <c r="J83" s="18"/>
      <c r="K83" s="18"/>
      <c r="L83" s="18"/>
      <c r="M83" s="18"/>
      <c r="N83" s="18"/>
      <c r="O83" s="18"/>
      <c r="P83" s="24"/>
      <c r="Q83" s="18"/>
      <c r="R83" s="18"/>
      <c r="S83" s="18"/>
      <c r="T83" s="18"/>
    </row>
    <row r="84" spans="1:20">
      <c r="A84" s="4">
        <v>80</v>
      </c>
      <c r="B84" s="17"/>
      <c r="C84" s="18"/>
      <c r="D84" s="18"/>
      <c r="E84" s="19"/>
      <c r="F84" s="18"/>
      <c r="G84" s="19"/>
      <c r="H84" s="19"/>
      <c r="I84" s="57">
        <f t="shared" si="1"/>
        <v>0</v>
      </c>
      <c r="J84" s="18"/>
      <c r="K84" s="18"/>
      <c r="L84" s="18"/>
      <c r="M84" s="18"/>
      <c r="N84" s="18"/>
      <c r="O84" s="18"/>
      <c r="P84" s="24"/>
      <c r="Q84" s="18"/>
      <c r="R84" s="18"/>
      <c r="S84" s="18"/>
      <c r="T84" s="18"/>
    </row>
    <row r="85" spans="1:20">
      <c r="A85" s="4">
        <v>81</v>
      </c>
      <c r="B85" s="17"/>
      <c r="C85" s="18"/>
      <c r="D85" s="18"/>
      <c r="E85" s="19"/>
      <c r="F85" s="18"/>
      <c r="G85" s="19"/>
      <c r="H85" s="19"/>
      <c r="I85" s="57">
        <f t="shared" si="1"/>
        <v>0</v>
      </c>
      <c r="J85" s="18"/>
      <c r="K85" s="18"/>
      <c r="L85" s="18"/>
      <c r="M85" s="18"/>
      <c r="N85" s="18"/>
      <c r="O85" s="18"/>
      <c r="P85" s="24"/>
      <c r="Q85" s="18"/>
      <c r="R85" s="18"/>
      <c r="S85" s="18"/>
      <c r="T85" s="18"/>
    </row>
    <row r="86" spans="1:20">
      <c r="A86" s="4">
        <v>82</v>
      </c>
      <c r="B86" s="17"/>
      <c r="C86" s="18"/>
      <c r="D86" s="18"/>
      <c r="E86" s="19"/>
      <c r="F86" s="18"/>
      <c r="G86" s="19"/>
      <c r="H86" s="19"/>
      <c r="I86" s="57">
        <f t="shared" si="1"/>
        <v>0</v>
      </c>
      <c r="J86" s="18"/>
      <c r="K86" s="18"/>
      <c r="L86" s="18"/>
      <c r="M86" s="18"/>
      <c r="N86" s="18"/>
      <c r="O86" s="18"/>
      <c r="P86" s="24"/>
      <c r="Q86" s="18"/>
      <c r="R86" s="18"/>
      <c r="S86" s="18"/>
      <c r="T86" s="18"/>
    </row>
    <row r="87" spans="1:20">
      <c r="A87" s="4">
        <v>83</v>
      </c>
      <c r="B87" s="17"/>
      <c r="C87" s="18"/>
      <c r="D87" s="18"/>
      <c r="E87" s="19"/>
      <c r="F87" s="18"/>
      <c r="G87" s="19"/>
      <c r="H87" s="19"/>
      <c r="I87" s="57">
        <f t="shared" si="1"/>
        <v>0</v>
      </c>
      <c r="J87" s="18"/>
      <c r="K87" s="18"/>
      <c r="L87" s="18"/>
      <c r="M87" s="18"/>
      <c r="N87" s="18"/>
      <c r="O87" s="18"/>
      <c r="P87" s="24"/>
      <c r="Q87" s="18"/>
      <c r="R87" s="18"/>
      <c r="S87" s="18"/>
      <c r="T87" s="18"/>
    </row>
    <row r="88" spans="1:20">
      <c r="A88" s="4">
        <v>84</v>
      </c>
      <c r="B88" s="17"/>
      <c r="C88" s="18"/>
      <c r="D88" s="18"/>
      <c r="E88" s="19"/>
      <c r="F88" s="18"/>
      <c r="G88" s="19"/>
      <c r="H88" s="19"/>
      <c r="I88" s="57">
        <f t="shared" si="1"/>
        <v>0</v>
      </c>
      <c r="J88" s="18"/>
      <c r="K88" s="18"/>
      <c r="L88" s="18"/>
      <c r="M88" s="18"/>
      <c r="N88" s="18"/>
      <c r="O88" s="18"/>
      <c r="P88" s="24"/>
      <c r="Q88" s="18"/>
      <c r="R88" s="18"/>
      <c r="S88" s="18"/>
      <c r="T88" s="18"/>
    </row>
    <row r="89" spans="1:20">
      <c r="A89" s="4">
        <v>85</v>
      </c>
      <c r="B89" s="17"/>
      <c r="C89" s="18"/>
      <c r="D89" s="18"/>
      <c r="E89" s="19"/>
      <c r="F89" s="18"/>
      <c r="G89" s="19"/>
      <c r="H89" s="19"/>
      <c r="I89" s="57">
        <f t="shared" si="1"/>
        <v>0</v>
      </c>
      <c r="J89" s="18"/>
      <c r="K89" s="18"/>
      <c r="L89" s="18"/>
      <c r="M89" s="18"/>
      <c r="N89" s="18"/>
      <c r="O89" s="18"/>
      <c r="P89" s="24"/>
      <c r="Q89" s="18"/>
      <c r="R89" s="18"/>
      <c r="S89" s="18"/>
      <c r="T89" s="18"/>
    </row>
    <row r="90" spans="1:20">
      <c r="A90" s="4">
        <v>86</v>
      </c>
      <c r="B90" s="17"/>
      <c r="C90" s="18"/>
      <c r="D90" s="18"/>
      <c r="E90" s="19"/>
      <c r="F90" s="18"/>
      <c r="G90" s="19"/>
      <c r="H90" s="19"/>
      <c r="I90" s="57">
        <f t="shared" si="1"/>
        <v>0</v>
      </c>
      <c r="J90" s="18"/>
      <c r="K90" s="18"/>
      <c r="L90" s="18"/>
      <c r="M90" s="18"/>
      <c r="N90" s="18"/>
      <c r="O90" s="18"/>
      <c r="P90" s="24"/>
      <c r="Q90" s="18"/>
      <c r="R90" s="18"/>
      <c r="S90" s="18"/>
      <c r="T90" s="18"/>
    </row>
    <row r="91" spans="1:20">
      <c r="A91" s="4">
        <v>87</v>
      </c>
      <c r="B91" s="17"/>
      <c r="C91" s="18"/>
      <c r="D91" s="18"/>
      <c r="E91" s="19"/>
      <c r="F91" s="18"/>
      <c r="G91" s="19"/>
      <c r="H91" s="19"/>
      <c r="I91" s="57">
        <f t="shared" si="1"/>
        <v>0</v>
      </c>
      <c r="J91" s="18"/>
      <c r="K91" s="18"/>
      <c r="L91" s="18"/>
      <c r="M91" s="18"/>
      <c r="N91" s="18"/>
      <c r="O91" s="18"/>
      <c r="P91" s="24"/>
      <c r="Q91" s="18"/>
      <c r="R91" s="18"/>
      <c r="S91" s="18"/>
      <c r="T91" s="18"/>
    </row>
    <row r="92" spans="1:20">
      <c r="A92" s="4">
        <v>88</v>
      </c>
      <c r="B92" s="17"/>
      <c r="C92" s="18"/>
      <c r="D92" s="18"/>
      <c r="E92" s="19"/>
      <c r="F92" s="18"/>
      <c r="G92" s="19"/>
      <c r="H92" s="19"/>
      <c r="I92" s="57">
        <f t="shared" si="1"/>
        <v>0</v>
      </c>
      <c r="J92" s="18"/>
      <c r="K92" s="18"/>
      <c r="L92" s="18"/>
      <c r="M92" s="18"/>
      <c r="N92" s="18"/>
      <c r="O92" s="18"/>
      <c r="P92" s="24"/>
      <c r="Q92" s="18"/>
      <c r="R92" s="18"/>
      <c r="S92" s="18"/>
      <c r="T92" s="18"/>
    </row>
    <row r="93" spans="1:20">
      <c r="A93" s="4">
        <v>89</v>
      </c>
      <c r="B93" s="17"/>
      <c r="C93" s="18"/>
      <c r="D93" s="18"/>
      <c r="E93" s="19"/>
      <c r="F93" s="18"/>
      <c r="G93" s="19"/>
      <c r="H93" s="19"/>
      <c r="I93" s="57">
        <f t="shared" si="1"/>
        <v>0</v>
      </c>
      <c r="J93" s="18"/>
      <c r="K93" s="18"/>
      <c r="L93" s="18"/>
      <c r="M93" s="18"/>
      <c r="N93" s="18"/>
      <c r="O93" s="18"/>
      <c r="P93" s="24"/>
      <c r="Q93" s="18"/>
      <c r="R93" s="18"/>
      <c r="S93" s="18"/>
      <c r="T93" s="18"/>
    </row>
    <row r="94" spans="1:20">
      <c r="A94" s="4">
        <v>90</v>
      </c>
      <c r="B94" s="17"/>
      <c r="C94" s="18"/>
      <c r="D94" s="18"/>
      <c r="E94" s="19"/>
      <c r="F94" s="18"/>
      <c r="G94" s="19"/>
      <c r="H94" s="19"/>
      <c r="I94" s="57">
        <f t="shared" si="1"/>
        <v>0</v>
      </c>
      <c r="J94" s="18"/>
      <c r="K94" s="18"/>
      <c r="L94" s="18"/>
      <c r="M94" s="18"/>
      <c r="N94" s="18"/>
      <c r="O94" s="18"/>
      <c r="P94" s="24"/>
      <c r="Q94" s="18"/>
      <c r="R94" s="18"/>
      <c r="S94" s="18"/>
      <c r="T94" s="18"/>
    </row>
    <row r="95" spans="1:20">
      <c r="A95" s="4">
        <v>91</v>
      </c>
      <c r="B95" s="17"/>
      <c r="C95" s="18"/>
      <c r="D95" s="18"/>
      <c r="E95" s="19"/>
      <c r="F95" s="18"/>
      <c r="G95" s="19"/>
      <c r="H95" s="19"/>
      <c r="I95" s="57">
        <f t="shared" si="1"/>
        <v>0</v>
      </c>
      <c r="J95" s="18"/>
      <c r="K95" s="18"/>
      <c r="L95" s="18"/>
      <c r="M95" s="18"/>
      <c r="N95" s="18"/>
      <c r="O95" s="18"/>
      <c r="P95" s="24"/>
      <c r="Q95" s="18"/>
      <c r="R95" s="18"/>
      <c r="S95" s="18"/>
      <c r="T95" s="18"/>
    </row>
    <row r="96" spans="1:20">
      <c r="A96" s="4">
        <v>92</v>
      </c>
      <c r="B96" s="17"/>
      <c r="C96" s="18"/>
      <c r="D96" s="18"/>
      <c r="E96" s="19"/>
      <c r="F96" s="18"/>
      <c r="G96" s="19"/>
      <c r="H96" s="19"/>
      <c r="I96" s="57">
        <f t="shared" si="1"/>
        <v>0</v>
      </c>
      <c r="J96" s="18"/>
      <c r="K96" s="18"/>
      <c r="L96" s="18"/>
      <c r="M96" s="18"/>
      <c r="N96" s="18"/>
      <c r="O96" s="18"/>
      <c r="P96" s="24"/>
      <c r="Q96" s="18"/>
      <c r="R96" s="18"/>
      <c r="S96" s="18"/>
      <c r="T96" s="18"/>
    </row>
    <row r="97" spans="1:20">
      <c r="A97" s="4">
        <v>93</v>
      </c>
      <c r="B97" s="17"/>
      <c r="C97" s="18"/>
      <c r="D97" s="18"/>
      <c r="E97" s="19"/>
      <c r="F97" s="18"/>
      <c r="G97" s="19"/>
      <c r="H97" s="19"/>
      <c r="I97" s="57">
        <f t="shared" si="1"/>
        <v>0</v>
      </c>
      <c r="J97" s="18"/>
      <c r="K97" s="18"/>
      <c r="L97" s="18"/>
      <c r="M97" s="18"/>
      <c r="N97" s="18"/>
      <c r="O97" s="18"/>
      <c r="P97" s="24"/>
      <c r="Q97" s="18"/>
      <c r="R97" s="18"/>
      <c r="S97" s="18"/>
      <c r="T97" s="18"/>
    </row>
    <row r="98" spans="1:20">
      <c r="A98" s="4">
        <v>94</v>
      </c>
      <c r="B98" s="17"/>
      <c r="C98" s="18"/>
      <c r="D98" s="18"/>
      <c r="E98" s="19"/>
      <c r="F98" s="18"/>
      <c r="G98" s="19"/>
      <c r="H98" s="19"/>
      <c r="I98" s="57">
        <f t="shared" si="1"/>
        <v>0</v>
      </c>
      <c r="J98" s="18"/>
      <c r="K98" s="18"/>
      <c r="L98" s="18"/>
      <c r="M98" s="18"/>
      <c r="N98" s="18"/>
      <c r="O98" s="18"/>
      <c r="P98" s="24"/>
      <c r="Q98" s="18"/>
      <c r="R98" s="18"/>
      <c r="S98" s="18"/>
      <c r="T98" s="18"/>
    </row>
    <row r="99" spans="1:20">
      <c r="A99" s="4">
        <v>95</v>
      </c>
      <c r="B99" s="17"/>
      <c r="C99" s="18"/>
      <c r="D99" s="18"/>
      <c r="E99" s="19"/>
      <c r="F99" s="18"/>
      <c r="G99" s="19"/>
      <c r="H99" s="19"/>
      <c r="I99" s="57">
        <f t="shared" si="1"/>
        <v>0</v>
      </c>
      <c r="J99" s="18"/>
      <c r="K99" s="18"/>
      <c r="L99" s="18"/>
      <c r="M99" s="18"/>
      <c r="N99" s="18"/>
      <c r="O99" s="18"/>
      <c r="P99" s="24"/>
      <c r="Q99" s="18"/>
      <c r="R99" s="18"/>
      <c r="S99" s="18"/>
      <c r="T99" s="18"/>
    </row>
    <row r="100" spans="1:20">
      <c r="A100" s="4">
        <v>96</v>
      </c>
      <c r="B100" s="17"/>
      <c r="C100" s="18"/>
      <c r="D100" s="18"/>
      <c r="E100" s="19"/>
      <c r="F100" s="18"/>
      <c r="G100" s="19"/>
      <c r="H100" s="19"/>
      <c r="I100" s="57">
        <f t="shared" si="1"/>
        <v>0</v>
      </c>
      <c r="J100" s="18"/>
      <c r="K100" s="18"/>
      <c r="L100" s="18"/>
      <c r="M100" s="18"/>
      <c r="N100" s="18"/>
      <c r="O100" s="18"/>
      <c r="P100" s="24"/>
      <c r="Q100" s="18"/>
      <c r="R100" s="18"/>
      <c r="S100" s="18"/>
      <c r="T100" s="18"/>
    </row>
    <row r="101" spans="1:20">
      <c r="A101" s="4">
        <v>97</v>
      </c>
      <c r="B101" s="17"/>
      <c r="C101" s="18"/>
      <c r="D101" s="18"/>
      <c r="E101" s="19"/>
      <c r="F101" s="18"/>
      <c r="G101" s="19"/>
      <c r="H101" s="19"/>
      <c r="I101" s="57">
        <f t="shared" si="1"/>
        <v>0</v>
      </c>
      <c r="J101" s="18"/>
      <c r="K101" s="18"/>
      <c r="L101" s="18"/>
      <c r="M101" s="18"/>
      <c r="N101" s="18"/>
      <c r="O101" s="18"/>
      <c r="P101" s="24"/>
      <c r="Q101" s="18"/>
      <c r="R101" s="18"/>
      <c r="S101" s="18"/>
      <c r="T101" s="18"/>
    </row>
    <row r="102" spans="1:20">
      <c r="A102" s="4">
        <v>98</v>
      </c>
      <c r="B102" s="17"/>
      <c r="C102" s="18"/>
      <c r="D102" s="18"/>
      <c r="E102" s="19"/>
      <c r="F102" s="18"/>
      <c r="G102" s="19"/>
      <c r="H102" s="19"/>
      <c r="I102" s="57">
        <f t="shared" si="1"/>
        <v>0</v>
      </c>
      <c r="J102" s="18"/>
      <c r="K102" s="18"/>
      <c r="L102" s="18"/>
      <c r="M102" s="18"/>
      <c r="N102" s="18"/>
      <c r="O102" s="18"/>
      <c r="P102" s="24"/>
      <c r="Q102" s="18"/>
      <c r="R102" s="18"/>
      <c r="S102" s="18"/>
      <c r="T102" s="18"/>
    </row>
    <row r="103" spans="1:20">
      <c r="A103" s="4">
        <v>99</v>
      </c>
      <c r="B103" s="17"/>
      <c r="C103" s="18"/>
      <c r="D103" s="18"/>
      <c r="E103" s="19"/>
      <c r="F103" s="18"/>
      <c r="G103" s="19"/>
      <c r="H103" s="19"/>
      <c r="I103" s="57">
        <f t="shared" si="1"/>
        <v>0</v>
      </c>
      <c r="J103" s="18"/>
      <c r="K103" s="18"/>
      <c r="L103" s="18"/>
      <c r="M103" s="18"/>
      <c r="N103" s="18"/>
      <c r="O103" s="18"/>
      <c r="P103" s="24"/>
      <c r="Q103" s="18"/>
      <c r="R103" s="18"/>
      <c r="S103" s="18"/>
      <c r="T103" s="18"/>
    </row>
    <row r="104" spans="1:20">
      <c r="A104" s="4">
        <v>100</v>
      </c>
      <c r="B104" s="17"/>
      <c r="C104" s="18"/>
      <c r="D104" s="18"/>
      <c r="E104" s="19"/>
      <c r="F104" s="18"/>
      <c r="G104" s="19"/>
      <c r="H104" s="19"/>
      <c r="I104" s="57">
        <f t="shared" si="1"/>
        <v>0</v>
      </c>
      <c r="J104" s="18"/>
      <c r="K104" s="18"/>
      <c r="L104" s="18"/>
      <c r="M104" s="18"/>
      <c r="N104" s="18"/>
      <c r="O104" s="18"/>
      <c r="P104" s="24"/>
      <c r="Q104" s="18"/>
      <c r="R104" s="18"/>
      <c r="S104" s="18"/>
      <c r="T104" s="18"/>
    </row>
    <row r="105" spans="1:20">
      <c r="A105" s="4">
        <v>101</v>
      </c>
      <c r="B105" s="17"/>
      <c r="C105" s="18"/>
      <c r="D105" s="18"/>
      <c r="E105" s="19"/>
      <c r="F105" s="18"/>
      <c r="G105" s="19"/>
      <c r="H105" s="19"/>
      <c r="I105" s="57">
        <f t="shared" si="1"/>
        <v>0</v>
      </c>
      <c r="J105" s="18"/>
      <c r="K105" s="18"/>
      <c r="L105" s="18"/>
      <c r="M105" s="18"/>
      <c r="N105" s="18"/>
      <c r="O105" s="18"/>
      <c r="P105" s="24"/>
      <c r="Q105" s="18"/>
      <c r="R105" s="18"/>
      <c r="S105" s="18"/>
      <c r="T105" s="18"/>
    </row>
    <row r="106" spans="1:20">
      <c r="A106" s="4">
        <v>102</v>
      </c>
      <c r="B106" s="17"/>
      <c r="C106" s="18"/>
      <c r="D106" s="18"/>
      <c r="E106" s="19"/>
      <c r="F106" s="18"/>
      <c r="G106" s="19"/>
      <c r="H106" s="19"/>
      <c r="I106" s="57">
        <f t="shared" si="1"/>
        <v>0</v>
      </c>
      <c r="J106" s="18"/>
      <c r="K106" s="18"/>
      <c r="L106" s="18"/>
      <c r="M106" s="18"/>
      <c r="N106" s="18"/>
      <c r="O106" s="18"/>
      <c r="P106" s="24"/>
      <c r="Q106" s="18"/>
      <c r="R106" s="18"/>
      <c r="S106" s="18"/>
      <c r="T106" s="18"/>
    </row>
    <row r="107" spans="1:20">
      <c r="A107" s="4">
        <v>103</v>
      </c>
      <c r="B107" s="17"/>
      <c r="C107" s="18"/>
      <c r="D107" s="18"/>
      <c r="E107" s="19"/>
      <c r="F107" s="18"/>
      <c r="G107" s="19"/>
      <c r="H107" s="19"/>
      <c r="I107" s="57">
        <f t="shared" si="1"/>
        <v>0</v>
      </c>
      <c r="J107" s="18"/>
      <c r="K107" s="18"/>
      <c r="L107" s="18"/>
      <c r="M107" s="18"/>
      <c r="N107" s="18"/>
      <c r="O107" s="18"/>
      <c r="P107" s="24"/>
      <c r="Q107" s="18"/>
      <c r="R107" s="18"/>
      <c r="S107" s="18"/>
      <c r="T107" s="18"/>
    </row>
    <row r="108" spans="1:20">
      <c r="A108" s="4">
        <v>104</v>
      </c>
      <c r="B108" s="17"/>
      <c r="C108" s="18"/>
      <c r="D108" s="18"/>
      <c r="E108" s="19"/>
      <c r="F108" s="18"/>
      <c r="G108" s="19"/>
      <c r="H108" s="19"/>
      <c r="I108" s="57">
        <f t="shared" si="1"/>
        <v>0</v>
      </c>
      <c r="J108" s="18"/>
      <c r="K108" s="18"/>
      <c r="L108" s="18"/>
      <c r="M108" s="18"/>
      <c r="N108" s="18"/>
      <c r="O108" s="18"/>
      <c r="P108" s="24"/>
      <c r="Q108" s="18"/>
      <c r="R108" s="18"/>
      <c r="S108" s="18"/>
      <c r="T108" s="18"/>
    </row>
    <row r="109" spans="1:20">
      <c r="A109" s="4">
        <v>105</v>
      </c>
      <c r="B109" s="17"/>
      <c r="C109" s="18"/>
      <c r="D109" s="18"/>
      <c r="E109" s="19"/>
      <c r="F109" s="18"/>
      <c r="G109" s="19"/>
      <c r="H109" s="19"/>
      <c r="I109" s="57">
        <f t="shared" si="1"/>
        <v>0</v>
      </c>
      <c r="J109" s="18"/>
      <c r="K109" s="18"/>
      <c r="L109" s="18"/>
      <c r="M109" s="18"/>
      <c r="N109" s="18"/>
      <c r="O109" s="18"/>
      <c r="P109" s="24"/>
      <c r="Q109" s="18"/>
      <c r="R109" s="18"/>
      <c r="S109" s="18"/>
      <c r="T109" s="18"/>
    </row>
    <row r="110" spans="1:20">
      <c r="A110" s="4">
        <v>106</v>
      </c>
      <c r="B110" s="17"/>
      <c r="C110" s="18"/>
      <c r="D110" s="18"/>
      <c r="E110" s="19"/>
      <c r="F110" s="18"/>
      <c r="G110" s="19"/>
      <c r="H110" s="19"/>
      <c r="I110" s="57">
        <f t="shared" si="1"/>
        <v>0</v>
      </c>
      <c r="J110" s="18"/>
      <c r="K110" s="18"/>
      <c r="L110" s="18"/>
      <c r="M110" s="18"/>
      <c r="N110" s="18"/>
      <c r="O110" s="18"/>
      <c r="P110" s="24"/>
      <c r="Q110" s="18"/>
      <c r="R110" s="18"/>
      <c r="S110" s="18"/>
      <c r="T110" s="18"/>
    </row>
    <row r="111" spans="1:20">
      <c r="A111" s="4">
        <v>107</v>
      </c>
      <c r="B111" s="17"/>
      <c r="C111" s="18"/>
      <c r="D111" s="18"/>
      <c r="E111" s="19"/>
      <c r="F111" s="18"/>
      <c r="G111" s="19"/>
      <c r="H111" s="19"/>
      <c r="I111" s="57">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57">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57">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57">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57">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57">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57">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57">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57">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57">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57">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57">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57">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57">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57">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57">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57">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57">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57">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57">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57">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57">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57">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57">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57">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57">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57">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57">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57">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57">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57">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57">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57">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57">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57">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57">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57">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57">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57">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57">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57">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57">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57">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57">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57">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57">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57">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57">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57">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57">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57">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57">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57">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57">
        <f t="shared" si="2"/>
        <v>0</v>
      </c>
      <c r="J164" s="18"/>
      <c r="K164" s="18"/>
      <c r="L164" s="18"/>
      <c r="M164" s="18"/>
      <c r="N164" s="18"/>
      <c r="O164" s="18"/>
      <c r="P164" s="24"/>
      <c r="Q164" s="18"/>
      <c r="R164" s="18"/>
      <c r="S164" s="18"/>
      <c r="T164" s="18"/>
    </row>
    <row r="165" spans="1:20">
      <c r="A165" s="21" t="s">
        <v>11</v>
      </c>
      <c r="B165" s="39"/>
      <c r="C165" s="21">
        <f>COUNTIFS(C5:C164,"*")</f>
        <v>60</v>
      </c>
      <c r="D165" s="21"/>
      <c r="E165" s="13"/>
      <c r="F165" s="21"/>
      <c r="G165" s="58">
        <f>SUM(G5:G164)</f>
        <v>4130</v>
      </c>
      <c r="H165" s="58">
        <f>SUM(H5:H164)</f>
        <v>4117</v>
      </c>
      <c r="I165" s="58">
        <f>SUM(I5:I164)</f>
        <v>8247</v>
      </c>
      <c r="J165" s="21"/>
      <c r="K165" s="21"/>
      <c r="L165" s="21"/>
      <c r="M165" s="21"/>
      <c r="N165" s="21"/>
      <c r="O165" s="21"/>
      <c r="P165" s="14"/>
      <c r="Q165" s="21"/>
      <c r="R165" s="21"/>
      <c r="S165" s="21"/>
      <c r="T165" s="12"/>
    </row>
    <row r="166" spans="1:20">
      <c r="A166" s="44" t="s">
        <v>62</v>
      </c>
      <c r="B166" s="10">
        <f>COUNTIF(B$5:B$164,"Team 1")</f>
        <v>30</v>
      </c>
      <c r="C166" s="44" t="s">
        <v>25</v>
      </c>
      <c r="D166" s="10">
        <f>COUNTIF(D5:D164,"Anganwadi")</f>
        <v>24</v>
      </c>
    </row>
    <row r="167" spans="1:20">
      <c r="A167" s="44" t="s">
        <v>63</v>
      </c>
      <c r="B167" s="10">
        <f>COUNTIF(B$6:B$164,"Team 2")</f>
        <v>30</v>
      </c>
      <c r="C167" s="44" t="s">
        <v>23</v>
      </c>
      <c r="D167" s="10">
        <f>COUNTIF(D5:D164,"School")</f>
        <v>35</v>
      </c>
    </row>
  </sheetData>
  <sheetProtection password="8527" sheet="1" objects="1" scenarios="1"/>
  <mergeCells count="21">
    <mergeCell ref="D3:D4"/>
    <mergeCell ref="E3:E4"/>
    <mergeCell ref="F3:F4"/>
    <mergeCell ref="G3:I3"/>
    <mergeCell ref="J3:J4"/>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 D51:D56 D58:D164 D7:D12 D14:D35 D37:D42 D44:D49">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6" fitToHeight="11000" orientation="landscape" horizontalDpi="0" verticalDpi="0" r:id="rId1"/>
  <headerFooter>
    <oddFooter>&amp;CPages &amp;P of &amp;N</oddFooter>
  </headerFooter>
</worksheet>
</file>

<file path=xl/worksheets/sheet5.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activeCell="G9" sqref="G9"/>
    </sheetView>
  </sheetViews>
  <sheetFormatPr defaultRowHeight="16.5"/>
  <cols>
    <col min="1" max="1" width="8.42578125" style="1" customWidth="1"/>
    <col min="2" max="2" width="14.425781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60" customHeight="1">
      <c r="A1" s="163" t="s">
        <v>70</v>
      </c>
      <c r="B1" s="163"/>
      <c r="C1" s="163"/>
      <c r="D1" s="53"/>
      <c r="E1" s="53"/>
      <c r="F1" s="53"/>
      <c r="G1" s="53"/>
      <c r="H1" s="53"/>
      <c r="I1" s="53"/>
      <c r="J1" s="53"/>
      <c r="K1" s="53"/>
      <c r="L1" s="53"/>
      <c r="M1" s="165"/>
      <c r="N1" s="165"/>
      <c r="O1" s="165"/>
      <c r="P1" s="165"/>
      <c r="Q1" s="165"/>
      <c r="R1" s="165"/>
      <c r="S1" s="165"/>
      <c r="T1" s="165"/>
    </row>
    <row r="2" spans="1:20">
      <c r="A2" s="159" t="s">
        <v>59</v>
      </c>
      <c r="B2" s="160"/>
      <c r="C2" s="160"/>
      <c r="D2" s="25">
        <v>43647</v>
      </c>
      <c r="E2" s="22"/>
      <c r="F2" s="22"/>
      <c r="G2" s="22"/>
      <c r="H2" s="22"/>
      <c r="I2" s="22"/>
      <c r="J2" s="22"/>
      <c r="K2" s="22"/>
      <c r="L2" s="22"/>
      <c r="M2" s="22"/>
      <c r="N2" s="22"/>
      <c r="O2" s="22"/>
      <c r="P2" s="22"/>
      <c r="Q2" s="22"/>
      <c r="R2" s="22"/>
      <c r="S2" s="22"/>
    </row>
    <row r="3" spans="1:20" ht="24" customHeight="1">
      <c r="A3" s="155" t="s">
        <v>14</v>
      </c>
      <c r="B3" s="157" t="s">
        <v>61</v>
      </c>
      <c r="C3" s="154" t="s">
        <v>7</v>
      </c>
      <c r="D3" s="154" t="s">
        <v>55</v>
      </c>
      <c r="E3" s="154" t="s">
        <v>16</v>
      </c>
      <c r="F3" s="161" t="s">
        <v>17</v>
      </c>
      <c r="G3" s="154" t="s">
        <v>8</v>
      </c>
      <c r="H3" s="154"/>
      <c r="I3" s="154"/>
      <c r="J3" s="154" t="s">
        <v>31</v>
      </c>
      <c r="K3" s="157" t="s">
        <v>33</v>
      </c>
      <c r="L3" s="157" t="s">
        <v>50</v>
      </c>
      <c r="M3" s="157" t="s">
        <v>51</v>
      </c>
      <c r="N3" s="157" t="s">
        <v>34</v>
      </c>
      <c r="O3" s="157" t="s">
        <v>35</v>
      </c>
      <c r="P3" s="155" t="s">
        <v>54</v>
      </c>
      <c r="Q3" s="154" t="s">
        <v>52</v>
      </c>
      <c r="R3" s="154" t="s">
        <v>32</v>
      </c>
      <c r="S3" s="154" t="s">
        <v>53</v>
      </c>
      <c r="T3" s="154" t="s">
        <v>13</v>
      </c>
    </row>
    <row r="4" spans="1:20" ht="25.5" customHeight="1">
      <c r="A4" s="155"/>
      <c r="B4" s="162"/>
      <c r="C4" s="154"/>
      <c r="D4" s="154"/>
      <c r="E4" s="154"/>
      <c r="F4" s="161"/>
      <c r="G4" s="23" t="s">
        <v>9</v>
      </c>
      <c r="H4" s="23" t="s">
        <v>10</v>
      </c>
      <c r="I4" s="23" t="s">
        <v>11</v>
      </c>
      <c r="J4" s="154"/>
      <c r="K4" s="158"/>
      <c r="L4" s="158"/>
      <c r="M4" s="158"/>
      <c r="N4" s="158"/>
      <c r="O4" s="158"/>
      <c r="P4" s="155"/>
      <c r="Q4" s="155"/>
      <c r="R4" s="154"/>
      <c r="S4" s="154"/>
      <c r="T4" s="154"/>
    </row>
    <row r="5" spans="1:20">
      <c r="A5" s="4">
        <v>1</v>
      </c>
      <c r="B5" s="62" t="s">
        <v>62</v>
      </c>
      <c r="C5" s="63" t="s">
        <v>456</v>
      </c>
      <c r="D5" s="64" t="s">
        <v>25</v>
      </c>
      <c r="E5" s="65">
        <v>46</v>
      </c>
      <c r="F5" s="65"/>
      <c r="G5" s="19">
        <v>74</v>
      </c>
      <c r="H5" s="19">
        <v>71</v>
      </c>
      <c r="I5" s="57">
        <f>SUM(G5:H5)</f>
        <v>145</v>
      </c>
      <c r="J5" s="62">
        <v>9678817497</v>
      </c>
      <c r="K5" s="68" t="s">
        <v>356</v>
      </c>
      <c r="L5" s="68" t="s">
        <v>357</v>
      </c>
      <c r="M5" s="68">
        <v>7399034604</v>
      </c>
      <c r="N5" s="68" t="s">
        <v>526</v>
      </c>
      <c r="O5" s="68">
        <v>9678755769</v>
      </c>
      <c r="P5" s="24">
        <v>43647</v>
      </c>
      <c r="Q5" s="18" t="s">
        <v>77</v>
      </c>
      <c r="R5" s="18">
        <v>33</v>
      </c>
      <c r="S5" s="18" t="s">
        <v>78</v>
      </c>
      <c r="T5" s="18"/>
    </row>
    <row r="6" spans="1:20">
      <c r="A6" s="4">
        <v>2</v>
      </c>
      <c r="B6" s="62" t="s">
        <v>63</v>
      </c>
      <c r="C6" s="63" t="s">
        <v>546</v>
      </c>
      <c r="D6" s="64" t="s">
        <v>25</v>
      </c>
      <c r="E6" s="65">
        <v>195</v>
      </c>
      <c r="F6" s="65"/>
      <c r="G6" s="19">
        <v>76</v>
      </c>
      <c r="H6" s="19">
        <v>73</v>
      </c>
      <c r="I6" s="57">
        <f t="shared" ref="I6:I69" si="0">SUM(G6:H6)</f>
        <v>149</v>
      </c>
      <c r="J6" s="62">
        <v>9085036353</v>
      </c>
      <c r="K6" s="68" t="s">
        <v>140</v>
      </c>
      <c r="L6" s="68" t="s">
        <v>141</v>
      </c>
      <c r="M6" s="68">
        <v>9864633738</v>
      </c>
      <c r="N6" s="68" t="s">
        <v>610</v>
      </c>
      <c r="O6" s="68">
        <v>7896388243</v>
      </c>
      <c r="P6" s="24">
        <v>43647</v>
      </c>
      <c r="Q6" s="18" t="s">
        <v>77</v>
      </c>
      <c r="R6" s="18">
        <v>31</v>
      </c>
      <c r="S6" s="18" t="s">
        <v>78</v>
      </c>
      <c r="T6" s="18"/>
    </row>
    <row r="7" spans="1:20">
      <c r="A7" s="4">
        <v>3</v>
      </c>
      <c r="B7" s="62" t="s">
        <v>62</v>
      </c>
      <c r="C7" s="63" t="s">
        <v>547</v>
      </c>
      <c r="D7" s="64" t="s">
        <v>25</v>
      </c>
      <c r="E7" s="65">
        <v>214</v>
      </c>
      <c r="F7" s="65"/>
      <c r="G7" s="19">
        <v>66</v>
      </c>
      <c r="H7" s="19">
        <v>76</v>
      </c>
      <c r="I7" s="57">
        <f t="shared" si="0"/>
        <v>142</v>
      </c>
      <c r="J7" s="62" t="s">
        <v>611</v>
      </c>
      <c r="K7" s="68" t="s">
        <v>80</v>
      </c>
      <c r="L7" s="68" t="s">
        <v>81</v>
      </c>
      <c r="M7" s="68">
        <v>9954187753</v>
      </c>
      <c r="N7" s="68" t="s">
        <v>532</v>
      </c>
      <c r="O7" s="68">
        <v>7896292536</v>
      </c>
      <c r="P7" s="24">
        <v>43648</v>
      </c>
      <c r="Q7" s="18" t="s">
        <v>87</v>
      </c>
      <c r="R7" s="18">
        <v>23</v>
      </c>
      <c r="S7" s="18" t="s">
        <v>78</v>
      </c>
      <c r="T7" s="18"/>
    </row>
    <row r="8" spans="1:20">
      <c r="A8" s="4">
        <v>4</v>
      </c>
      <c r="B8" s="62" t="s">
        <v>63</v>
      </c>
      <c r="C8" s="63" t="s">
        <v>548</v>
      </c>
      <c r="D8" s="64" t="s">
        <v>25</v>
      </c>
      <c r="E8" s="65">
        <v>215</v>
      </c>
      <c r="F8" s="65"/>
      <c r="G8" s="19">
        <v>72</v>
      </c>
      <c r="H8" s="19">
        <v>73</v>
      </c>
      <c r="I8" s="57">
        <f t="shared" si="0"/>
        <v>145</v>
      </c>
      <c r="J8" s="62"/>
      <c r="K8" s="68" t="s">
        <v>185</v>
      </c>
      <c r="L8" s="68" t="s">
        <v>612</v>
      </c>
      <c r="M8" s="68">
        <v>9859654780</v>
      </c>
      <c r="N8" s="68" t="s">
        <v>613</v>
      </c>
      <c r="O8" s="68">
        <v>8822258388</v>
      </c>
      <c r="P8" s="24">
        <v>43648</v>
      </c>
      <c r="Q8" s="18" t="s">
        <v>87</v>
      </c>
      <c r="R8" s="18">
        <v>12</v>
      </c>
      <c r="S8" s="18" t="s">
        <v>78</v>
      </c>
      <c r="T8" s="18"/>
    </row>
    <row r="9" spans="1:20">
      <c r="A9" s="4">
        <v>5</v>
      </c>
      <c r="B9" s="62" t="s">
        <v>62</v>
      </c>
      <c r="C9" s="63" t="s">
        <v>549</v>
      </c>
      <c r="D9" s="64" t="s">
        <v>25</v>
      </c>
      <c r="E9" s="65">
        <v>82</v>
      </c>
      <c r="F9" s="65"/>
      <c r="G9" s="19">
        <v>81</v>
      </c>
      <c r="H9" s="19">
        <v>77</v>
      </c>
      <c r="I9" s="57">
        <f t="shared" si="0"/>
        <v>158</v>
      </c>
      <c r="J9" s="62">
        <v>9954384272</v>
      </c>
      <c r="K9" s="68" t="s">
        <v>74</v>
      </c>
      <c r="L9" s="68" t="s">
        <v>75</v>
      </c>
      <c r="M9" s="68">
        <v>9854368256</v>
      </c>
      <c r="N9" s="68" t="s">
        <v>76</v>
      </c>
      <c r="O9" s="68">
        <v>9707423751</v>
      </c>
      <c r="P9" s="24">
        <v>43649</v>
      </c>
      <c r="Q9" s="18" t="s">
        <v>102</v>
      </c>
      <c r="R9" s="18">
        <v>5</v>
      </c>
      <c r="S9" s="18" t="s">
        <v>78</v>
      </c>
      <c r="T9" s="18"/>
    </row>
    <row r="10" spans="1:20">
      <c r="A10" s="4">
        <v>6</v>
      </c>
      <c r="B10" s="62" t="s">
        <v>62</v>
      </c>
      <c r="C10" s="63" t="s">
        <v>550</v>
      </c>
      <c r="D10" s="64" t="s">
        <v>25</v>
      </c>
      <c r="E10" s="65">
        <v>26</v>
      </c>
      <c r="F10" s="65"/>
      <c r="G10" s="66">
        <v>78</v>
      </c>
      <c r="H10" s="66">
        <v>61</v>
      </c>
      <c r="I10" s="57">
        <f t="shared" si="0"/>
        <v>139</v>
      </c>
      <c r="J10" s="62">
        <v>8876247813</v>
      </c>
      <c r="K10" s="68" t="s">
        <v>74</v>
      </c>
      <c r="L10" s="68" t="s">
        <v>75</v>
      </c>
      <c r="M10" s="68">
        <v>9854368256</v>
      </c>
      <c r="N10" s="68" t="s">
        <v>76</v>
      </c>
      <c r="O10" s="68">
        <v>9707423751</v>
      </c>
      <c r="P10" s="24">
        <v>43649</v>
      </c>
      <c r="Q10" s="18" t="s">
        <v>102</v>
      </c>
      <c r="R10" s="18">
        <v>52</v>
      </c>
      <c r="S10" s="18" t="s">
        <v>78</v>
      </c>
      <c r="T10" s="18"/>
    </row>
    <row r="11" spans="1:20">
      <c r="A11" s="4">
        <v>7</v>
      </c>
      <c r="B11" s="62" t="s">
        <v>63</v>
      </c>
      <c r="C11" s="63" t="s">
        <v>551</v>
      </c>
      <c r="D11" s="64" t="s">
        <v>25</v>
      </c>
      <c r="E11" s="65">
        <v>84</v>
      </c>
      <c r="F11" s="65"/>
      <c r="G11" s="19">
        <v>67</v>
      </c>
      <c r="H11" s="19">
        <v>67</v>
      </c>
      <c r="I11" s="57">
        <f t="shared" si="0"/>
        <v>134</v>
      </c>
      <c r="J11" s="62">
        <v>9126987681</v>
      </c>
      <c r="K11" s="68" t="s">
        <v>484</v>
      </c>
      <c r="L11" s="68" t="s">
        <v>485</v>
      </c>
      <c r="M11" s="68">
        <v>9957969812</v>
      </c>
      <c r="N11" s="68" t="s">
        <v>490</v>
      </c>
      <c r="O11" s="68">
        <v>9957778842</v>
      </c>
      <c r="P11" s="24">
        <v>43649</v>
      </c>
      <c r="Q11" s="18" t="s">
        <v>102</v>
      </c>
      <c r="R11" s="18">
        <v>36</v>
      </c>
      <c r="S11" s="18" t="s">
        <v>78</v>
      </c>
      <c r="T11" s="18"/>
    </row>
    <row r="12" spans="1:20">
      <c r="A12" s="4">
        <v>8</v>
      </c>
      <c r="B12" s="62" t="s">
        <v>63</v>
      </c>
      <c r="C12" s="63" t="s">
        <v>552</v>
      </c>
      <c r="D12" s="64" t="s">
        <v>25</v>
      </c>
      <c r="E12" s="65">
        <v>83</v>
      </c>
      <c r="F12" s="65"/>
      <c r="G12" s="19">
        <v>76</v>
      </c>
      <c r="H12" s="19">
        <v>68</v>
      </c>
      <c r="I12" s="57">
        <f t="shared" si="0"/>
        <v>144</v>
      </c>
      <c r="J12" s="62">
        <v>8761958572</v>
      </c>
      <c r="K12" s="68" t="s">
        <v>484</v>
      </c>
      <c r="L12" s="68" t="s">
        <v>614</v>
      </c>
      <c r="M12" s="68">
        <v>9401725966</v>
      </c>
      <c r="N12" s="68" t="s">
        <v>615</v>
      </c>
      <c r="O12" s="68">
        <v>9954741221</v>
      </c>
      <c r="P12" s="24">
        <v>43649</v>
      </c>
      <c r="Q12" s="18" t="s">
        <v>102</v>
      </c>
      <c r="R12" s="18">
        <v>35</v>
      </c>
      <c r="S12" s="18" t="s">
        <v>78</v>
      </c>
      <c r="T12" s="18"/>
    </row>
    <row r="13" spans="1:20" ht="31.5">
      <c r="A13" s="4">
        <v>9</v>
      </c>
      <c r="B13" s="62" t="s">
        <v>63</v>
      </c>
      <c r="C13" s="64" t="s">
        <v>553</v>
      </c>
      <c r="D13" s="64" t="s">
        <v>25</v>
      </c>
      <c r="E13" s="84">
        <v>158</v>
      </c>
      <c r="F13" s="84"/>
      <c r="G13" s="19">
        <v>78</v>
      </c>
      <c r="H13" s="19">
        <v>69</v>
      </c>
      <c r="I13" s="57">
        <f t="shared" si="0"/>
        <v>147</v>
      </c>
      <c r="J13" s="62">
        <v>9957907730</v>
      </c>
      <c r="K13" s="68" t="s">
        <v>505</v>
      </c>
      <c r="L13" s="68" t="s">
        <v>506</v>
      </c>
      <c r="M13" s="68">
        <v>9864709166</v>
      </c>
      <c r="N13" s="68" t="s">
        <v>616</v>
      </c>
      <c r="O13" s="68">
        <v>9957668949</v>
      </c>
      <c r="P13" s="24">
        <v>43650</v>
      </c>
      <c r="Q13" s="18" t="s">
        <v>112</v>
      </c>
      <c r="R13" s="18">
        <v>13</v>
      </c>
      <c r="S13" s="18" t="s">
        <v>78</v>
      </c>
      <c r="T13" s="18"/>
    </row>
    <row r="14" spans="1:20">
      <c r="A14" s="4">
        <v>10</v>
      </c>
      <c r="B14" s="62" t="s">
        <v>62</v>
      </c>
      <c r="C14" s="64" t="s">
        <v>554</v>
      </c>
      <c r="D14" s="64" t="s">
        <v>25</v>
      </c>
      <c r="E14" s="84">
        <v>272</v>
      </c>
      <c r="F14" s="84"/>
      <c r="G14" s="19">
        <v>55</v>
      </c>
      <c r="H14" s="19">
        <v>66</v>
      </c>
      <c r="I14" s="57">
        <f t="shared" si="0"/>
        <v>121</v>
      </c>
      <c r="J14" s="62">
        <v>9957285013</v>
      </c>
      <c r="K14" s="68" t="s">
        <v>505</v>
      </c>
      <c r="L14" s="68" t="s">
        <v>506</v>
      </c>
      <c r="M14" s="68">
        <v>9864709166</v>
      </c>
      <c r="N14" s="68" t="s">
        <v>617</v>
      </c>
      <c r="O14" s="68">
        <v>8822698861</v>
      </c>
      <c r="P14" s="24">
        <v>43650</v>
      </c>
      <c r="Q14" s="18" t="s">
        <v>112</v>
      </c>
      <c r="R14" s="18">
        <v>13</v>
      </c>
      <c r="S14" s="18" t="s">
        <v>78</v>
      </c>
      <c r="T14" s="18"/>
    </row>
    <row r="15" spans="1:20">
      <c r="A15" s="4">
        <v>11</v>
      </c>
      <c r="B15" s="62" t="s">
        <v>62</v>
      </c>
      <c r="C15" s="63" t="s">
        <v>555</v>
      </c>
      <c r="D15" s="64" t="s">
        <v>25</v>
      </c>
      <c r="E15" s="65">
        <v>20</v>
      </c>
      <c r="F15" s="65"/>
      <c r="G15" s="66">
        <v>59</v>
      </c>
      <c r="H15" s="66">
        <v>65</v>
      </c>
      <c r="I15" s="57">
        <f t="shared" si="0"/>
        <v>124</v>
      </c>
      <c r="J15" s="62">
        <v>9854517772</v>
      </c>
      <c r="K15" s="68" t="s">
        <v>99</v>
      </c>
      <c r="L15" s="68" t="s">
        <v>100</v>
      </c>
      <c r="M15" s="68">
        <v>9435721298</v>
      </c>
      <c r="N15" s="68" t="s">
        <v>190</v>
      </c>
      <c r="O15" s="68">
        <v>9678738120</v>
      </c>
      <c r="P15" s="24">
        <v>43651</v>
      </c>
      <c r="Q15" s="18" t="s">
        <v>121</v>
      </c>
      <c r="R15" s="18">
        <v>54</v>
      </c>
      <c r="S15" s="18" t="s">
        <v>78</v>
      </c>
      <c r="T15" s="18"/>
    </row>
    <row r="16" spans="1:20">
      <c r="A16" s="4">
        <v>12</v>
      </c>
      <c r="B16" s="62" t="s">
        <v>63</v>
      </c>
      <c r="C16" s="63" t="s">
        <v>556</v>
      </c>
      <c r="D16" s="64" t="s">
        <v>25</v>
      </c>
      <c r="E16" s="65">
        <v>1</v>
      </c>
      <c r="F16" s="65"/>
      <c r="G16" s="66">
        <v>56</v>
      </c>
      <c r="H16" s="66">
        <v>84</v>
      </c>
      <c r="I16" s="57">
        <f t="shared" si="0"/>
        <v>140</v>
      </c>
      <c r="J16" s="62">
        <v>9678088449</v>
      </c>
      <c r="K16" s="68" t="s">
        <v>341</v>
      </c>
      <c r="L16" s="68" t="s">
        <v>342</v>
      </c>
      <c r="M16" s="68">
        <v>9613583437</v>
      </c>
      <c r="N16" s="68" t="s">
        <v>343</v>
      </c>
      <c r="O16" s="68">
        <v>8011732979</v>
      </c>
      <c r="P16" s="24">
        <v>43651</v>
      </c>
      <c r="Q16" s="18" t="s">
        <v>121</v>
      </c>
      <c r="R16" s="18">
        <v>53</v>
      </c>
      <c r="S16" s="18" t="s">
        <v>78</v>
      </c>
      <c r="T16" s="18"/>
    </row>
    <row r="17" spans="1:20">
      <c r="A17" s="4">
        <v>13</v>
      </c>
      <c r="B17" s="62" t="s">
        <v>62</v>
      </c>
      <c r="C17" s="63" t="s">
        <v>557</v>
      </c>
      <c r="D17" s="64" t="s">
        <v>25</v>
      </c>
      <c r="E17" s="65">
        <v>147</v>
      </c>
      <c r="F17" s="65"/>
      <c r="G17" s="66">
        <v>71</v>
      </c>
      <c r="H17" s="66">
        <v>64</v>
      </c>
      <c r="I17" s="57">
        <f t="shared" si="0"/>
        <v>135</v>
      </c>
      <c r="J17" s="62">
        <v>9957909180</v>
      </c>
      <c r="K17" s="68" t="s">
        <v>341</v>
      </c>
      <c r="L17" s="68" t="s">
        <v>342</v>
      </c>
      <c r="M17" s="68">
        <v>9613583437</v>
      </c>
      <c r="N17" s="68" t="s">
        <v>501</v>
      </c>
      <c r="O17" s="68"/>
      <c r="P17" s="24">
        <v>43652</v>
      </c>
      <c r="Q17" s="18" t="s">
        <v>128</v>
      </c>
      <c r="R17" s="18">
        <v>57</v>
      </c>
      <c r="S17" s="18" t="s">
        <v>78</v>
      </c>
      <c r="T17" s="18"/>
    </row>
    <row r="18" spans="1:20">
      <c r="A18" s="4">
        <v>14</v>
      </c>
      <c r="B18" s="62" t="s">
        <v>63</v>
      </c>
      <c r="C18" s="63" t="s">
        <v>558</v>
      </c>
      <c r="D18" s="64" t="s">
        <v>25</v>
      </c>
      <c r="E18" s="65">
        <v>148</v>
      </c>
      <c r="F18" s="65"/>
      <c r="G18" s="66">
        <v>65</v>
      </c>
      <c r="H18" s="66">
        <v>84</v>
      </c>
      <c r="I18" s="57">
        <f t="shared" si="0"/>
        <v>149</v>
      </c>
      <c r="J18" s="62">
        <v>9126644802</v>
      </c>
      <c r="K18" s="68" t="s">
        <v>341</v>
      </c>
      <c r="L18" s="68" t="s">
        <v>194</v>
      </c>
      <c r="M18" s="68">
        <v>9957394339</v>
      </c>
      <c r="N18" s="68" t="s">
        <v>618</v>
      </c>
      <c r="O18" s="68">
        <v>8011843019</v>
      </c>
      <c r="P18" s="24">
        <v>43652</v>
      </c>
      <c r="Q18" s="18" t="s">
        <v>128</v>
      </c>
      <c r="R18" s="18">
        <v>13</v>
      </c>
      <c r="S18" s="18" t="s">
        <v>78</v>
      </c>
      <c r="T18" s="18"/>
    </row>
    <row r="19" spans="1:20">
      <c r="A19" s="4">
        <v>15</v>
      </c>
      <c r="B19" s="62" t="s">
        <v>62</v>
      </c>
      <c r="C19" s="63" t="s">
        <v>559</v>
      </c>
      <c r="D19" s="64" t="s">
        <v>25</v>
      </c>
      <c r="E19" s="65">
        <v>228</v>
      </c>
      <c r="F19" s="65"/>
      <c r="G19" s="66">
        <v>70</v>
      </c>
      <c r="H19" s="66">
        <v>65</v>
      </c>
      <c r="I19" s="57">
        <f t="shared" si="0"/>
        <v>135</v>
      </c>
      <c r="J19" s="62">
        <v>8822364667</v>
      </c>
      <c r="K19" s="68" t="s">
        <v>218</v>
      </c>
      <c r="L19" s="68" t="s">
        <v>219</v>
      </c>
      <c r="M19" s="68">
        <v>9957097833</v>
      </c>
      <c r="N19" s="68" t="s">
        <v>619</v>
      </c>
      <c r="O19" s="68">
        <v>8011867674</v>
      </c>
      <c r="P19" s="24">
        <v>43654</v>
      </c>
      <c r="Q19" s="18" t="s">
        <v>77</v>
      </c>
      <c r="R19" s="18">
        <v>57</v>
      </c>
      <c r="S19" s="18" t="s">
        <v>78</v>
      </c>
      <c r="T19" s="18"/>
    </row>
    <row r="20" spans="1:20">
      <c r="A20" s="4">
        <v>16</v>
      </c>
      <c r="B20" s="62" t="s">
        <v>63</v>
      </c>
      <c r="C20" s="63" t="s">
        <v>560</v>
      </c>
      <c r="D20" s="64" t="s">
        <v>25</v>
      </c>
      <c r="E20" s="65">
        <v>22</v>
      </c>
      <c r="F20" s="65"/>
      <c r="G20" s="66">
        <v>74</v>
      </c>
      <c r="H20" s="66">
        <v>57</v>
      </c>
      <c r="I20" s="57">
        <f t="shared" si="0"/>
        <v>131</v>
      </c>
      <c r="J20" s="62">
        <v>9365288276</v>
      </c>
      <c r="K20" s="98" t="s">
        <v>74</v>
      </c>
      <c r="L20" s="98" t="s">
        <v>114</v>
      </c>
      <c r="M20" s="98">
        <v>9954320689</v>
      </c>
      <c r="N20" s="98" t="s">
        <v>226</v>
      </c>
      <c r="O20" s="98">
        <v>9613086820</v>
      </c>
      <c r="P20" s="24">
        <v>43654</v>
      </c>
      <c r="Q20" s="18" t="s">
        <v>77</v>
      </c>
      <c r="R20" s="18">
        <v>43</v>
      </c>
      <c r="S20" s="18" t="s">
        <v>78</v>
      </c>
      <c r="T20" s="18"/>
    </row>
    <row r="21" spans="1:20">
      <c r="A21" s="4">
        <v>17</v>
      </c>
      <c r="B21" s="62" t="s">
        <v>63</v>
      </c>
      <c r="C21" s="63" t="s">
        <v>561</v>
      </c>
      <c r="D21" s="64" t="s">
        <v>25</v>
      </c>
      <c r="E21" s="65">
        <v>9</v>
      </c>
      <c r="F21" s="65"/>
      <c r="G21" s="66">
        <v>71</v>
      </c>
      <c r="H21" s="66">
        <v>74</v>
      </c>
      <c r="I21" s="57">
        <f t="shared" si="0"/>
        <v>145</v>
      </c>
      <c r="J21" s="62">
        <v>6000462565</v>
      </c>
      <c r="K21" s="68" t="s">
        <v>620</v>
      </c>
      <c r="L21" s="68" t="s">
        <v>621</v>
      </c>
      <c r="M21" s="68">
        <v>9401725976</v>
      </c>
      <c r="N21" s="68" t="s">
        <v>622</v>
      </c>
      <c r="O21" s="68">
        <v>87539666208</v>
      </c>
      <c r="P21" s="24">
        <v>43654</v>
      </c>
      <c r="Q21" s="18" t="s">
        <v>77</v>
      </c>
      <c r="R21" s="18">
        <v>57</v>
      </c>
      <c r="S21" s="18" t="s">
        <v>78</v>
      </c>
      <c r="T21" s="18"/>
    </row>
    <row r="22" spans="1:20">
      <c r="A22" s="4">
        <v>18</v>
      </c>
      <c r="B22" s="62" t="s">
        <v>62</v>
      </c>
      <c r="C22" s="63" t="s">
        <v>562</v>
      </c>
      <c r="D22" s="64" t="s">
        <v>25</v>
      </c>
      <c r="E22" s="65">
        <v>138</v>
      </c>
      <c r="F22" s="65"/>
      <c r="G22" s="66">
        <v>65</v>
      </c>
      <c r="H22" s="66">
        <v>59</v>
      </c>
      <c r="I22" s="57">
        <f t="shared" si="0"/>
        <v>124</v>
      </c>
      <c r="J22" s="62">
        <v>8134052636</v>
      </c>
      <c r="K22" s="68" t="s">
        <v>620</v>
      </c>
      <c r="L22" s="68" t="s">
        <v>621</v>
      </c>
      <c r="M22" s="68">
        <v>9401725976</v>
      </c>
      <c r="N22" s="68" t="s">
        <v>622</v>
      </c>
      <c r="O22" s="68">
        <v>87539666208</v>
      </c>
      <c r="P22" s="24">
        <v>43655</v>
      </c>
      <c r="Q22" s="18" t="s">
        <v>87</v>
      </c>
      <c r="R22" s="18">
        <v>51</v>
      </c>
      <c r="S22" s="18" t="s">
        <v>78</v>
      </c>
      <c r="T22" s="18"/>
    </row>
    <row r="23" spans="1:20">
      <c r="A23" s="4">
        <v>19</v>
      </c>
      <c r="B23" s="62" t="s">
        <v>63</v>
      </c>
      <c r="C23" s="63" t="s">
        <v>563</v>
      </c>
      <c r="D23" s="64" t="s">
        <v>25</v>
      </c>
      <c r="E23" s="65">
        <v>61</v>
      </c>
      <c r="F23" s="65"/>
      <c r="G23" s="66">
        <v>81</v>
      </c>
      <c r="H23" s="66">
        <v>74</v>
      </c>
      <c r="I23" s="57">
        <f t="shared" si="0"/>
        <v>155</v>
      </c>
      <c r="J23" s="62">
        <v>9678129589</v>
      </c>
      <c r="K23" s="68" t="s">
        <v>623</v>
      </c>
      <c r="L23" s="68" t="s">
        <v>624</v>
      </c>
      <c r="M23" s="68">
        <v>9435327943</v>
      </c>
      <c r="N23" s="68" t="s">
        <v>625</v>
      </c>
      <c r="O23" s="68">
        <v>8011530841</v>
      </c>
      <c r="P23" s="24">
        <v>43655</v>
      </c>
      <c r="Q23" s="18" t="s">
        <v>87</v>
      </c>
      <c r="R23" s="18">
        <v>49</v>
      </c>
      <c r="S23" s="18" t="s">
        <v>78</v>
      </c>
      <c r="T23" s="18"/>
    </row>
    <row r="24" spans="1:20">
      <c r="A24" s="4">
        <v>20</v>
      </c>
      <c r="B24" s="62" t="s">
        <v>62</v>
      </c>
      <c r="C24" s="63" t="s">
        <v>564</v>
      </c>
      <c r="D24" s="64" t="s">
        <v>25</v>
      </c>
      <c r="E24" s="65">
        <v>67</v>
      </c>
      <c r="F24" s="65"/>
      <c r="G24" s="19">
        <v>65</v>
      </c>
      <c r="H24" s="19">
        <v>95</v>
      </c>
      <c r="I24" s="57">
        <f t="shared" si="0"/>
        <v>160</v>
      </c>
      <c r="J24" s="62" t="s">
        <v>626</v>
      </c>
      <c r="K24" s="68" t="s">
        <v>627</v>
      </c>
      <c r="L24" s="68" t="s">
        <v>628</v>
      </c>
      <c r="M24" s="68">
        <v>9954840602</v>
      </c>
      <c r="N24" s="68" t="s">
        <v>629</v>
      </c>
      <c r="O24" s="68">
        <v>9577146435</v>
      </c>
      <c r="P24" s="24">
        <v>43656</v>
      </c>
      <c r="Q24" s="18" t="s">
        <v>102</v>
      </c>
      <c r="R24" s="18">
        <v>52</v>
      </c>
      <c r="S24" s="18" t="s">
        <v>78</v>
      </c>
      <c r="T24" s="18"/>
    </row>
    <row r="25" spans="1:20">
      <c r="A25" s="4">
        <v>21</v>
      </c>
      <c r="B25" s="62" t="s">
        <v>62</v>
      </c>
      <c r="C25" s="63" t="s">
        <v>565</v>
      </c>
      <c r="D25" s="64" t="s">
        <v>25</v>
      </c>
      <c r="E25" s="65">
        <v>152</v>
      </c>
      <c r="F25" s="65"/>
      <c r="G25" s="19">
        <v>56</v>
      </c>
      <c r="H25" s="19">
        <v>78</v>
      </c>
      <c r="I25" s="57">
        <f t="shared" si="0"/>
        <v>134</v>
      </c>
      <c r="J25" s="62" t="s">
        <v>630</v>
      </c>
      <c r="K25" s="68" t="s">
        <v>627</v>
      </c>
      <c r="L25" s="68" t="s">
        <v>628</v>
      </c>
      <c r="M25" s="68">
        <v>9954840602</v>
      </c>
      <c r="N25" s="68" t="s">
        <v>631</v>
      </c>
      <c r="O25" s="68">
        <v>8876004273</v>
      </c>
      <c r="P25" s="24">
        <v>43656</v>
      </c>
      <c r="Q25" s="18" t="s">
        <v>102</v>
      </c>
      <c r="R25" s="18">
        <v>52</v>
      </c>
      <c r="S25" s="18" t="s">
        <v>78</v>
      </c>
      <c r="T25" s="18"/>
    </row>
    <row r="26" spans="1:20">
      <c r="A26" s="4">
        <v>22</v>
      </c>
      <c r="B26" s="62" t="s">
        <v>63</v>
      </c>
      <c r="C26" s="69" t="s">
        <v>566</v>
      </c>
      <c r="D26" s="64" t="s">
        <v>25</v>
      </c>
      <c r="E26" s="70">
        <v>131</v>
      </c>
      <c r="F26" s="70"/>
      <c r="G26" s="19">
        <v>66</v>
      </c>
      <c r="H26" s="19">
        <v>53</v>
      </c>
      <c r="I26" s="57">
        <f t="shared" si="0"/>
        <v>119</v>
      </c>
      <c r="J26" s="71">
        <v>8811084292</v>
      </c>
      <c r="K26" s="68" t="s">
        <v>109</v>
      </c>
      <c r="L26" s="68" t="s">
        <v>110</v>
      </c>
      <c r="M26" s="66">
        <v>8822578906</v>
      </c>
      <c r="N26" s="68" t="s">
        <v>111</v>
      </c>
      <c r="O26" s="68">
        <v>9954103422</v>
      </c>
      <c r="P26" s="24">
        <v>43656</v>
      </c>
      <c r="Q26" s="18" t="s">
        <v>102</v>
      </c>
      <c r="R26" s="18">
        <v>5</v>
      </c>
      <c r="S26" s="18" t="s">
        <v>78</v>
      </c>
      <c r="T26" s="18"/>
    </row>
    <row r="27" spans="1:20">
      <c r="A27" s="4">
        <v>23</v>
      </c>
      <c r="B27" s="62" t="s">
        <v>63</v>
      </c>
      <c r="C27" s="69" t="s">
        <v>567</v>
      </c>
      <c r="D27" s="64" t="s">
        <v>25</v>
      </c>
      <c r="E27" s="70">
        <v>186</v>
      </c>
      <c r="F27" s="70"/>
      <c r="G27" s="19">
        <v>67</v>
      </c>
      <c r="H27" s="19">
        <v>56</v>
      </c>
      <c r="I27" s="57">
        <f t="shared" si="0"/>
        <v>123</v>
      </c>
      <c r="J27" s="71" t="s">
        <v>632</v>
      </c>
      <c r="K27" s="68" t="s">
        <v>232</v>
      </c>
      <c r="L27" s="85" t="s">
        <v>233</v>
      </c>
      <c r="M27" s="66">
        <v>9435029620</v>
      </c>
      <c r="N27" s="68" t="s">
        <v>633</v>
      </c>
      <c r="O27" s="68">
        <v>8011689235</v>
      </c>
      <c r="P27" s="24">
        <v>43657</v>
      </c>
      <c r="Q27" s="18" t="s">
        <v>112</v>
      </c>
      <c r="R27" s="18">
        <v>9</v>
      </c>
      <c r="S27" s="18" t="s">
        <v>78</v>
      </c>
      <c r="T27" s="18"/>
    </row>
    <row r="28" spans="1:20">
      <c r="A28" s="4">
        <v>24</v>
      </c>
      <c r="B28" s="62" t="s">
        <v>63</v>
      </c>
      <c r="C28" s="64" t="s">
        <v>568</v>
      </c>
      <c r="D28" s="64" t="s">
        <v>25</v>
      </c>
      <c r="E28" s="84">
        <v>268</v>
      </c>
      <c r="F28" s="84"/>
      <c r="G28" s="19">
        <v>56</v>
      </c>
      <c r="H28" s="19">
        <v>78</v>
      </c>
      <c r="I28" s="57">
        <f t="shared" si="0"/>
        <v>134</v>
      </c>
      <c r="J28" s="62">
        <v>8011612158</v>
      </c>
      <c r="K28" s="68" t="s">
        <v>109</v>
      </c>
      <c r="L28" s="68" t="s">
        <v>110</v>
      </c>
      <c r="M28" s="66">
        <v>8822578906</v>
      </c>
      <c r="N28" s="68" t="s">
        <v>634</v>
      </c>
      <c r="O28" s="68">
        <v>8011143111</v>
      </c>
      <c r="P28" s="24">
        <v>43657</v>
      </c>
      <c r="Q28" s="18" t="s">
        <v>112</v>
      </c>
      <c r="R28" s="18">
        <v>2</v>
      </c>
      <c r="S28" s="18" t="s">
        <v>78</v>
      </c>
      <c r="T28" s="18"/>
    </row>
    <row r="29" spans="1:20">
      <c r="A29" s="4">
        <v>25</v>
      </c>
      <c r="B29" s="62" t="s">
        <v>62</v>
      </c>
      <c r="C29" s="64" t="s">
        <v>569</v>
      </c>
      <c r="D29" s="64" t="s">
        <v>25</v>
      </c>
      <c r="E29" s="84">
        <v>269</v>
      </c>
      <c r="F29" s="84"/>
      <c r="G29" s="19">
        <v>62</v>
      </c>
      <c r="H29" s="19">
        <v>67</v>
      </c>
      <c r="I29" s="57">
        <f t="shared" si="0"/>
        <v>129</v>
      </c>
      <c r="J29" s="62">
        <v>9707748328</v>
      </c>
      <c r="K29" s="68" t="s">
        <v>109</v>
      </c>
      <c r="L29" s="68" t="s">
        <v>110</v>
      </c>
      <c r="M29" s="66">
        <v>8822578906</v>
      </c>
      <c r="N29" s="68" t="s">
        <v>635</v>
      </c>
      <c r="O29" s="68">
        <v>9957904498</v>
      </c>
      <c r="P29" s="24">
        <v>43657</v>
      </c>
      <c r="Q29" s="18" t="s">
        <v>112</v>
      </c>
      <c r="R29" s="18">
        <v>2</v>
      </c>
      <c r="S29" s="18" t="s">
        <v>78</v>
      </c>
      <c r="T29" s="18"/>
    </row>
    <row r="30" spans="1:20">
      <c r="A30" s="4">
        <v>26</v>
      </c>
      <c r="B30" s="62" t="s">
        <v>63</v>
      </c>
      <c r="C30" s="63" t="s">
        <v>93</v>
      </c>
      <c r="D30" s="64" t="s">
        <v>25</v>
      </c>
      <c r="E30" s="65">
        <v>72</v>
      </c>
      <c r="F30" s="65"/>
      <c r="G30" s="19">
        <v>76</v>
      </c>
      <c r="H30" s="19">
        <v>73</v>
      </c>
      <c r="I30" s="57">
        <f t="shared" si="0"/>
        <v>149</v>
      </c>
      <c r="J30" s="62">
        <v>9401148470</v>
      </c>
      <c r="K30" s="68" t="s">
        <v>93</v>
      </c>
      <c r="L30" s="68" t="s">
        <v>94</v>
      </c>
      <c r="M30" s="68">
        <v>8486902405</v>
      </c>
      <c r="N30" s="68" t="s">
        <v>334</v>
      </c>
      <c r="O30" s="68">
        <v>7399264000</v>
      </c>
      <c r="P30" s="24">
        <v>43658</v>
      </c>
      <c r="Q30" s="18" t="s">
        <v>121</v>
      </c>
      <c r="R30" s="18">
        <v>26</v>
      </c>
      <c r="S30" s="18" t="s">
        <v>78</v>
      </c>
      <c r="T30" s="18"/>
    </row>
    <row r="31" spans="1:20">
      <c r="A31" s="4">
        <v>27</v>
      </c>
      <c r="B31" s="62" t="s">
        <v>62</v>
      </c>
      <c r="C31" s="63" t="s">
        <v>570</v>
      </c>
      <c r="D31" s="64" t="s">
        <v>25</v>
      </c>
      <c r="E31" s="65">
        <v>204</v>
      </c>
      <c r="F31" s="65"/>
      <c r="G31" s="19">
        <v>77</v>
      </c>
      <c r="H31" s="19">
        <v>81</v>
      </c>
      <c r="I31" s="57">
        <f t="shared" si="0"/>
        <v>158</v>
      </c>
      <c r="J31" s="62" t="s">
        <v>636</v>
      </c>
      <c r="K31" s="68" t="s">
        <v>637</v>
      </c>
      <c r="L31" s="68" t="s">
        <v>638</v>
      </c>
      <c r="M31" s="68">
        <v>9401725969</v>
      </c>
      <c r="N31" s="68" t="s">
        <v>639</v>
      </c>
      <c r="O31" s="68">
        <v>9613817330</v>
      </c>
      <c r="P31" s="24">
        <v>43658</v>
      </c>
      <c r="Q31" s="18" t="s">
        <v>121</v>
      </c>
      <c r="R31" s="18">
        <v>25</v>
      </c>
      <c r="S31" s="18" t="s">
        <v>78</v>
      </c>
      <c r="T31" s="18"/>
    </row>
    <row r="32" spans="1:20">
      <c r="A32" s="4">
        <v>28</v>
      </c>
      <c r="B32" s="62" t="s">
        <v>63</v>
      </c>
      <c r="C32" s="63" t="s">
        <v>571</v>
      </c>
      <c r="D32" s="64" t="s">
        <v>25</v>
      </c>
      <c r="E32" s="65">
        <v>220</v>
      </c>
      <c r="F32" s="65"/>
      <c r="G32" s="19">
        <v>59</v>
      </c>
      <c r="H32" s="19">
        <v>66</v>
      </c>
      <c r="I32" s="57">
        <f t="shared" si="0"/>
        <v>125</v>
      </c>
      <c r="J32" s="62">
        <v>9954354033</v>
      </c>
      <c r="K32" s="68" t="s">
        <v>140</v>
      </c>
      <c r="L32" s="68" t="s">
        <v>141</v>
      </c>
      <c r="M32" s="68">
        <v>9864633738</v>
      </c>
      <c r="N32" s="68" t="s">
        <v>142</v>
      </c>
      <c r="O32" s="68">
        <v>8011561085</v>
      </c>
      <c r="P32" s="24">
        <v>43659</v>
      </c>
      <c r="Q32" s="18" t="s">
        <v>128</v>
      </c>
      <c r="R32" s="18">
        <v>32</v>
      </c>
      <c r="S32" s="18" t="s">
        <v>78</v>
      </c>
      <c r="T32" s="18"/>
    </row>
    <row r="33" spans="1:20">
      <c r="A33" s="4">
        <v>29</v>
      </c>
      <c r="B33" s="62" t="s">
        <v>62</v>
      </c>
      <c r="C33" s="63" t="s">
        <v>572</v>
      </c>
      <c r="D33" s="64" t="s">
        <v>25</v>
      </c>
      <c r="E33" s="65">
        <v>85</v>
      </c>
      <c r="F33" s="65"/>
      <c r="G33" s="19">
        <v>80</v>
      </c>
      <c r="H33" s="19">
        <v>68</v>
      </c>
      <c r="I33" s="57">
        <f t="shared" si="0"/>
        <v>148</v>
      </c>
      <c r="J33" s="62">
        <v>9707789992</v>
      </c>
      <c r="K33" s="68" t="s">
        <v>484</v>
      </c>
      <c r="L33" s="68" t="s">
        <v>614</v>
      </c>
      <c r="M33" s="68">
        <v>9401725966</v>
      </c>
      <c r="N33" s="68" t="s">
        <v>640</v>
      </c>
      <c r="O33" s="68">
        <v>8486119060</v>
      </c>
      <c r="P33" s="24">
        <v>43659</v>
      </c>
      <c r="Q33" s="18" t="s">
        <v>128</v>
      </c>
      <c r="R33" s="18">
        <v>32</v>
      </c>
      <c r="S33" s="18" t="s">
        <v>78</v>
      </c>
      <c r="T33" s="18"/>
    </row>
    <row r="34" spans="1:20">
      <c r="A34" s="4">
        <v>30</v>
      </c>
      <c r="B34" s="62" t="s">
        <v>62</v>
      </c>
      <c r="C34" s="63" t="s">
        <v>573</v>
      </c>
      <c r="D34" s="64" t="s">
        <v>25</v>
      </c>
      <c r="E34" s="65">
        <v>92</v>
      </c>
      <c r="F34" s="65"/>
      <c r="G34" s="19">
        <v>52</v>
      </c>
      <c r="H34" s="19">
        <v>67</v>
      </c>
      <c r="I34" s="57">
        <f t="shared" si="0"/>
        <v>119</v>
      </c>
      <c r="J34" s="62"/>
      <c r="K34" s="68" t="s">
        <v>484</v>
      </c>
      <c r="L34" s="68" t="s">
        <v>485</v>
      </c>
      <c r="M34" s="68">
        <v>9957969812</v>
      </c>
      <c r="N34" s="68" t="s">
        <v>641</v>
      </c>
      <c r="O34" s="68">
        <v>9613601933</v>
      </c>
      <c r="P34" s="24">
        <v>43661</v>
      </c>
      <c r="Q34" s="18" t="s">
        <v>77</v>
      </c>
      <c r="R34" s="18">
        <v>27</v>
      </c>
      <c r="S34" s="18" t="s">
        <v>78</v>
      </c>
      <c r="T34" s="18"/>
    </row>
    <row r="35" spans="1:20">
      <c r="A35" s="4">
        <v>31</v>
      </c>
      <c r="B35" s="62" t="s">
        <v>63</v>
      </c>
      <c r="C35" s="63" t="s">
        <v>574</v>
      </c>
      <c r="D35" s="64" t="s">
        <v>25</v>
      </c>
      <c r="E35" s="65">
        <v>197</v>
      </c>
      <c r="F35" s="65"/>
      <c r="G35" s="19">
        <v>52</v>
      </c>
      <c r="H35" s="19">
        <v>52</v>
      </c>
      <c r="I35" s="57">
        <f t="shared" si="0"/>
        <v>104</v>
      </c>
      <c r="J35" s="62">
        <v>8011085060</v>
      </c>
      <c r="K35" s="68" t="s">
        <v>80</v>
      </c>
      <c r="L35" s="68" t="s">
        <v>81</v>
      </c>
      <c r="M35" s="68">
        <v>8812953285</v>
      </c>
      <c r="N35" s="68" t="s">
        <v>374</v>
      </c>
      <c r="O35" s="68">
        <v>8724094869</v>
      </c>
      <c r="P35" s="24">
        <v>43661</v>
      </c>
      <c r="Q35" s="18" t="s">
        <v>77</v>
      </c>
      <c r="R35" s="18">
        <v>28</v>
      </c>
      <c r="S35" s="18" t="s">
        <v>78</v>
      </c>
      <c r="T35" s="18"/>
    </row>
    <row r="36" spans="1:20" ht="31.5">
      <c r="A36" s="4">
        <v>32</v>
      </c>
      <c r="B36" s="62" t="s">
        <v>63</v>
      </c>
      <c r="C36" s="64" t="s">
        <v>575</v>
      </c>
      <c r="D36" s="64" t="s">
        <v>25</v>
      </c>
      <c r="E36" s="84">
        <v>180</v>
      </c>
      <c r="F36" s="84"/>
      <c r="G36" s="19">
        <v>58</v>
      </c>
      <c r="H36" s="19">
        <v>87</v>
      </c>
      <c r="I36" s="57">
        <f t="shared" si="0"/>
        <v>145</v>
      </c>
      <c r="J36" s="62">
        <v>9678699440</v>
      </c>
      <c r="K36" s="68" t="s">
        <v>109</v>
      </c>
      <c r="L36" s="68" t="s">
        <v>110</v>
      </c>
      <c r="M36" s="66">
        <v>8822578906</v>
      </c>
      <c r="N36" s="68" t="s">
        <v>327</v>
      </c>
      <c r="O36" s="68">
        <v>9854677987</v>
      </c>
      <c r="P36" s="24">
        <v>43662</v>
      </c>
      <c r="Q36" s="18" t="s">
        <v>87</v>
      </c>
      <c r="R36" s="18">
        <v>5</v>
      </c>
      <c r="S36" s="18" t="s">
        <v>78</v>
      </c>
      <c r="T36" s="18"/>
    </row>
    <row r="37" spans="1:20">
      <c r="A37" s="4">
        <v>33</v>
      </c>
      <c r="B37" s="62" t="s">
        <v>63</v>
      </c>
      <c r="C37" s="64" t="s">
        <v>576</v>
      </c>
      <c r="D37" s="64" t="s">
        <v>25</v>
      </c>
      <c r="E37" s="84">
        <v>177</v>
      </c>
      <c r="F37" s="84"/>
      <c r="G37" s="19">
        <v>58</v>
      </c>
      <c r="H37" s="19">
        <v>63</v>
      </c>
      <c r="I37" s="57">
        <f t="shared" si="0"/>
        <v>121</v>
      </c>
      <c r="J37" s="62" t="s">
        <v>642</v>
      </c>
      <c r="K37" s="68" t="s">
        <v>109</v>
      </c>
      <c r="L37" s="68" t="s">
        <v>110</v>
      </c>
      <c r="M37" s="66">
        <v>8822578906</v>
      </c>
      <c r="N37" s="68" t="s">
        <v>635</v>
      </c>
      <c r="O37" s="68">
        <v>9957904498</v>
      </c>
      <c r="P37" s="24">
        <v>43662</v>
      </c>
      <c r="Q37" s="18" t="s">
        <v>87</v>
      </c>
      <c r="R37" s="18">
        <v>7</v>
      </c>
      <c r="S37" s="18" t="s">
        <v>78</v>
      </c>
      <c r="T37" s="18"/>
    </row>
    <row r="38" spans="1:20" ht="31.5">
      <c r="A38" s="4">
        <v>34</v>
      </c>
      <c r="B38" s="62" t="s">
        <v>62</v>
      </c>
      <c r="C38" s="64" t="s">
        <v>577</v>
      </c>
      <c r="D38" s="64" t="s">
        <v>25</v>
      </c>
      <c r="E38" s="84">
        <v>37</v>
      </c>
      <c r="F38" s="84"/>
      <c r="G38" s="19">
        <v>75</v>
      </c>
      <c r="H38" s="19">
        <v>65</v>
      </c>
      <c r="I38" s="57">
        <f t="shared" si="0"/>
        <v>140</v>
      </c>
      <c r="J38" s="62" t="s">
        <v>643</v>
      </c>
      <c r="K38" s="68" t="s">
        <v>362</v>
      </c>
      <c r="L38" s="68" t="s">
        <v>478</v>
      </c>
      <c r="M38" s="68">
        <v>9864987400</v>
      </c>
      <c r="N38" s="68" t="s">
        <v>644</v>
      </c>
      <c r="O38" s="68">
        <v>8471877720</v>
      </c>
      <c r="P38" s="24">
        <v>43662</v>
      </c>
      <c r="Q38" s="18" t="s">
        <v>87</v>
      </c>
      <c r="R38" s="18">
        <v>15</v>
      </c>
      <c r="S38" s="18" t="s">
        <v>78</v>
      </c>
      <c r="T38" s="18"/>
    </row>
    <row r="39" spans="1:20">
      <c r="A39" s="4">
        <v>35</v>
      </c>
      <c r="B39" s="62" t="s">
        <v>62</v>
      </c>
      <c r="C39" s="64" t="s">
        <v>578</v>
      </c>
      <c r="D39" s="64" t="s">
        <v>25</v>
      </c>
      <c r="E39" s="84">
        <v>41</v>
      </c>
      <c r="F39" s="84"/>
      <c r="G39" s="19">
        <v>75</v>
      </c>
      <c r="H39" s="19">
        <v>65</v>
      </c>
      <c r="I39" s="57">
        <f t="shared" si="0"/>
        <v>140</v>
      </c>
      <c r="J39" s="62">
        <v>9706461257</v>
      </c>
      <c r="K39" s="68" t="s">
        <v>362</v>
      </c>
      <c r="L39" s="68" t="s">
        <v>363</v>
      </c>
      <c r="M39" s="68">
        <v>9401725984</v>
      </c>
      <c r="N39" s="68" t="s">
        <v>523</v>
      </c>
      <c r="O39" s="68">
        <v>9613930127</v>
      </c>
      <c r="P39" s="24">
        <v>43662</v>
      </c>
      <c r="Q39" s="18" t="s">
        <v>87</v>
      </c>
      <c r="R39" s="18">
        <v>17</v>
      </c>
      <c r="S39" s="18" t="s">
        <v>78</v>
      </c>
      <c r="T39" s="18"/>
    </row>
    <row r="40" spans="1:20">
      <c r="A40" s="4">
        <v>36</v>
      </c>
      <c r="B40" s="62" t="s">
        <v>62</v>
      </c>
      <c r="C40" s="63" t="s">
        <v>579</v>
      </c>
      <c r="D40" s="64" t="s">
        <v>25</v>
      </c>
      <c r="E40" s="65">
        <v>102</v>
      </c>
      <c r="F40" s="65"/>
      <c r="G40" s="19">
        <v>78</v>
      </c>
      <c r="H40" s="19">
        <v>76</v>
      </c>
      <c r="I40" s="57">
        <f t="shared" si="0"/>
        <v>154</v>
      </c>
      <c r="J40" s="62">
        <v>9435324325</v>
      </c>
      <c r="K40" s="68" t="s">
        <v>74</v>
      </c>
      <c r="L40" s="68" t="s">
        <v>114</v>
      </c>
      <c r="M40" s="68">
        <v>9954320689</v>
      </c>
      <c r="N40" s="68" t="s">
        <v>115</v>
      </c>
      <c r="O40" s="68">
        <v>9854450168</v>
      </c>
      <c r="P40" s="24">
        <v>43663</v>
      </c>
      <c r="Q40" s="18" t="s">
        <v>102</v>
      </c>
      <c r="R40" s="18">
        <v>54</v>
      </c>
      <c r="S40" s="18" t="s">
        <v>78</v>
      </c>
      <c r="T40" s="18"/>
    </row>
    <row r="41" spans="1:20">
      <c r="A41" s="4">
        <v>37</v>
      </c>
      <c r="B41" s="62" t="s">
        <v>63</v>
      </c>
      <c r="C41" s="63" t="s">
        <v>580</v>
      </c>
      <c r="D41" s="64" t="s">
        <v>25</v>
      </c>
      <c r="E41" s="65">
        <v>109</v>
      </c>
      <c r="F41" s="65"/>
      <c r="G41" s="19">
        <v>72</v>
      </c>
      <c r="H41" s="19">
        <v>73</v>
      </c>
      <c r="I41" s="57">
        <f t="shared" si="0"/>
        <v>145</v>
      </c>
      <c r="J41" s="62" t="s">
        <v>645</v>
      </c>
      <c r="K41" s="68" t="s">
        <v>344</v>
      </c>
      <c r="L41" s="68" t="s">
        <v>345</v>
      </c>
      <c r="M41" s="68">
        <v>9954835305</v>
      </c>
      <c r="N41" s="68" t="s">
        <v>346</v>
      </c>
      <c r="O41" s="68">
        <v>8471916742</v>
      </c>
      <c r="P41" s="24">
        <v>43663</v>
      </c>
      <c r="Q41" s="18" t="s">
        <v>102</v>
      </c>
      <c r="R41" s="18">
        <v>37</v>
      </c>
      <c r="S41" s="18" t="s">
        <v>78</v>
      </c>
      <c r="T41" s="18"/>
    </row>
    <row r="42" spans="1:20">
      <c r="A42" s="4">
        <v>38</v>
      </c>
      <c r="B42" s="62" t="s">
        <v>63</v>
      </c>
      <c r="C42" s="63" t="s">
        <v>581</v>
      </c>
      <c r="D42" s="64" t="s">
        <v>25</v>
      </c>
      <c r="E42" s="65">
        <v>114</v>
      </c>
      <c r="F42" s="65"/>
      <c r="G42" s="19">
        <v>68</v>
      </c>
      <c r="H42" s="19">
        <v>69</v>
      </c>
      <c r="I42" s="57">
        <f t="shared" si="0"/>
        <v>137</v>
      </c>
      <c r="J42" s="62"/>
      <c r="K42" s="68" t="s">
        <v>218</v>
      </c>
      <c r="L42" s="68" t="s">
        <v>646</v>
      </c>
      <c r="M42" s="68">
        <v>8011455199</v>
      </c>
      <c r="N42" s="68" t="s">
        <v>647</v>
      </c>
      <c r="O42" s="68">
        <v>9954831679</v>
      </c>
      <c r="P42" s="24">
        <v>43664</v>
      </c>
      <c r="Q42" s="18" t="s">
        <v>112</v>
      </c>
      <c r="R42" s="18">
        <v>54</v>
      </c>
      <c r="S42" s="18" t="s">
        <v>206</v>
      </c>
      <c r="T42" s="18"/>
    </row>
    <row r="43" spans="1:20">
      <c r="A43" s="4">
        <v>39</v>
      </c>
      <c r="B43" s="62" t="s">
        <v>62</v>
      </c>
      <c r="C43" s="63" t="s">
        <v>582</v>
      </c>
      <c r="D43" s="64" t="s">
        <v>25</v>
      </c>
      <c r="E43" s="84">
        <v>154</v>
      </c>
      <c r="F43" s="84"/>
      <c r="G43" s="19">
        <v>45</v>
      </c>
      <c r="H43" s="19">
        <v>65</v>
      </c>
      <c r="I43" s="57">
        <f t="shared" si="0"/>
        <v>110</v>
      </c>
      <c r="J43" s="62">
        <v>9678412384</v>
      </c>
      <c r="K43" s="68" t="s">
        <v>385</v>
      </c>
      <c r="L43" s="68" t="s">
        <v>513</v>
      </c>
      <c r="M43" s="68">
        <v>9401725971</v>
      </c>
      <c r="N43" s="68" t="s">
        <v>514</v>
      </c>
      <c r="O43" s="68">
        <v>7896581745</v>
      </c>
      <c r="P43" s="24">
        <v>43664</v>
      </c>
      <c r="Q43" s="18" t="s">
        <v>112</v>
      </c>
      <c r="R43" s="18">
        <v>21</v>
      </c>
      <c r="S43" s="18" t="s">
        <v>78</v>
      </c>
      <c r="T43" s="18"/>
    </row>
    <row r="44" spans="1:20">
      <c r="A44" s="4">
        <v>40</v>
      </c>
      <c r="B44" s="62" t="s">
        <v>62</v>
      </c>
      <c r="C44" s="63" t="s">
        <v>583</v>
      </c>
      <c r="D44" s="64" t="s">
        <v>25</v>
      </c>
      <c r="E44" s="84">
        <v>155</v>
      </c>
      <c r="F44" s="84"/>
      <c r="G44" s="19">
        <v>48</v>
      </c>
      <c r="H44" s="19">
        <v>58</v>
      </c>
      <c r="I44" s="57">
        <f t="shared" si="0"/>
        <v>106</v>
      </c>
      <c r="J44" s="62">
        <v>8724041934</v>
      </c>
      <c r="K44" s="68" t="s">
        <v>385</v>
      </c>
      <c r="L44" s="68" t="s">
        <v>513</v>
      </c>
      <c r="M44" s="68">
        <v>9401725971</v>
      </c>
      <c r="N44" s="68" t="s">
        <v>514</v>
      </c>
      <c r="O44" s="68">
        <v>7896581745</v>
      </c>
      <c r="P44" s="24">
        <v>43664</v>
      </c>
      <c r="Q44" s="18" t="s">
        <v>112</v>
      </c>
      <c r="R44" s="18">
        <v>12</v>
      </c>
      <c r="S44" s="18" t="s">
        <v>78</v>
      </c>
      <c r="T44" s="18"/>
    </row>
    <row r="45" spans="1:20">
      <c r="A45" s="4">
        <v>41</v>
      </c>
      <c r="B45" s="62" t="s">
        <v>63</v>
      </c>
      <c r="C45" s="63" t="s">
        <v>584</v>
      </c>
      <c r="D45" s="64" t="s">
        <v>25</v>
      </c>
      <c r="E45" s="65">
        <v>50</v>
      </c>
      <c r="F45" s="65"/>
      <c r="G45" s="19">
        <v>87</v>
      </c>
      <c r="H45" s="19">
        <v>78</v>
      </c>
      <c r="I45" s="57">
        <f t="shared" si="0"/>
        <v>165</v>
      </c>
      <c r="J45" s="62">
        <v>9957585067</v>
      </c>
      <c r="K45" s="68" t="s">
        <v>99</v>
      </c>
      <c r="L45" s="68" t="s">
        <v>511</v>
      </c>
      <c r="M45" s="68">
        <v>9401173586</v>
      </c>
      <c r="N45" s="68" t="s">
        <v>512</v>
      </c>
      <c r="O45" s="68">
        <v>8011560844</v>
      </c>
      <c r="P45" s="24">
        <v>43665</v>
      </c>
      <c r="Q45" s="18" t="s">
        <v>121</v>
      </c>
      <c r="R45" s="18">
        <v>34</v>
      </c>
      <c r="S45" s="18" t="s">
        <v>78</v>
      </c>
      <c r="T45" s="18"/>
    </row>
    <row r="46" spans="1:20">
      <c r="A46" s="4">
        <v>42</v>
      </c>
      <c r="B46" s="62" t="s">
        <v>62</v>
      </c>
      <c r="C46" s="63" t="s">
        <v>585</v>
      </c>
      <c r="D46" s="64" t="s">
        <v>25</v>
      </c>
      <c r="E46" s="65">
        <v>141</v>
      </c>
      <c r="F46" s="65"/>
      <c r="G46" s="66">
        <v>68</v>
      </c>
      <c r="H46" s="66">
        <v>65</v>
      </c>
      <c r="I46" s="57">
        <f t="shared" si="0"/>
        <v>133</v>
      </c>
      <c r="J46" s="62">
        <v>9954004807</v>
      </c>
      <c r="K46" s="68" t="s">
        <v>99</v>
      </c>
      <c r="L46" s="68" t="s">
        <v>100</v>
      </c>
      <c r="M46" s="68">
        <v>9435721298</v>
      </c>
      <c r="N46" s="68" t="s">
        <v>101</v>
      </c>
      <c r="O46" s="68">
        <v>9678658896</v>
      </c>
      <c r="P46" s="24">
        <v>43665</v>
      </c>
      <c r="Q46" s="18" t="s">
        <v>121</v>
      </c>
      <c r="R46" s="18">
        <v>67</v>
      </c>
      <c r="S46" s="18" t="s">
        <v>78</v>
      </c>
      <c r="T46" s="18"/>
    </row>
    <row r="47" spans="1:20">
      <c r="A47" s="4">
        <v>43</v>
      </c>
      <c r="B47" s="62" t="s">
        <v>62</v>
      </c>
      <c r="C47" s="64" t="s">
        <v>586</v>
      </c>
      <c r="D47" s="64" t="s">
        <v>25</v>
      </c>
      <c r="E47" s="84">
        <v>235</v>
      </c>
      <c r="F47" s="84"/>
      <c r="G47" s="19">
        <v>42</v>
      </c>
      <c r="H47" s="19">
        <v>65</v>
      </c>
      <c r="I47" s="57">
        <f t="shared" si="0"/>
        <v>107</v>
      </c>
      <c r="J47" s="62">
        <v>9707632658</v>
      </c>
      <c r="K47" s="68" t="s">
        <v>648</v>
      </c>
      <c r="L47" s="85" t="s">
        <v>649</v>
      </c>
      <c r="M47" s="66">
        <v>9957997040</v>
      </c>
      <c r="N47" s="68" t="s">
        <v>338</v>
      </c>
      <c r="O47" s="68">
        <v>8822545504</v>
      </c>
      <c r="P47" s="24">
        <v>43666</v>
      </c>
      <c r="Q47" s="18" t="s">
        <v>128</v>
      </c>
      <c r="R47" s="18">
        <v>11</v>
      </c>
      <c r="S47" s="18" t="s">
        <v>78</v>
      </c>
      <c r="T47" s="18"/>
    </row>
    <row r="48" spans="1:20">
      <c r="A48" s="4">
        <v>44</v>
      </c>
      <c r="B48" s="62" t="s">
        <v>63</v>
      </c>
      <c r="C48" s="64" t="s">
        <v>587</v>
      </c>
      <c r="D48" s="64" t="s">
        <v>25</v>
      </c>
      <c r="E48" s="84">
        <v>135</v>
      </c>
      <c r="F48" s="84"/>
      <c r="G48" s="19">
        <v>65</v>
      </c>
      <c r="H48" s="19">
        <v>85</v>
      </c>
      <c r="I48" s="57">
        <f t="shared" si="0"/>
        <v>150</v>
      </c>
      <c r="J48" s="62">
        <v>8822287484</v>
      </c>
      <c r="K48" s="68" t="s">
        <v>650</v>
      </c>
      <c r="L48" s="85" t="s">
        <v>651</v>
      </c>
      <c r="M48" s="66">
        <v>9508728809</v>
      </c>
      <c r="N48" s="68" t="s">
        <v>397</v>
      </c>
      <c r="O48" s="68">
        <v>9854171069</v>
      </c>
      <c r="P48" s="24">
        <v>43666</v>
      </c>
      <c r="Q48" s="18" t="s">
        <v>128</v>
      </c>
      <c r="R48" s="18">
        <v>8</v>
      </c>
      <c r="S48" s="18" t="s">
        <v>78</v>
      </c>
      <c r="T48" s="18"/>
    </row>
    <row r="49" spans="1:20">
      <c r="A49" s="4">
        <v>45</v>
      </c>
      <c r="B49" s="62" t="s">
        <v>62</v>
      </c>
      <c r="C49" s="63" t="s">
        <v>588</v>
      </c>
      <c r="D49" s="64" t="s">
        <v>25</v>
      </c>
      <c r="E49" s="65">
        <v>288</v>
      </c>
      <c r="F49" s="65"/>
      <c r="G49" s="19">
        <v>85</v>
      </c>
      <c r="H49" s="19">
        <v>68</v>
      </c>
      <c r="I49" s="57">
        <f t="shared" si="0"/>
        <v>153</v>
      </c>
      <c r="J49" s="62">
        <v>9957525811</v>
      </c>
      <c r="K49" s="68" t="s">
        <v>362</v>
      </c>
      <c r="L49" s="68" t="s">
        <v>478</v>
      </c>
      <c r="M49" s="68">
        <v>9864987400</v>
      </c>
      <c r="N49" s="68" t="s">
        <v>652</v>
      </c>
      <c r="O49" s="68">
        <v>9954526309</v>
      </c>
      <c r="P49" s="24">
        <v>43668</v>
      </c>
      <c r="Q49" s="18" t="s">
        <v>77</v>
      </c>
      <c r="R49" s="18">
        <v>16</v>
      </c>
      <c r="S49" s="18" t="s">
        <v>78</v>
      </c>
      <c r="T49" s="18"/>
    </row>
    <row r="50" spans="1:20">
      <c r="A50" s="4">
        <v>46</v>
      </c>
      <c r="B50" s="62" t="s">
        <v>63</v>
      </c>
      <c r="C50" s="63" t="s">
        <v>589</v>
      </c>
      <c r="D50" s="64" t="s">
        <v>25</v>
      </c>
      <c r="E50" s="65">
        <v>289</v>
      </c>
      <c r="F50" s="65"/>
      <c r="G50" s="19">
        <v>56</v>
      </c>
      <c r="H50" s="19">
        <v>65</v>
      </c>
      <c r="I50" s="57">
        <f t="shared" si="0"/>
        <v>121</v>
      </c>
      <c r="J50" s="62"/>
      <c r="K50" s="68" t="s">
        <v>637</v>
      </c>
      <c r="L50" s="68" t="s">
        <v>638</v>
      </c>
      <c r="M50" s="68">
        <v>9401725969</v>
      </c>
      <c r="N50" s="68" t="s">
        <v>653</v>
      </c>
      <c r="O50" s="68">
        <v>7399688678</v>
      </c>
      <c r="P50" s="24">
        <v>43668</v>
      </c>
      <c r="Q50" s="18" t="s">
        <v>77</v>
      </c>
      <c r="R50" s="18">
        <v>32</v>
      </c>
      <c r="S50" s="18" t="s">
        <v>78</v>
      </c>
      <c r="T50" s="18"/>
    </row>
    <row r="51" spans="1:20">
      <c r="A51" s="4">
        <v>47</v>
      </c>
      <c r="B51" s="62" t="s">
        <v>62</v>
      </c>
      <c r="C51" s="63" t="s">
        <v>590</v>
      </c>
      <c r="D51" s="64" t="s">
        <v>25</v>
      </c>
      <c r="E51" s="65">
        <v>60</v>
      </c>
      <c r="F51" s="65"/>
      <c r="G51" s="19">
        <v>67</v>
      </c>
      <c r="H51" s="19">
        <v>74</v>
      </c>
      <c r="I51" s="57">
        <f t="shared" si="0"/>
        <v>141</v>
      </c>
      <c r="J51" s="62"/>
      <c r="K51" s="68" t="s">
        <v>393</v>
      </c>
      <c r="L51" s="85" t="s">
        <v>394</v>
      </c>
      <c r="M51" s="66">
        <v>9613602259</v>
      </c>
      <c r="N51" s="68" t="s">
        <v>654</v>
      </c>
      <c r="O51" s="68">
        <v>9957374701</v>
      </c>
      <c r="P51" s="24">
        <v>43669</v>
      </c>
      <c r="Q51" s="18" t="s">
        <v>87</v>
      </c>
      <c r="R51" s="18">
        <v>32</v>
      </c>
      <c r="S51" s="18" t="s">
        <v>206</v>
      </c>
      <c r="T51" s="18"/>
    </row>
    <row r="52" spans="1:20">
      <c r="A52" s="4">
        <v>48</v>
      </c>
      <c r="B52" s="62" t="s">
        <v>62</v>
      </c>
      <c r="C52" s="63" t="s">
        <v>591</v>
      </c>
      <c r="D52" s="64" t="s">
        <v>25</v>
      </c>
      <c r="E52" s="65">
        <v>62</v>
      </c>
      <c r="F52" s="65"/>
      <c r="G52" s="19">
        <v>55</v>
      </c>
      <c r="H52" s="19">
        <v>54</v>
      </c>
      <c r="I52" s="57">
        <f t="shared" si="0"/>
        <v>109</v>
      </c>
      <c r="J52" s="62">
        <v>9613422582</v>
      </c>
      <c r="K52" s="68" t="s">
        <v>393</v>
      </c>
      <c r="L52" s="85" t="s">
        <v>394</v>
      </c>
      <c r="M52" s="66">
        <v>9613602259</v>
      </c>
      <c r="N52" s="68" t="s">
        <v>655</v>
      </c>
      <c r="O52" s="68">
        <v>9678805317</v>
      </c>
      <c r="P52" s="24">
        <v>43669</v>
      </c>
      <c r="Q52" s="18" t="s">
        <v>87</v>
      </c>
      <c r="R52" s="18">
        <v>32</v>
      </c>
      <c r="S52" s="18" t="s">
        <v>206</v>
      </c>
      <c r="T52" s="18"/>
    </row>
    <row r="53" spans="1:20">
      <c r="A53" s="4">
        <v>49</v>
      </c>
      <c r="B53" s="62" t="s">
        <v>63</v>
      </c>
      <c r="C53" s="63" t="s">
        <v>592</v>
      </c>
      <c r="D53" s="64" t="s">
        <v>25</v>
      </c>
      <c r="E53" s="65">
        <v>255</v>
      </c>
      <c r="F53" s="65"/>
      <c r="G53" s="19">
        <v>67</v>
      </c>
      <c r="H53" s="19">
        <v>56</v>
      </c>
      <c r="I53" s="57">
        <f t="shared" si="0"/>
        <v>123</v>
      </c>
      <c r="J53" s="62">
        <v>9577213930</v>
      </c>
      <c r="K53" s="68" t="s">
        <v>393</v>
      </c>
      <c r="L53" s="85" t="s">
        <v>394</v>
      </c>
      <c r="M53" s="66">
        <v>9613602259</v>
      </c>
      <c r="N53" s="68" t="s">
        <v>656</v>
      </c>
      <c r="O53" s="68">
        <v>9577626282</v>
      </c>
      <c r="P53" s="24">
        <v>43669</v>
      </c>
      <c r="Q53" s="18" t="s">
        <v>87</v>
      </c>
      <c r="R53" s="18">
        <v>32</v>
      </c>
      <c r="S53" s="18" t="s">
        <v>206</v>
      </c>
      <c r="T53" s="18"/>
    </row>
    <row r="54" spans="1:20">
      <c r="A54" s="4">
        <v>50</v>
      </c>
      <c r="B54" s="62" t="s">
        <v>63</v>
      </c>
      <c r="C54" s="63" t="s">
        <v>593</v>
      </c>
      <c r="D54" s="64" t="s">
        <v>25</v>
      </c>
      <c r="E54" s="65">
        <v>257</v>
      </c>
      <c r="F54" s="65"/>
      <c r="G54" s="19">
        <v>59</v>
      </c>
      <c r="H54" s="19">
        <v>73</v>
      </c>
      <c r="I54" s="57">
        <f t="shared" si="0"/>
        <v>132</v>
      </c>
      <c r="J54" s="62">
        <v>7578855464</v>
      </c>
      <c r="K54" s="68" t="s">
        <v>393</v>
      </c>
      <c r="L54" s="85" t="s">
        <v>394</v>
      </c>
      <c r="M54" s="66">
        <v>9613602259</v>
      </c>
      <c r="N54" s="68" t="s">
        <v>654</v>
      </c>
      <c r="O54" s="68">
        <v>9957374701</v>
      </c>
      <c r="P54" s="24">
        <v>43669</v>
      </c>
      <c r="Q54" s="18" t="s">
        <v>87</v>
      </c>
      <c r="R54" s="18">
        <v>32</v>
      </c>
      <c r="S54" s="18" t="s">
        <v>206</v>
      </c>
      <c r="T54" s="18"/>
    </row>
    <row r="55" spans="1:20">
      <c r="A55" s="4">
        <v>51</v>
      </c>
      <c r="B55" s="62" t="s">
        <v>62</v>
      </c>
      <c r="C55" s="63" t="s">
        <v>594</v>
      </c>
      <c r="D55" s="64" t="s">
        <v>25</v>
      </c>
      <c r="E55" s="65">
        <v>187</v>
      </c>
      <c r="F55" s="65"/>
      <c r="G55" s="66">
        <v>73</v>
      </c>
      <c r="H55" s="66">
        <v>66</v>
      </c>
      <c r="I55" s="57">
        <f t="shared" si="0"/>
        <v>139</v>
      </c>
      <c r="J55" s="62">
        <v>9854455180</v>
      </c>
      <c r="K55" s="68" t="s">
        <v>620</v>
      </c>
      <c r="L55" s="68" t="s">
        <v>621</v>
      </c>
      <c r="M55" s="68">
        <v>9707458909</v>
      </c>
      <c r="N55" s="68" t="s">
        <v>657</v>
      </c>
      <c r="O55" s="68">
        <v>9954181824</v>
      </c>
      <c r="P55" s="24">
        <v>43670</v>
      </c>
      <c r="Q55" s="18" t="s">
        <v>102</v>
      </c>
      <c r="R55" s="18">
        <v>53</v>
      </c>
      <c r="S55" s="18" t="s">
        <v>78</v>
      </c>
      <c r="T55" s="18"/>
    </row>
    <row r="56" spans="1:20">
      <c r="A56" s="4">
        <v>52</v>
      </c>
      <c r="B56" s="62" t="s">
        <v>63</v>
      </c>
      <c r="C56" s="63" t="s">
        <v>595</v>
      </c>
      <c r="D56" s="64" t="s">
        <v>25</v>
      </c>
      <c r="E56" s="65">
        <v>253</v>
      </c>
      <c r="F56" s="65"/>
      <c r="G56" s="66">
        <v>78</v>
      </c>
      <c r="H56" s="66">
        <v>74</v>
      </c>
      <c r="I56" s="57">
        <f t="shared" si="0"/>
        <v>152</v>
      </c>
      <c r="J56" s="62"/>
      <c r="K56" s="68" t="s">
        <v>324</v>
      </c>
      <c r="L56" s="68" t="s">
        <v>325</v>
      </c>
      <c r="M56" s="68">
        <v>9435966889</v>
      </c>
      <c r="N56" s="68" t="s">
        <v>483</v>
      </c>
      <c r="O56" s="68">
        <v>8822534701</v>
      </c>
      <c r="P56" s="24">
        <v>43670</v>
      </c>
      <c r="Q56" s="18" t="s">
        <v>102</v>
      </c>
      <c r="R56" s="18">
        <v>33</v>
      </c>
      <c r="S56" s="18" t="s">
        <v>78</v>
      </c>
      <c r="T56" s="18"/>
    </row>
    <row r="57" spans="1:20">
      <c r="A57" s="4">
        <v>53</v>
      </c>
      <c r="B57" s="62" t="s">
        <v>62</v>
      </c>
      <c r="C57" s="63" t="s">
        <v>596</v>
      </c>
      <c r="D57" s="64" t="s">
        <v>25</v>
      </c>
      <c r="E57" s="65">
        <v>59</v>
      </c>
      <c r="F57" s="65"/>
      <c r="G57" s="66">
        <v>59</v>
      </c>
      <c r="H57" s="66">
        <v>56</v>
      </c>
      <c r="I57" s="57">
        <f t="shared" si="0"/>
        <v>115</v>
      </c>
      <c r="J57" s="62">
        <v>9577280885</v>
      </c>
      <c r="K57" s="68" t="s">
        <v>623</v>
      </c>
      <c r="L57" s="68" t="s">
        <v>658</v>
      </c>
      <c r="M57" s="68">
        <v>9707434337</v>
      </c>
      <c r="N57" s="68" t="s">
        <v>659</v>
      </c>
      <c r="O57" s="68">
        <v>7896455929</v>
      </c>
      <c r="P57" s="24">
        <v>43671</v>
      </c>
      <c r="Q57" s="18" t="s">
        <v>112</v>
      </c>
      <c r="R57" s="18">
        <v>56</v>
      </c>
      <c r="S57" s="18" t="s">
        <v>78</v>
      </c>
      <c r="T57" s="18"/>
    </row>
    <row r="58" spans="1:20">
      <c r="A58" s="4">
        <v>54</v>
      </c>
      <c r="B58" s="62" t="s">
        <v>62</v>
      </c>
      <c r="C58" s="63" t="s">
        <v>597</v>
      </c>
      <c r="D58" s="64" t="s">
        <v>25</v>
      </c>
      <c r="E58" s="65">
        <v>60</v>
      </c>
      <c r="F58" s="65"/>
      <c r="G58" s="66">
        <v>74</v>
      </c>
      <c r="H58" s="66">
        <v>65</v>
      </c>
      <c r="I58" s="57">
        <f t="shared" si="0"/>
        <v>139</v>
      </c>
      <c r="J58" s="62">
        <v>7638020028</v>
      </c>
      <c r="K58" s="68" t="s">
        <v>623</v>
      </c>
      <c r="L58" s="68" t="s">
        <v>658</v>
      </c>
      <c r="M58" s="68">
        <v>9707434337</v>
      </c>
      <c r="N58" s="68" t="s">
        <v>659</v>
      </c>
      <c r="O58" s="68">
        <v>7896455929</v>
      </c>
      <c r="P58" s="24">
        <v>43671</v>
      </c>
      <c r="Q58" s="18" t="s">
        <v>112</v>
      </c>
      <c r="R58" s="18">
        <v>55</v>
      </c>
      <c r="S58" s="18" t="s">
        <v>78</v>
      </c>
      <c r="T58" s="18"/>
    </row>
    <row r="59" spans="1:20">
      <c r="A59" s="4">
        <v>55</v>
      </c>
      <c r="B59" s="62" t="s">
        <v>63</v>
      </c>
      <c r="C59" s="69" t="s">
        <v>598</v>
      </c>
      <c r="D59" s="64" t="s">
        <v>25</v>
      </c>
      <c r="E59" s="70">
        <v>18</v>
      </c>
      <c r="F59" s="70"/>
      <c r="G59" s="70">
        <v>63</v>
      </c>
      <c r="H59" s="70">
        <v>65</v>
      </c>
      <c r="I59" s="57">
        <f t="shared" si="0"/>
        <v>128</v>
      </c>
      <c r="J59" s="71">
        <v>8011482052</v>
      </c>
      <c r="K59" s="68" t="s">
        <v>99</v>
      </c>
      <c r="L59" s="68" t="s">
        <v>100</v>
      </c>
      <c r="M59" s="68">
        <v>9435721298</v>
      </c>
      <c r="N59" s="68" t="s">
        <v>367</v>
      </c>
      <c r="O59" s="68">
        <v>7854975525</v>
      </c>
      <c r="P59" s="24">
        <v>43671</v>
      </c>
      <c r="Q59" s="18" t="s">
        <v>112</v>
      </c>
      <c r="R59" s="18">
        <v>69</v>
      </c>
      <c r="S59" s="18" t="s">
        <v>78</v>
      </c>
      <c r="T59" s="18"/>
    </row>
    <row r="60" spans="1:20">
      <c r="A60" s="4">
        <v>56</v>
      </c>
      <c r="B60" s="62" t="s">
        <v>63</v>
      </c>
      <c r="C60" s="69" t="s">
        <v>599</v>
      </c>
      <c r="D60" s="64" t="s">
        <v>25</v>
      </c>
      <c r="E60" s="70">
        <v>191</v>
      </c>
      <c r="F60" s="70"/>
      <c r="G60" s="19">
        <v>27</v>
      </c>
      <c r="H60" s="19">
        <v>28</v>
      </c>
      <c r="I60" s="57">
        <f t="shared" si="0"/>
        <v>55</v>
      </c>
      <c r="J60" s="71">
        <v>9859862325</v>
      </c>
      <c r="K60" s="77" t="s">
        <v>136</v>
      </c>
      <c r="L60" s="77" t="s">
        <v>530</v>
      </c>
      <c r="M60" s="78">
        <v>9954220274</v>
      </c>
      <c r="N60" s="79" t="s">
        <v>660</v>
      </c>
      <c r="O60" s="82">
        <v>9964967329</v>
      </c>
      <c r="P60" s="24">
        <v>43672</v>
      </c>
      <c r="Q60" s="18" t="s">
        <v>121</v>
      </c>
      <c r="R60" s="18">
        <v>51</v>
      </c>
      <c r="S60" s="18" t="s">
        <v>78</v>
      </c>
      <c r="T60" s="18"/>
    </row>
    <row r="61" spans="1:20">
      <c r="A61" s="4">
        <v>57</v>
      </c>
      <c r="B61" s="62" t="s">
        <v>63</v>
      </c>
      <c r="C61" s="69" t="s">
        <v>600</v>
      </c>
      <c r="D61" s="64" t="s">
        <v>25</v>
      </c>
      <c r="E61" s="70">
        <v>188</v>
      </c>
      <c r="F61" s="70"/>
      <c r="G61" s="19">
        <v>32</v>
      </c>
      <c r="H61" s="19">
        <v>28</v>
      </c>
      <c r="I61" s="57">
        <f t="shared" si="0"/>
        <v>60</v>
      </c>
      <c r="J61" s="71">
        <v>7896433406</v>
      </c>
      <c r="K61" s="77" t="s">
        <v>136</v>
      </c>
      <c r="L61" s="77" t="s">
        <v>530</v>
      </c>
      <c r="M61" s="78">
        <v>9954220274</v>
      </c>
      <c r="N61" s="79" t="s">
        <v>531</v>
      </c>
      <c r="O61" s="82">
        <v>8876454795</v>
      </c>
      <c r="P61" s="24">
        <v>43672</v>
      </c>
      <c r="Q61" s="18" t="s">
        <v>121</v>
      </c>
      <c r="R61" s="18">
        <v>51</v>
      </c>
      <c r="S61" s="18" t="s">
        <v>78</v>
      </c>
      <c r="T61" s="18"/>
    </row>
    <row r="62" spans="1:20">
      <c r="A62" s="4">
        <v>58</v>
      </c>
      <c r="B62" s="62" t="s">
        <v>62</v>
      </c>
      <c r="C62" s="69" t="s">
        <v>601</v>
      </c>
      <c r="D62" s="64" t="s">
        <v>25</v>
      </c>
      <c r="E62" s="70">
        <v>189</v>
      </c>
      <c r="F62" s="70"/>
      <c r="G62" s="19">
        <v>31</v>
      </c>
      <c r="H62" s="19">
        <v>32</v>
      </c>
      <c r="I62" s="57">
        <f t="shared" si="0"/>
        <v>63</v>
      </c>
      <c r="J62" s="71">
        <v>9706936108</v>
      </c>
      <c r="K62" s="77" t="s">
        <v>136</v>
      </c>
      <c r="L62" s="77" t="s">
        <v>530</v>
      </c>
      <c r="M62" s="78">
        <v>9954220274</v>
      </c>
      <c r="N62" s="79" t="s">
        <v>661</v>
      </c>
      <c r="O62" s="82">
        <v>9706458814</v>
      </c>
      <c r="P62" s="24">
        <v>43672</v>
      </c>
      <c r="Q62" s="18" t="s">
        <v>121</v>
      </c>
      <c r="R62" s="18">
        <v>51</v>
      </c>
      <c r="S62" s="18" t="s">
        <v>78</v>
      </c>
      <c r="T62" s="18"/>
    </row>
    <row r="63" spans="1:20">
      <c r="A63" s="4">
        <v>59</v>
      </c>
      <c r="B63" s="62" t="s">
        <v>62</v>
      </c>
      <c r="C63" s="69" t="s">
        <v>602</v>
      </c>
      <c r="D63" s="64" t="s">
        <v>25</v>
      </c>
      <c r="E63" s="70">
        <v>193</v>
      </c>
      <c r="F63" s="70"/>
      <c r="G63" s="19">
        <v>28</v>
      </c>
      <c r="H63" s="19">
        <v>29</v>
      </c>
      <c r="I63" s="57">
        <f t="shared" si="0"/>
        <v>57</v>
      </c>
      <c r="J63" s="71" t="s">
        <v>662</v>
      </c>
      <c r="K63" s="77" t="s">
        <v>136</v>
      </c>
      <c r="L63" s="62" t="s">
        <v>150</v>
      </c>
      <c r="M63" s="62">
        <v>9706903241</v>
      </c>
      <c r="N63" s="79" t="s">
        <v>663</v>
      </c>
      <c r="O63" s="82">
        <v>7896444532</v>
      </c>
      <c r="P63" s="24">
        <v>43672</v>
      </c>
      <c r="Q63" s="18" t="s">
        <v>121</v>
      </c>
      <c r="R63" s="18">
        <v>53</v>
      </c>
      <c r="S63" s="18" t="s">
        <v>78</v>
      </c>
      <c r="T63" s="18"/>
    </row>
    <row r="64" spans="1:20">
      <c r="A64" s="4">
        <v>60</v>
      </c>
      <c r="B64" s="62" t="s">
        <v>63</v>
      </c>
      <c r="C64" s="63" t="s">
        <v>603</v>
      </c>
      <c r="D64" s="64" t="s">
        <v>25</v>
      </c>
      <c r="E64" s="65">
        <v>36</v>
      </c>
      <c r="F64" s="65"/>
      <c r="G64" s="66">
        <v>71</v>
      </c>
      <c r="H64" s="66">
        <v>68</v>
      </c>
      <c r="I64" s="57">
        <f t="shared" si="0"/>
        <v>139</v>
      </c>
      <c r="J64" s="62">
        <v>9085864660</v>
      </c>
      <c r="K64" s="68" t="s">
        <v>218</v>
      </c>
      <c r="L64" s="68" t="s">
        <v>219</v>
      </c>
      <c r="M64" s="68">
        <v>9957097833</v>
      </c>
      <c r="N64" s="68" t="s">
        <v>619</v>
      </c>
      <c r="O64" s="68">
        <v>8011867674</v>
      </c>
      <c r="P64" s="24">
        <v>43673</v>
      </c>
      <c r="Q64" s="18" t="s">
        <v>128</v>
      </c>
      <c r="R64" s="18">
        <v>54</v>
      </c>
      <c r="S64" s="18" t="s">
        <v>78</v>
      </c>
      <c r="T64" s="18"/>
    </row>
    <row r="65" spans="1:20">
      <c r="A65" s="4">
        <v>61</v>
      </c>
      <c r="B65" s="62" t="s">
        <v>62</v>
      </c>
      <c r="C65" s="63" t="s">
        <v>603</v>
      </c>
      <c r="D65" s="64" t="s">
        <v>25</v>
      </c>
      <c r="E65" s="65">
        <v>38</v>
      </c>
      <c r="F65" s="65"/>
      <c r="G65" s="66">
        <v>65</v>
      </c>
      <c r="H65" s="66">
        <v>58</v>
      </c>
      <c r="I65" s="57">
        <f t="shared" si="0"/>
        <v>123</v>
      </c>
      <c r="J65" s="62">
        <v>9707704833</v>
      </c>
      <c r="K65" s="68" t="s">
        <v>218</v>
      </c>
      <c r="L65" s="68" t="s">
        <v>219</v>
      </c>
      <c r="M65" s="68">
        <v>9957097833</v>
      </c>
      <c r="N65" s="68" t="s">
        <v>619</v>
      </c>
      <c r="O65" s="68">
        <v>8011867674</v>
      </c>
      <c r="P65" s="24">
        <v>43673</v>
      </c>
      <c r="Q65" s="18" t="s">
        <v>128</v>
      </c>
      <c r="R65" s="18">
        <v>54</v>
      </c>
      <c r="S65" s="18" t="s">
        <v>78</v>
      </c>
      <c r="T65" s="18"/>
    </row>
    <row r="66" spans="1:20">
      <c r="A66" s="4">
        <v>62</v>
      </c>
      <c r="B66" s="62" t="s">
        <v>62</v>
      </c>
      <c r="C66" s="63" t="s">
        <v>604</v>
      </c>
      <c r="D66" s="64" t="s">
        <v>25</v>
      </c>
      <c r="E66" s="65">
        <v>286</v>
      </c>
      <c r="F66" s="65"/>
      <c r="G66" s="19">
        <v>48</v>
      </c>
      <c r="H66" s="19">
        <v>52</v>
      </c>
      <c r="I66" s="57">
        <f t="shared" si="0"/>
        <v>100</v>
      </c>
      <c r="J66" s="62">
        <v>8253880742</v>
      </c>
      <c r="K66" s="68" t="s">
        <v>491</v>
      </c>
      <c r="L66" s="68" t="s">
        <v>492</v>
      </c>
      <c r="M66" s="68">
        <v>9401725983</v>
      </c>
      <c r="N66" s="68" t="s">
        <v>493</v>
      </c>
      <c r="O66" s="68">
        <v>9957525232</v>
      </c>
      <c r="P66" s="24">
        <v>43675</v>
      </c>
      <c r="Q66" s="62" t="s">
        <v>77</v>
      </c>
      <c r="R66" s="62">
        <v>29</v>
      </c>
      <c r="S66" s="18" t="s">
        <v>78</v>
      </c>
      <c r="T66" s="18"/>
    </row>
    <row r="67" spans="1:20">
      <c r="A67" s="4">
        <v>63</v>
      </c>
      <c r="B67" s="62" t="s">
        <v>63</v>
      </c>
      <c r="C67" s="63" t="s">
        <v>605</v>
      </c>
      <c r="D67" s="64" t="s">
        <v>25</v>
      </c>
      <c r="E67" s="65">
        <v>68</v>
      </c>
      <c r="F67" s="65"/>
      <c r="G67" s="19">
        <v>54</v>
      </c>
      <c r="H67" s="19">
        <v>52</v>
      </c>
      <c r="I67" s="57">
        <f t="shared" si="0"/>
        <v>106</v>
      </c>
      <c r="J67" s="62"/>
      <c r="K67" s="68" t="s">
        <v>637</v>
      </c>
      <c r="L67" s="68" t="s">
        <v>638</v>
      </c>
      <c r="M67" s="68">
        <v>9401725969</v>
      </c>
      <c r="N67" s="68" t="s">
        <v>664</v>
      </c>
      <c r="O67" s="68">
        <v>9957470799</v>
      </c>
      <c r="P67" s="24">
        <v>43675</v>
      </c>
      <c r="Q67" s="62" t="s">
        <v>77</v>
      </c>
      <c r="R67" s="62">
        <v>21</v>
      </c>
      <c r="S67" s="18" t="s">
        <v>78</v>
      </c>
      <c r="T67" s="18"/>
    </row>
    <row r="68" spans="1:20">
      <c r="A68" s="4">
        <v>64</v>
      </c>
      <c r="B68" s="62" t="s">
        <v>62</v>
      </c>
      <c r="C68" s="63" t="s">
        <v>606</v>
      </c>
      <c r="D68" s="64" t="s">
        <v>25</v>
      </c>
      <c r="E68" s="65">
        <v>70</v>
      </c>
      <c r="F68" s="65"/>
      <c r="G68" s="19">
        <v>68</v>
      </c>
      <c r="H68" s="19">
        <v>74</v>
      </c>
      <c r="I68" s="57">
        <f t="shared" si="0"/>
        <v>142</v>
      </c>
      <c r="J68" s="62">
        <v>8011112774</v>
      </c>
      <c r="K68" s="68" t="s">
        <v>93</v>
      </c>
      <c r="L68" s="68" t="s">
        <v>94</v>
      </c>
      <c r="M68" s="68">
        <v>8486902405</v>
      </c>
      <c r="N68" s="68" t="s">
        <v>525</v>
      </c>
      <c r="O68" s="68">
        <v>8011381077</v>
      </c>
      <c r="P68" s="24">
        <v>43676</v>
      </c>
      <c r="Q68" s="62" t="s">
        <v>87</v>
      </c>
      <c r="R68" s="62">
        <v>27</v>
      </c>
      <c r="S68" s="18" t="s">
        <v>78</v>
      </c>
      <c r="T68" s="18"/>
    </row>
    <row r="69" spans="1:20">
      <c r="A69" s="4">
        <v>65</v>
      </c>
      <c r="B69" s="62" t="s">
        <v>63</v>
      </c>
      <c r="C69" s="63" t="s">
        <v>607</v>
      </c>
      <c r="D69" s="64" t="s">
        <v>25</v>
      </c>
      <c r="E69" s="65">
        <v>259</v>
      </c>
      <c r="F69" s="65"/>
      <c r="G69" s="19">
        <v>77</v>
      </c>
      <c r="H69" s="19">
        <v>56</v>
      </c>
      <c r="I69" s="57">
        <f t="shared" si="0"/>
        <v>133</v>
      </c>
      <c r="J69" s="62">
        <v>9577467531</v>
      </c>
      <c r="K69" s="68" t="s">
        <v>93</v>
      </c>
      <c r="L69" s="68" t="s">
        <v>94</v>
      </c>
      <c r="M69" s="68">
        <v>8486902405</v>
      </c>
      <c r="N69" s="68" t="s">
        <v>334</v>
      </c>
      <c r="O69" s="68">
        <v>7399264000</v>
      </c>
      <c r="P69" s="24">
        <v>43676</v>
      </c>
      <c r="Q69" s="62" t="s">
        <v>87</v>
      </c>
      <c r="R69" s="62">
        <v>31</v>
      </c>
      <c r="S69" s="18" t="s">
        <v>78</v>
      </c>
      <c r="T69" s="18"/>
    </row>
    <row r="70" spans="1:20">
      <c r="A70" s="4">
        <v>66</v>
      </c>
      <c r="B70" s="62" t="s">
        <v>62</v>
      </c>
      <c r="C70" s="63" t="s">
        <v>608</v>
      </c>
      <c r="D70" s="64" t="s">
        <v>25</v>
      </c>
      <c r="E70" s="65">
        <v>260</v>
      </c>
      <c r="F70" s="65"/>
      <c r="G70" s="19">
        <v>83</v>
      </c>
      <c r="H70" s="19">
        <v>76</v>
      </c>
      <c r="I70" s="57">
        <f t="shared" ref="I70:I133" si="1">SUM(G70:H70)</f>
        <v>159</v>
      </c>
      <c r="J70" s="62"/>
      <c r="K70" s="68" t="s">
        <v>637</v>
      </c>
      <c r="L70" s="68" t="s">
        <v>638</v>
      </c>
      <c r="M70" s="68">
        <v>9401725969</v>
      </c>
      <c r="N70" s="68" t="s">
        <v>653</v>
      </c>
      <c r="O70" s="68">
        <v>7399688678</v>
      </c>
      <c r="P70" s="24">
        <v>43677</v>
      </c>
      <c r="Q70" s="62" t="s">
        <v>102</v>
      </c>
      <c r="R70" s="62">
        <v>32</v>
      </c>
      <c r="S70" s="18" t="s">
        <v>78</v>
      </c>
      <c r="T70" s="18"/>
    </row>
    <row r="71" spans="1:20">
      <c r="A71" s="4">
        <v>67</v>
      </c>
      <c r="B71" s="62" t="s">
        <v>63</v>
      </c>
      <c r="C71" s="63" t="s">
        <v>609</v>
      </c>
      <c r="D71" s="64" t="s">
        <v>25</v>
      </c>
      <c r="E71" s="65">
        <v>276</v>
      </c>
      <c r="F71" s="65"/>
      <c r="G71" s="19">
        <v>67</v>
      </c>
      <c r="H71" s="19">
        <v>78</v>
      </c>
      <c r="I71" s="57">
        <f t="shared" si="1"/>
        <v>145</v>
      </c>
      <c r="J71" s="62" t="s">
        <v>665</v>
      </c>
      <c r="K71" s="68" t="s">
        <v>232</v>
      </c>
      <c r="L71" s="85" t="s">
        <v>233</v>
      </c>
      <c r="M71" s="66">
        <v>9435029620</v>
      </c>
      <c r="N71" s="68" t="s">
        <v>517</v>
      </c>
      <c r="O71" s="68">
        <v>8011198719</v>
      </c>
      <c r="P71" s="24">
        <v>43677</v>
      </c>
      <c r="Q71" s="62" t="s">
        <v>102</v>
      </c>
      <c r="R71" s="62">
        <v>19</v>
      </c>
      <c r="S71" s="62"/>
      <c r="T71" s="18"/>
    </row>
    <row r="72" spans="1:20">
      <c r="A72" s="4">
        <v>68</v>
      </c>
      <c r="B72" s="17"/>
      <c r="C72" s="18"/>
      <c r="D72" s="18"/>
      <c r="E72" s="19"/>
      <c r="F72" s="48"/>
      <c r="G72" s="19"/>
      <c r="H72" s="19"/>
      <c r="I72" s="57">
        <f t="shared" si="1"/>
        <v>0</v>
      </c>
      <c r="J72" s="48"/>
      <c r="K72" s="48"/>
      <c r="L72" s="18"/>
      <c r="M72" s="48"/>
      <c r="N72" s="18"/>
      <c r="O72" s="48"/>
      <c r="P72" s="49"/>
      <c r="Q72" s="48"/>
      <c r="R72" s="18"/>
      <c r="S72" s="18"/>
      <c r="T72" s="18"/>
    </row>
    <row r="73" spans="1:20">
      <c r="A73" s="4">
        <v>69</v>
      </c>
      <c r="B73" s="17"/>
      <c r="C73" s="18"/>
      <c r="D73" s="18"/>
      <c r="E73" s="19"/>
      <c r="F73" s="48"/>
      <c r="G73" s="19"/>
      <c r="H73" s="19"/>
      <c r="I73" s="57">
        <f t="shared" si="1"/>
        <v>0</v>
      </c>
      <c r="J73" s="48"/>
      <c r="K73" s="48"/>
      <c r="L73" s="18"/>
      <c r="M73" s="48"/>
      <c r="N73" s="18"/>
      <c r="O73" s="48"/>
      <c r="P73" s="49"/>
      <c r="Q73" s="48"/>
      <c r="R73" s="18"/>
      <c r="S73" s="18"/>
      <c r="T73" s="18"/>
    </row>
    <row r="74" spans="1:20">
      <c r="A74" s="4">
        <v>70</v>
      </c>
      <c r="B74" s="17"/>
      <c r="C74" s="18"/>
      <c r="D74" s="18"/>
      <c r="E74" s="19"/>
      <c r="F74" s="48"/>
      <c r="G74" s="19"/>
      <c r="H74" s="19"/>
      <c r="I74" s="57">
        <f t="shared" si="1"/>
        <v>0</v>
      </c>
      <c r="J74" s="48"/>
      <c r="K74" s="48"/>
      <c r="L74" s="18"/>
      <c r="M74" s="48"/>
      <c r="N74" s="18"/>
      <c r="O74" s="48"/>
      <c r="P74" s="49"/>
      <c r="Q74" s="48"/>
      <c r="R74" s="18"/>
      <c r="S74" s="18"/>
      <c r="T74" s="18"/>
    </row>
    <row r="75" spans="1:20">
      <c r="A75" s="4">
        <v>71</v>
      </c>
      <c r="B75" s="17"/>
      <c r="C75" s="18"/>
      <c r="D75" s="18"/>
      <c r="E75" s="19"/>
      <c r="F75" s="48"/>
      <c r="G75" s="19"/>
      <c r="H75" s="19"/>
      <c r="I75" s="57">
        <f t="shared" si="1"/>
        <v>0</v>
      </c>
      <c r="J75" s="48"/>
      <c r="K75" s="48"/>
      <c r="L75" s="18"/>
      <c r="M75" s="48"/>
      <c r="N75" s="18"/>
      <c r="O75" s="48"/>
      <c r="P75" s="49"/>
      <c r="Q75" s="48"/>
      <c r="R75" s="18"/>
      <c r="S75" s="18"/>
      <c r="T75" s="18"/>
    </row>
    <row r="76" spans="1:20">
      <c r="A76" s="4">
        <v>72</v>
      </c>
      <c r="B76" s="17"/>
      <c r="C76" s="18"/>
      <c r="D76" s="18"/>
      <c r="E76" s="19"/>
      <c r="F76" s="48"/>
      <c r="G76" s="19"/>
      <c r="H76" s="19"/>
      <c r="I76" s="57">
        <f t="shared" si="1"/>
        <v>0</v>
      </c>
      <c r="J76" s="48"/>
      <c r="K76" s="48"/>
      <c r="L76" s="18"/>
      <c r="M76" s="48"/>
      <c r="N76" s="18"/>
      <c r="O76" s="48"/>
      <c r="P76" s="49"/>
      <c r="Q76" s="48"/>
      <c r="R76" s="18"/>
      <c r="S76" s="18"/>
      <c r="T76" s="18"/>
    </row>
    <row r="77" spans="1:20">
      <c r="A77" s="4">
        <v>73</v>
      </c>
      <c r="B77" s="17"/>
      <c r="C77" s="18"/>
      <c r="D77" s="18"/>
      <c r="E77" s="19"/>
      <c r="F77" s="48"/>
      <c r="G77" s="19"/>
      <c r="H77" s="19"/>
      <c r="I77" s="57">
        <f t="shared" si="1"/>
        <v>0</v>
      </c>
      <c r="J77" s="48"/>
      <c r="K77" s="48"/>
      <c r="L77" s="18"/>
      <c r="M77" s="48"/>
      <c r="N77" s="18"/>
      <c r="O77" s="48"/>
      <c r="P77" s="49"/>
      <c r="Q77" s="48"/>
      <c r="R77" s="18"/>
      <c r="S77" s="18"/>
      <c r="T77" s="18"/>
    </row>
    <row r="78" spans="1:20">
      <c r="A78" s="4">
        <v>74</v>
      </c>
      <c r="B78" s="17"/>
      <c r="C78" s="18"/>
      <c r="D78" s="18"/>
      <c r="E78" s="19"/>
      <c r="F78" s="48"/>
      <c r="G78" s="19"/>
      <c r="H78" s="19"/>
      <c r="I78" s="57">
        <f t="shared" si="1"/>
        <v>0</v>
      </c>
      <c r="J78" s="48"/>
      <c r="K78" s="48"/>
      <c r="L78" s="18"/>
      <c r="M78" s="48"/>
      <c r="N78" s="18"/>
      <c r="O78" s="48"/>
      <c r="P78" s="49"/>
      <c r="Q78" s="48"/>
      <c r="R78" s="18"/>
      <c r="S78" s="18"/>
      <c r="T78" s="18"/>
    </row>
    <row r="79" spans="1:20">
      <c r="A79" s="4">
        <v>75</v>
      </c>
      <c r="B79" s="17"/>
      <c r="C79" s="18"/>
      <c r="D79" s="18"/>
      <c r="E79" s="19"/>
      <c r="F79" s="48"/>
      <c r="G79" s="19"/>
      <c r="H79" s="19"/>
      <c r="I79" s="57">
        <f t="shared" si="1"/>
        <v>0</v>
      </c>
      <c r="J79" s="48"/>
      <c r="K79" s="48"/>
      <c r="L79" s="18"/>
      <c r="M79" s="48"/>
      <c r="N79" s="18"/>
      <c r="O79" s="48"/>
      <c r="P79" s="49"/>
      <c r="Q79" s="48"/>
      <c r="R79" s="18"/>
      <c r="S79" s="18"/>
      <c r="T79" s="18"/>
    </row>
    <row r="80" spans="1:20">
      <c r="A80" s="4">
        <v>76</v>
      </c>
      <c r="B80" s="17"/>
      <c r="C80" s="18"/>
      <c r="D80" s="18"/>
      <c r="E80" s="19"/>
      <c r="F80" s="48"/>
      <c r="G80" s="19"/>
      <c r="H80" s="19"/>
      <c r="I80" s="57">
        <f t="shared" si="1"/>
        <v>0</v>
      </c>
      <c r="J80" s="48"/>
      <c r="K80" s="48"/>
      <c r="L80" s="18"/>
      <c r="M80" s="48"/>
      <c r="N80" s="18"/>
      <c r="O80" s="48"/>
      <c r="P80" s="49"/>
      <c r="Q80" s="48"/>
      <c r="R80" s="18"/>
      <c r="S80" s="18"/>
      <c r="T80" s="18"/>
    </row>
    <row r="81" spans="1:20">
      <c r="A81" s="4">
        <v>77</v>
      </c>
      <c r="B81" s="17"/>
      <c r="C81" s="18"/>
      <c r="D81" s="18"/>
      <c r="E81" s="19"/>
      <c r="F81" s="48"/>
      <c r="G81" s="19"/>
      <c r="H81" s="19"/>
      <c r="I81" s="57">
        <f t="shared" si="1"/>
        <v>0</v>
      </c>
      <c r="J81" s="48"/>
      <c r="K81" s="48"/>
      <c r="L81" s="18"/>
      <c r="M81" s="48"/>
      <c r="N81" s="18"/>
      <c r="O81" s="48"/>
      <c r="P81" s="49"/>
      <c r="Q81" s="48"/>
      <c r="R81" s="18"/>
      <c r="S81" s="18"/>
      <c r="T81" s="18"/>
    </row>
    <row r="82" spans="1:20">
      <c r="A82" s="4">
        <v>78</v>
      </c>
      <c r="B82" s="17"/>
      <c r="C82" s="18"/>
      <c r="D82" s="18"/>
      <c r="E82" s="19"/>
      <c r="F82" s="48"/>
      <c r="G82" s="19"/>
      <c r="H82" s="19"/>
      <c r="I82" s="57">
        <f t="shared" si="1"/>
        <v>0</v>
      </c>
      <c r="J82" s="48"/>
      <c r="K82" s="48"/>
      <c r="L82" s="18"/>
      <c r="M82" s="48"/>
      <c r="N82" s="18"/>
      <c r="O82" s="48"/>
      <c r="P82" s="49"/>
      <c r="Q82" s="48"/>
      <c r="R82" s="18"/>
      <c r="S82" s="18"/>
      <c r="T82" s="18"/>
    </row>
    <row r="83" spans="1:20">
      <c r="A83" s="4">
        <v>79</v>
      </c>
      <c r="B83" s="17"/>
      <c r="C83" s="18"/>
      <c r="D83" s="18"/>
      <c r="E83" s="19"/>
      <c r="F83" s="48"/>
      <c r="G83" s="19"/>
      <c r="H83" s="19"/>
      <c r="I83" s="57">
        <f t="shared" si="1"/>
        <v>0</v>
      </c>
      <c r="J83" s="48"/>
      <c r="K83" s="48"/>
      <c r="L83" s="18"/>
      <c r="M83" s="48"/>
      <c r="N83" s="18"/>
      <c r="O83" s="48"/>
      <c r="P83" s="49"/>
      <c r="Q83" s="48"/>
      <c r="R83" s="18"/>
      <c r="S83" s="18"/>
      <c r="T83" s="18"/>
    </row>
    <row r="84" spans="1:20">
      <c r="A84" s="4">
        <v>80</v>
      </c>
      <c r="B84" s="17"/>
      <c r="C84" s="18"/>
      <c r="D84" s="18"/>
      <c r="E84" s="19"/>
      <c r="F84" s="48"/>
      <c r="G84" s="19"/>
      <c r="H84" s="19"/>
      <c r="I84" s="57">
        <f t="shared" si="1"/>
        <v>0</v>
      </c>
      <c r="J84" s="48"/>
      <c r="K84" s="48"/>
      <c r="L84" s="18"/>
      <c r="M84" s="48"/>
      <c r="N84" s="18"/>
      <c r="O84" s="48"/>
      <c r="P84" s="49"/>
      <c r="Q84" s="48"/>
      <c r="R84" s="18"/>
      <c r="S84" s="18"/>
      <c r="T84" s="18"/>
    </row>
    <row r="85" spans="1:20">
      <c r="A85" s="4">
        <v>81</v>
      </c>
      <c r="B85" s="17"/>
      <c r="C85" s="18"/>
      <c r="D85" s="18"/>
      <c r="E85" s="19"/>
      <c r="F85" s="48"/>
      <c r="G85" s="19"/>
      <c r="H85" s="19"/>
      <c r="I85" s="57">
        <f t="shared" si="1"/>
        <v>0</v>
      </c>
      <c r="J85" s="48"/>
      <c r="K85" s="48"/>
      <c r="L85" s="18"/>
      <c r="M85" s="48"/>
      <c r="N85" s="18"/>
      <c r="O85" s="48"/>
      <c r="P85" s="49"/>
      <c r="Q85" s="48"/>
      <c r="R85" s="18"/>
      <c r="S85" s="18"/>
      <c r="T85" s="18"/>
    </row>
    <row r="86" spans="1:20">
      <c r="A86" s="4">
        <v>82</v>
      </c>
      <c r="B86" s="17"/>
      <c r="C86" s="18"/>
      <c r="D86" s="18"/>
      <c r="E86" s="19"/>
      <c r="F86" s="48"/>
      <c r="G86" s="19"/>
      <c r="H86" s="19"/>
      <c r="I86" s="57">
        <f t="shared" si="1"/>
        <v>0</v>
      </c>
      <c r="J86" s="48"/>
      <c r="K86" s="48"/>
      <c r="L86" s="18"/>
      <c r="M86" s="48"/>
      <c r="N86" s="18"/>
      <c r="O86" s="48"/>
      <c r="P86" s="49"/>
      <c r="Q86" s="48"/>
      <c r="R86" s="18"/>
      <c r="S86" s="18"/>
      <c r="T86" s="18"/>
    </row>
    <row r="87" spans="1:20">
      <c r="A87" s="4">
        <v>83</v>
      </c>
      <c r="B87" s="17"/>
      <c r="C87" s="18"/>
      <c r="D87" s="18"/>
      <c r="E87" s="19"/>
      <c r="F87" s="48"/>
      <c r="G87" s="19"/>
      <c r="H87" s="19"/>
      <c r="I87" s="57">
        <f t="shared" si="1"/>
        <v>0</v>
      </c>
      <c r="J87" s="48"/>
      <c r="K87" s="48"/>
      <c r="L87" s="18"/>
      <c r="M87" s="48"/>
      <c r="N87" s="18"/>
      <c r="O87" s="48"/>
      <c r="P87" s="49"/>
      <c r="Q87" s="48"/>
      <c r="R87" s="18"/>
      <c r="S87" s="18"/>
      <c r="T87" s="18"/>
    </row>
    <row r="88" spans="1:20">
      <c r="A88" s="4">
        <v>84</v>
      </c>
      <c r="B88" s="17"/>
      <c r="C88" s="18"/>
      <c r="D88" s="18"/>
      <c r="E88" s="19"/>
      <c r="F88" s="48"/>
      <c r="G88" s="19"/>
      <c r="H88" s="19"/>
      <c r="I88" s="57">
        <f t="shared" si="1"/>
        <v>0</v>
      </c>
      <c r="J88" s="48"/>
      <c r="K88" s="48"/>
      <c r="L88" s="18"/>
      <c r="M88" s="48"/>
      <c r="N88" s="18"/>
      <c r="O88" s="48"/>
      <c r="P88" s="49"/>
      <c r="Q88" s="48"/>
      <c r="R88" s="18"/>
      <c r="S88" s="18"/>
      <c r="T88" s="18"/>
    </row>
    <row r="89" spans="1:20">
      <c r="A89" s="4">
        <v>85</v>
      </c>
      <c r="B89" s="17"/>
      <c r="C89" s="18"/>
      <c r="D89" s="18"/>
      <c r="E89" s="19"/>
      <c r="F89" s="48"/>
      <c r="G89" s="19"/>
      <c r="H89" s="19"/>
      <c r="I89" s="57">
        <f t="shared" si="1"/>
        <v>0</v>
      </c>
      <c r="J89" s="48"/>
      <c r="K89" s="48"/>
      <c r="L89" s="18"/>
      <c r="M89" s="48"/>
      <c r="N89" s="18"/>
      <c r="O89" s="48"/>
      <c r="P89" s="49"/>
      <c r="Q89" s="48"/>
      <c r="R89" s="18"/>
      <c r="S89" s="18"/>
      <c r="T89" s="18"/>
    </row>
    <row r="90" spans="1:20">
      <c r="A90" s="4">
        <v>86</v>
      </c>
      <c r="B90" s="17"/>
      <c r="C90" s="18"/>
      <c r="D90" s="18"/>
      <c r="E90" s="19"/>
      <c r="F90" s="48"/>
      <c r="G90" s="19"/>
      <c r="H90" s="19"/>
      <c r="I90" s="57">
        <f t="shared" si="1"/>
        <v>0</v>
      </c>
      <c r="J90" s="18"/>
      <c r="K90" s="18"/>
      <c r="L90" s="18"/>
      <c r="M90" s="18"/>
      <c r="N90" s="18"/>
      <c r="O90" s="18"/>
      <c r="P90" s="24"/>
      <c r="Q90" s="18"/>
      <c r="R90" s="18"/>
      <c r="S90" s="18"/>
      <c r="T90" s="18"/>
    </row>
    <row r="91" spans="1:20">
      <c r="A91" s="4">
        <v>87</v>
      </c>
      <c r="B91" s="17"/>
      <c r="C91" s="18"/>
      <c r="D91" s="18"/>
      <c r="E91" s="19"/>
      <c r="F91" s="48"/>
      <c r="G91" s="19"/>
      <c r="H91" s="19"/>
      <c r="I91" s="57">
        <f t="shared" si="1"/>
        <v>0</v>
      </c>
      <c r="J91" s="18"/>
      <c r="K91" s="18"/>
      <c r="L91" s="18"/>
      <c r="M91" s="18"/>
      <c r="N91" s="18"/>
      <c r="O91" s="18"/>
      <c r="P91" s="24"/>
      <c r="Q91" s="18"/>
      <c r="R91" s="18"/>
      <c r="S91" s="18"/>
      <c r="T91" s="18"/>
    </row>
    <row r="92" spans="1:20">
      <c r="A92" s="4">
        <v>88</v>
      </c>
      <c r="B92" s="17"/>
      <c r="C92" s="18"/>
      <c r="D92" s="18"/>
      <c r="E92" s="19"/>
      <c r="F92" s="48"/>
      <c r="G92" s="19"/>
      <c r="H92" s="19"/>
      <c r="I92" s="57">
        <f t="shared" si="1"/>
        <v>0</v>
      </c>
      <c r="J92" s="18"/>
      <c r="K92" s="18"/>
      <c r="L92" s="18"/>
      <c r="M92" s="18"/>
      <c r="N92" s="18"/>
      <c r="O92" s="18"/>
      <c r="P92" s="24"/>
      <c r="Q92" s="18"/>
      <c r="R92" s="18"/>
      <c r="S92" s="18"/>
      <c r="T92" s="18"/>
    </row>
    <row r="93" spans="1:20">
      <c r="A93" s="4">
        <v>89</v>
      </c>
      <c r="B93" s="17"/>
      <c r="C93" s="18"/>
      <c r="D93" s="18"/>
      <c r="E93" s="19"/>
      <c r="F93" s="48"/>
      <c r="G93" s="19"/>
      <c r="H93" s="19"/>
      <c r="I93" s="57">
        <f t="shared" si="1"/>
        <v>0</v>
      </c>
      <c r="J93" s="18"/>
      <c r="K93" s="18"/>
      <c r="L93" s="18"/>
      <c r="M93" s="18"/>
      <c r="N93" s="18"/>
      <c r="O93" s="18"/>
      <c r="P93" s="24"/>
      <c r="Q93" s="18"/>
      <c r="R93" s="18"/>
      <c r="S93" s="18"/>
      <c r="T93" s="18"/>
    </row>
    <row r="94" spans="1:20">
      <c r="A94" s="4">
        <v>90</v>
      </c>
      <c r="B94" s="17"/>
      <c r="C94" s="18"/>
      <c r="D94" s="18"/>
      <c r="E94" s="19"/>
      <c r="F94" s="48"/>
      <c r="G94" s="19"/>
      <c r="H94" s="19"/>
      <c r="I94" s="57">
        <f t="shared" si="1"/>
        <v>0</v>
      </c>
      <c r="J94" s="18"/>
      <c r="K94" s="18"/>
      <c r="L94" s="18"/>
      <c r="M94" s="18"/>
      <c r="N94" s="18"/>
      <c r="O94" s="18"/>
      <c r="P94" s="24"/>
      <c r="Q94" s="18"/>
      <c r="R94" s="18"/>
      <c r="S94" s="18"/>
      <c r="T94" s="18"/>
    </row>
    <row r="95" spans="1:20">
      <c r="A95" s="4">
        <v>91</v>
      </c>
      <c r="B95" s="17"/>
      <c r="C95" s="18"/>
      <c r="D95" s="18"/>
      <c r="E95" s="19"/>
      <c r="F95" s="48"/>
      <c r="G95" s="19"/>
      <c r="H95" s="19"/>
      <c r="I95" s="57">
        <f t="shared" si="1"/>
        <v>0</v>
      </c>
      <c r="J95" s="18"/>
      <c r="K95" s="18"/>
      <c r="L95" s="18"/>
      <c r="M95" s="18"/>
      <c r="N95" s="18"/>
      <c r="O95" s="18"/>
      <c r="P95" s="24"/>
      <c r="Q95" s="18"/>
      <c r="R95" s="18"/>
      <c r="S95" s="18"/>
      <c r="T95" s="18"/>
    </row>
    <row r="96" spans="1:20">
      <c r="A96" s="4">
        <v>92</v>
      </c>
      <c r="B96" s="17"/>
      <c r="C96" s="18"/>
      <c r="D96" s="18"/>
      <c r="E96" s="19"/>
      <c r="F96" s="18"/>
      <c r="G96" s="19"/>
      <c r="H96" s="19"/>
      <c r="I96" s="57">
        <f t="shared" si="1"/>
        <v>0</v>
      </c>
      <c r="J96" s="18"/>
      <c r="K96" s="18"/>
      <c r="L96" s="18"/>
      <c r="M96" s="18"/>
      <c r="N96" s="18"/>
      <c r="O96" s="18"/>
      <c r="P96" s="24"/>
      <c r="Q96" s="18"/>
      <c r="R96" s="18"/>
      <c r="S96" s="18"/>
      <c r="T96" s="18"/>
    </row>
    <row r="97" spans="1:20">
      <c r="A97" s="4">
        <v>93</v>
      </c>
      <c r="B97" s="17"/>
      <c r="C97" s="18"/>
      <c r="D97" s="18"/>
      <c r="E97" s="19"/>
      <c r="F97" s="18"/>
      <c r="G97" s="19"/>
      <c r="H97" s="19"/>
      <c r="I97" s="57">
        <f t="shared" si="1"/>
        <v>0</v>
      </c>
      <c r="J97" s="18"/>
      <c r="K97" s="18"/>
      <c r="L97" s="18"/>
      <c r="M97" s="18"/>
      <c r="N97" s="18"/>
      <c r="O97" s="18"/>
      <c r="P97" s="24"/>
      <c r="Q97" s="18"/>
      <c r="R97" s="18"/>
      <c r="S97" s="18"/>
      <c r="T97" s="18"/>
    </row>
    <row r="98" spans="1:20">
      <c r="A98" s="4">
        <v>94</v>
      </c>
      <c r="B98" s="17"/>
      <c r="C98" s="18"/>
      <c r="D98" s="18"/>
      <c r="E98" s="19"/>
      <c r="F98" s="18"/>
      <c r="G98" s="19"/>
      <c r="H98" s="19"/>
      <c r="I98" s="57">
        <f t="shared" si="1"/>
        <v>0</v>
      </c>
      <c r="J98" s="18"/>
      <c r="K98" s="18"/>
      <c r="L98" s="18"/>
      <c r="M98" s="18"/>
      <c r="N98" s="18"/>
      <c r="O98" s="18"/>
      <c r="P98" s="24"/>
      <c r="Q98" s="18"/>
      <c r="R98" s="18"/>
      <c r="S98" s="18"/>
      <c r="T98" s="18"/>
    </row>
    <row r="99" spans="1:20">
      <c r="A99" s="4">
        <v>95</v>
      </c>
      <c r="B99" s="17"/>
      <c r="C99" s="18"/>
      <c r="D99" s="18"/>
      <c r="E99" s="19"/>
      <c r="F99" s="18"/>
      <c r="G99" s="19"/>
      <c r="H99" s="19"/>
      <c r="I99" s="57">
        <f t="shared" si="1"/>
        <v>0</v>
      </c>
      <c r="J99" s="18"/>
      <c r="K99" s="18"/>
      <c r="L99" s="18"/>
      <c r="M99" s="18"/>
      <c r="N99" s="18"/>
      <c r="O99" s="18"/>
      <c r="P99" s="24"/>
      <c r="Q99" s="18"/>
      <c r="R99" s="18"/>
      <c r="S99" s="18"/>
      <c r="T99" s="18"/>
    </row>
    <row r="100" spans="1:20">
      <c r="A100" s="4">
        <v>96</v>
      </c>
      <c r="B100" s="17"/>
      <c r="C100" s="18"/>
      <c r="D100" s="18"/>
      <c r="E100" s="19"/>
      <c r="F100" s="18"/>
      <c r="G100" s="19"/>
      <c r="H100" s="19"/>
      <c r="I100" s="57">
        <f t="shared" si="1"/>
        <v>0</v>
      </c>
      <c r="J100" s="18"/>
      <c r="K100" s="18"/>
      <c r="L100" s="18"/>
      <c r="M100" s="18"/>
      <c r="N100" s="18"/>
      <c r="O100" s="18"/>
      <c r="P100" s="24"/>
      <c r="Q100" s="18"/>
      <c r="R100" s="18"/>
      <c r="S100" s="18"/>
      <c r="T100" s="18"/>
    </row>
    <row r="101" spans="1:20">
      <c r="A101" s="4">
        <v>97</v>
      </c>
      <c r="B101" s="17"/>
      <c r="C101" s="18"/>
      <c r="D101" s="18"/>
      <c r="E101" s="19"/>
      <c r="F101" s="18"/>
      <c r="G101" s="19"/>
      <c r="H101" s="19"/>
      <c r="I101" s="57">
        <f t="shared" si="1"/>
        <v>0</v>
      </c>
      <c r="J101" s="18"/>
      <c r="K101" s="18"/>
      <c r="L101" s="18"/>
      <c r="M101" s="18"/>
      <c r="N101" s="18"/>
      <c r="O101" s="18"/>
      <c r="P101" s="24"/>
      <c r="Q101" s="18"/>
      <c r="R101" s="18"/>
      <c r="S101" s="18"/>
      <c r="T101" s="18"/>
    </row>
    <row r="102" spans="1:20">
      <c r="A102" s="4">
        <v>98</v>
      </c>
      <c r="B102" s="17"/>
      <c r="C102" s="18"/>
      <c r="D102" s="18"/>
      <c r="E102" s="19"/>
      <c r="F102" s="18"/>
      <c r="G102" s="19"/>
      <c r="H102" s="19"/>
      <c r="I102" s="57">
        <f t="shared" si="1"/>
        <v>0</v>
      </c>
      <c r="J102" s="18"/>
      <c r="K102" s="18"/>
      <c r="L102" s="18"/>
      <c r="M102" s="18"/>
      <c r="N102" s="18"/>
      <c r="O102" s="18"/>
      <c r="P102" s="24"/>
      <c r="Q102" s="18"/>
      <c r="R102" s="18"/>
      <c r="S102" s="18"/>
      <c r="T102" s="18"/>
    </row>
    <row r="103" spans="1:20">
      <c r="A103" s="4">
        <v>99</v>
      </c>
      <c r="B103" s="17"/>
      <c r="C103" s="18"/>
      <c r="D103" s="18"/>
      <c r="E103" s="19"/>
      <c r="F103" s="18"/>
      <c r="G103" s="19"/>
      <c r="H103" s="19"/>
      <c r="I103" s="57">
        <f t="shared" si="1"/>
        <v>0</v>
      </c>
      <c r="J103" s="18"/>
      <c r="K103" s="18"/>
      <c r="L103" s="18"/>
      <c r="M103" s="18"/>
      <c r="N103" s="18"/>
      <c r="O103" s="18"/>
      <c r="P103" s="24"/>
      <c r="Q103" s="18"/>
      <c r="R103" s="18"/>
      <c r="S103" s="18"/>
      <c r="T103" s="18"/>
    </row>
    <row r="104" spans="1:20">
      <c r="A104" s="4">
        <v>100</v>
      </c>
      <c r="B104" s="17"/>
      <c r="C104" s="18"/>
      <c r="D104" s="18"/>
      <c r="E104" s="19"/>
      <c r="F104" s="18"/>
      <c r="G104" s="19"/>
      <c r="H104" s="19"/>
      <c r="I104" s="57">
        <f t="shared" si="1"/>
        <v>0</v>
      </c>
      <c r="J104" s="18"/>
      <c r="K104" s="18"/>
      <c r="L104" s="18"/>
      <c r="M104" s="18"/>
      <c r="N104" s="18"/>
      <c r="O104" s="18"/>
      <c r="P104" s="24"/>
      <c r="Q104" s="18"/>
      <c r="R104" s="18"/>
      <c r="S104" s="18"/>
      <c r="T104" s="18"/>
    </row>
    <row r="105" spans="1:20">
      <c r="A105" s="4">
        <v>101</v>
      </c>
      <c r="B105" s="17"/>
      <c r="C105" s="18"/>
      <c r="D105" s="18"/>
      <c r="E105" s="19"/>
      <c r="F105" s="18"/>
      <c r="G105" s="19"/>
      <c r="H105" s="19"/>
      <c r="I105" s="57">
        <f t="shared" si="1"/>
        <v>0</v>
      </c>
      <c r="J105" s="18"/>
      <c r="K105" s="18"/>
      <c r="L105" s="18"/>
      <c r="M105" s="18"/>
      <c r="N105" s="18"/>
      <c r="O105" s="18"/>
      <c r="P105" s="24"/>
      <c r="Q105" s="18"/>
      <c r="R105" s="18"/>
      <c r="S105" s="18"/>
      <c r="T105" s="18"/>
    </row>
    <row r="106" spans="1:20">
      <c r="A106" s="4">
        <v>102</v>
      </c>
      <c r="B106" s="17"/>
      <c r="C106" s="18"/>
      <c r="D106" s="18"/>
      <c r="E106" s="19"/>
      <c r="F106" s="18"/>
      <c r="G106" s="19"/>
      <c r="H106" s="19"/>
      <c r="I106" s="57">
        <f t="shared" si="1"/>
        <v>0</v>
      </c>
      <c r="J106" s="18"/>
      <c r="K106" s="18"/>
      <c r="L106" s="18"/>
      <c r="M106" s="18"/>
      <c r="N106" s="18"/>
      <c r="O106" s="18"/>
      <c r="P106" s="24"/>
      <c r="Q106" s="18"/>
      <c r="R106" s="18"/>
      <c r="S106" s="18"/>
      <c r="T106" s="18"/>
    </row>
    <row r="107" spans="1:20">
      <c r="A107" s="4">
        <v>103</v>
      </c>
      <c r="B107" s="17"/>
      <c r="C107" s="18"/>
      <c r="D107" s="18"/>
      <c r="E107" s="19"/>
      <c r="F107" s="18"/>
      <c r="G107" s="19"/>
      <c r="H107" s="19"/>
      <c r="I107" s="57">
        <f t="shared" si="1"/>
        <v>0</v>
      </c>
      <c r="J107" s="18"/>
      <c r="K107" s="18"/>
      <c r="L107" s="18"/>
      <c r="M107" s="18"/>
      <c r="N107" s="18"/>
      <c r="O107" s="18"/>
      <c r="P107" s="24"/>
      <c r="Q107" s="18"/>
      <c r="R107" s="18"/>
      <c r="S107" s="18"/>
      <c r="T107" s="18"/>
    </row>
    <row r="108" spans="1:20">
      <c r="A108" s="4">
        <v>104</v>
      </c>
      <c r="B108" s="17"/>
      <c r="C108" s="18"/>
      <c r="D108" s="18"/>
      <c r="E108" s="19"/>
      <c r="F108" s="18"/>
      <c r="G108" s="19"/>
      <c r="H108" s="19"/>
      <c r="I108" s="57">
        <f t="shared" si="1"/>
        <v>0</v>
      </c>
      <c r="J108" s="18"/>
      <c r="K108" s="18"/>
      <c r="L108" s="18"/>
      <c r="M108" s="18"/>
      <c r="N108" s="18"/>
      <c r="O108" s="18"/>
      <c r="P108" s="24"/>
      <c r="Q108" s="18"/>
      <c r="R108" s="18"/>
      <c r="S108" s="18"/>
      <c r="T108" s="18"/>
    </row>
    <row r="109" spans="1:20">
      <c r="A109" s="4">
        <v>105</v>
      </c>
      <c r="B109" s="17"/>
      <c r="C109" s="18"/>
      <c r="D109" s="18"/>
      <c r="E109" s="19"/>
      <c r="F109" s="18"/>
      <c r="G109" s="19"/>
      <c r="H109" s="19"/>
      <c r="I109" s="57">
        <f t="shared" si="1"/>
        <v>0</v>
      </c>
      <c r="J109" s="18"/>
      <c r="K109" s="18"/>
      <c r="L109" s="18"/>
      <c r="M109" s="18"/>
      <c r="N109" s="18"/>
      <c r="O109" s="18"/>
      <c r="P109" s="24"/>
      <c r="Q109" s="18"/>
      <c r="R109" s="18"/>
      <c r="S109" s="18"/>
      <c r="T109" s="18"/>
    </row>
    <row r="110" spans="1:20">
      <c r="A110" s="4">
        <v>106</v>
      </c>
      <c r="B110" s="17"/>
      <c r="C110" s="18"/>
      <c r="D110" s="18"/>
      <c r="E110" s="19"/>
      <c r="F110" s="18"/>
      <c r="G110" s="19"/>
      <c r="H110" s="19"/>
      <c r="I110" s="57">
        <f t="shared" si="1"/>
        <v>0</v>
      </c>
      <c r="J110" s="18"/>
      <c r="K110" s="18"/>
      <c r="L110" s="18"/>
      <c r="M110" s="18"/>
      <c r="N110" s="18"/>
      <c r="O110" s="18"/>
      <c r="P110" s="24"/>
      <c r="Q110" s="18"/>
      <c r="R110" s="18"/>
      <c r="S110" s="18"/>
      <c r="T110" s="18"/>
    </row>
    <row r="111" spans="1:20">
      <c r="A111" s="4">
        <v>107</v>
      </c>
      <c r="B111" s="17"/>
      <c r="C111" s="18"/>
      <c r="D111" s="18"/>
      <c r="E111" s="19"/>
      <c r="F111" s="18"/>
      <c r="G111" s="19"/>
      <c r="H111" s="19"/>
      <c r="I111" s="57">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57">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57">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57">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57">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57">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57">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57">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57">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57">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57">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57">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57">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57">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57">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57">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57">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57">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57">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57">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57">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57">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57">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57">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57">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57">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57">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57">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57">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57">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57">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57">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57">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57">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57">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57">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57">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57">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57">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57">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57">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57">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57">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57">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57">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57">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57">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57">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57">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57">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57">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57">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57">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57">
        <f t="shared" si="2"/>
        <v>0</v>
      </c>
      <c r="J164" s="18"/>
      <c r="K164" s="18"/>
      <c r="L164" s="18"/>
      <c r="M164" s="18"/>
      <c r="N164" s="18"/>
      <c r="O164" s="18"/>
      <c r="P164" s="24"/>
      <c r="Q164" s="18"/>
      <c r="R164" s="18"/>
      <c r="S164" s="18"/>
      <c r="T164" s="18"/>
    </row>
    <row r="165" spans="1:20">
      <c r="A165" s="21" t="s">
        <v>11</v>
      </c>
      <c r="B165" s="39"/>
      <c r="C165" s="21">
        <f>COUNTIFS(C5:C164,"*")</f>
        <v>67</v>
      </c>
      <c r="D165" s="21"/>
      <c r="E165" s="13"/>
      <c r="F165" s="21"/>
      <c r="G165" s="58">
        <f>SUM(G5:G164)</f>
        <v>4329</v>
      </c>
      <c r="H165" s="58">
        <f>SUM(H5:H164)</f>
        <v>4422</v>
      </c>
      <c r="I165" s="58">
        <f>SUM(I5:I164)</f>
        <v>8751</v>
      </c>
      <c r="J165" s="21"/>
      <c r="K165" s="21"/>
      <c r="L165" s="21"/>
      <c r="M165" s="21"/>
      <c r="N165" s="21"/>
      <c r="O165" s="21"/>
      <c r="P165" s="14"/>
      <c r="Q165" s="21"/>
      <c r="R165" s="21"/>
      <c r="S165" s="21"/>
      <c r="T165" s="12"/>
    </row>
    <row r="166" spans="1:20">
      <c r="A166" s="44" t="s">
        <v>62</v>
      </c>
      <c r="B166" s="10">
        <f>COUNTIF(B$5:B$164,"Team 1")</f>
        <v>34</v>
      </c>
      <c r="C166" s="44" t="s">
        <v>25</v>
      </c>
      <c r="D166" s="10">
        <f>COUNTIF(D5:D164,"Anganwadi")</f>
        <v>67</v>
      </c>
    </row>
    <row r="167" spans="1:20">
      <c r="A167" s="44" t="s">
        <v>63</v>
      </c>
      <c r="B167" s="10">
        <f>COUNTIF(B$6:B$164,"Team 2")</f>
        <v>33</v>
      </c>
      <c r="C167" s="44" t="s">
        <v>23</v>
      </c>
      <c r="D167" s="10">
        <f>COUNTIF(D5:D164,"School")</f>
        <v>0</v>
      </c>
    </row>
  </sheetData>
  <sheetProtection password="8527" sheet="1" objects="1" scenarios="1"/>
  <mergeCells count="21">
    <mergeCell ref="D3:D4"/>
    <mergeCell ref="E3:E4"/>
    <mergeCell ref="F3:F4"/>
    <mergeCell ref="G3:I3"/>
    <mergeCell ref="J3:J4"/>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s>
  <dataValidations count="3">
    <dataValidation type="list" allowBlank="1" showInputMessage="1" showErrorMessage="1" error="Please select type of institution from drop down list." sqref="D5:D10 D50:D55 D57:D164 D26:D31 D12:D17 D19:D24 D33:D41 D43:D48">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verticalDpi="0" r:id="rId1"/>
  <headerFooter>
    <oddFooter>&amp;CPages &amp;P of &amp;N</oddFooter>
  </headerFooter>
</worksheet>
</file>

<file path=xl/worksheets/sheet6.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5" activePane="bottomRight" state="frozen"/>
      <selection pane="topRight" activeCell="C1" sqref="C1"/>
      <selection pane="bottomLeft" activeCell="A5" sqref="A5"/>
      <selection pane="bottomRight" activeCell="E8" sqref="E8"/>
    </sheetView>
  </sheetViews>
  <sheetFormatPr defaultRowHeight="16.5"/>
  <cols>
    <col min="1" max="1" width="7.85546875"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8.5" customHeight="1">
      <c r="A1" s="163" t="s">
        <v>70</v>
      </c>
      <c r="B1" s="163"/>
      <c r="C1" s="163"/>
      <c r="D1" s="53"/>
      <c r="E1" s="53"/>
      <c r="F1" s="53"/>
      <c r="G1" s="53"/>
      <c r="H1" s="53"/>
      <c r="I1" s="53"/>
      <c r="J1" s="53"/>
      <c r="K1" s="53"/>
      <c r="L1" s="53"/>
      <c r="M1" s="53"/>
      <c r="N1" s="53"/>
      <c r="O1" s="53"/>
      <c r="P1" s="53"/>
      <c r="Q1" s="53"/>
      <c r="R1" s="53"/>
      <c r="S1" s="53"/>
    </row>
    <row r="2" spans="1:20">
      <c r="A2" s="159" t="s">
        <v>59</v>
      </c>
      <c r="B2" s="160"/>
      <c r="C2" s="160"/>
      <c r="D2" s="25">
        <v>43678</v>
      </c>
      <c r="E2" s="22"/>
      <c r="F2" s="22"/>
      <c r="G2" s="22"/>
      <c r="H2" s="22"/>
      <c r="I2" s="22"/>
      <c r="J2" s="22"/>
      <c r="K2" s="22"/>
      <c r="L2" s="22"/>
      <c r="M2" s="22"/>
      <c r="N2" s="22"/>
      <c r="O2" s="22"/>
      <c r="P2" s="22"/>
      <c r="Q2" s="22"/>
      <c r="R2" s="22"/>
      <c r="S2" s="22"/>
    </row>
    <row r="3" spans="1:20" ht="24" customHeight="1">
      <c r="A3" s="155" t="s">
        <v>14</v>
      </c>
      <c r="B3" s="157" t="s">
        <v>61</v>
      </c>
      <c r="C3" s="154" t="s">
        <v>7</v>
      </c>
      <c r="D3" s="154" t="s">
        <v>55</v>
      </c>
      <c r="E3" s="154" t="s">
        <v>16</v>
      </c>
      <c r="F3" s="161" t="s">
        <v>17</v>
      </c>
      <c r="G3" s="154" t="s">
        <v>8</v>
      </c>
      <c r="H3" s="154"/>
      <c r="I3" s="154"/>
      <c r="J3" s="154" t="s">
        <v>31</v>
      </c>
      <c r="K3" s="157" t="s">
        <v>33</v>
      </c>
      <c r="L3" s="157" t="s">
        <v>50</v>
      </c>
      <c r="M3" s="157" t="s">
        <v>51</v>
      </c>
      <c r="N3" s="157" t="s">
        <v>34</v>
      </c>
      <c r="O3" s="157" t="s">
        <v>35</v>
      </c>
      <c r="P3" s="155" t="s">
        <v>54</v>
      </c>
      <c r="Q3" s="154" t="s">
        <v>52</v>
      </c>
      <c r="R3" s="154" t="s">
        <v>32</v>
      </c>
      <c r="S3" s="154" t="s">
        <v>53</v>
      </c>
      <c r="T3" s="154" t="s">
        <v>13</v>
      </c>
    </row>
    <row r="4" spans="1:20" ht="25.5" customHeight="1">
      <c r="A4" s="155"/>
      <c r="B4" s="162"/>
      <c r="C4" s="154"/>
      <c r="D4" s="154"/>
      <c r="E4" s="154"/>
      <c r="F4" s="161"/>
      <c r="G4" s="23" t="s">
        <v>9</v>
      </c>
      <c r="H4" s="23" t="s">
        <v>10</v>
      </c>
      <c r="I4" s="23" t="s">
        <v>11</v>
      </c>
      <c r="J4" s="154"/>
      <c r="K4" s="158"/>
      <c r="L4" s="158"/>
      <c r="M4" s="158"/>
      <c r="N4" s="158"/>
      <c r="O4" s="158"/>
      <c r="P4" s="155"/>
      <c r="Q4" s="155"/>
      <c r="R4" s="154"/>
      <c r="S4" s="154"/>
      <c r="T4" s="154"/>
    </row>
    <row r="5" spans="1:20">
      <c r="A5" s="4">
        <v>1</v>
      </c>
      <c r="B5" s="62" t="s">
        <v>63</v>
      </c>
      <c r="C5" s="63" t="s">
        <v>666</v>
      </c>
      <c r="D5" s="64" t="s">
        <v>25</v>
      </c>
      <c r="E5" s="65">
        <v>3</v>
      </c>
      <c r="F5" s="65"/>
      <c r="G5" s="66">
        <v>65</v>
      </c>
      <c r="H5" s="66">
        <v>95</v>
      </c>
      <c r="I5" s="57">
        <f>SUM(G5:H5)</f>
        <v>160</v>
      </c>
      <c r="J5" s="62" t="s">
        <v>749</v>
      </c>
      <c r="K5" s="68" t="s">
        <v>620</v>
      </c>
      <c r="L5" s="68" t="s">
        <v>621</v>
      </c>
      <c r="M5" s="99">
        <v>9707458909</v>
      </c>
      <c r="N5" s="99" t="s">
        <v>750</v>
      </c>
      <c r="O5" s="99">
        <v>9678801187</v>
      </c>
      <c r="P5" s="24">
        <v>43678</v>
      </c>
      <c r="Q5" s="18" t="s">
        <v>112</v>
      </c>
      <c r="R5" s="18">
        <v>57</v>
      </c>
      <c r="S5" s="18" t="s">
        <v>78</v>
      </c>
      <c r="T5" s="18"/>
    </row>
    <row r="6" spans="1:20" ht="31.5">
      <c r="A6" s="4">
        <v>2</v>
      </c>
      <c r="B6" s="86" t="s">
        <v>63</v>
      </c>
      <c r="C6" s="72" t="s">
        <v>667</v>
      </c>
      <c r="D6" s="72" t="s">
        <v>89</v>
      </c>
      <c r="E6" s="73" t="s">
        <v>668</v>
      </c>
      <c r="F6" s="73" t="s">
        <v>91</v>
      </c>
      <c r="G6" s="72">
        <v>74</v>
      </c>
      <c r="H6" s="72">
        <v>65</v>
      </c>
      <c r="I6" s="57">
        <f t="shared" ref="I6:I69" si="0">SUM(G6:H6)</f>
        <v>139</v>
      </c>
      <c r="J6" s="74" t="s">
        <v>751</v>
      </c>
      <c r="K6" s="68" t="s">
        <v>324</v>
      </c>
      <c r="L6" s="68" t="s">
        <v>509</v>
      </c>
      <c r="M6" s="68">
        <v>9401980002</v>
      </c>
      <c r="N6" s="68" t="s">
        <v>369</v>
      </c>
      <c r="O6" s="68"/>
      <c r="P6" s="24">
        <v>43678</v>
      </c>
      <c r="Q6" s="18" t="s">
        <v>112</v>
      </c>
      <c r="R6" s="18">
        <v>33</v>
      </c>
      <c r="S6" s="18" t="s">
        <v>78</v>
      </c>
      <c r="T6" s="18"/>
    </row>
    <row r="7" spans="1:20" ht="31.5">
      <c r="A7" s="4">
        <v>3</v>
      </c>
      <c r="B7" s="62" t="s">
        <v>62</v>
      </c>
      <c r="C7" s="72" t="s">
        <v>669</v>
      </c>
      <c r="D7" s="72" t="s">
        <v>89</v>
      </c>
      <c r="E7" s="73" t="s">
        <v>670</v>
      </c>
      <c r="F7" s="73" t="s">
        <v>135</v>
      </c>
      <c r="G7" s="72">
        <v>212</v>
      </c>
      <c r="H7" s="72">
        <v>172</v>
      </c>
      <c r="I7" s="57">
        <f t="shared" si="0"/>
        <v>384</v>
      </c>
      <c r="J7" s="74" t="s">
        <v>752</v>
      </c>
      <c r="K7" s="68" t="s">
        <v>324</v>
      </c>
      <c r="L7" s="68" t="s">
        <v>325</v>
      </c>
      <c r="M7" s="68">
        <v>9435966889</v>
      </c>
      <c r="N7" s="68" t="s">
        <v>326</v>
      </c>
      <c r="O7" s="68">
        <v>7896390417</v>
      </c>
      <c r="P7" s="24">
        <v>43679</v>
      </c>
      <c r="Q7" s="18" t="s">
        <v>121</v>
      </c>
      <c r="R7" s="18">
        <v>33</v>
      </c>
      <c r="S7" s="18" t="s">
        <v>78</v>
      </c>
      <c r="T7" s="18"/>
    </row>
    <row r="8" spans="1:20" ht="31.5">
      <c r="A8" s="4">
        <v>4</v>
      </c>
      <c r="B8" s="86" t="s">
        <v>63</v>
      </c>
      <c r="C8" s="72" t="s">
        <v>669</v>
      </c>
      <c r="D8" s="72" t="s">
        <v>89</v>
      </c>
      <c r="E8" s="73" t="s">
        <v>670</v>
      </c>
      <c r="F8" s="73" t="s">
        <v>135</v>
      </c>
      <c r="G8" s="72">
        <v>212</v>
      </c>
      <c r="H8" s="72">
        <v>172</v>
      </c>
      <c r="I8" s="57">
        <f t="shared" si="0"/>
        <v>384</v>
      </c>
      <c r="J8" s="74" t="s">
        <v>752</v>
      </c>
      <c r="K8" s="68" t="s">
        <v>324</v>
      </c>
      <c r="L8" s="68" t="s">
        <v>325</v>
      </c>
      <c r="M8" s="68">
        <v>9435966889</v>
      </c>
      <c r="N8" s="68" t="s">
        <v>326</v>
      </c>
      <c r="O8" s="68">
        <v>7896390417</v>
      </c>
      <c r="P8" s="24">
        <v>43679</v>
      </c>
      <c r="Q8" s="18" t="s">
        <v>121</v>
      </c>
      <c r="R8" s="18">
        <v>33</v>
      </c>
      <c r="S8" s="18" t="s">
        <v>78</v>
      </c>
      <c r="T8" s="18"/>
    </row>
    <row r="9" spans="1:20">
      <c r="A9" s="4">
        <v>5</v>
      </c>
      <c r="B9" s="62" t="s">
        <v>62</v>
      </c>
      <c r="C9" s="63" t="s">
        <v>671</v>
      </c>
      <c r="D9" s="64" t="s">
        <v>25</v>
      </c>
      <c r="E9" s="65">
        <v>53</v>
      </c>
      <c r="F9" s="65"/>
      <c r="G9" s="19">
        <v>68</v>
      </c>
      <c r="H9" s="19">
        <v>69</v>
      </c>
      <c r="I9" s="57">
        <f t="shared" si="0"/>
        <v>137</v>
      </c>
      <c r="J9" s="62">
        <v>9678856804</v>
      </c>
      <c r="K9" s="68" t="s">
        <v>99</v>
      </c>
      <c r="L9" s="68" t="s">
        <v>100</v>
      </c>
      <c r="M9" s="68">
        <v>9435721298</v>
      </c>
      <c r="N9" s="68" t="s">
        <v>101</v>
      </c>
      <c r="O9" s="68">
        <v>9678658896</v>
      </c>
      <c r="P9" s="24">
        <v>43680</v>
      </c>
      <c r="Q9" s="18" t="s">
        <v>128</v>
      </c>
      <c r="R9" s="18">
        <v>73</v>
      </c>
      <c r="S9" s="18" t="s">
        <v>78</v>
      </c>
      <c r="T9" s="18"/>
    </row>
    <row r="10" spans="1:20" ht="31.5">
      <c r="A10" s="4">
        <v>6</v>
      </c>
      <c r="B10" s="86" t="s">
        <v>63</v>
      </c>
      <c r="C10" s="72" t="s">
        <v>672</v>
      </c>
      <c r="D10" s="72" t="s">
        <v>89</v>
      </c>
      <c r="E10" s="73" t="s">
        <v>673</v>
      </c>
      <c r="F10" s="73" t="s">
        <v>91</v>
      </c>
      <c r="G10" s="72">
        <v>107</v>
      </c>
      <c r="H10" s="72">
        <v>96</v>
      </c>
      <c r="I10" s="57">
        <f t="shared" si="0"/>
        <v>203</v>
      </c>
      <c r="J10" s="74" t="s">
        <v>753</v>
      </c>
      <c r="K10" s="68" t="s">
        <v>324</v>
      </c>
      <c r="L10" s="68" t="s">
        <v>325</v>
      </c>
      <c r="M10" s="68">
        <v>9435966889</v>
      </c>
      <c r="N10" s="68" t="s">
        <v>754</v>
      </c>
      <c r="O10" s="68">
        <v>9859173636</v>
      </c>
      <c r="P10" s="24">
        <v>43680</v>
      </c>
      <c r="Q10" s="18" t="s">
        <v>128</v>
      </c>
      <c r="R10" s="18">
        <v>28</v>
      </c>
      <c r="S10" s="18" t="s">
        <v>78</v>
      </c>
      <c r="T10" s="18"/>
    </row>
    <row r="11" spans="1:20">
      <c r="A11" s="4">
        <v>7</v>
      </c>
      <c r="B11" s="62" t="s">
        <v>62</v>
      </c>
      <c r="C11" s="63" t="s">
        <v>674</v>
      </c>
      <c r="D11" s="64" t="s">
        <v>25</v>
      </c>
      <c r="E11" s="65">
        <v>208</v>
      </c>
      <c r="F11" s="65"/>
      <c r="G11" s="66">
        <v>54</v>
      </c>
      <c r="H11" s="66">
        <v>56</v>
      </c>
      <c r="I11" s="57">
        <f t="shared" si="0"/>
        <v>110</v>
      </c>
      <c r="J11" s="62" t="s">
        <v>755</v>
      </c>
      <c r="K11" s="68" t="s">
        <v>356</v>
      </c>
      <c r="L11" s="68" t="s">
        <v>357</v>
      </c>
      <c r="M11" s="68">
        <v>7399034604</v>
      </c>
      <c r="N11" s="68" t="s">
        <v>201</v>
      </c>
      <c r="O11" s="68">
        <v>8011869051</v>
      </c>
      <c r="P11" s="24">
        <v>43682</v>
      </c>
      <c r="Q11" s="18" t="s">
        <v>77</v>
      </c>
      <c r="R11" s="18">
        <v>31</v>
      </c>
      <c r="S11" s="18" t="s">
        <v>78</v>
      </c>
      <c r="T11" s="18"/>
    </row>
    <row r="12" spans="1:20" ht="31.5">
      <c r="A12" s="4">
        <v>8</v>
      </c>
      <c r="B12" s="86" t="s">
        <v>63</v>
      </c>
      <c r="C12" s="72" t="s">
        <v>675</v>
      </c>
      <c r="D12" s="72" t="s">
        <v>89</v>
      </c>
      <c r="E12" s="73" t="s">
        <v>676</v>
      </c>
      <c r="F12" s="73" t="s">
        <v>131</v>
      </c>
      <c r="G12" s="72">
        <v>0</v>
      </c>
      <c r="H12" s="72">
        <v>102</v>
      </c>
      <c r="I12" s="57">
        <f t="shared" si="0"/>
        <v>102</v>
      </c>
      <c r="J12" s="74"/>
      <c r="K12" s="68" t="s">
        <v>324</v>
      </c>
      <c r="L12" s="68" t="s">
        <v>325</v>
      </c>
      <c r="M12" s="68">
        <v>9435966889</v>
      </c>
      <c r="N12" s="68" t="s">
        <v>326</v>
      </c>
      <c r="O12" s="68">
        <v>7896390417</v>
      </c>
      <c r="P12" s="24">
        <v>43682</v>
      </c>
      <c r="Q12" s="18" t="s">
        <v>77</v>
      </c>
      <c r="R12" s="18">
        <v>32</v>
      </c>
      <c r="S12" s="18" t="s">
        <v>78</v>
      </c>
      <c r="T12" s="18"/>
    </row>
    <row r="13" spans="1:20">
      <c r="A13" s="4">
        <v>9</v>
      </c>
      <c r="B13" s="86" t="s">
        <v>63</v>
      </c>
      <c r="C13" s="63" t="s">
        <v>594</v>
      </c>
      <c r="D13" s="64" t="s">
        <v>25</v>
      </c>
      <c r="E13" s="65">
        <v>8</v>
      </c>
      <c r="F13" s="65"/>
      <c r="G13" s="66">
        <v>67</v>
      </c>
      <c r="H13" s="66">
        <v>55</v>
      </c>
      <c r="I13" s="57">
        <f t="shared" si="0"/>
        <v>122</v>
      </c>
      <c r="J13" s="62" t="s">
        <v>756</v>
      </c>
      <c r="K13" s="68" t="s">
        <v>620</v>
      </c>
      <c r="L13" s="68" t="s">
        <v>621</v>
      </c>
      <c r="M13" s="68">
        <v>9707458909</v>
      </c>
      <c r="N13" s="68" t="s">
        <v>657</v>
      </c>
      <c r="O13" s="68">
        <v>9954181824</v>
      </c>
      <c r="P13" s="24">
        <v>43682</v>
      </c>
      <c r="Q13" s="18" t="s">
        <v>77</v>
      </c>
      <c r="R13" s="18">
        <v>56</v>
      </c>
      <c r="S13" s="18" t="s">
        <v>78</v>
      </c>
      <c r="T13" s="18"/>
    </row>
    <row r="14" spans="1:20">
      <c r="A14" s="4">
        <v>10</v>
      </c>
      <c r="B14" s="62" t="s">
        <v>62</v>
      </c>
      <c r="C14" s="69" t="s">
        <v>677</v>
      </c>
      <c r="D14" s="64" t="s">
        <v>25</v>
      </c>
      <c r="E14" s="70">
        <v>200</v>
      </c>
      <c r="F14" s="70"/>
      <c r="G14" s="19">
        <v>19</v>
      </c>
      <c r="H14" s="19">
        <v>23</v>
      </c>
      <c r="I14" s="57">
        <f t="shared" si="0"/>
        <v>42</v>
      </c>
      <c r="J14" s="71">
        <v>7896554910</v>
      </c>
      <c r="K14" s="77" t="s">
        <v>136</v>
      </c>
      <c r="L14" s="62" t="s">
        <v>150</v>
      </c>
      <c r="M14" s="62">
        <v>9706903241</v>
      </c>
      <c r="N14" s="79" t="s">
        <v>663</v>
      </c>
      <c r="O14" s="82">
        <v>7896444532</v>
      </c>
      <c r="P14" s="24">
        <v>43683</v>
      </c>
      <c r="Q14" s="18" t="s">
        <v>87</v>
      </c>
      <c r="R14" s="18">
        <v>52</v>
      </c>
      <c r="S14" s="18" t="s">
        <v>78</v>
      </c>
      <c r="T14" s="18"/>
    </row>
    <row r="15" spans="1:20">
      <c r="A15" s="4">
        <v>11</v>
      </c>
      <c r="B15" s="62" t="s">
        <v>62</v>
      </c>
      <c r="C15" s="69" t="s">
        <v>678</v>
      </c>
      <c r="D15" s="64" t="s">
        <v>25</v>
      </c>
      <c r="E15" s="70">
        <v>196</v>
      </c>
      <c r="F15" s="70"/>
      <c r="G15" s="19">
        <v>32</v>
      </c>
      <c r="H15" s="19">
        <v>23</v>
      </c>
      <c r="I15" s="57">
        <f t="shared" si="0"/>
        <v>55</v>
      </c>
      <c r="J15" s="71">
        <v>8404076287</v>
      </c>
      <c r="K15" s="77" t="s">
        <v>136</v>
      </c>
      <c r="L15" s="62" t="s">
        <v>150</v>
      </c>
      <c r="M15" s="62">
        <v>9706903241</v>
      </c>
      <c r="N15" s="79" t="s">
        <v>151</v>
      </c>
      <c r="O15" s="82">
        <v>8876853995</v>
      </c>
      <c r="P15" s="24">
        <v>43683</v>
      </c>
      <c r="Q15" s="18" t="s">
        <v>87</v>
      </c>
      <c r="R15" s="18">
        <v>52</v>
      </c>
      <c r="S15" s="18" t="s">
        <v>78</v>
      </c>
      <c r="T15" s="18"/>
    </row>
    <row r="16" spans="1:20">
      <c r="A16" s="4">
        <v>12</v>
      </c>
      <c r="B16" s="86" t="s">
        <v>63</v>
      </c>
      <c r="C16" s="69" t="s">
        <v>679</v>
      </c>
      <c r="D16" s="64" t="s">
        <v>25</v>
      </c>
      <c r="E16" s="70">
        <v>27</v>
      </c>
      <c r="F16" s="70"/>
      <c r="G16" s="70">
        <v>65</v>
      </c>
      <c r="H16" s="70">
        <v>73</v>
      </c>
      <c r="I16" s="57">
        <f t="shared" si="0"/>
        <v>138</v>
      </c>
      <c r="J16" s="62">
        <v>6000415360</v>
      </c>
      <c r="K16" s="68" t="s">
        <v>496</v>
      </c>
      <c r="L16" s="68" t="s">
        <v>497</v>
      </c>
      <c r="M16" s="68">
        <v>8011172481</v>
      </c>
      <c r="N16" s="68" t="s">
        <v>498</v>
      </c>
      <c r="O16" s="68">
        <v>9577303671</v>
      </c>
      <c r="P16" s="24">
        <v>43683</v>
      </c>
      <c r="Q16" s="18" t="s">
        <v>87</v>
      </c>
      <c r="R16" s="18">
        <v>56</v>
      </c>
      <c r="S16" s="18" t="s">
        <v>78</v>
      </c>
      <c r="T16" s="18"/>
    </row>
    <row r="17" spans="1:20">
      <c r="A17" s="4">
        <v>13</v>
      </c>
      <c r="B17" s="86" t="s">
        <v>63</v>
      </c>
      <c r="C17" s="69" t="s">
        <v>679</v>
      </c>
      <c r="D17" s="64" t="s">
        <v>25</v>
      </c>
      <c r="E17" s="70">
        <v>100</v>
      </c>
      <c r="F17" s="70"/>
      <c r="G17" s="70">
        <v>61</v>
      </c>
      <c r="H17" s="70">
        <v>72</v>
      </c>
      <c r="I17" s="57">
        <f t="shared" si="0"/>
        <v>133</v>
      </c>
      <c r="J17" s="62">
        <v>8876612513</v>
      </c>
      <c r="K17" s="68" t="s">
        <v>496</v>
      </c>
      <c r="L17" s="68" t="s">
        <v>757</v>
      </c>
      <c r="M17" s="68">
        <v>9401410907</v>
      </c>
      <c r="N17" s="68" t="s">
        <v>758</v>
      </c>
      <c r="O17" s="68">
        <v>7399345106</v>
      </c>
      <c r="P17" s="24">
        <v>43683</v>
      </c>
      <c r="Q17" s="18" t="s">
        <v>87</v>
      </c>
      <c r="R17" s="18">
        <v>56</v>
      </c>
      <c r="S17" s="18" t="s">
        <v>78</v>
      </c>
      <c r="T17" s="18"/>
    </row>
    <row r="18" spans="1:20">
      <c r="A18" s="4">
        <v>14</v>
      </c>
      <c r="B18" s="62" t="s">
        <v>62</v>
      </c>
      <c r="C18" s="63" t="s">
        <v>680</v>
      </c>
      <c r="D18" s="64" t="s">
        <v>25</v>
      </c>
      <c r="E18" s="65">
        <v>65</v>
      </c>
      <c r="F18" s="65"/>
      <c r="G18" s="19">
        <v>58</v>
      </c>
      <c r="H18" s="19">
        <v>87</v>
      </c>
      <c r="I18" s="57">
        <f t="shared" si="0"/>
        <v>145</v>
      </c>
      <c r="J18" s="62">
        <v>9508850071</v>
      </c>
      <c r="K18" s="68" t="s">
        <v>623</v>
      </c>
      <c r="L18" s="68" t="s">
        <v>624</v>
      </c>
      <c r="M18" s="68">
        <v>9435327943</v>
      </c>
      <c r="N18" s="68" t="s">
        <v>759</v>
      </c>
      <c r="O18" s="68">
        <v>8811861636</v>
      </c>
      <c r="P18" s="24">
        <v>43684</v>
      </c>
      <c r="Q18" s="18" t="s">
        <v>102</v>
      </c>
      <c r="R18" s="18">
        <v>57</v>
      </c>
      <c r="S18" s="18" t="s">
        <v>78</v>
      </c>
      <c r="T18" s="18"/>
    </row>
    <row r="19" spans="1:20" ht="47.25">
      <c r="A19" s="4">
        <v>15</v>
      </c>
      <c r="B19" s="86" t="s">
        <v>63</v>
      </c>
      <c r="C19" s="72" t="s">
        <v>681</v>
      </c>
      <c r="D19" s="72" t="s">
        <v>89</v>
      </c>
      <c r="E19" s="73" t="s">
        <v>682</v>
      </c>
      <c r="F19" s="73" t="s">
        <v>91</v>
      </c>
      <c r="G19" s="72">
        <v>135</v>
      </c>
      <c r="H19" s="72">
        <v>112</v>
      </c>
      <c r="I19" s="57">
        <f t="shared" si="0"/>
        <v>247</v>
      </c>
      <c r="J19" s="74" t="s">
        <v>760</v>
      </c>
      <c r="K19" s="68" t="s">
        <v>93</v>
      </c>
      <c r="L19" s="68" t="s">
        <v>94</v>
      </c>
      <c r="M19" s="68">
        <v>8486902405</v>
      </c>
      <c r="N19" s="68" t="s">
        <v>522</v>
      </c>
      <c r="O19" s="68">
        <v>9854819285</v>
      </c>
      <c r="P19" s="24">
        <v>43684</v>
      </c>
      <c r="Q19" s="18" t="s">
        <v>102</v>
      </c>
      <c r="R19" s="18">
        <v>58</v>
      </c>
      <c r="S19" s="18" t="s">
        <v>78</v>
      </c>
      <c r="T19" s="18"/>
    </row>
    <row r="20" spans="1:20" ht="47.25">
      <c r="A20" s="4">
        <v>16</v>
      </c>
      <c r="B20" s="86" t="s">
        <v>63</v>
      </c>
      <c r="C20" s="72" t="s">
        <v>683</v>
      </c>
      <c r="D20" s="72" t="s">
        <v>89</v>
      </c>
      <c r="E20" s="73" t="s">
        <v>684</v>
      </c>
      <c r="F20" s="73" t="s">
        <v>91</v>
      </c>
      <c r="G20" s="72">
        <v>52</v>
      </c>
      <c r="H20" s="72">
        <v>37</v>
      </c>
      <c r="I20" s="57">
        <f t="shared" si="0"/>
        <v>89</v>
      </c>
      <c r="J20" s="74">
        <v>7637049226</v>
      </c>
      <c r="K20" s="68" t="s">
        <v>118</v>
      </c>
      <c r="L20" s="68" t="s">
        <v>119</v>
      </c>
      <c r="M20" s="68">
        <v>8761920679</v>
      </c>
      <c r="N20" s="68" t="s">
        <v>525</v>
      </c>
      <c r="O20" s="68">
        <v>9613229574</v>
      </c>
      <c r="P20" s="24">
        <v>43685</v>
      </c>
      <c r="Q20" s="18" t="s">
        <v>112</v>
      </c>
      <c r="R20" s="18">
        <v>7</v>
      </c>
      <c r="S20" s="18" t="s">
        <v>78</v>
      </c>
      <c r="T20" s="18"/>
    </row>
    <row r="21" spans="1:20" ht="31.5">
      <c r="A21" s="4">
        <v>17</v>
      </c>
      <c r="B21" s="86" t="s">
        <v>63</v>
      </c>
      <c r="C21" s="72" t="s">
        <v>685</v>
      </c>
      <c r="D21" s="72" t="s">
        <v>89</v>
      </c>
      <c r="E21" s="73" t="s">
        <v>686</v>
      </c>
      <c r="F21" s="73" t="s">
        <v>91</v>
      </c>
      <c r="G21" s="72">
        <v>55</v>
      </c>
      <c r="H21" s="72">
        <v>40</v>
      </c>
      <c r="I21" s="57">
        <f t="shared" si="0"/>
        <v>95</v>
      </c>
      <c r="J21" s="74" t="s">
        <v>761</v>
      </c>
      <c r="K21" s="68" t="s">
        <v>118</v>
      </c>
      <c r="L21" s="68" t="s">
        <v>354</v>
      </c>
      <c r="M21" s="68">
        <v>9508795256</v>
      </c>
      <c r="N21" s="68" t="s">
        <v>762</v>
      </c>
      <c r="O21" s="68">
        <v>7399263749</v>
      </c>
      <c r="P21" s="24">
        <v>43685</v>
      </c>
      <c r="Q21" s="18" t="s">
        <v>112</v>
      </c>
      <c r="R21" s="18">
        <v>7</v>
      </c>
      <c r="S21" s="18" t="s">
        <v>78</v>
      </c>
      <c r="T21" s="18"/>
    </row>
    <row r="22" spans="1:20" ht="31.5">
      <c r="A22" s="4">
        <v>18</v>
      </c>
      <c r="B22" s="86" t="s">
        <v>62</v>
      </c>
      <c r="C22" s="72" t="s">
        <v>687</v>
      </c>
      <c r="D22" s="72" t="s">
        <v>89</v>
      </c>
      <c r="E22" s="73" t="s">
        <v>688</v>
      </c>
      <c r="F22" s="73" t="s">
        <v>178</v>
      </c>
      <c r="G22" s="72">
        <v>58</v>
      </c>
      <c r="H22" s="72">
        <v>52</v>
      </c>
      <c r="I22" s="57">
        <f t="shared" si="0"/>
        <v>110</v>
      </c>
      <c r="J22" s="74" t="s">
        <v>763</v>
      </c>
      <c r="K22" s="68" t="s">
        <v>109</v>
      </c>
      <c r="L22" s="68" t="s">
        <v>110</v>
      </c>
      <c r="M22" s="66">
        <v>8822578906</v>
      </c>
      <c r="N22" s="68" t="s">
        <v>328</v>
      </c>
      <c r="O22" s="68">
        <v>9613970669</v>
      </c>
      <c r="P22" s="24">
        <v>43685</v>
      </c>
      <c r="Q22" s="18" t="s">
        <v>112</v>
      </c>
      <c r="R22" s="18">
        <v>2</v>
      </c>
      <c r="S22" s="18" t="s">
        <v>78</v>
      </c>
      <c r="T22" s="18"/>
    </row>
    <row r="23" spans="1:20" ht="94.5">
      <c r="A23" s="4">
        <v>19</v>
      </c>
      <c r="B23" s="62" t="s">
        <v>62</v>
      </c>
      <c r="C23" s="76" t="s">
        <v>689</v>
      </c>
      <c r="D23" s="72" t="s">
        <v>89</v>
      </c>
      <c r="E23" s="73" t="s">
        <v>690</v>
      </c>
      <c r="F23" s="73" t="s">
        <v>178</v>
      </c>
      <c r="G23" s="72">
        <v>59</v>
      </c>
      <c r="H23" s="72">
        <v>60</v>
      </c>
      <c r="I23" s="57">
        <f t="shared" si="0"/>
        <v>119</v>
      </c>
      <c r="J23" s="74" t="s">
        <v>764</v>
      </c>
      <c r="K23" s="77" t="s">
        <v>136</v>
      </c>
      <c r="L23" s="78" t="s">
        <v>359</v>
      </c>
      <c r="M23" s="78">
        <v>9957664311</v>
      </c>
      <c r="N23" s="79" t="s">
        <v>765</v>
      </c>
      <c r="O23" s="79">
        <v>9954048889</v>
      </c>
      <c r="P23" s="24">
        <v>43686</v>
      </c>
      <c r="Q23" s="18" t="s">
        <v>121</v>
      </c>
      <c r="R23" s="18">
        <v>33</v>
      </c>
      <c r="S23" s="18" t="s">
        <v>78</v>
      </c>
      <c r="T23" s="18"/>
    </row>
    <row r="24" spans="1:20">
      <c r="A24" s="4">
        <v>20</v>
      </c>
      <c r="B24" s="86" t="s">
        <v>63</v>
      </c>
      <c r="C24" s="69" t="s">
        <v>648</v>
      </c>
      <c r="D24" s="64" t="s">
        <v>25</v>
      </c>
      <c r="E24" s="70">
        <v>138</v>
      </c>
      <c r="F24" s="70"/>
      <c r="G24" s="70">
        <v>54</v>
      </c>
      <c r="H24" s="70">
        <v>56</v>
      </c>
      <c r="I24" s="57">
        <f t="shared" si="0"/>
        <v>110</v>
      </c>
      <c r="J24" s="62">
        <v>8471936832</v>
      </c>
      <c r="K24" s="68" t="s">
        <v>648</v>
      </c>
      <c r="L24" s="85" t="s">
        <v>649</v>
      </c>
      <c r="M24" s="66">
        <v>9957997040</v>
      </c>
      <c r="N24" s="68" t="s">
        <v>766</v>
      </c>
      <c r="O24" s="68">
        <v>9864232541</v>
      </c>
      <c r="P24" s="24">
        <v>43686</v>
      </c>
      <c r="Q24" s="18" t="s">
        <v>121</v>
      </c>
      <c r="R24" s="18">
        <v>37</v>
      </c>
      <c r="S24" s="18" t="s">
        <v>206</v>
      </c>
      <c r="T24" s="18"/>
    </row>
    <row r="25" spans="1:20">
      <c r="A25" s="4">
        <v>21</v>
      </c>
      <c r="B25" s="62" t="s">
        <v>63</v>
      </c>
      <c r="C25" s="63" t="s">
        <v>691</v>
      </c>
      <c r="D25" s="64" t="s">
        <v>25</v>
      </c>
      <c r="E25" s="65">
        <v>264</v>
      </c>
      <c r="F25" s="64"/>
      <c r="G25" s="19">
        <v>66</v>
      </c>
      <c r="H25" s="19">
        <v>51</v>
      </c>
      <c r="I25" s="57">
        <f t="shared" si="0"/>
        <v>117</v>
      </c>
      <c r="J25" s="62">
        <v>8812853920</v>
      </c>
      <c r="K25" s="68" t="s">
        <v>385</v>
      </c>
      <c r="L25" s="68" t="s">
        <v>386</v>
      </c>
      <c r="M25" s="68">
        <v>9954734139</v>
      </c>
      <c r="N25" s="68" t="s">
        <v>387</v>
      </c>
      <c r="O25" s="68">
        <v>8011033854</v>
      </c>
      <c r="P25" s="24">
        <v>43687</v>
      </c>
      <c r="Q25" s="18" t="s">
        <v>128</v>
      </c>
      <c r="R25" s="18">
        <v>11</v>
      </c>
      <c r="S25" s="18" t="s">
        <v>78</v>
      </c>
      <c r="T25" s="18"/>
    </row>
    <row r="26" spans="1:20" ht="31.5">
      <c r="A26" s="4">
        <v>22</v>
      </c>
      <c r="B26" s="62" t="s">
        <v>62</v>
      </c>
      <c r="C26" s="72" t="s">
        <v>692</v>
      </c>
      <c r="D26" s="72" t="s">
        <v>89</v>
      </c>
      <c r="E26" s="73" t="s">
        <v>693</v>
      </c>
      <c r="F26" s="73" t="s">
        <v>91</v>
      </c>
      <c r="G26" s="72">
        <v>63</v>
      </c>
      <c r="H26" s="72">
        <v>60</v>
      </c>
      <c r="I26" s="57">
        <f t="shared" si="0"/>
        <v>123</v>
      </c>
      <c r="J26" s="74" t="s">
        <v>767</v>
      </c>
      <c r="K26" s="77" t="s">
        <v>136</v>
      </c>
      <c r="L26" s="62" t="s">
        <v>150</v>
      </c>
      <c r="M26" s="62">
        <v>9706903241</v>
      </c>
      <c r="N26" s="79" t="s">
        <v>663</v>
      </c>
      <c r="O26" s="82">
        <v>7896444532</v>
      </c>
      <c r="P26" s="24">
        <v>43687</v>
      </c>
      <c r="Q26" s="18" t="s">
        <v>128</v>
      </c>
      <c r="R26" s="18">
        <v>53</v>
      </c>
      <c r="S26" s="18" t="s">
        <v>78</v>
      </c>
      <c r="T26" s="18"/>
    </row>
    <row r="27" spans="1:20" ht="63">
      <c r="A27" s="4">
        <v>23</v>
      </c>
      <c r="B27" s="62" t="s">
        <v>62</v>
      </c>
      <c r="C27" s="76" t="s">
        <v>694</v>
      </c>
      <c r="D27" s="72" t="s">
        <v>89</v>
      </c>
      <c r="E27" s="73" t="s">
        <v>695</v>
      </c>
      <c r="F27" s="73" t="s">
        <v>178</v>
      </c>
      <c r="G27" s="72">
        <v>178</v>
      </c>
      <c r="H27" s="72">
        <v>169</v>
      </c>
      <c r="I27" s="57">
        <f t="shared" si="0"/>
        <v>347</v>
      </c>
      <c r="J27" s="74"/>
      <c r="K27" s="77" t="s">
        <v>136</v>
      </c>
      <c r="L27" s="77" t="s">
        <v>530</v>
      </c>
      <c r="M27" s="78">
        <v>9954220274</v>
      </c>
      <c r="N27" s="79" t="s">
        <v>531</v>
      </c>
      <c r="O27" s="82">
        <v>8876454795</v>
      </c>
      <c r="P27" s="24">
        <v>43690</v>
      </c>
      <c r="Q27" s="18" t="s">
        <v>87</v>
      </c>
      <c r="R27" s="18">
        <v>53</v>
      </c>
      <c r="S27" s="18" t="s">
        <v>78</v>
      </c>
      <c r="T27" s="18"/>
    </row>
    <row r="28" spans="1:20" ht="63">
      <c r="A28" s="4">
        <v>24</v>
      </c>
      <c r="B28" s="86" t="s">
        <v>63</v>
      </c>
      <c r="C28" s="76" t="s">
        <v>694</v>
      </c>
      <c r="D28" s="72" t="s">
        <v>89</v>
      </c>
      <c r="E28" s="73" t="s">
        <v>695</v>
      </c>
      <c r="F28" s="73" t="s">
        <v>178</v>
      </c>
      <c r="G28" s="72">
        <v>178</v>
      </c>
      <c r="H28" s="72">
        <v>169</v>
      </c>
      <c r="I28" s="57">
        <f t="shared" si="0"/>
        <v>347</v>
      </c>
      <c r="J28" s="74"/>
      <c r="K28" s="77" t="s">
        <v>136</v>
      </c>
      <c r="L28" s="77" t="s">
        <v>530</v>
      </c>
      <c r="M28" s="78">
        <v>9954220274</v>
      </c>
      <c r="N28" s="79" t="s">
        <v>531</v>
      </c>
      <c r="O28" s="82">
        <v>8876454795</v>
      </c>
      <c r="P28" s="24">
        <v>43690</v>
      </c>
      <c r="Q28" s="18" t="s">
        <v>87</v>
      </c>
      <c r="R28" s="18">
        <v>53</v>
      </c>
      <c r="S28" s="18" t="s">
        <v>78</v>
      </c>
      <c r="T28" s="18"/>
    </row>
    <row r="29" spans="1:20" ht="31.5">
      <c r="A29" s="4">
        <v>25</v>
      </c>
      <c r="B29" s="62" t="s">
        <v>62</v>
      </c>
      <c r="C29" s="72" t="s">
        <v>696</v>
      </c>
      <c r="D29" s="72" t="s">
        <v>89</v>
      </c>
      <c r="E29" s="73" t="s">
        <v>697</v>
      </c>
      <c r="F29" s="73" t="s">
        <v>91</v>
      </c>
      <c r="G29" s="72">
        <v>64</v>
      </c>
      <c r="H29" s="72">
        <v>55</v>
      </c>
      <c r="I29" s="57">
        <f t="shared" si="0"/>
        <v>119</v>
      </c>
      <c r="J29" s="74" t="s">
        <v>768</v>
      </c>
      <c r="K29" s="68" t="s">
        <v>650</v>
      </c>
      <c r="L29" s="85" t="s">
        <v>651</v>
      </c>
      <c r="M29" s="66">
        <v>9508728809</v>
      </c>
      <c r="N29" s="68" t="s">
        <v>769</v>
      </c>
      <c r="O29" s="68">
        <v>9954062059</v>
      </c>
      <c r="P29" s="24">
        <v>43691</v>
      </c>
      <c r="Q29" s="18" t="s">
        <v>102</v>
      </c>
      <c r="R29" s="18">
        <v>9</v>
      </c>
      <c r="S29" s="18" t="s">
        <v>78</v>
      </c>
      <c r="T29" s="18"/>
    </row>
    <row r="30" spans="1:20" ht="47.25">
      <c r="A30" s="4">
        <v>26</v>
      </c>
      <c r="B30" s="62" t="s">
        <v>63</v>
      </c>
      <c r="C30" s="72" t="s">
        <v>698</v>
      </c>
      <c r="D30" s="72" t="s">
        <v>89</v>
      </c>
      <c r="E30" s="73" t="s">
        <v>699</v>
      </c>
      <c r="F30" s="73" t="s">
        <v>255</v>
      </c>
      <c r="G30" s="72">
        <v>65</v>
      </c>
      <c r="H30" s="72">
        <v>55</v>
      </c>
      <c r="I30" s="57">
        <f t="shared" si="0"/>
        <v>120</v>
      </c>
      <c r="J30" s="74" t="s">
        <v>770</v>
      </c>
      <c r="K30" s="68" t="s">
        <v>140</v>
      </c>
      <c r="L30" s="68" t="s">
        <v>194</v>
      </c>
      <c r="M30" s="68">
        <v>9864633738</v>
      </c>
      <c r="N30" s="68" t="s">
        <v>771</v>
      </c>
      <c r="O30" s="68">
        <v>9706552209</v>
      </c>
      <c r="P30" s="24">
        <v>43691</v>
      </c>
      <c r="Q30" s="18" t="s">
        <v>102</v>
      </c>
      <c r="R30" s="18">
        <v>32</v>
      </c>
      <c r="S30" s="18" t="s">
        <v>78</v>
      </c>
      <c r="T30" s="18"/>
    </row>
    <row r="31" spans="1:20">
      <c r="A31" s="4">
        <v>27</v>
      </c>
      <c r="B31" s="62" t="s">
        <v>62</v>
      </c>
      <c r="C31" s="63" t="s">
        <v>700</v>
      </c>
      <c r="D31" s="64" t="s">
        <v>25</v>
      </c>
      <c r="E31" s="65">
        <v>178</v>
      </c>
      <c r="F31" s="65"/>
      <c r="G31" s="19">
        <v>52</v>
      </c>
      <c r="H31" s="19">
        <v>67</v>
      </c>
      <c r="I31" s="57">
        <f t="shared" si="0"/>
        <v>119</v>
      </c>
      <c r="J31" s="62" t="s">
        <v>772</v>
      </c>
      <c r="K31" s="68" t="s">
        <v>627</v>
      </c>
      <c r="L31" s="68" t="s">
        <v>773</v>
      </c>
      <c r="M31" s="68">
        <v>9954831572</v>
      </c>
      <c r="N31" s="68" t="s">
        <v>774</v>
      </c>
      <c r="O31" s="68">
        <v>7662079744</v>
      </c>
      <c r="P31" s="24">
        <v>43693</v>
      </c>
      <c r="Q31" s="18" t="s">
        <v>121</v>
      </c>
      <c r="R31" s="18">
        <v>59</v>
      </c>
      <c r="S31" s="18" t="s">
        <v>78</v>
      </c>
      <c r="T31" s="18"/>
    </row>
    <row r="32" spans="1:20">
      <c r="A32" s="4">
        <v>28</v>
      </c>
      <c r="B32" s="62" t="s">
        <v>62</v>
      </c>
      <c r="C32" s="63" t="s">
        <v>701</v>
      </c>
      <c r="D32" s="64" t="s">
        <v>25</v>
      </c>
      <c r="E32" s="65">
        <v>225</v>
      </c>
      <c r="F32" s="65"/>
      <c r="G32" s="66">
        <v>74</v>
      </c>
      <c r="H32" s="66">
        <v>54</v>
      </c>
      <c r="I32" s="57">
        <f t="shared" si="0"/>
        <v>128</v>
      </c>
      <c r="J32" s="62">
        <v>9954629856</v>
      </c>
      <c r="K32" s="68" t="s">
        <v>123</v>
      </c>
      <c r="L32" s="68" t="s">
        <v>124</v>
      </c>
      <c r="M32" s="68">
        <v>9577022858</v>
      </c>
      <c r="N32" s="68" t="s">
        <v>367</v>
      </c>
      <c r="O32" s="68">
        <v>8471918349</v>
      </c>
      <c r="P32" s="24">
        <v>43693</v>
      </c>
      <c r="Q32" s="18" t="s">
        <v>121</v>
      </c>
      <c r="R32" s="18">
        <v>64</v>
      </c>
      <c r="S32" s="18" t="s">
        <v>78</v>
      </c>
      <c r="T32" s="18"/>
    </row>
    <row r="33" spans="1:20">
      <c r="A33" s="4">
        <v>29</v>
      </c>
      <c r="B33" s="86" t="s">
        <v>63</v>
      </c>
      <c r="C33" s="69" t="s">
        <v>702</v>
      </c>
      <c r="D33" s="64" t="s">
        <v>25</v>
      </c>
      <c r="E33" s="70">
        <v>106</v>
      </c>
      <c r="F33" s="70"/>
      <c r="G33" s="19">
        <v>62</v>
      </c>
      <c r="H33" s="19">
        <v>67</v>
      </c>
      <c r="I33" s="57">
        <f t="shared" si="0"/>
        <v>129</v>
      </c>
      <c r="J33" s="71">
        <v>9864760215</v>
      </c>
      <c r="K33" s="68" t="s">
        <v>623</v>
      </c>
      <c r="L33" s="68" t="s">
        <v>624</v>
      </c>
      <c r="M33" s="68">
        <v>9435327943</v>
      </c>
      <c r="N33" s="68" t="s">
        <v>625</v>
      </c>
      <c r="O33" s="68">
        <v>8011530841</v>
      </c>
      <c r="P33" s="24">
        <v>43693</v>
      </c>
      <c r="Q33" s="18" t="s">
        <v>121</v>
      </c>
      <c r="R33" s="18">
        <v>37</v>
      </c>
      <c r="S33" s="18" t="s">
        <v>78</v>
      </c>
      <c r="T33" s="18"/>
    </row>
    <row r="34" spans="1:20" ht="31.5">
      <c r="A34" s="4">
        <v>30</v>
      </c>
      <c r="B34" s="86" t="s">
        <v>63</v>
      </c>
      <c r="C34" s="72" t="s">
        <v>703</v>
      </c>
      <c r="D34" s="72" t="s">
        <v>89</v>
      </c>
      <c r="E34" s="73" t="s">
        <v>704</v>
      </c>
      <c r="F34" s="73" t="s">
        <v>705</v>
      </c>
      <c r="G34" s="72">
        <v>96</v>
      </c>
      <c r="H34" s="72">
        <v>87</v>
      </c>
      <c r="I34" s="57">
        <f t="shared" si="0"/>
        <v>183</v>
      </c>
      <c r="J34" s="83">
        <v>9859171088</v>
      </c>
      <c r="K34" s="77" t="s">
        <v>136</v>
      </c>
      <c r="L34" s="62" t="s">
        <v>154</v>
      </c>
      <c r="M34" s="78">
        <v>9678183230</v>
      </c>
      <c r="N34" s="79" t="s">
        <v>155</v>
      </c>
      <c r="O34" s="82">
        <v>9085409255</v>
      </c>
      <c r="P34" s="24">
        <v>43694</v>
      </c>
      <c r="Q34" s="18" t="s">
        <v>128</v>
      </c>
      <c r="R34" s="18">
        <v>51</v>
      </c>
      <c r="S34" s="18" t="s">
        <v>78</v>
      </c>
      <c r="T34" s="18"/>
    </row>
    <row r="35" spans="1:20" ht="31.5">
      <c r="A35" s="4">
        <v>31</v>
      </c>
      <c r="B35" s="86" t="s">
        <v>62</v>
      </c>
      <c r="C35" s="72" t="s">
        <v>706</v>
      </c>
      <c r="D35" s="72" t="s">
        <v>89</v>
      </c>
      <c r="E35" s="90" t="s">
        <v>707</v>
      </c>
      <c r="F35" s="90" t="s">
        <v>91</v>
      </c>
      <c r="G35" s="72">
        <v>110</v>
      </c>
      <c r="H35" s="72">
        <v>95</v>
      </c>
      <c r="I35" s="57">
        <f t="shared" si="0"/>
        <v>205</v>
      </c>
      <c r="J35" s="74" t="s">
        <v>775</v>
      </c>
      <c r="K35" s="68" t="s">
        <v>140</v>
      </c>
      <c r="L35" s="68" t="s">
        <v>194</v>
      </c>
      <c r="M35" s="68">
        <v>9864633738</v>
      </c>
      <c r="N35" s="68" t="s">
        <v>776</v>
      </c>
      <c r="O35" s="68">
        <v>9613639698</v>
      </c>
      <c r="P35" s="24">
        <v>43694</v>
      </c>
      <c r="Q35" s="18" t="s">
        <v>128</v>
      </c>
      <c r="R35" s="18">
        <v>16</v>
      </c>
      <c r="S35" s="18" t="s">
        <v>78</v>
      </c>
      <c r="T35" s="18"/>
    </row>
    <row r="36" spans="1:20">
      <c r="A36" s="4">
        <v>32</v>
      </c>
      <c r="B36" s="62" t="s">
        <v>62</v>
      </c>
      <c r="C36" s="63" t="s">
        <v>420</v>
      </c>
      <c r="D36" s="64" t="s">
        <v>25</v>
      </c>
      <c r="E36" s="65">
        <v>251</v>
      </c>
      <c r="F36" s="65"/>
      <c r="G36" s="66">
        <v>58</v>
      </c>
      <c r="H36" s="66">
        <v>65</v>
      </c>
      <c r="I36" s="57">
        <f t="shared" si="0"/>
        <v>123</v>
      </c>
      <c r="J36" s="62">
        <v>9678895600</v>
      </c>
      <c r="K36" s="68" t="s">
        <v>324</v>
      </c>
      <c r="L36" s="68" t="s">
        <v>325</v>
      </c>
      <c r="M36" s="68">
        <v>9435966889</v>
      </c>
      <c r="N36" s="68" t="s">
        <v>754</v>
      </c>
      <c r="O36" s="68">
        <v>9859173636</v>
      </c>
      <c r="P36" s="24">
        <v>43696</v>
      </c>
      <c r="Q36" s="18" t="s">
        <v>77</v>
      </c>
      <c r="R36" s="18">
        <v>32</v>
      </c>
      <c r="S36" s="18" t="s">
        <v>206</v>
      </c>
      <c r="T36" s="18"/>
    </row>
    <row r="37" spans="1:20">
      <c r="A37" s="4">
        <v>33</v>
      </c>
      <c r="B37" s="62" t="s">
        <v>62</v>
      </c>
      <c r="C37" s="63" t="s">
        <v>708</v>
      </c>
      <c r="D37" s="64" t="s">
        <v>25</v>
      </c>
      <c r="E37" s="65">
        <v>252</v>
      </c>
      <c r="F37" s="65"/>
      <c r="G37" s="66">
        <v>63</v>
      </c>
      <c r="H37" s="66">
        <v>54</v>
      </c>
      <c r="I37" s="57">
        <f t="shared" si="0"/>
        <v>117</v>
      </c>
      <c r="J37" s="62">
        <v>9954971123</v>
      </c>
      <c r="K37" s="68" t="s">
        <v>324</v>
      </c>
      <c r="L37" s="68" t="s">
        <v>325</v>
      </c>
      <c r="M37" s="68">
        <v>9435966889</v>
      </c>
      <c r="N37" s="68" t="s">
        <v>777</v>
      </c>
      <c r="O37" s="68">
        <v>9707740218</v>
      </c>
      <c r="P37" s="24">
        <v>43696</v>
      </c>
      <c r="Q37" s="18" t="s">
        <v>77</v>
      </c>
      <c r="R37" s="18">
        <v>32</v>
      </c>
      <c r="S37" s="18" t="s">
        <v>206</v>
      </c>
      <c r="T37" s="18"/>
    </row>
    <row r="38" spans="1:20" ht="31.5">
      <c r="A38" s="4">
        <v>34</v>
      </c>
      <c r="B38" s="86" t="s">
        <v>63</v>
      </c>
      <c r="C38" s="72" t="s">
        <v>709</v>
      </c>
      <c r="D38" s="72" t="s">
        <v>89</v>
      </c>
      <c r="E38" s="73" t="s">
        <v>710</v>
      </c>
      <c r="F38" s="73" t="s">
        <v>91</v>
      </c>
      <c r="G38" s="72">
        <v>61</v>
      </c>
      <c r="H38" s="72">
        <v>50</v>
      </c>
      <c r="I38" s="57">
        <f t="shared" si="0"/>
        <v>111</v>
      </c>
      <c r="J38" s="74" t="s">
        <v>778</v>
      </c>
      <c r="K38" s="68" t="s">
        <v>144</v>
      </c>
      <c r="L38" s="68" t="s">
        <v>145</v>
      </c>
      <c r="M38" s="68">
        <v>8822534582</v>
      </c>
      <c r="N38" s="68" t="s">
        <v>779</v>
      </c>
      <c r="O38" s="68">
        <v>8876357979</v>
      </c>
      <c r="P38" s="24">
        <v>43696</v>
      </c>
      <c r="Q38" s="18" t="s">
        <v>77</v>
      </c>
      <c r="R38" s="18">
        <v>34</v>
      </c>
      <c r="S38" s="18" t="s">
        <v>206</v>
      </c>
      <c r="T38" s="18"/>
    </row>
    <row r="39" spans="1:20" ht="31.5">
      <c r="A39" s="4">
        <v>35</v>
      </c>
      <c r="B39" s="86" t="s">
        <v>63</v>
      </c>
      <c r="C39" s="72" t="s">
        <v>711</v>
      </c>
      <c r="D39" s="72" t="s">
        <v>89</v>
      </c>
      <c r="E39" s="73" t="s">
        <v>712</v>
      </c>
      <c r="F39" s="73" t="s">
        <v>178</v>
      </c>
      <c r="G39" s="72">
        <v>57</v>
      </c>
      <c r="H39" s="72">
        <v>49</v>
      </c>
      <c r="I39" s="57">
        <f t="shared" si="0"/>
        <v>106</v>
      </c>
      <c r="J39" s="74" t="s">
        <v>780</v>
      </c>
      <c r="K39" s="68" t="s">
        <v>144</v>
      </c>
      <c r="L39" s="68" t="s">
        <v>145</v>
      </c>
      <c r="M39" s="68">
        <v>8822534582</v>
      </c>
      <c r="N39" s="68" t="s">
        <v>487</v>
      </c>
      <c r="O39" s="68">
        <v>9613139641</v>
      </c>
      <c r="P39" s="24">
        <v>43696</v>
      </c>
      <c r="Q39" s="18" t="s">
        <v>77</v>
      </c>
      <c r="R39" s="18">
        <v>34</v>
      </c>
      <c r="S39" s="18" t="s">
        <v>206</v>
      </c>
      <c r="T39" s="18"/>
    </row>
    <row r="40" spans="1:20" ht="47.25">
      <c r="A40" s="4">
        <v>36</v>
      </c>
      <c r="B40" s="62" t="s">
        <v>62</v>
      </c>
      <c r="C40" s="72" t="s">
        <v>713</v>
      </c>
      <c r="D40" s="72" t="s">
        <v>89</v>
      </c>
      <c r="E40" s="73" t="s">
        <v>714</v>
      </c>
      <c r="F40" s="73" t="s">
        <v>91</v>
      </c>
      <c r="G40" s="72">
        <v>210</v>
      </c>
      <c r="H40" s="72">
        <v>175</v>
      </c>
      <c r="I40" s="57">
        <f t="shared" si="0"/>
        <v>385</v>
      </c>
      <c r="J40" s="83">
        <v>7662944119</v>
      </c>
      <c r="K40" s="68" t="s">
        <v>140</v>
      </c>
      <c r="L40" s="68" t="s">
        <v>194</v>
      </c>
      <c r="M40" s="68">
        <v>9864633738</v>
      </c>
      <c r="N40" s="68" t="s">
        <v>781</v>
      </c>
      <c r="O40" s="68">
        <v>9957703258</v>
      </c>
      <c r="P40" s="24">
        <v>43698</v>
      </c>
      <c r="Q40" s="18" t="s">
        <v>102</v>
      </c>
      <c r="R40" s="18">
        <v>32</v>
      </c>
      <c r="S40" s="18" t="s">
        <v>78</v>
      </c>
      <c r="T40" s="18"/>
    </row>
    <row r="41" spans="1:20" ht="47.25">
      <c r="A41" s="4">
        <v>37</v>
      </c>
      <c r="B41" s="86" t="s">
        <v>63</v>
      </c>
      <c r="C41" s="72" t="s">
        <v>713</v>
      </c>
      <c r="D41" s="72" t="s">
        <v>89</v>
      </c>
      <c r="E41" s="73" t="s">
        <v>714</v>
      </c>
      <c r="F41" s="73" t="s">
        <v>91</v>
      </c>
      <c r="G41" s="72">
        <v>210</v>
      </c>
      <c r="H41" s="72">
        <v>175</v>
      </c>
      <c r="I41" s="57">
        <f t="shared" si="0"/>
        <v>385</v>
      </c>
      <c r="J41" s="83">
        <v>7662944119</v>
      </c>
      <c r="K41" s="68" t="s">
        <v>140</v>
      </c>
      <c r="L41" s="68" t="s">
        <v>194</v>
      </c>
      <c r="M41" s="68">
        <v>9864633738</v>
      </c>
      <c r="N41" s="68" t="s">
        <v>781</v>
      </c>
      <c r="O41" s="68">
        <v>9957703258</v>
      </c>
      <c r="P41" s="24">
        <v>43698</v>
      </c>
      <c r="Q41" s="18" t="s">
        <v>102</v>
      </c>
      <c r="R41" s="18">
        <v>32</v>
      </c>
      <c r="S41" s="18" t="s">
        <v>78</v>
      </c>
      <c r="T41" s="18"/>
    </row>
    <row r="42" spans="1:20">
      <c r="A42" s="4">
        <v>38</v>
      </c>
      <c r="B42" s="62" t="s">
        <v>62</v>
      </c>
      <c r="C42" s="63" t="s">
        <v>715</v>
      </c>
      <c r="D42" s="64" t="s">
        <v>25</v>
      </c>
      <c r="E42" s="65">
        <v>44</v>
      </c>
      <c r="F42" s="65"/>
      <c r="G42" s="66">
        <v>74</v>
      </c>
      <c r="H42" s="66">
        <v>74</v>
      </c>
      <c r="I42" s="57">
        <f t="shared" si="0"/>
        <v>148</v>
      </c>
      <c r="J42" s="62" t="s">
        <v>782</v>
      </c>
      <c r="K42" s="68" t="s">
        <v>123</v>
      </c>
      <c r="L42" s="68" t="s">
        <v>124</v>
      </c>
      <c r="M42" s="68">
        <v>9577022858</v>
      </c>
      <c r="N42" s="68" t="s">
        <v>367</v>
      </c>
      <c r="O42" s="68">
        <v>8471918349</v>
      </c>
      <c r="P42" s="24">
        <v>43699</v>
      </c>
      <c r="Q42" s="18" t="s">
        <v>112</v>
      </c>
      <c r="R42" s="18">
        <v>63</v>
      </c>
      <c r="S42" s="18" t="s">
        <v>78</v>
      </c>
      <c r="T42" s="18"/>
    </row>
    <row r="43" spans="1:20">
      <c r="A43" s="4">
        <v>39</v>
      </c>
      <c r="B43" s="86" t="s">
        <v>63</v>
      </c>
      <c r="C43" s="63" t="s">
        <v>716</v>
      </c>
      <c r="D43" s="64" t="s">
        <v>25</v>
      </c>
      <c r="E43" s="65">
        <v>41</v>
      </c>
      <c r="F43" s="65"/>
      <c r="G43" s="66">
        <v>65</v>
      </c>
      <c r="H43" s="66">
        <v>56</v>
      </c>
      <c r="I43" s="57">
        <f t="shared" si="0"/>
        <v>121</v>
      </c>
      <c r="J43" s="62">
        <v>7664803852</v>
      </c>
      <c r="K43" s="68" t="s">
        <v>123</v>
      </c>
      <c r="L43" s="68" t="s">
        <v>124</v>
      </c>
      <c r="M43" s="68">
        <v>9577022858</v>
      </c>
      <c r="N43" s="68" t="s">
        <v>783</v>
      </c>
      <c r="O43" s="68">
        <v>8011163404</v>
      </c>
      <c r="P43" s="24">
        <v>43699</v>
      </c>
      <c r="Q43" s="18" t="s">
        <v>112</v>
      </c>
      <c r="R43" s="18">
        <v>71</v>
      </c>
      <c r="S43" s="18" t="s">
        <v>78</v>
      </c>
      <c r="T43" s="18"/>
    </row>
    <row r="44" spans="1:20">
      <c r="A44" s="4">
        <v>40</v>
      </c>
      <c r="B44" s="62" t="s">
        <v>62</v>
      </c>
      <c r="C44" s="63" t="s">
        <v>423</v>
      </c>
      <c r="D44" s="64" t="s">
        <v>25</v>
      </c>
      <c r="E44" s="65">
        <v>6</v>
      </c>
      <c r="F44" s="65"/>
      <c r="G44" s="66">
        <v>75</v>
      </c>
      <c r="H44" s="66">
        <v>66</v>
      </c>
      <c r="I44" s="57">
        <f t="shared" si="0"/>
        <v>141</v>
      </c>
      <c r="J44" s="62" t="s">
        <v>784</v>
      </c>
      <c r="K44" s="68" t="s">
        <v>341</v>
      </c>
      <c r="L44" s="68" t="s">
        <v>342</v>
      </c>
      <c r="M44" s="68">
        <v>9613583437</v>
      </c>
      <c r="N44" s="68" t="s">
        <v>351</v>
      </c>
      <c r="O44" s="68">
        <v>9957133621</v>
      </c>
      <c r="P44" s="24">
        <v>43700</v>
      </c>
      <c r="Q44" s="18" t="s">
        <v>121</v>
      </c>
      <c r="R44" s="18">
        <v>57</v>
      </c>
      <c r="S44" s="18" t="s">
        <v>78</v>
      </c>
      <c r="T44" s="18"/>
    </row>
    <row r="45" spans="1:20">
      <c r="A45" s="4">
        <v>41</v>
      </c>
      <c r="B45" s="86" t="s">
        <v>63</v>
      </c>
      <c r="C45" s="63" t="s">
        <v>717</v>
      </c>
      <c r="D45" s="64" t="s">
        <v>25</v>
      </c>
      <c r="E45" s="65">
        <v>7</v>
      </c>
      <c r="F45" s="65"/>
      <c r="G45" s="66">
        <v>73</v>
      </c>
      <c r="H45" s="66">
        <v>65</v>
      </c>
      <c r="I45" s="57">
        <f t="shared" si="0"/>
        <v>138</v>
      </c>
      <c r="J45" s="62">
        <v>9957864544</v>
      </c>
      <c r="K45" s="68" t="s">
        <v>341</v>
      </c>
      <c r="L45" s="68" t="s">
        <v>342</v>
      </c>
      <c r="M45" s="68">
        <v>9613583437</v>
      </c>
      <c r="N45" s="68" t="s">
        <v>351</v>
      </c>
      <c r="O45" s="68">
        <v>9957133621</v>
      </c>
      <c r="P45" s="24">
        <v>43700</v>
      </c>
      <c r="Q45" s="18" t="s">
        <v>121</v>
      </c>
      <c r="R45" s="18">
        <v>58</v>
      </c>
      <c r="S45" s="18" t="s">
        <v>78</v>
      </c>
      <c r="T45" s="18"/>
    </row>
    <row r="46" spans="1:20" ht="31.5">
      <c r="A46" s="4">
        <v>42</v>
      </c>
      <c r="B46" s="62" t="s">
        <v>62</v>
      </c>
      <c r="C46" s="72" t="s">
        <v>718</v>
      </c>
      <c r="D46" s="72" t="s">
        <v>89</v>
      </c>
      <c r="E46" s="73" t="s">
        <v>719</v>
      </c>
      <c r="F46" s="73" t="s">
        <v>91</v>
      </c>
      <c r="G46" s="72">
        <v>36</v>
      </c>
      <c r="H46" s="72">
        <v>30</v>
      </c>
      <c r="I46" s="57">
        <f t="shared" si="0"/>
        <v>66</v>
      </c>
      <c r="J46" s="74" t="s">
        <v>785</v>
      </c>
      <c r="K46" s="77" t="s">
        <v>136</v>
      </c>
      <c r="L46" s="62" t="s">
        <v>154</v>
      </c>
      <c r="M46" s="78">
        <v>9678183230</v>
      </c>
      <c r="N46" s="79" t="s">
        <v>157</v>
      </c>
      <c r="O46" s="82">
        <v>8486052008</v>
      </c>
      <c r="P46" s="24">
        <v>43700</v>
      </c>
      <c r="Q46" s="18" t="s">
        <v>121</v>
      </c>
      <c r="R46" s="18">
        <v>52</v>
      </c>
      <c r="S46" s="18" t="s">
        <v>78</v>
      </c>
      <c r="T46" s="18"/>
    </row>
    <row r="47" spans="1:20" ht="47.25">
      <c r="A47" s="4">
        <v>43</v>
      </c>
      <c r="B47" s="86" t="s">
        <v>63</v>
      </c>
      <c r="C47" s="72" t="s">
        <v>720</v>
      </c>
      <c r="D47" s="72" t="s">
        <v>89</v>
      </c>
      <c r="E47" s="73" t="s">
        <v>721</v>
      </c>
      <c r="F47" s="73" t="s">
        <v>135</v>
      </c>
      <c r="G47" s="72">
        <v>45</v>
      </c>
      <c r="H47" s="72">
        <v>44</v>
      </c>
      <c r="I47" s="57">
        <f t="shared" si="0"/>
        <v>89</v>
      </c>
      <c r="J47" s="74" t="s">
        <v>786</v>
      </c>
      <c r="K47" s="77" t="s">
        <v>136</v>
      </c>
      <c r="L47" s="62" t="s">
        <v>154</v>
      </c>
      <c r="M47" s="78">
        <v>9678183230</v>
      </c>
      <c r="N47" s="79" t="s">
        <v>155</v>
      </c>
      <c r="O47" s="82">
        <v>9085409255</v>
      </c>
      <c r="P47" s="24">
        <v>43700</v>
      </c>
      <c r="Q47" s="18" t="s">
        <v>121</v>
      </c>
      <c r="R47" s="18">
        <v>54</v>
      </c>
      <c r="S47" s="18" t="s">
        <v>78</v>
      </c>
      <c r="T47" s="18"/>
    </row>
    <row r="48" spans="1:20">
      <c r="A48" s="4">
        <v>44</v>
      </c>
      <c r="B48" s="62" t="s">
        <v>62</v>
      </c>
      <c r="C48" s="72" t="s">
        <v>722</v>
      </c>
      <c r="D48" s="72" t="s">
        <v>89</v>
      </c>
      <c r="E48" s="73" t="s">
        <v>723</v>
      </c>
      <c r="F48" s="73" t="s">
        <v>131</v>
      </c>
      <c r="G48" s="72">
        <v>76</v>
      </c>
      <c r="H48" s="72">
        <v>65</v>
      </c>
      <c r="I48" s="57">
        <f t="shared" si="0"/>
        <v>141</v>
      </c>
      <c r="J48" s="74" t="s">
        <v>787</v>
      </c>
      <c r="K48" s="68" t="s">
        <v>80</v>
      </c>
      <c r="L48" s="68" t="s">
        <v>81</v>
      </c>
      <c r="M48" s="68">
        <v>8812953285</v>
      </c>
      <c r="N48" s="68" t="s">
        <v>788</v>
      </c>
      <c r="O48" s="68">
        <v>8011457847</v>
      </c>
      <c r="P48" s="24">
        <v>43703</v>
      </c>
      <c r="Q48" s="18" t="s">
        <v>77</v>
      </c>
      <c r="R48" s="18">
        <v>32</v>
      </c>
      <c r="S48" s="18" t="s">
        <v>78</v>
      </c>
      <c r="T48" s="18"/>
    </row>
    <row r="49" spans="1:20" ht="31.5">
      <c r="A49" s="4">
        <v>45</v>
      </c>
      <c r="B49" s="62" t="s">
        <v>63</v>
      </c>
      <c r="C49" s="72" t="s">
        <v>724</v>
      </c>
      <c r="D49" s="72" t="s">
        <v>89</v>
      </c>
      <c r="E49" s="73" t="s">
        <v>725</v>
      </c>
      <c r="F49" s="73" t="s">
        <v>91</v>
      </c>
      <c r="G49" s="72">
        <v>99</v>
      </c>
      <c r="H49" s="72">
        <v>83</v>
      </c>
      <c r="I49" s="57">
        <f t="shared" si="0"/>
        <v>182</v>
      </c>
      <c r="J49" s="74" t="s">
        <v>789</v>
      </c>
      <c r="K49" s="68" t="s">
        <v>648</v>
      </c>
      <c r="L49" s="85" t="s">
        <v>649</v>
      </c>
      <c r="M49" s="66">
        <v>9957997040</v>
      </c>
      <c r="N49" s="68" t="s">
        <v>766</v>
      </c>
      <c r="O49" s="68">
        <v>9864232541</v>
      </c>
      <c r="P49" s="24">
        <v>43703</v>
      </c>
      <c r="Q49" s="18" t="s">
        <v>77</v>
      </c>
      <c r="R49" s="18">
        <v>32</v>
      </c>
      <c r="S49" s="18" t="s">
        <v>206</v>
      </c>
      <c r="T49" s="18"/>
    </row>
    <row r="50" spans="1:20" ht="47.25">
      <c r="A50" s="4">
        <v>46</v>
      </c>
      <c r="B50" s="62" t="s">
        <v>62</v>
      </c>
      <c r="C50" s="72" t="s">
        <v>726</v>
      </c>
      <c r="D50" s="72" t="s">
        <v>89</v>
      </c>
      <c r="E50" s="73" t="s">
        <v>727</v>
      </c>
      <c r="F50" s="73" t="s">
        <v>91</v>
      </c>
      <c r="G50" s="72">
        <v>67</v>
      </c>
      <c r="H50" s="72">
        <v>57</v>
      </c>
      <c r="I50" s="57">
        <f t="shared" si="0"/>
        <v>124</v>
      </c>
      <c r="J50" s="74" t="s">
        <v>790</v>
      </c>
      <c r="K50" s="68" t="s">
        <v>218</v>
      </c>
      <c r="L50" s="68" t="s">
        <v>219</v>
      </c>
      <c r="M50" s="68">
        <v>9957097833</v>
      </c>
      <c r="N50" s="68" t="s">
        <v>397</v>
      </c>
      <c r="O50" s="68">
        <v>8822684446</v>
      </c>
      <c r="P50" s="24">
        <v>43704</v>
      </c>
      <c r="Q50" s="18" t="s">
        <v>87</v>
      </c>
      <c r="R50" s="18">
        <v>48</v>
      </c>
      <c r="S50" s="18" t="s">
        <v>206</v>
      </c>
      <c r="T50" s="18"/>
    </row>
    <row r="51" spans="1:20" ht="31.5">
      <c r="A51" s="4">
        <v>47</v>
      </c>
      <c r="B51" s="62" t="s">
        <v>63</v>
      </c>
      <c r="C51" s="72" t="s">
        <v>728</v>
      </c>
      <c r="D51" s="72" t="s">
        <v>89</v>
      </c>
      <c r="E51" s="73" t="s">
        <v>729</v>
      </c>
      <c r="F51" s="73" t="s">
        <v>178</v>
      </c>
      <c r="G51" s="72">
        <v>49</v>
      </c>
      <c r="H51" s="72">
        <v>44</v>
      </c>
      <c r="I51" s="57">
        <f t="shared" si="0"/>
        <v>93</v>
      </c>
      <c r="J51" s="74" t="s">
        <v>791</v>
      </c>
      <c r="K51" s="68" t="s">
        <v>218</v>
      </c>
      <c r="L51" s="68" t="s">
        <v>219</v>
      </c>
      <c r="M51" s="68">
        <v>9957097833</v>
      </c>
      <c r="N51" s="68" t="s">
        <v>397</v>
      </c>
      <c r="O51" s="68">
        <v>8822684446</v>
      </c>
      <c r="P51" s="24">
        <v>43704</v>
      </c>
      <c r="Q51" s="18" t="s">
        <v>87</v>
      </c>
      <c r="R51" s="18">
        <v>43</v>
      </c>
      <c r="S51" s="18" t="s">
        <v>206</v>
      </c>
      <c r="T51" s="18"/>
    </row>
    <row r="52" spans="1:20" ht="31.5">
      <c r="A52" s="4">
        <v>48</v>
      </c>
      <c r="B52" s="62" t="s">
        <v>63</v>
      </c>
      <c r="C52" s="72" t="s">
        <v>730</v>
      </c>
      <c r="D52" s="72" t="s">
        <v>89</v>
      </c>
      <c r="E52" s="73" t="s">
        <v>731</v>
      </c>
      <c r="F52" s="73" t="s">
        <v>732</v>
      </c>
      <c r="G52" s="72">
        <v>65</v>
      </c>
      <c r="H52" s="72">
        <v>53</v>
      </c>
      <c r="I52" s="57">
        <f t="shared" si="0"/>
        <v>118</v>
      </c>
      <c r="J52" s="74" t="s">
        <v>792</v>
      </c>
      <c r="K52" s="68" t="s">
        <v>118</v>
      </c>
      <c r="L52" s="68" t="s">
        <v>119</v>
      </c>
      <c r="M52" s="68">
        <v>8761920678</v>
      </c>
      <c r="N52" s="68" t="s">
        <v>375</v>
      </c>
      <c r="O52" s="68">
        <v>7399216172</v>
      </c>
      <c r="P52" s="24">
        <v>43704</v>
      </c>
      <c r="Q52" s="18" t="s">
        <v>87</v>
      </c>
      <c r="R52" s="18">
        <v>7</v>
      </c>
      <c r="S52" s="18" t="s">
        <v>78</v>
      </c>
      <c r="T52" s="18"/>
    </row>
    <row r="53" spans="1:20">
      <c r="A53" s="4">
        <v>49</v>
      </c>
      <c r="B53" s="62" t="s">
        <v>63</v>
      </c>
      <c r="C53" s="63" t="s">
        <v>733</v>
      </c>
      <c r="D53" s="64" t="s">
        <v>25</v>
      </c>
      <c r="E53" s="65">
        <v>226</v>
      </c>
      <c r="F53" s="65"/>
      <c r="G53" s="19">
        <v>52</v>
      </c>
      <c r="H53" s="19">
        <v>52</v>
      </c>
      <c r="I53" s="57">
        <f t="shared" si="0"/>
        <v>104</v>
      </c>
      <c r="J53" s="62" t="s">
        <v>793</v>
      </c>
      <c r="K53" s="68" t="s">
        <v>161</v>
      </c>
      <c r="L53" s="68" t="s">
        <v>162</v>
      </c>
      <c r="M53" s="68">
        <v>9954189226</v>
      </c>
      <c r="N53" s="68" t="s">
        <v>794</v>
      </c>
      <c r="O53" s="68">
        <v>9859542846</v>
      </c>
      <c r="P53" s="24">
        <v>43705</v>
      </c>
      <c r="Q53" s="18" t="s">
        <v>102</v>
      </c>
      <c r="R53" s="18">
        <v>38</v>
      </c>
      <c r="S53" s="18" t="s">
        <v>78</v>
      </c>
      <c r="T53" s="18"/>
    </row>
    <row r="54" spans="1:20">
      <c r="A54" s="4">
        <v>50</v>
      </c>
      <c r="B54" s="62" t="s">
        <v>63</v>
      </c>
      <c r="C54" s="72" t="s">
        <v>734</v>
      </c>
      <c r="D54" s="72" t="s">
        <v>89</v>
      </c>
      <c r="E54" s="90" t="s">
        <v>735</v>
      </c>
      <c r="F54" s="90" t="s">
        <v>91</v>
      </c>
      <c r="G54" s="72">
        <v>59</v>
      </c>
      <c r="H54" s="72">
        <v>62</v>
      </c>
      <c r="I54" s="57">
        <f t="shared" si="0"/>
        <v>121</v>
      </c>
      <c r="J54" s="74" t="s">
        <v>795</v>
      </c>
      <c r="K54" s="68" t="s">
        <v>161</v>
      </c>
      <c r="L54" s="68" t="s">
        <v>162</v>
      </c>
      <c r="M54" s="68">
        <v>9954189226</v>
      </c>
      <c r="N54" s="68" t="s">
        <v>169</v>
      </c>
      <c r="O54" s="68">
        <v>9577051893</v>
      </c>
      <c r="P54" s="24">
        <v>43705</v>
      </c>
      <c r="Q54" s="18" t="s">
        <v>102</v>
      </c>
      <c r="R54" s="18">
        <v>47</v>
      </c>
      <c r="S54" s="18" t="s">
        <v>78</v>
      </c>
      <c r="T54" s="18"/>
    </row>
    <row r="55" spans="1:20" ht="47.25">
      <c r="A55" s="4">
        <v>51</v>
      </c>
      <c r="B55" s="62" t="s">
        <v>62</v>
      </c>
      <c r="C55" s="72" t="s">
        <v>736</v>
      </c>
      <c r="D55" s="72" t="s">
        <v>89</v>
      </c>
      <c r="E55" s="73" t="s">
        <v>737</v>
      </c>
      <c r="F55" s="73" t="s">
        <v>738</v>
      </c>
      <c r="G55" s="72">
        <v>145</v>
      </c>
      <c r="H55" s="72">
        <v>110</v>
      </c>
      <c r="I55" s="57">
        <f t="shared" si="0"/>
        <v>255</v>
      </c>
      <c r="J55" s="74" t="s">
        <v>796</v>
      </c>
      <c r="K55" s="68" t="s">
        <v>123</v>
      </c>
      <c r="L55" s="68" t="s">
        <v>124</v>
      </c>
      <c r="M55" s="68">
        <v>9577022858</v>
      </c>
      <c r="N55" s="68" t="s">
        <v>246</v>
      </c>
      <c r="O55" s="68">
        <v>8471918191</v>
      </c>
      <c r="P55" s="100">
        <v>43706</v>
      </c>
      <c r="Q55" s="101" t="s">
        <v>112</v>
      </c>
      <c r="R55" s="101">
        <v>67</v>
      </c>
      <c r="S55" s="18" t="s">
        <v>78</v>
      </c>
      <c r="T55" s="18"/>
    </row>
    <row r="56" spans="1:20" ht="31.5">
      <c r="A56" s="4">
        <v>52</v>
      </c>
      <c r="B56" s="62" t="s">
        <v>63</v>
      </c>
      <c r="C56" s="72" t="s">
        <v>739</v>
      </c>
      <c r="D56" s="72" t="s">
        <v>89</v>
      </c>
      <c r="E56" s="73" t="s">
        <v>740</v>
      </c>
      <c r="F56" s="73" t="s">
        <v>91</v>
      </c>
      <c r="G56" s="72">
        <v>54</v>
      </c>
      <c r="H56" s="72">
        <v>48</v>
      </c>
      <c r="I56" s="57">
        <f t="shared" si="0"/>
        <v>102</v>
      </c>
      <c r="J56" s="83">
        <v>9207189370</v>
      </c>
      <c r="K56" s="68" t="s">
        <v>123</v>
      </c>
      <c r="L56" s="68" t="s">
        <v>124</v>
      </c>
      <c r="M56" s="68">
        <v>9577022858</v>
      </c>
      <c r="N56" s="68" t="s">
        <v>797</v>
      </c>
      <c r="O56" s="68">
        <v>9954842758</v>
      </c>
      <c r="P56" s="100">
        <v>43706</v>
      </c>
      <c r="Q56" s="101" t="s">
        <v>112</v>
      </c>
      <c r="R56" s="102">
        <v>58</v>
      </c>
      <c r="S56" s="18" t="s">
        <v>78</v>
      </c>
      <c r="T56" s="18"/>
    </row>
    <row r="57" spans="1:20" ht="31.5">
      <c r="A57" s="4">
        <v>53</v>
      </c>
      <c r="B57" s="62" t="s">
        <v>62</v>
      </c>
      <c r="C57" s="72" t="s">
        <v>741</v>
      </c>
      <c r="D57" s="72" t="s">
        <v>89</v>
      </c>
      <c r="E57" s="73" t="s">
        <v>742</v>
      </c>
      <c r="F57" s="73" t="s">
        <v>91</v>
      </c>
      <c r="G57" s="72">
        <v>127</v>
      </c>
      <c r="H57" s="72">
        <v>118</v>
      </c>
      <c r="I57" s="57">
        <f t="shared" si="0"/>
        <v>245</v>
      </c>
      <c r="J57" s="74" t="s">
        <v>798</v>
      </c>
      <c r="K57" s="68" t="s">
        <v>123</v>
      </c>
      <c r="L57" s="68" t="s">
        <v>124</v>
      </c>
      <c r="M57" s="68">
        <v>9577022858</v>
      </c>
      <c r="N57" s="68" t="s">
        <v>367</v>
      </c>
      <c r="O57" s="68">
        <v>8471918349</v>
      </c>
      <c r="P57" s="95">
        <v>43707</v>
      </c>
      <c r="Q57" s="92" t="s">
        <v>121</v>
      </c>
      <c r="R57" s="92">
        <v>51</v>
      </c>
      <c r="S57" s="18" t="s">
        <v>78</v>
      </c>
      <c r="T57" s="18"/>
    </row>
    <row r="58" spans="1:20" ht="31.5">
      <c r="A58" s="4">
        <v>54</v>
      </c>
      <c r="B58" s="62" t="s">
        <v>63</v>
      </c>
      <c r="C58" s="72" t="s">
        <v>743</v>
      </c>
      <c r="D58" s="72" t="s">
        <v>89</v>
      </c>
      <c r="E58" s="73" t="s">
        <v>744</v>
      </c>
      <c r="F58" s="73" t="s">
        <v>91</v>
      </c>
      <c r="G58" s="72">
        <v>37</v>
      </c>
      <c r="H58" s="72">
        <v>27</v>
      </c>
      <c r="I58" s="57">
        <f t="shared" si="0"/>
        <v>64</v>
      </c>
      <c r="J58" s="74" t="s">
        <v>799</v>
      </c>
      <c r="K58" s="68" t="s">
        <v>627</v>
      </c>
      <c r="L58" s="68" t="s">
        <v>628</v>
      </c>
      <c r="M58" s="68">
        <v>9954840602</v>
      </c>
      <c r="N58" s="68" t="s">
        <v>629</v>
      </c>
      <c r="O58" s="68">
        <v>9577146435</v>
      </c>
      <c r="P58" s="95">
        <v>43707</v>
      </c>
      <c r="Q58" s="92" t="s">
        <v>121</v>
      </c>
      <c r="R58" s="92">
        <v>54</v>
      </c>
      <c r="S58" s="18" t="s">
        <v>78</v>
      </c>
      <c r="T58" s="18"/>
    </row>
    <row r="59" spans="1:20" ht="110.25">
      <c r="A59" s="4">
        <v>55</v>
      </c>
      <c r="B59" s="62" t="s">
        <v>62</v>
      </c>
      <c r="C59" s="76" t="s">
        <v>745</v>
      </c>
      <c r="D59" s="72" t="s">
        <v>89</v>
      </c>
      <c r="E59" s="73" t="s">
        <v>746</v>
      </c>
      <c r="F59" s="73" t="s">
        <v>135</v>
      </c>
      <c r="G59" s="72">
        <v>0</v>
      </c>
      <c r="H59" s="72">
        <v>187</v>
      </c>
      <c r="I59" s="57">
        <f t="shared" si="0"/>
        <v>187</v>
      </c>
      <c r="J59" s="74" t="s">
        <v>800</v>
      </c>
      <c r="K59" s="77" t="s">
        <v>136</v>
      </c>
      <c r="L59" s="78" t="s">
        <v>137</v>
      </c>
      <c r="M59" s="78">
        <v>9957192974</v>
      </c>
      <c r="N59" s="79" t="s">
        <v>801</v>
      </c>
      <c r="O59" s="97">
        <v>9706654631</v>
      </c>
      <c r="P59" s="95">
        <v>43708</v>
      </c>
      <c r="Q59" s="92" t="s">
        <v>128</v>
      </c>
      <c r="R59" s="92">
        <v>21</v>
      </c>
      <c r="S59" s="18" t="s">
        <v>78</v>
      </c>
      <c r="T59" s="18"/>
    </row>
    <row r="60" spans="1:20" ht="31.5">
      <c r="A60" s="4">
        <v>56</v>
      </c>
      <c r="B60" s="62" t="s">
        <v>63</v>
      </c>
      <c r="C60" s="72" t="s">
        <v>747</v>
      </c>
      <c r="D60" s="72" t="s">
        <v>89</v>
      </c>
      <c r="E60" s="73" t="s">
        <v>748</v>
      </c>
      <c r="F60" s="73" t="s">
        <v>91</v>
      </c>
      <c r="G60" s="72">
        <v>121</v>
      </c>
      <c r="H60" s="72">
        <v>104</v>
      </c>
      <c r="I60" s="57">
        <f t="shared" si="0"/>
        <v>225</v>
      </c>
      <c r="J60" s="74" t="s">
        <v>802</v>
      </c>
      <c r="K60" s="77" t="s">
        <v>136</v>
      </c>
      <c r="L60" s="78" t="s">
        <v>803</v>
      </c>
      <c r="M60" s="78">
        <v>7663956231</v>
      </c>
      <c r="N60" s="79" t="s">
        <v>190</v>
      </c>
      <c r="O60" s="78">
        <v>9957284161</v>
      </c>
      <c r="P60" s="95">
        <v>43708</v>
      </c>
      <c r="Q60" s="92" t="s">
        <v>128</v>
      </c>
      <c r="R60" s="92">
        <v>31</v>
      </c>
      <c r="S60" s="18" t="s">
        <v>78</v>
      </c>
      <c r="T60" s="18"/>
    </row>
    <row r="61" spans="1:20">
      <c r="A61" s="4">
        <v>57</v>
      </c>
      <c r="B61" s="91"/>
      <c r="C61" s="91"/>
      <c r="D61" s="92"/>
      <c r="E61" s="92"/>
      <c r="F61" s="92"/>
      <c r="G61" s="92"/>
      <c r="H61" s="92"/>
      <c r="I61" s="57">
        <f t="shared" si="0"/>
        <v>0</v>
      </c>
      <c r="J61" s="18"/>
      <c r="K61" s="18"/>
      <c r="L61" s="18"/>
      <c r="M61" s="18"/>
      <c r="N61" s="18"/>
      <c r="O61" s="18"/>
      <c r="P61" s="24"/>
      <c r="Q61" s="18"/>
      <c r="R61" s="18"/>
      <c r="S61" s="18"/>
      <c r="T61" s="18"/>
    </row>
    <row r="62" spans="1:20">
      <c r="A62" s="4">
        <v>58</v>
      </c>
      <c r="B62" s="91"/>
      <c r="C62" s="91"/>
      <c r="D62" s="92"/>
      <c r="E62" s="92"/>
      <c r="F62" s="92"/>
      <c r="G62" s="92"/>
      <c r="H62" s="92"/>
      <c r="I62" s="57">
        <f t="shared" si="0"/>
        <v>0</v>
      </c>
      <c r="J62" s="18"/>
      <c r="K62" s="18"/>
      <c r="L62" s="18"/>
      <c r="M62" s="18"/>
      <c r="N62" s="18"/>
      <c r="O62" s="18"/>
      <c r="P62" s="24"/>
      <c r="Q62" s="18"/>
      <c r="R62" s="18"/>
      <c r="S62" s="18"/>
      <c r="T62" s="18"/>
    </row>
    <row r="63" spans="1:20">
      <c r="A63" s="4">
        <v>59</v>
      </c>
      <c r="B63" s="91"/>
      <c r="C63" s="91"/>
      <c r="D63" s="92"/>
      <c r="E63" s="92"/>
      <c r="F63" s="92"/>
      <c r="G63" s="92"/>
      <c r="H63" s="92"/>
      <c r="I63" s="57">
        <f t="shared" si="0"/>
        <v>0</v>
      </c>
      <c r="J63" s="18"/>
      <c r="K63" s="18"/>
      <c r="L63" s="18"/>
      <c r="M63" s="18"/>
      <c r="N63" s="18"/>
      <c r="O63" s="18"/>
      <c r="P63" s="24"/>
      <c r="Q63" s="18"/>
      <c r="R63" s="18"/>
      <c r="S63" s="18"/>
      <c r="T63" s="18"/>
    </row>
    <row r="64" spans="1:20">
      <c r="A64" s="4">
        <v>60</v>
      </c>
      <c r="B64" s="91"/>
      <c r="C64" s="91"/>
      <c r="D64" s="92"/>
      <c r="E64" s="92"/>
      <c r="F64" s="92"/>
      <c r="G64" s="92"/>
      <c r="H64" s="92"/>
      <c r="I64" s="57">
        <f t="shared" si="0"/>
        <v>0</v>
      </c>
      <c r="J64" s="18"/>
      <c r="K64" s="18"/>
      <c r="L64" s="18"/>
      <c r="M64" s="18"/>
      <c r="N64" s="18"/>
      <c r="O64" s="18"/>
      <c r="P64" s="24"/>
      <c r="Q64" s="18"/>
      <c r="R64" s="18"/>
      <c r="S64" s="18"/>
      <c r="T64" s="18"/>
    </row>
    <row r="65" spans="1:20">
      <c r="A65" s="4">
        <v>61</v>
      </c>
      <c r="B65" s="91"/>
      <c r="C65" s="91"/>
      <c r="D65" s="92"/>
      <c r="E65" s="92"/>
      <c r="F65" s="92"/>
      <c r="G65" s="92"/>
      <c r="H65" s="92"/>
      <c r="I65" s="57">
        <f t="shared" si="0"/>
        <v>0</v>
      </c>
      <c r="J65" s="18"/>
      <c r="K65" s="18"/>
      <c r="L65" s="18"/>
      <c r="M65" s="18"/>
      <c r="N65" s="18"/>
      <c r="O65" s="18"/>
      <c r="P65" s="24"/>
      <c r="Q65" s="18"/>
      <c r="R65" s="18"/>
      <c r="S65" s="18"/>
      <c r="T65" s="18"/>
    </row>
    <row r="66" spans="1:20">
      <c r="A66" s="4">
        <v>62</v>
      </c>
      <c r="B66" s="91"/>
      <c r="C66" s="91"/>
      <c r="D66" s="92"/>
      <c r="E66" s="92"/>
      <c r="F66" s="92"/>
      <c r="G66" s="92"/>
      <c r="H66" s="92"/>
      <c r="I66" s="57">
        <f t="shared" si="0"/>
        <v>0</v>
      </c>
      <c r="J66" s="18"/>
      <c r="K66" s="18"/>
      <c r="L66" s="18"/>
      <c r="M66" s="18"/>
      <c r="N66" s="18"/>
      <c r="O66" s="18"/>
      <c r="P66" s="24"/>
      <c r="Q66" s="18"/>
      <c r="R66" s="18"/>
      <c r="S66" s="18"/>
      <c r="T66" s="18"/>
    </row>
    <row r="67" spans="1:20">
      <c r="A67" s="4">
        <v>63</v>
      </c>
      <c r="B67" s="91"/>
      <c r="C67" s="91"/>
      <c r="D67" s="92"/>
      <c r="E67" s="92"/>
      <c r="F67" s="92"/>
      <c r="G67" s="92"/>
      <c r="H67" s="92"/>
      <c r="I67" s="57">
        <f t="shared" si="0"/>
        <v>0</v>
      </c>
      <c r="J67" s="18"/>
      <c r="K67" s="18"/>
      <c r="L67" s="18"/>
      <c r="M67" s="18"/>
      <c r="N67" s="18"/>
      <c r="O67" s="18"/>
      <c r="P67" s="24"/>
      <c r="Q67" s="18"/>
      <c r="R67" s="18"/>
      <c r="S67" s="18"/>
      <c r="T67" s="18"/>
    </row>
    <row r="68" spans="1:20">
      <c r="A68" s="4">
        <v>64</v>
      </c>
      <c r="B68" s="91"/>
      <c r="C68" s="91"/>
      <c r="D68" s="92"/>
      <c r="E68" s="92"/>
      <c r="F68" s="92"/>
      <c r="G68" s="92"/>
      <c r="H68" s="92"/>
      <c r="I68" s="57">
        <f t="shared" si="0"/>
        <v>0</v>
      </c>
      <c r="J68" s="18"/>
      <c r="K68" s="18"/>
      <c r="L68" s="18"/>
      <c r="M68" s="18"/>
      <c r="N68" s="18"/>
      <c r="O68" s="18"/>
      <c r="P68" s="24"/>
      <c r="Q68" s="18"/>
      <c r="R68" s="18"/>
      <c r="S68" s="18"/>
      <c r="T68" s="18"/>
    </row>
    <row r="69" spans="1:20">
      <c r="A69" s="4">
        <v>65</v>
      </c>
      <c r="B69" s="91"/>
      <c r="C69" s="91"/>
      <c r="D69" s="92"/>
      <c r="E69" s="92"/>
      <c r="F69" s="92"/>
      <c r="G69" s="92"/>
      <c r="H69" s="92"/>
      <c r="I69" s="57">
        <f t="shared" si="0"/>
        <v>0</v>
      </c>
      <c r="J69" s="18"/>
      <c r="K69" s="18"/>
      <c r="L69" s="18"/>
      <c r="M69" s="18"/>
      <c r="N69" s="18"/>
      <c r="O69" s="18"/>
      <c r="P69" s="24"/>
      <c r="Q69" s="18"/>
      <c r="R69" s="18"/>
      <c r="S69" s="18"/>
      <c r="T69" s="18"/>
    </row>
    <row r="70" spans="1:20">
      <c r="A70" s="4">
        <v>66</v>
      </c>
      <c r="B70" s="17"/>
      <c r="C70" s="18"/>
      <c r="D70" s="18"/>
      <c r="E70" s="19"/>
      <c r="F70" s="48"/>
      <c r="G70" s="19"/>
      <c r="H70" s="19"/>
      <c r="I70" s="57">
        <f t="shared" ref="I70:I133" si="1">SUM(G70:H70)</f>
        <v>0</v>
      </c>
      <c r="J70" s="18"/>
      <c r="K70" s="18"/>
      <c r="L70" s="18"/>
      <c r="M70" s="18"/>
      <c r="N70" s="18"/>
      <c r="O70" s="18"/>
      <c r="P70" s="24"/>
      <c r="Q70" s="18"/>
      <c r="R70" s="18"/>
      <c r="S70" s="18"/>
      <c r="T70" s="18"/>
    </row>
    <row r="71" spans="1:20">
      <c r="A71" s="4">
        <v>67</v>
      </c>
      <c r="B71" s="17"/>
      <c r="C71" s="18"/>
      <c r="D71" s="18"/>
      <c r="E71" s="19"/>
      <c r="F71" s="48"/>
      <c r="G71" s="19"/>
      <c r="H71" s="19"/>
      <c r="I71" s="57">
        <f t="shared" si="1"/>
        <v>0</v>
      </c>
      <c r="J71" s="18"/>
      <c r="K71" s="18"/>
      <c r="L71" s="18"/>
      <c r="M71" s="18"/>
      <c r="N71" s="18"/>
      <c r="O71" s="18"/>
      <c r="P71" s="24"/>
      <c r="Q71" s="18"/>
      <c r="R71" s="18"/>
      <c r="S71" s="18"/>
      <c r="T71" s="18"/>
    </row>
    <row r="72" spans="1:20">
      <c r="A72" s="4">
        <v>68</v>
      </c>
      <c r="B72" s="17"/>
      <c r="C72" s="18"/>
      <c r="D72" s="18"/>
      <c r="E72" s="19"/>
      <c r="F72" s="48"/>
      <c r="G72" s="19"/>
      <c r="H72" s="19"/>
      <c r="I72" s="57">
        <f t="shared" si="1"/>
        <v>0</v>
      </c>
      <c r="J72" s="18"/>
      <c r="K72" s="18"/>
      <c r="L72" s="18"/>
      <c r="M72" s="18"/>
      <c r="N72" s="18"/>
      <c r="O72" s="18"/>
      <c r="P72" s="24"/>
      <c r="Q72" s="18"/>
      <c r="R72" s="18"/>
      <c r="S72" s="18"/>
      <c r="T72" s="18"/>
    </row>
    <row r="73" spans="1:20">
      <c r="A73" s="4">
        <v>69</v>
      </c>
      <c r="B73" s="17"/>
      <c r="C73" s="18"/>
      <c r="D73" s="18"/>
      <c r="E73" s="19"/>
      <c r="F73" s="48"/>
      <c r="G73" s="19"/>
      <c r="H73" s="19"/>
      <c r="I73" s="57">
        <f t="shared" si="1"/>
        <v>0</v>
      </c>
      <c r="J73" s="18"/>
      <c r="K73" s="18"/>
      <c r="L73" s="18"/>
      <c r="M73" s="18"/>
      <c r="N73" s="18"/>
      <c r="O73" s="18"/>
      <c r="P73" s="24"/>
      <c r="Q73" s="18"/>
      <c r="R73" s="18"/>
      <c r="S73" s="18"/>
      <c r="T73" s="18"/>
    </row>
    <row r="74" spans="1:20">
      <c r="A74" s="4">
        <v>70</v>
      </c>
      <c r="B74" s="17"/>
      <c r="C74" s="18"/>
      <c r="D74" s="18"/>
      <c r="E74" s="19"/>
      <c r="F74" s="48"/>
      <c r="G74" s="19"/>
      <c r="H74" s="19"/>
      <c r="I74" s="57">
        <f t="shared" si="1"/>
        <v>0</v>
      </c>
      <c r="J74" s="18"/>
      <c r="K74" s="18"/>
      <c r="L74" s="18"/>
      <c r="M74" s="18"/>
      <c r="N74" s="18"/>
      <c r="O74" s="18"/>
      <c r="P74" s="24"/>
      <c r="Q74" s="18"/>
      <c r="R74" s="18"/>
      <c r="S74" s="18"/>
      <c r="T74" s="18"/>
    </row>
    <row r="75" spans="1:20">
      <c r="A75" s="4">
        <v>71</v>
      </c>
      <c r="B75" s="17"/>
      <c r="C75" s="18"/>
      <c r="D75" s="18"/>
      <c r="E75" s="19"/>
      <c r="F75" s="48"/>
      <c r="G75" s="19"/>
      <c r="H75" s="19"/>
      <c r="I75" s="57">
        <f t="shared" si="1"/>
        <v>0</v>
      </c>
      <c r="J75" s="18"/>
      <c r="K75" s="18"/>
      <c r="L75" s="18"/>
      <c r="M75" s="18"/>
      <c r="N75" s="18"/>
      <c r="O75" s="18"/>
      <c r="P75" s="24"/>
      <c r="Q75" s="18"/>
      <c r="R75" s="18"/>
      <c r="S75" s="18"/>
      <c r="T75" s="18"/>
    </row>
    <row r="76" spans="1:20">
      <c r="A76" s="4">
        <v>72</v>
      </c>
      <c r="B76" s="17"/>
      <c r="C76" s="18"/>
      <c r="D76" s="18"/>
      <c r="E76" s="19"/>
      <c r="F76" s="18"/>
      <c r="G76" s="19"/>
      <c r="H76" s="19"/>
      <c r="I76" s="57">
        <f t="shared" si="1"/>
        <v>0</v>
      </c>
      <c r="J76" s="18"/>
      <c r="K76" s="18"/>
      <c r="L76" s="18"/>
      <c r="M76" s="18"/>
      <c r="N76" s="18"/>
      <c r="O76" s="18"/>
      <c r="P76" s="24"/>
      <c r="Q76" s="18"/>
      <c r="R76" s="18"/>
      <c r="S76" s="18"/>
      <c r="T76" s="18"/>
    </row>
    <row r="77" spans="1:20">
      <c r="A77" s="4">
        <v>73</v>
      </c>
      <c r="B77" s="17"/>
      <c r="C77" s="18"/>
      <c r="D77" s="18"/>
      <c r="E77" s="19"/>
      <c r="F77" s="18"/>
      <c r="G77" s="19"/>
      <c r="H77" s="19"/>
      <c r="I77" s="57">
        <f t="shared" si="1"/>
        <v>0</v>
      </c>
      <c r="J77" s="18"/>
      <c r="K77" s="18"/>
      <c r="L77" s="18"/>
      <c r="M77" s="18"/>
      <c r="N77" s="18"/>
      <c r="O77" s="18"/>
      <c r="P77" s="24"/>
      <c r="Q77" s="18"/>
      <c r="R77" s="18"/>
      <c r="S77" s="18"/>
      <c r="T77" s="18"/>
    </row>
    <row r="78" spans="1:20">
      <c r="A78" s="4">
        <v>74</v>
      </c>
      <c r="B78" s="17"/>
      <c r="C78" s="48"/>
      <c r="D78" s="48"/>
      <c r="E78" s="19"/>
      <c r="F78" s="48"/>
      <c r="G78" s="19"/>
      <c r="H78" s="19"/>
      <c r="I78" s="57">
        <f t="shared" si="1"/>
        <v>0</v>
      </c>
      <c r="J78" s="48"/>
      <c r="K78" s="48"/>
      <c r="L78" s="48"/>
      <c r="M78" s="48"/>
      <c r="N78" s="48"/>
      <c r="O78" s="48"/>
      <c r="P78" s="24"/>
      <c r="Q78" s="18"/>
      <c r="R78" s="18"/>
      <c r="S78" s="18"/>
      <c r="T78" s="18"/>
    </row>
    <row r="79" spans="1:20">
      <c r="A79" s="4">
        <v>75</v>
      </c>
      <c r="B79" s="17"/>
      <c r="C79" s="18"/>
      <c r="D79" s="18"/>
      <c r="E79" s="19"/>
      <c r="F79" s="18"/>
      <c r="G79" s="19"/>
      <c r="H79" s="19"/>
      <c r="I79" s="57">
        <f t="shared" si="1"/>
        <v>0</v>
      </c>
      <c r="J79" s="18"/>
      <c r="K79" s="18"/>
      <c r="L79" s="18"/>
      <c r="M79" s="18"/>
      <c r="N79" s="18"/>
      <c r="O79" s="18"/>
      <c r="P79" s="24"/>
      <c r="Q79" s="18"/>
      <c r="R79" s="18"/>
      <c r="S79" s="18"/>
      <c r="T79" s="18"/>
    </row>
    <row r="80" spans="1:20">
      <c r="A80" s="4">
        <v>76</v>
      </c>
      <c r="B80" s="17"/>
      <c r="C80" s="18"/>
      <c r="D80" s="18"/>
      <c r="E80" s="19"/>
      <c r="F80" s="18"/>
      <c r="G80" s="19"/>
      <c r="H80" s="19"/>
      <c r="I80" s="57">
        <f t="shared" si="1"/>
        <v>0</v>
      </c>
      <c r="J80" s="18"/>
      <c r="K80" s="18"/>
      <c r="L80" s="18"/>
      <c r="M80" s="18"/>
      <c r="N80" s="18"/>
      <c r="O80" s="18"/>
      <c r="P80" s="24"/>
      <c r="Q80" s="18"/>
      <c r="R80" s="18"/>
      <c r="S80" s="18"/>
      <c r="T80" s="18"/>
    </row>
    <row r="81" spans="1:20">
      <c r="A81" s="4">
        <v>77</v>
      </c>
      <c r="B81" s="17"/>
      <c r="C81" s="18"/>
      <c r="D81" s="18"/>
      <c r="E81" s="19"/>
      <c r="F81" s="18"/>
      <c r="G81" s="19"/>
      <c r="H81" s="19"/>
      <c r="I81" s="57">
        <f t="shared" si="1"/>
        <v>0</v>
      </c>
      <c r="J81" s="18"/>
      <c r="K81" s="18"/>
      <c r="L81" s="18"/>
      <c r="M81" s="18"/>
      <c r="N81" s="18"/>
      <c r="O81" s="18"/>
      <c r="P81" s="24"/>
      <c r="Q81" s="18"/>
      <c r="R81" s="18"/>
      <c r="S81" s="18"/>
      <c r="T81" s="18"/>
    </row>
    <row r="82" spans="1:20">
      <c r="A82" s="4">
        <v>78</v>
      </c>
      <c r="B82" s="17"/>
      <c r="C82" s="18"/>
      <c r="D82" s="18"/>
      <c r="E82" s="19"/>
      <c r="F82" s="18"/>
      <c r="G82" s="19"/>
      <c r="H82" s="19"/>
      <c r="I82" s="57">
        <f t="shared" si="1"/>
        <v>0</v>
      </c>
      <c r="J82" s="18"/>
      <c r="K82" s="18"/>
      <c r="L82" s="18"/>
      <c r="M82" s="18"/>
      <c r="N82" s="18"/>
      <c r="O82" s="18"/>
      <c r="P82" s="24"/>
      <c r="Q82" s="18"/>
      <c r="R82" s="18"/>
      <c r="S82" s="18"/>
      <c r="T82" s="18"/>
    </row>
    <row r="83" spans="1:20">
      <c r="A83" s="4">
        <v>79</v>
      </c>
      <c r="B83" s="17"/>
      <c r="C83" s="18"/>
      <c r="D83" s="18"/>
      <c r="E83" s="19"/>
      <c r="F83" s="18"/>
      <c r="G83" s="19"/>
      <c r="H83" s="19"/>
      <c r="I83" s="57">
        <f t="shared" si="1"/>
        <v>0</v>
      </c>
      <c r="J83" s="18"/>
      <c r="K83" s="18"/>
      <c r="L83" s="18"/>
      <c r="M83" s="18"/>
      <c r="N83" s="18"/>
      <c r="O83" s="18"/>
      <c r="P83" s="24"/>
      <c r="Q83" s="18"/>
      <c r="R83" s="18"/>
      <c r="S83" s="18"/>
      <c r="T83" s="18"/>
    </row>
    <row r="84" spans="1:20">
      <c r="A84" s="4">
        <v>80</v>
      </c>
      <c r="B84" s="17"/>
      <c r="C84" s="18"/>
      <c r="D84" s="18"/>
      <c r="E84" s="19"/>
      <c r="F84" s="18"/>
      <c r="G84" s="19"/>
      <c r="H84" s="19"/>
      <c r="I84" s="57">
        <f t="shared" si="1"/>
        <v>0</v>
      </c>
      <c r="J84" s="18"/>
      <c r="K84" s="18"/>
      <c r="L84" s="18"/>
      <c r="M84" s="18"/>
      <c r="N84" s="18"/>
      <c r="O84" s="18"/>
      <c r="P84" s="24"/>
      <c r="Q84" s="18"/>
      <c r="R84" s="18"/>
      <c r="S84" s="18"/>
      <c r="T84" s="18"/>
    </row>
    <row r="85" spans="1:20">
      <c r="A85" s="4">
        <v>81</v>
      </c>
      <c r="B85" s="17"/>
      <c r="C85" s="18"/>
      <c r="D85" s="18"/>
      <c r="E85" s="19"/>
      <c r="F85" s="18"/>
      <c r="G85" s="19"/>
      <c r="H85" s="19"/>
      <c r="I85" s="57">
        <f t="shared" si="1"/>
        <v>0</v>
      </c>
      <c r="J85" s="18"/>
      <c r="K85" s="18"/>
      <c r="L85" s="18"/>
      <c r="M85" s="18"/>
      <c r="N85" s="18"/>
      <c r="O85" s="18"/>
      <c r="P85" s="24"/>
      <c r="Q85" s="18"/>
      <c r="R85" s="18"/>
      <c r="S85" s="18"/>
      <c r="T85" s="18"/>
    </row>
    <row r="86" spans="1:20">
      <c r="A86" s="4">
        <v>82</v>
      </c>
      <c r="B86" s="17"/>
      <c r="C86" s="18"/>
      <c r="D86" s="18"/>
      <c r="E86" s="19"/>
      <c r="F86" s="18"/>
      <c r="G86" s="19"/>
      <c r="H86" s="19"/>
      <c r="I86" s="57">
        <f t="shared" si="1"/>
        <v>0</v>
      </c>
      <c r="J86" s="18"/>
      <c r="K86" s="18"/>
      <c r="L86" s="18"/>
      <c r="M86" s="18"/>
      <c r="N86" s="18"/>
      <c r="O86" s="18"/>
      <c r="P86" s="24"/>
      <c r="Q86" s="18"/>
      <c r="R86" s="18"/>
      <c r="S86" s="18"/>
      <c r="T86" s="18"/>
    </row>
    <row r="87" spans="1:20">
      <c r="A87" s="4">
        <v>83</v>
      </c>
      <c r="B87" s="17"/>
      <c r="C87" s="18"/>
      <c r="D87" s="18"/>
      <c r="E87" s="19"/>
      <c r="F87" s="18"/>
      <c r="G87" s="19"/>
      <c r="H87" s="19"/>
      <c r="I87" s="57">
        <f t="shared" si="1"/>
        <v>0</v>
      </c>
      <c r="J87" s="18"/>
      <c r="K87" s="18"/>
      <c r="L87" s="18"/>
      <c r="M87" s="18"/>
      <c r="N87" s="18"/>
      <c r="O87" s="18"/>
      <c r="P87" s="24"/>
      <c r="Q87" s="18"/>
      <c r="R87" s="18"/>
      <c r="S87" s="18"/>
      <c r="T87" s="18"/>
    </row>
    <row r="88" spans="1:20">
      <c r="A88" s="4">
        <v>84</v>
      </c>
      <c r="B88" s="17"/>
      <c r="C88" s="18"/>
      <c r="D88" s="18"/>
      <c r="E88" s="19"/>
      <c r="F88" s="18"/>
      <c r="G88" s="19"/>
      <c r="H88" s="19"/>
      <c r="I88" s="57">
        <f t="shared" si="1"/>
        <v>0</v>
      </c>
      <c r="J88" s="18"/>
      <c r="K88" s="18"/>
      <c r="L88" s="18"/>
      <c r="M88" s="18"/>
      <c r="N88" s="18"/>
      <c r="O88" s="18"/>
      <c r="P88" s="24"/>
      <c r="Q88" s="18"/>
      <c r="R88" s="18"/>
      <c r="S88" s="18"/>
      <c r="T88" s="18"/>
    </row>
    <row r="89" spans="1:20">
      <c r="A89" s="4">
        <v>85</v>
      </c>
      <c r="B89" s="17"/>
      <c r="C89" s="18"/>
      <c r="D89" s="18"/>
      <c r="E89" s="19"/>
      <c r="F89" s="18"/>
      <c r="G89" s="19"/>
      <c r="H89" s="19"/>
      <c r="I89" s="57">
        <f t="shared" si="1"/>
        <v>0</v>
      </c>
      <c r="J89" s="18"/>
      <c r="K89" s="18"/>
      <c r="L89" s="18"/>
      <c r="M89" s="18"/>
      <c r="N89" s="18"/>
      <c r="O89" s="18"/>
      <c r="P89" s="24"/>
      <c r="Q89" s="18"/>
      <c r="R89" s="18"/>
      <c r="S89" s="18"/>
      <c r="T89" s="18"/>
    </row>
    <row r="90" spans="1:20">
      <c r="A90" s="4">
        <v>86</v>
      </c>
      <c r="B90" s="17"/>
      <c r="C90" s="18"/>
      <c r="D90" s="18"/>
      <c r="E90" s="19"/>
      <c r="F90" s="18"/>
      <c r="G90" s="19"/>
      <c r="H90" s="19"/>
      <c r="I90" s="57">
        <f t="shared" si="1"/>
        <v>0</v>
      </c>
      <c r="J90" s="18"/>
      <c r="K90" s="18"/>
      <c r="L90" s="18"/>
      <c r="M90" s="18"/>
      <c r="N90" s="18"/>
      <c r="O90" s="18"/>
      <c r="P90" s="24"/>
      <c r="Q90" s="18"/>
      <c r="R90" s="18"/>
      <c r="S90" s="18"/>
      <c r="T90" s="18"/>
    </row>
    <row r="91" spans="1:20">
      <c r="A91" s="4">
        <v>87</v>
      </c>
      <c r="B91" s="17"/>
      <c r="C91" s="18"/>
      <c r="D91" s="18"/>
      <c r="E91" s="19"/>
      <c r="F91" s="18"/>
      <c r="G91" s="19"/>
      <c r="H91" s="19"/>
      <c r="I91" s="57">
        <f t="shared" si="1"/>
        <v>0</v>
      </c>
      <c r="J91" s="18"/>
      <c r="K91" s="18"/>
      <c r="L91" s="18"/>
      <c r="M91" s="18"/>
      <c r="N91" s="18"/>
      <c r="O91" s="18"/>
      <c r="P91" s="24"/>
      <c r="Q91" s="18"/>
      <c r="R91" s="18"/>
      <c r="S91" s="18"/>
      <c r="T91" s="18"/>
    </row>
    <row r="92" spans="1:20">
      <c r="A92" s="4">
        <v>88</v>
      </c>
      <c r="B92" s="17"/>
      <c r="C92" s="18"/>
      <c r="D92" s="18"/>
      <c r="E92" s="19"/>
      <c r="F92" s="18"/>
      <c r="G92" s="19"/>
      <c r="H92" s="19"/>
      <c r="I92" s="57">
        <f t="shared" si="1"/>
        <v>0</v>
      </c>
      <c r="J92" s="18"/>
      <c r="K92" s="18"/>
      <c r="L92" s="18"/>
      <c r="M92" s="18"/>
      <c r="N92" s="18"/>
      <c r="O92" s="18"/>
      <c r="P92" s="24"/>
      <c r="Q92" s="18"/>
      <c r="R92" s="18"/>
      <c r="S92" s="18"/>
      <c r="T92" s="18"/>
    </row>
    <row r="93" spans="1:20">
      <c r="A93" s="4">
        <v>89</v>
      </c>
      <c r="B93" s="17"/>
      <c r="C93" s="18"/>
      <c r="D93" s="18"/>
      <c r="E93" s="19"/>
      <c r="F93" s="18"/>
      <c r="G93" s="19"/>
      <c r="H93" s="19"/>
      <c r="I93" s="57">
        <f t="shared" si="1"/>
        <v>0</v>
      </c>
      <c r="J93" s="18"/>
      <c r="K93" s="18"/>
      <c r="L93" s="18"/>
      <c r="M93" s="18"/>
      <c r="N93" s="18"/>
      <c r="O93" s="18"/>
      <c r="P93" s="24"/>
      <c r="Q93" s="18"/>
      <c r="R93" s="18"/>
      <c r="S93" s="18"/>
      <c r="T93" s="18"/>
    </row>
    <row r="94" spans="1:20">
      <c r="A94" s="4">
        <v>90</v>
      </c>
      <c r="B94" s="17"/>
      <c r="C94" s="18"/>
      <c r="D94" s="18"/>
      <c r="E94" s="19"/>
      <c r="F94" s="18"/>
      <c r="G94" s="19"/>
      <c r="H94" s="19"/>
      <c r="I94" s="57">
        <f t="shared" si="1"/>
        <v>0</v>
      </c>
      <c r="J94" s="18"/>
      <c r="K94" s="18"/>
      <c r="L94" s="18"/>
      <c r="M94" s="18"/>
      <c r="N94" s="18"/>
      <c r="O94" s="18"/>
      <c r="P94" s="24"/>
      <c r="Q94" s="18"/>
      <c r="R94" s="18"/>
      <c r="S94" s="18"/>
      <c r="T94" s="18"/>
    </row>
    <row r="95" spans="1:20">
      <c r="A95" s="4">
        <v>91</v>
      </c>
      <c r="B95" s="17"/>
      <c r="C95" s="18"/>
      <c r="D95" s="18"/>
      <c r="E95" s="19"/>
      <c r="F95" s="18"/>
      <c r="G95" s="19"/>
      <c r="H95" s="19"/>
      <c r="I95" s="57">
        <f t="shared" si="1"/>
        <v>0</v>
      </c>
      <c r="J95" s="18"/>
      <c r="K95" s="18"/>
      <c r="L95" s="18"/>
      <c r="M95" s="18"/>
      <c r="N95" s="18"/>
      <c r="O95" s="18"/>
      <c r="P95" s="24"/>
      <c r="Q95" s="18"/>
      <c r="R95" s="18"/>
      <c r="S95" s="18"/>
      <c r="T95" s="18"/>
    </row>
    <row r="96" spans="1:20">
      <c r="A96" s="4">
        <v>92</v>
      </c>
      <c r="B96" s="17"/>
      <c r="C96" s="18"/>
      <c r="D96" s="18"/>
      <c r="E96" s="19"/>
      <c r="F96" s="18"/>
      <c r="G96" s="19"/>
      <c r="H96" s="19"/>
      <c r="I96" s="57">
        <f t="shared" si="1"/>
        <v>0</v>
      </c>
      <c r="J96" s="18"/>
      <c r="K96" s="18"/>
      <c r="L96" s="18"/>
      <c r="M96" s="18"/>
      <c r="N96" s="18"/>
      <c r="O96" s="18"/>
      <c r="P96" s="24"/>
      <c r="Q96" s="18"/>
      <c r="R96" s="18"/>
      <c r="S96" s="18"/>
      <c r="T96" s="18"/>
    </row>
    <row r="97" spans="1:20">
      <c r="A97" s="4">
        <v>93</v>
      </c>
      <c r="B97" s="17"/>
      <c r="C97" s="18"/>
      <c r="D97" s="18"/>
      <c r="E97" s="19"/>
      <c r="F97" s="18"/>
      <c r="G97" s="19"/>
      <c r="H97" s="19"/>
      <c r="I97" s="57">
        <f t="shared" si="1"/>
        <v>0</v>
      </c>
      <c r="J97" s="18"/>
      <c r="K97" s="18"/>
      <c r="L97" s="18"/>
      <c r="M97" s="18"/>
      <c r="N97" s="18"/>
      <c r="O97" s="18"/>
      <c r="P97" s="24"/>
      <c r="Q97" s="18"/>
      <c r="R97" s="18"/>
      <c r="S97" s="18"/>
      <c r="T97" s="18"/>
    </row>
    <row r="98" spans="1:20">
      <c r="A98" s="4">
        <v>94</v>
      </c>
      <c r="B98" s="17"/>
      <c r="C98" s="18"/>
      <c r="D98" s="18"/>
      <c r="E98" s="19"/>
      <c r="F98" s="18"/>
      <c r="G98" s="19"/>
      <c r="H98" s="19"/>
      <c r="I98" s="57">
        <f t="shared" si="1"/>
        <v>0</v>
      </c>
      <c r="J98" s="18"/>
      <c r="K98" s="18"/>
      <c r="L98" s="18"/>
      <c r="M98" s="18"/>
      <c r="N98" s="18"/>
      <c r="O98" s="18"/>
      <c r="P98" s="24"/>
      <c r="Q98" s="18"/>
      <c r="R98" s="18"/>
      <c r="S98" s="18"/>
      <c r="T98" s="18"/>
    </row>
    <row r="99" spans="1:20">
      <c r="A99" s="4">
        <v>95</v>
      </c>
      <c r="B99" s="17"/>
      <c r="C99" s="18"/>
      <c r="D99" s="18"/>
      <c r="E99" s="19"/>
      <c r="F99" s="18"/>
      <c r="G99" s="19"/>
      <c r="H99" s="19"/>
      <c r="I99" s="57">
        <f t="shared" si="1"/>
        <v>0</v>
      </c>
      <c r="J99" s="18"/>
      <c r="K99" s="18"/>
      <c r="L99" s="18"/>
      <c r="M99" s="18"/>
      <c r="N99" s="18"/>
      <c r="O99" s="18"/>
      <c r="P99" s="24"/>
      <c r="Q99" s="18"/>
      <c r="R99" s="18"/>
      <c r="S99" s="18"/>
      <c r="T99" s="18"/>
    </row>
    <row r="100" spans="1:20">
      <c r="A100" s="4">
        <v>96</v>
      </c>
      <c r="B100" s="17"/>
      <c r="C100" s="18"/>
      <c r="D100" s="18"/>
      <c r="E100" s="19"/>
      <c r="F100" s="18"/>
      <c r="G100" s="19"/>
      <c r="H100" s="19"/>
      <c r="I100" s="57">
        <f t="shared" si="1"/>
        <v>0</v>
      </c>
      <c r="J100" s="18"/>
      <c r="K100" s="18"/>
      <c r="L100" s="18"/>
      <c r="M100" s="18"/>
      <c r="N100" s="18"/>
      <c r="O100" s="18"/>
      <c r="P100" s="24"/>
      <c r="Q100" s="18"/>
      <c r="R100" s="18"/>
      <c r="S100" s="18"/>
      <c r="T100" s="18"/>
    </row>
    <row r="101" spans="1:20">
      <c r="A101" s="4">
        <v>97</v>
      </c>
      <c r="B101" s="17"/>
      <c r="C101" s="18"/>
      <c r="D101" s="18"/>
      <c r="E101" s="19"/>
      <c r="F101" s="18"/>
      <c r="G101" s="19"/>
      <c r="H101" s="19"/>
      <c r="I101" s="57">
        <f t="shared" si="1"/>
        <v>0</v>
      </c>
      <c r="J101" s="18"/>
      <c r="K101" s="18"/>
      <c r="L101" s="18"/>
      <c r="M101" s="18"/>
      <c r="N101" s="18"/>
      <c r="O101" s="18"/>
      <c r="P101" s="24"/>
      <c r="Q101" s="18"/>
      <c r="R101" s="18"/>
      <c r="S101" s="18"/>
      <c r="T101" s="18"/>
    </row>
    <row r="102" spans="1:20">
      <c r="A102" s="4">
        <v>98</v>
      </c>
      <c r="B102" s="17"/>
      <c r="C102" s="18"/>
      <c r="D102" s="18"/>
      <c r="E102" s="19"/>
      <c r="F102" s="18"/>
      <c r="G102" s="19"/>
      <c r="H102" s="19"/>
      <c r="I102" s="57">
        <f t="shared" si="1"/>
        <v>0</v>
      </c>
      <c r="J102" s="18"/>
      <c r="K102" s="18"/>
      <c r="L102" s="18"/>
      <c r="M102" s="18"/>
      <c r="N102" s="18"/>
      <c r="O102" s="18"/>
      <c r="P102" s="24"/>
      <c r="Q102" s="18"/>
      <c r="R102" s="18"/>
      <c r="S102" s="18"/>
      <c r="T102" s="18"/>
    </row>
    <row r="103" spans="1:20">
      <c r="A103" s="4">
        <v>99</v>
      </c>
      <c r="B103" s="17"/>
      <c r="C103" s="18"/>
      <c r="D103" s="18"/>
      <c r="E103" s="19"/>
      <c r="F103" s="18"/>
      <c r="G103" s="19"/>
      <c r="H103" s="19"/>
      <c r="I103" s="57">
        <f t="shared" si="1"/>
        <v>0</v>
      </c>
      <c r="J103" s="18"/>
      <c r="K103" s="18"/>
      <c r="L103" s="18"/>
      <c r="M103" s="18"/>
      <c r="N103" s="18"/>
      <c r="O103" s="18"/>
      <c r="P103" s="24"/>
      <c r="Q103" s="18"/>
      <c r="R103" s="18"/>
      <c r="S103" s="18"/>
      <c r="T103" s="18"/>
    </row>
    <row r="104" spans="1:20">
      <c r="A104" s="4">
        <v>100</v>
      </c>
      <c r="B104" s="17"/>
      <c r="C104" s="18"/>
      <c r="D104" s="18"/>
      <c r="E104" s="19"/>
      <c r="F104" s="18"/>
      <c r="G104" s="19"/>
      <c r="H104" s="19"/>
      <c r="I104" s="57">
        <f t="shared" si="1"/>
        <v>0</v>
      </c>
      <c r="J104" s="18"/>
      <c r="K104" s="18"/>
      <c r="L104" s="18"/>
      <c r="M104" s="18"/>
      <c r="N104" s="18"/>
      <c r="O104" s="18"/>
      <c r="P104" s="24"/>
      <c r="Q104" s="18"/>
      <c r="R104" s="18"/>
      <c r="S104" s="18"/>
      <c r="T104" s="18"/>
    </row>
    <row r="105" spans="1:20">
      <c r="A105" s="4">
        <v>101</v>
      </c>
      <c r="B105" s="17"/>
      <c r="C105" s="18"/>
      <c r="D105" s="18"/>
      <c r="E105" s="19"/>
      <c r="F105" s="18"/>
      <c r="G105" s="19"/>
      <c r="H105" s="19"/>
      <c r="I105" s="57">
        <f t="shared" si="1"/>
        <v>0</v>
      </c>
      <c r="J105" s="18"/>
      <c r="K105" s="18"/>
      <c r="L105" s="18"/>
      <c r="M105" s="18"/>
      <c r="N105" s="18"/>
      <c r="O105" s="18"/>
      <c r="P105" s="24"/>
      <c r="Q105" s="18"/>
      <c r="R105" s="18"/>
      <c r="S105" s="18"/>
      <c r="T105" s="18"/>
    </row>
    <row r="106" spans="1:20">
      <c r="A106" s="4">
        <v>102</v>
      </c>
      <c r="B106" s="17"/>
      <c r="C106" s="18"/>
      <c r="D106" s="18"/>
      <c r="E106" s="19"/>
      <c r="F106" s="18"/>
      <c r="G106" s="19"/>
      <c r="H106" s="19"/>
      <c r="I106" s="57">
        <f t="shared" si="1"/>
        <v>0</v>
      </c>
      <c r="J106" s="18"/>
      <c r="K106" s="18"/>
      <c r="L106" s="18"/>
      <c r="M106" s="18"/>
      <c r="N106" s="18"/>
      <c r="O106" s="18"/>
      <c r="P106" s="24"/>
      <c r="Q106" s="18"/>
      <c r="R106" s="18"/>
      <c r="S106" s="18"/>
      <c r="T106" s="18"/>
    </row>
    <row r="107" spans="1:20">
      <c r="A107" s="4">
        <v>103</v>
      </c>
      <c r="B107" s="17"/>
      <c r="C107" s="18"/>
      <c r="D107" s="18"/>
      <c r="E107" s="19"/>
      <c r="F107" s="18"/>
      <c r="G107" s="19"/>
      <c r="H107" s="19"/>
      <c r="I107" s="57">
        <f t="shared" si="1"/>
        <v>0</v>
      </c>
      <c r="J107" s="18"/>
      <c r="K107" s="18"/>
      <c r="L107" s="18"/>
      <c r="M107" s="18"/>
      <c r="N107" s="18"/>
      <c r="O107" s="18"/>
      <c r="P107" s="24"/>
      <c r="Q107" s="18"/>
      <c r="R107" s="18"/>
      <c r="S107" s="18"/>
      <c r="T107" s="18"/>
    </row>
    <row r="108" spans="1:20">
      <c r="A108" s="4">
        <v>104</v>
      </c>
      <c r="B108" s="17"/>
      <c r="C108" s="18"/>
      <c r="D108" s="18"/>
      <c r="E108" s="19"/>
      <c r="F108" s="18"/>
      <c r="G108" s="19"/>
      <c r="H108" s="19"/>
      <c r="I108" s="57">
        <f t="shared" si="1"/>
        <v>0</v>
      </c>
      <c r="J108" s="18"/>
      <c r="K108" s="18"/>
      <c r="L108" s="18"/>
      <c r="M108" s="18"/>
      <c r="N108" s="18"/>
      <c r="O108" s="18"/>
      <c r="P108" s="24"/>
      <c r="Q108" s="18"/>
      <c r="R108" s="18"/>
      <c r="S108" s="18"/>
      <c r="T108" s="18"/>
    </row>
    <row r="109" spans="1:20">
      <c r="A109" s="4">
        <v>105</v>
      </c>
      <c r="B109" s="17"/>
      <c r="C109" s="18"/>
      <c r="D109" s="18"/>
      <c r="E109" s="19"/>
      <c r="F109" s="18"/>
      <c r="G109" s="19"/>
      <c r="H109" s="19"/>
      <c r="I109" s="57">
        <f t="shared" si="1"/>
        <v>0</v>
      </c>
      <c r="J109" s="18"/>
      <c r="K109" s="18"/>
      <c r="L109" s="18"/>
      <c r="M109" s="18"/>
      <c r="N109" s="18"/>
      <c r="O109" s="18"/>
      <c r="P109" s="24"/>
      <c r="Q109" s="18"/>
      <c r="R109" s="18"/>
      <c r="S109" s="18"/>
      <c r="T109" s="18"/>
    </row>
    <row r="110" spans="1:20">
      <c r="A110" s="4">
        <v>106</v>
      </c>
      <c r="B110" s="17"/>
      <c r="C110" s="18"/>
      <c r="D110" s="18"/>
      <c r="E110" s="19"/>
      <c r="F110" s="18"/>
      <c r="G110" s="19"/>
      <c r="H110" s="19"/>
      <c r="I110" s="57">
        <f t="shared" si="1"/>
        <v>0</v>
      </c>
      <c r="J110" s="18"/>
      <c r="K110" s="18"/>
      <c r="L110" s="18"/>
      <c r="M110" s="18"/>
      <c r="N110" s="18"/>
      <c r="O110" s="18"/>
      <c r="P110" s="24"/>
      <c r="Q110" s="18"/>
      <c r="R110" s="18"/>
      <c r="S110" s="18"/>
      <c r="T110" s="18"/>
    </row>
    <row r="111" spans="1:20">
      <c r="A111" s="4">
        <v>107</v>
      </c>
      <c r="B111" s="17"/>
      <c r="C111" s="18"/>
      <c r="D111" s="18"/>
      <c r="E111" s="19"/>
      <c r="F111" s="18"/>
      <c r="G111" s="19"/>
      <c r="H111" s="19"/>
      <c r="I111" s="57">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57">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57">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57">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57">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57">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57">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57">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57">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57">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57">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57">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57">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57">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57">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57">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57">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57">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57">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57">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57">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57">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57">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57">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57">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57">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57">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57">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57">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57">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57">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57">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57">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57">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57">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57">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57">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57">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57">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57">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57">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57">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57">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57">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57">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57">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57">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57">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57">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57">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57">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57">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57">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57">
        <f t="shared" si="2"/>
        <v>0</v>
      </c>
      <c r="J164" s="18"/>
      <c r="K164" s="18"/>
      <c r="L164" s="18"/>
      <c r="M164" s="18"/>
      <c r="N164" s="18"/>
      <c r="O164" s="18"/>
      <c r="P164" s="24"/>
      <c r="Q164" s="18"/>
      <c r="R164" s="18"/>
      <c r="S164" s="18"/>
      <c r="T164" s="18"/>
    </row>
    <row r="165" spans="1:20">
      <c r="A165" s="21" t="s">
        <v>11</v>
      </c>
      <c r="B165" s="39"/>
      <c r="C165" s="21">
        <f>COUNTIFS(C5:C164,"*")</f>
        <v>56</v>
      </c>
      <c r="D165" s="21"/>
      <c r="E165" s="13"/>
      <c r="F165" s="21"/>
      <c r="G165" s="58">
        <f>SUM(G5:G164)</f>
        <v>4493</v>
      </c>
      <c r="H165" s="58">
        <f>SUM(H5:H164)</f>
        <v>4359</v>
      </c>
      <c r="I165" s="58">
        <f>SUM(I5:I164)</f>
        <v>8852</v>
      </c>
      <c r="J165" s="21"/>
      <c r="K165" s="21"/>
      <c r="L165" s="21"/>
      <c r="M165" s="21"/>
      <c r="N165" s="21"/>
      <c r="O165" s="21"/>
      <c r="P165" s="14"/>
      <c r="Q165" s="21"/>
      <c r="R165" s="21"/>
      <c r="S165" s="21"/>
      <c r="T165" s="12"/>
    </row>
    <row r="166" spans="1:20">
      <c r="A166" s="44" t="s">
        <v>62</v>
      </c>
      <c r="B166" s="10">
        <f>COUNTIF(B$5:B$164,"Team 1")</f>
        <v>25</v>
      </c>
      <c r="C166" s="44" t="s">
        <v>25</v>
      </c>
      <c r="D166" s="10">
        <f>COUNTIF(D5:D164,"Anganwadi")</f>
        <v>21</v>
      </c>
    </row>
    <row r="167" spans="1:20">
      <c r="A167" s="44" t="s">
        <v>63</v>
      </c>
      <c r="B167" s="10">
        <f>COUNTIF(B$6:B$164,"Team 2")</f>
        <v>30</v>
      </c>
      <c r="C167" s="44" t="s">
        <v>23</v>
      </c>
      <c r="D167" s="10">
        <f>COUNTIF(D5:D164,"School")</f>
        <v>35</v>
      </c>
    </row>
  </sheetData>
  <sheetProtection password="8527" sheet="1" objects="1" scenarios="1"/>
  <mergeCells count="20">
    <mergeCell ref="F3:F4"/>
    <mergeCell ref="G3:I3"/>
    <mergeCell ref="J3:J4"/>
    <mergeCell ref="K3:K4"/>
    <mergeCell ref="R3:R4"/>
    <mergeCell ref="S3:S4"/>
    <mergeCell ref="A1:C1"/>
    <mergeCell ref="T3:T4"/>
    <mergeCell ref="A2:C2"/>
    <mergeCell ref="L3:L4"/>
    <mergeCell ref="M3:M4"/>
    <mergeCell ref="N3:N4"/>
    <mergeCell ref="O3:O4"/>
    <mergeCell ref="P3:P4"/>
    <mergeCell ref="Q3:Q4"/>
    <mergeCell ref="B3:B4"/>
    <mergeCell ref="A3:A4"/>
    <mergeCell ref="C3:C4"/>
    <mergeCell ref="D3:D4"/>
    <mergeCell ref="E3:E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23 D30:D52 D54:D164 D16:D21 D5:D14 D25:D28">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7.xml><?xml version="1.0" encoding="utf-8"?>
<worksheet xmlns="http://schemas.openxmlformats.org/spreadsheetml/2006/main" xmlns:r="http://schemas.openxmlformats.org/officeDocument/2006/relationships">
  <sheetPr>
    <tabColor rgb="FFC00000"/>
    <pageSetUpPr fitToPage="1"/>
  </sheetPr>
  <dimension ref="A1:T167"/>
  <sheetViews>
    <sheetView workbookViewId="0">
      <pane xSplit="3" ySplit="4" topLeftCell="D8" activePane="bottomRight" state="frozen"/>
      <selection pane="topRight" activeCell="C1" sqref="C1"/>
      <selection pane="bottomLeft" activeCell="A5" sqref="A5"/>
      <selection pane="bottomRight" activeCell="K11" sqref="K11"/>
    </sheetView>
  </sheetViews>
  <sheetFormatPr defaultRowHeight="16.5"/>
  <cols>
    <col min="1" max="1" width="6.140625" style="1" bestFit="1" customWidth="1"/>
    <col min="2" max="2" width="13.28515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4" customHeight="1">
      <c r="A1" s="163" t="s">
        <v>70</v>
      </c>
      <c r="B1" s="163"/>
      <c r="C1" s="163"/>
      <c r="D1" s="53"/>
      <c r="E1" s="53"/>
      <c r="F1" s="53"/>
      <c r="G1" s="53"/>
      <c r="H1" s="53"/>
      <c r="I1" s="53"/>
      <c r="J1" s="53"/>
      <c r="K1" s="53"/>
      <c r="L1" s="53"/>
      <c r="M1" s="165"/>
      <c r="N1" s="165"/>
      <c r="O1" s="165"/>
      <c r="P1" s="165"/>
      <c r="Q1" s="165"/>
      <c r="R1" s="165"/>
      <c r="S1" s="165"/>
      <c r="T1" s="165"/>
    </row>
    <row r="2" spans="1:20">
      <c r="A2" s="159" t="s">
        <v>59</v>
      </c>
      <c r="B2" s="160"/>
      <c r="C2" s="160"/>
      <c r="D2" s="25">
        <v>43709</v>
      </c>
      <c r="E2" s="22"/>
      <c r="F2" s="22"/>
      <c r="G2" s="22"/>
      <c r="H2" s="22"/>
      <c r="I2" s="22"/>
      <c r="J2" s="22"/>
      <c r="K2" s="22"/>
      <c r="L2" s="22"/>
      <c r="M2" s="22"/>
      <c r="N2" s="22"/>
      <c r="O2" s="22"/>
      <c r="P2" s="22"/>
      <c r="Q2" s="22"/>
      <c r="R2" s="22"/>
      <c r="S2" s="22"/>
    </row>
    <row r="3" spans="1:20" ht="24" customHeight="1">
      <c r="A3" s="155" t="s">
        <v>14</v>
      </c>
      <c r="B3" s="157" t="s">
        <v>61</v>
      </c>
      <c r="C3" s="154" t="s">
        <v>7</v>
      </c>
      <c r="D3" s="154" t="s">
        <v>55</v>
      </c>
      <c r="E3" s="154" t="s">
        <v>16</v>
      </c>
      <c r="F3" s="161" t="s">
        <v>17</v>
      </c>
      <c r="G3" s="154" t="s">
        <v>8</v>
      </c>
      <c r="H3" s="154"/>
      <c r="I3" s="154"/>
      <c r="J3" s="154" t="s">
        <v>31</v>
      </c>
      <c r="K3" s="157" t="s">
        <v>33</v>
      </c>
      <c r="L3" s="157" t="s">
        <v>50</v>
      </c>
      <c r="M3" s="157" t="s">
        <v>51</v>
      </c>
      <c r="N3" s="157" t="s">
        <v>34</v>
      </c>
      <c r="O3" s="157" t="s">
        <v>35</v>
      </c>
      <c r="P3" s="155" t="s">
        <v>54</v>
      </c>
      <c r="Q3" s="154" t="s">
        <v>52</v>
      </c>
      <c r="R3" s="154" t="s">
        <v>32</v>
      </c>
      <c r="S3" s="154" t="s">
        <v>53</v>
      </c>
      <c r="T3" s="154" t="s">
        <v>13</v>
      </c>
    </row>
    <row r="4" spans="1:20" ht="25.5" customHeight="1">
      <c r="A4" s="155"/>
      <c r="B4" s="162"/>
      <c r="C4" s="154"/>
      <c r="D4" s="154"/>
      <c r="E4" s="154"/>
      <c r="F4" s="161"/>
      <c r="G4" s="23" t="s">
        <v>9</v>
      </c>
      <c r="H4" s="23" t="s">
        <v>10</v>
      </c>
      <c r="I4" s="23" t="s">
        <v>11</v>
      </c>
      <c r="J4" s="154"/>
      <c r="K4" s="158"/>
      <c r="L4" s="158"/>
      <c r="M4" s="158"/>
      <c r="N4" s="158"/>
      <c r="O4" s="158"/>
      <c r="P4" s="155"/>
      <c r="Q4" s="155"/>
      <c r="R4" s="154"/>
      <c r="S4" s="154"/>
      <c r="T4" s="154"/>
    </row>
    <row r="5" spans="1:20">
      <c r="A5" s="4">
        <v>1</v>
      </c>
      <c r="B5" s="62" t="s">
        <v>62</v>
      </c>
      <c r="C5" s="64" t="s">
        <v>804</v>
      </c>
      <c r="D5" s="64" t="s">
        <v>25</v>
      </c>
      <c r="E5" s="84">
        <v>166</v>
      </c>
      <c r="F5" s="64"/>
      <c r="G5" s="19">
        <v>56</v>
      </c>
      <c r="H5" s="19">
        <v>58</v>
      </c>
      <c r="I5" s="59">
        <f>SUM(G5:H5)</f>
        <v>114</v>
      </c>
      <c r="J5" s="62">
        <v>9954363512</v>
      </c>
      <c r="K5" s="68" t="s">
        <v>362</v>
      </c>
      <c r="L5" s="68" t="s">
        <v>363</v>
      </c>
      <c r="M5" s="68">
        <v>9401725984</v>
      </c>
      <c r="N5" s="68" t="s">
        <v>886</v>
      </c>
      <c r="O5" s="68">
        <v>97078430520</v>
      </c>
      <c r="P5" s="24">
        <v>43711</v>
      </c>
      <c r="Q5" s="18" t="s">
        <v>87</v>
      </c>
      <c r="R5" s="18">
        <v>17</v>
      </c>
      <c r="S5" s="18" t="s">
        <v>78</v>
      </c>
      <c r="T5" s="18"/>
    </row>
    <row r="6" spans="1:20">
      <c r="A6" s="4">
        <v>2</v>
      </c>
      <c r="B6" s="62" t="s">
        <v>62</v>
      </c>
      <c r="C6" s="63" t="s">
        <v>805</v>
      </c>
      <c r="D6" s="64" t="s">
        <v>25</v>
      </c>
      <c r="E6" s="65">
        <v>225</v>
      </c>
      <c r="F6" s="64"/>
      <c r="G6" s="19">
        <v>69</v>
      </c>
      <c r="H6" s="19">
        <v>66</v>
      </c>
      <c r="I6" s="59">
        <f t="shared" ref="I6:I69" si="0">SUM(G6:H6)</f>
        <v>135</v>
      </c>
      <c r="J6" s="62" t="s">
        <v>887</v>
      </c>
      <c r="K6" s="68" t="s">
        <v>362</v>
      </c>
      <c r="L6" s="68" t="s">
        <v>478</v>
      </c>
      <c r="M6" s="68">
        <v>9864987400</v>
      </c>
      <c r="N6" s="68" t="s">
        <v>518</v>
      </c>
      <c r="O6" s="68">
        <v>9678182515</v>
      </c>
      <c r="P6" s="24">
        <v>43711</v>
      </c>
      <c r="Q6" s="18" t="s">
        <v>87</v>
      </c>
      <c r="R6" s="18">
        <v>23</v>
      </c>
      <c r="S6" s="18" t="s">
        <v>78</v>
      </c>
      <c r="T6" s="18"/>
    </row>
    <row r="7" spans="1:20">
      <c r="A7" s="4">
        <v>3</v>
      </c>
      <c r="B7" s="62" t="s">
        <v>63</v>
      </c>
      <c r="C7" s="63" t="s">
        <v>806</v>
      </c>
      <c r="D7" s="64" t="s">
        <v>25</v>
      </c>
      <c r="E7" s="65">
        <v>261</v>
      </c>
      <c r="F7" s="64"/>
      <c r="G7" s="19">
        <v>54</v>
      </c>
      <c r="H7" s="19">
        <v>58</v>
      </c>
      <c r="I7" s="59">
        <f t="shared" si="0"/>
        <v>112</v>
      </c>
      <c r="J7" s="62">
        <v>8011092250</v>
      </c>
      <c r="K7" s="68" t="s">
        <v>505</v>
      </c>
      <c r="L7" s="68" t="s">
        <v>506</v>
      </c>
      <c r="M7" s="68">
        <v>9864709166</v>
      </c>
      <c r="N7" s="68" t="s">
        <v>507</v>
      </c>
      <c r="O7" s="68">
        <v>8011294967</v>
      </c>
      <c r="P7" s="24">
        <v>43711</v>
      </c>
      <c r="Q7" s="18" t="s">
        <v>87</v>
      </c>
      <c r="R7" s="18">
        <v>16</v>
      </c>
      <c r="S7" s="18" t="s">
        <v>78</v>
      </c>
      <c r="T7" s="18"/>
    </row>
    <row r="8" spans="1:20">
      <c r="A8" s="4">
        <v>4</v>
      </c>
      <c r="B8" s="62" t="s">
        <v>63</v>
      </c>
      <c r="C8" s="63" t="s">
        <v>807</v>
      </c>
      <c r="D8" s="64" t="s">
        <v>25</v>
      </c>
      <c r="E8" s="65">
        <v>263</v>
      </c>
      <c r="F8" s="64"/>
      <c r="G8" s="19">
        <v>55</v>
      </c>
      <c r="H8" s="19">
        <v>66</v>
      </c>
      <c r="I8" s="59">
        <f t="shared" si="0"/>
        <v>121</v>
      </c>
      <c r="J8" s="62">
        <v>8753903247</v>
      </c>
      <c r="K8" s="68" t="s">
        <v>385</v>
      </c>
      <c r="L8" s="68" t="s">
        <v>513</v>
      </c>
      <c r="M8" s="68">
        <v>9401725971</v>
      </c>
      <c r="N8" s="68" t="s">
        <v>514</v>
      </c>
      <c r="O8" s="68">
        <v>7896581745</v>
      </c>
      <c r="P8" s="24">
        <v>43711</v>
      </c>
      <c r="Q8" s="18" t="s">
        <v>87</v>
      </c>
      <c r="R8" s="18">
        <v>18</v>
      </c>
      <c r="S8" s="18" t="s">
        <v>78</v>
      </c>
      <c r="T8" s="18"/>
    </row>
    <row r="9" spans="1:20">
      <c r="A9" s="4">
        <v>5</v>
      </c>
      <c r="B9" s="62" t="s">
        <v>62</v>
      </c>
      <c r="C9" s="72" t="s">
        <v>808</v>
      </c>
      <c r="D9" s="72" t="s">
        <v>89</v>
      </c>
      <c r="E9" s="73" t="s">
        <v>809</v>
      </c>
      <c r="F9" s="73" t="s">
        <v>131</v>
      </c>
      <c r="G9" s="72">
        <v>47</v>
      </c>
      <c r="H9" s="72">
        <v>55</v>
      </c>
      <c r="I9" s="59">
        <f t="shared" si="0"/>
        <v>102</v>
      </c>
      <c r="J9" s="74" t="s">
        <v>888</v>
      </c>
      <c r="K9" s="68" t="s">
        <v>324</v>
      </c>
      <c r="L9" s="68" t="s">
        <v>325</v>
      </c>
      <c r="M9" s="68">
        <v>9435966889</v>
      </c>
      <c r="N9" s="68" t="s">
        <v>777</v>
      </c>
      <c r="O9" s="68">
        <v>9707740218</v>
      </c>
      <c r="P9" s="24">
        <v>43712</v>
      </c>
      <c r="Q9" s="18" t="s">
        <v>102</v>
      </c>
      <c r="R9" s="18">
        <v>32</v>
      </c>
      <c r="S9" s="18" t="s">
        <v>78</v>
      </c>
      <c r="T9" s="18"/>
    </row>
    <row r="10" spans="1:20" ht="31.5">
      <c r="A10" s="4">
        <v>6</v>
      </c>
      <c r="B10" s="62" t="s">
        <v>63</v>
      </c>
      <c r="C10" s="72" t="s">
        <v>810</v>
      </c>
      <c r="D10" s="72" t="s">
        <v>89</v>
      </c>
      <c r="E10" s="73" t="s">
        <v>811</v>
      </c>
      <c r="F10" s="73" t="s">
        <v>131</v>
      </c>
      <c r="G10" s="72">
        <v>67</v>
      </c>
      <c r="H10" s="72">
        <v>55</v>
      </c>
      <c r="I10" s="59">
        <f t="shared" si="0"/>
        <v>122</v>
      </c>
      <c r="J10" s="74" t="s">
        <v>889</v>
      </c>
      <c r="K10" s="68" t="s">
        <v>109</v>
      </c>
      <c r="L10" s="68" t="s">
        <v>110</v>
      </c>
      <c r="M10" s="66">
        <v>8822578906</v>
      </c>
      <c r="N10" s="68" t="s">
        <v>328</v>
      </c>
      <c r="O10" s="68">
        <v>9613970669</v>
      </c>
      <c r="P10" s="24">
        <v>43712</v>
      </c>
      <c r="Q10" s="18" t="s">
        <v>102</v>
      </c>
      <c r="R10" s="18">
        <v>2</v>
      </c>
      <c r="S10" s="18" t="s">
        <v>78</v>
      </c>
      <c r="T10" s="18"/>
    </row>
    <row r="11" spans="1:20" ht="31.5">
      <c r="A11" s="4">
        <v>7</v>
      </c>
      <c r="B11" s="62" t="s">
        <v>63</v>
      </c>
      <c r="C11" s="64" t="s">
        <v>812</v>
      </c>
      <c r="D11" s="64" t="s">
        <v>25</v>
      </c>
      <c r="E11" s="84">
        <v>199</v>
      </c>
      <c r="F11" s="84"/>
      <c r="G11" s="19">
        <v>65</v>
      </c>
      <c r="H11" s="19">
        <v>95</v>
      </c>
      <c r="I11" s="59">
        <f t="shared" si="0"/>
        <v>160</v>
      </c>
      <c r="J11" s="62">
        <v>9957911215</v>
      </c>
      <c r="K11" s="68" t="s">
        <v>109</v>
      </c>
      <c r="L11" s="68" t="s">
        <v>110</v>
      </c>
      <c r="M11" s="66">
        <v>8822578906</v>
      </c>
      <c r="N11" s="68" t="s">
        <v>890</v>
      </c>
      <c r="O11" s="68">
        <v>9577281479</v>
      </c>
      <c r="P11" s="24">
        <v>43713</v>
      </c>
      <c r="Q11" s="18" t="s">
        <v>112</v>
      </c>
      <c r="R11" s="18">
        <v>5</v>
      </c>
      <c r="S11" s="18" t="s">
        <v>78</v>
      </c>
      <c r="T11" s="18"/>
    </row>
    <row r="12" spans="1:20">
      <c r="A12" s="4">
        <v>8</v>
      </c>
      <c r="B12" s="62" t="s">
        <v>63</v>
      </c>
      <c r="C12" s="72" t="s">
        <v>813</v>
      </c>
      <c r="D12" s="72" t="s">
        <v>89</v>
      </c>
      <c r="E12" s="73" t="s">
        <v>814</v>
      </c>
      <c r="F12" s="73" t="s">
        <v>131</v>
      </c>
      <c r="G12" s="72">
        <v>68</v>
      </c>
      <c r="H12" s="72">
        <v>70</v>
      </c>
      <c r="I12" s="59">
        <f t="shared" si="0"/>
        <v>138</v>
      </c>
      <c r="J12" s="74" t="s">
        <v>891</v>
      </c>
      <c r="K12" s="68" t="s">
        <v>344</v>
      </c>
      <c r="L12" s="68" t="s">
        <v>345</v>
      </c>
      <c r="M12" s="68">
        <v>9954835305</v>
      </c>
      <c r="N12" s="68" t="s">
        <v>528</v>
      </c>
      <c r="O12" s="68">
        <v>8876991295</v>
      </c>
      <c r="P12" s="24">
        <v>43713</v>
      </c>
      <c r="Q12" s="18" t="s">
        <v>112</v>
      </c>
      <c r="R12" s="18">
        <v>57</v>
      </c>
      <c r="S12" s="18" t="s">
        <v>78</v>
      </c>
      <c r="T12" s="18"/>
    </row>
    <row r="13" spans="1:20" ht="31.5">
      <c r="A13" s="4">
        <v>9</v>
      </c>
      <c r="B13" s="62" t="s">
        <v>62</v>
      </c>
      <c r="C13" s="72" t="s">
        <v>815</v>
      </c>
      <c r="D13" s="72" t="s">
        <v>89</v>
      </c>
      <c r="E13" s="73" t="s">
        <v>816</v>
      </c>
      <c r="F13" s="73" t="s">
        <v>738</v>
      </c>
      <c r="G13" s="72">
        <v>55</v>
      </c>
      <c r="H13" s="72">
        <v>48</v>
      </c>
      <c r="I13" s="59">
        <f t="shared" si="0"/>
        <v>103</v>
      </c>
      <c r="J13" s="74" t="s">
        <v>892</v>
      </c>
      <c r="K13" s="68" t="s">
        <v>344</v>
      </c>
      <c r="L13" s="68" t="s">
        <v>345</v>
      </c>
      <c r="M13" s="68">
        <v>9954835305</v>
      </c>
      <c r="N13" s="68" t="s">
        <v>528</v>
      </c>
      <c r="O13" s="68">
        <v>8876991295</v>
      </c>
      <c r="P13" s="24">
        <v>43713</v>
      </c>
      <c r="Q13" s="18" t="s">
        <v>112</v>
      </c>
      <c r="R13" s="18">
        <v>67</v>
      </c>
      <c r="S13" s="18" t="s">
        <v>78</v>
      </c>
      <c r="T13" s="18"/>
    </row>
    <row r="14" spans="1:20" ht="31.5">
      <c r="A14" s="4">
        <v>10</v>
      </c>
      <c r="B14" s="62" t="s">
        <v>62</v>
      </c>
      <c r="C14" s="64" t="s">
        <v>817</v>
      </c>
      <c r="D14" s="64" t="s">
        <v>25</v>
      </c>
      <c r="E14" s="84">
        <v>133</v>
      </c>
      <c r="F14" s="84"/>
      <c r="G14" s="19">
        <v>75</v>
      </c>
      <c r="H14" s="19">
        <v>65</v>
      </c>
      <c r="I14" s="59">
        <f t="shared" si="0"/>
        <v>140</v>
      </c>
      <c r="J14" s="62">
        <v>9867302883</v>
      </c>
      <c r="K14" s="68" t="s">
        <v>505</v>
      </c>
      <c r="L14" s="68" t="s">
        <v>506</v>
      </c>
      <c r="M14" s="68">
        <v>9864709166</v>
      </c>
      <c r="N14" s="68" t="s">
        <v>190</v>
      </c>
      <c r="O14" s="68">
        <v>9859107657</v>
      </c>
      <c r="P14" s="24">
        <v>43714</v>
      </c>
      <c r="Q14" s="18" t="s">
        <v>121</v>
      </c>
      <c r="R14" s="18">
        <v>12</v>
      </c>
      <c r="S14" s="18" t="s">
        <v>78</v>
      </c>
      <c r="T14" s="18"/>
    </row>
    <row r="15" spans="1:20">
      <c r="A15" s="4">
        <v>11</v>
      </c>
      <c r="B15" s="62" t="s">
        <v>63</v>
      </c>
      <c r="C15" s="64" t="s">
        <v>818</v>
      </c>
      <c r="D15" s="64" t="s">
        <v>25</v>
      </c>
      <c r="E15" s="84">
        <v>238</v>
      </c>
      <c r="F15" s="84"/>
      <c r="G15" s="19">
        <v>76</v>
      </c>
      <c r="H15" s="19">
        <v>68</v>
      </c>
      <c r="I15" s="59">
        <f t="shared" si="0"/>
        <v>144</v>
      </c>
      <c r="J15" s="62">
        <v>8812080593</v>
      </c>
      <c r="K15" s="68" t="s">
        <v>185</v>
      </c>
      <c r="L15" s="68" t="s">
        <v>612</v>
      </c>
      <c r="M15" s="68">
        <v>9859654780</v>
      </c>
      <c r="N15" s="68" t="s">
        <v>613</v>
      </c>
      <c r="O15" s="68">
        <v>8822258388</v>
      </c>
      <c r="P15" s="24">
        <v>43714</v>
      </c>
      <c r="Q15" s="18" t="s">
        <v>121</v>
      </c>
      <c r="R15" s="18">
        <v>6</v>
      </c>
      <c r="S15" s="18" t="s">
        <v>78</v>
      </c>
      <c r="T15" s="18"/>
    </row>
    <row r="16" spans="1:20">
      <c r="A16" s="4">
        <v>12</v>
      </c>
      <c r="B16" s="62" t="s">
        <v>62</v>
      </c>
      <c r="C16" s="64" t="s">
        <v>819</v>
      </c>
      <c r="D16" s="64" t="s">
        <v>25</v>
      </c>
      <c r="E16" s="84">
        <v>126</v>
      </c>
      <c r="F16" s="84"/>
      <c r="G16" s="19">
        <v>76</v>
      </c>
      <c r="H16" s="19">
        <v>88</v>
      </c>
      <c r="I16" s="59">
        <f t="shared" si="0"/>
        <v>164</v>
      </c>
      <c r="J16" s="62">
        <v>9577383434</v>
      </c>
      <c r="K16" s="68" t="s">
        <v>109</v>
      </c>
      <c r="L16" s="68" t="s">
        <v>110</v>
      </c>
      <c r="M16" s="66">
        <v>8822578906</v>
      </c>
      <c r="N16" s="68" t="s">
        <v>635</v>
      </c>
      <c r="O16" s="68">
        <v>9957904498</v>
      </c>
      <c r="P16" s="24">
        <v>43715</v>
      </c>
      <c r="Q16" s="18" t="s">
        <v>128</v>
      </c>
      <c r="R16" s="18">
        <v>4</v>
      </c>
      <c r="S16" s="18" t="s">
        <v>78</v>
      </c>
      <c r="T16" s="18"/>
    </row>
    <row r="17" spans="1:20">
      <c r="A17" s="4">
        <v>13</v>
      </c>
      <c r="B17" s="62" t="s">
        <v>63</v>
      </c>
      <c r="C17" s="64" t="s">
        <v>820</v>
      </c>
      <c r="D17" s="64" t="s">
        <v>25</v>
      </c>
      <c r="E17" s="84">
        <v>134</v>
      </c>
      <c r="F17" s="84"/>
      <c r="G17" s="19">
        <v>52</v>
      </c>
      <c r="H17" s="19">
        <v>54</v>
      </c>
      <c r="I17" s="59">
        <f t="shared" si="0"/>
        <v>106</v>
      </c>
      <c r="J17" s="74" t="s">
        <v>893</v>
      </c>
      <c r="K17" s="68" t="s">
        <v>650</v>
      </c>
      <c r="L17" s="85" t="s">
        <v>651</v>
      </c>
      <c r="M17" s="66">
        <v>9508728809</v>
      </c>
      <c r="N17" s="68" t="s">
        <v>894</v>
      </c>
      <c r="O17" s="68">
        <v>9508469698</v>
      </c>
      <c r="P17" s="24">
        <v>43715</v>
      </c>
      <c r="Q17" s="18" t="s">
        <v>128</v>
      </c>
      <c r="R17" s="18">
        <v>9</v>
      </c>
      <c r="S17" s="18" t="s">
        <v>78</v>
      </c>
      <c r="T17" s="18"/>
    </row>
    <row r="18" spans="1:20" ht="110.25">
      <c r="A18" s="4">
        <v>14</v>
      </c>
      <c r="B18" s="62" t="s">
        <v>62</v>
      </c>
      <c r="C18" s="76" t="s">
        <v>821</v>
      </c>
      <c r="D18" s="72" t="s">
        <v>89</v>
      </c>
      <c r="E18" s="73" t="s">
        <v>822</v>
      </c>
      <c r="F18" s="73" t="s">
        <v>91</v>
      </c>
      <c r="G18" s="72">
        <v>187</v>
      </c>
      <c r="H18" s="72">
        <v>175</v>
      </c>
      <c r="I18" s="59">
        <f t="shared" si="0"/>
        <v>362</v>
      </c>
      <c r="J18" s="83">
        <v>7086219580</v>
      </c>
      <c r="K18" s="77" t="s">
        <v>136</v>
      </c>
      <c r="L18" s="78" t="s">
        <v>803</v>
      </c>
      <c r="M18" s="78">
        <v>7663956231</v>
      </c>
      <c r="N18" s="79" t="s">
        <v>190</v>
      </c>
      <c r="O18" s="78">
        <v>9957284161</v>
      </c>
      <c r="P18" s="24">
        <v>43717</v>
      </c>
      <c r="Q18" s="18" t="s">
        <v>77</v>
      </c>
      <c r="R18" s="18">
        <v>33</v>
      </c>
      <c r="S18" s="18" t="s">
        <v>78</v>
      </c>
      <c r="T18" s="18"/>
    </row>
    <row r="19" spans="1:20" ht="31.5">
      <c r="A19" s="4">
        <v>15</v>
      </c>
      <c r="B19" s="62" t="s">
        <v>63</v>
      </c>
      <c r="C19" s="72" t="s">
        <v>823</v>
      </c>
      <c r="D19" s="72" t="s">
        <v>89</v>
      </c>
      <c r="E19" s="73" t="s">
        <v>824</v>
      </c>
      <c r="F19" s="73" t="s">
        <v>91</v>
      </c>
      <c r="G19" s="72">
        <v>95</v>
      </c>
      <c r="H19" s="72">
        <v>85</v>
      </c>
      <c r="I19" s="59">
        <f t="shared" si="0"/>
        <v>180</v>
      </c>
      <c r="J19" s="74">
        <v>9435028964</v>
      </c>
      <c r="K19" s="77" t="s">
        <v>136</v>
      </c>
      <c r="L19" s="78" t="s">
        <v>803</v>
      </c>
      <c r="M19" s="78">
        <v>7663956231</v>
      </c>
      <c r="N19" s="79" t="s">
        <v>190</v>
      </c>
      <c r="O19" s="78">
        <v>9957284161</v>
      </c>
      <c r="P19" s="24">
        <v>43717</v>
      </c>
      <c r="Q19" s="18" t="s">
        <v>77</v>
      </c>
      <c r="R19" s="18">
        <v>34</v>
      </c>
      <c r="S19" s="18" t="s">
        <v>78</v>
      </c>
      <c r="T19" s="18"/>
    </row>
    <row r="20" spans="1:20" ht="31.5">
      <c r="A20" s="4">
        <v>16</v>
      </c>
      <c r="B20" s="62" t="s">
        <v>62</v>
      </c>
      <c r="C20" s="72" t="s">
        <v>825</v>
      </c>
      <c r="D20" s="72" t="s">
        <v>89</v>
      </c>
      <c r="E20" s="73" t="s">
        <v>826</v>
      </c>
      <c r="F20" s="73" t="s">
        <v>135</v>
      </c>
      <c r="G20" s="72">
        <v>210</v>
      </c>
      <c r="H20" s="72">
        <v>194</v>
      </c>
      <c r="I20" s="59">
        <f t="shared" si="0"/>
        <v>404</v>
      </c>
      <c r="J20" s="74" t="s">
        <v>895</v>
      </c>
      <c r="K20" s="77" t="s">
        <v>136</v>
      </c>
      <c r="L20" s="78" t="s">
        <v>803</v>
      </c>
      <c r="M20" s="78">
        <v>7663956231</v>
      </c>
      <c r="N20" s="79" t="s">
        <v>190</v>
      </c>
      <c r="O20" s="78">
        <v>9957284161</v>
      </c>
      <c r="P20" s="24">
        <v>43718</v>
      </c>
      <c r="Q20" s="18" t="s">
        <v>87</v>
      </c>
      <c r="R20" s="18">
        <v>31</v>
      </c>
      <c r="S20" s="18" t="s">
        <v>78</v>
      </c>
      <c r="T20" s="18"/>
    </row>
    <row r="21" spans="1:20" ht="31.5">
      <c r="A21" s="4">
        <v>17</v>
      </c>
      <c r="B21" s="62" t="s">
        <v>63</v>
      </c>
      <c r="C21" s="72" t="s">
        <v>827</v>
      </c>
      <c r="D21" s="72" t="s">
        <v>89</v>
      </c>
      <c r="E21" s="73" t="s">
        <v>828</v>
      </c>
      <c r="F21" s="73" t="s">
        <v>91</v>
      </c>
      <c r="G21" s="72">
        <v>77</v>
      </c>
      <c r="H21" s="72">
        <v>65</v>
      </c>
      <c r="I21" s="59">
        <f t="shared" si="0"/>
        <v>142</v>
      </c>
      <c r="J21" s="74" t="s">
        <v>896</v>
      </c>
      <c r="K21" s="77" t="s">
        <v>136</v>
      </c>
      <c r="L21" s="77" t="s">
        <v>365</v>
      </c>
      <c r="M21" s="77">
        <v>9864769919</v>
      </c>
      <c r="N21" s="79" t="s">
        <v>897</v>
      </c>
      <c r="O21" s="78">
        <v>8486313393</v>
      </c>
      <c r="P21" s="24">
        <v>43718</v>
      </c>
      <c r="Q21" s="18" t="s">
        <v>87</v>
      </c>
      <c r="R21" s="18">
        <v>31</v>
      </c>
      <c r="S21" s="18" t="s">
        <v>78</v>
      </c>
      <c r="T21" s="18"/>
    </row>
    <row r="22" spans="1:20" ht="31.5">
      <c r="A22" s="4">
        <v>18</v>
      </c>
      <c r="B22" s="62" t="s">
        <v>62</v>
      </c>
      <c r="C22" s="72" t="s">
        <v>829</v>
      </c>
      <c r="D22" s="72" t="s">
        <v>89</v>
      </c>
      <c r="E22" s="73" t="s">
        <v>830</v>
      </c>
      <c r="F22" s="73" t="s">
        <v>131</v>
      </c>
      <c r="G22" s="72">
        <v>63</v>
      </c>
      <c r="H22" s="72">
        <v>60</v>
      </c>
      <c r="I22" s="59">
        <f t="shared" si="0"/>
        <v>123</v>
      </c>
      <c r="J22" s="74" t="s">
        <v>898</v>
      </c>
      <c r="K22" s="68" t="s">
        <v>123</v>
      </c>
      <c r="L22" s="68" t="s">
        <v>124</v>
      </c>
      <c r="M22" s="68">
        <v>9577022858</v>
      </c>
      <c r="N22" s="68" t="s">
        <v>379</v>
      </c>
      <c r="O22" s="68">
        <v>9957769702</v>
      </c>
      <c r="P22" s="24">
        <v>43719</v>
      </c>
      <c r="Q22" s="18" t="s">
        <v>102</v>
      </c>
      <c r="R22" s="18">
        <v>73</v>
      </c>
      <c r="S22" s="18" t="s">
        <v>78</v>
      </c>
      <c r="T22" s="18"/>
    </row>
    <row r="23" spans="1:20" ht="31.5">
      <c r="A23" s="4">
        <v>19</v>
      </c>
      <c r="B23" s="62" t="s">
        <v>63</v>
      </c>
      <c r="C23" s="72" t="s">
        <v>831</v>
      </c>
      <c r="D23" s="72" t="s">
        <v>89</v>
      </c>
      <c r="E23" s="73" t="s">
        <v>832</v>
      </c>
      <c r="F23" s="73" t="s">
        <v>131</v>
      </c>
      <c r="G23" s="72">
        <v>65</v>
      </c>
      <c r="H23" s="72">
        <v>60</v>
      </c>
      <c r="I23" s="59">
        <f t="shared" si="0"/>
        <v>125</v>
      </c>
      <c r="J23" s="74" t="s">
        <v>899</v>
      </c>
      <c r="K23" s="68" t="s">
        <v>650</v>
      </c>
      <c r="L23" s="85" t="s">
        <v>651</v>
      </c>
      <c r="M23" s="66">
        <v>9508728809</v>
      </c>
      <c r="N23" s="68" t="s">
        <v>397</v>
      </c>
      <c r="O23" s="68">
        <v>9854171069</v>
      </c>
      <c r="P23" s="24">
        <v>43719</v>
      </c>
      <c r="Q23" s="18" t="s">
        <v>102</v>
      </c>
      <c r="R23" s="18">
        <v>8</v>
      </c>
      <c r="S23" s="18" t="s">
        <v>78</v>
      </c>
      <c r="T23" s="18"/>
    </row>
    <row r="24" spans="1:20">
      <c r="A24" s="4">
        <v>20</v>
      </c>
      <c r="B24" s="62" t="s">
        <v>62</v>
      </c>
      <c r="C24" s="63" t="s">
        <v>833</v>
      </c>
      <c r="D24" s="64" t="s">
        <v>25</v>
      </c>
      <c r="E24" s="65">
        <v>49</v>
      </c>
      <c r="F24" s="64"/>
      <c r="G24" s="19">
        <v>81</v>
      </c>
      <c r="H24" s="19">
        <v>69</v>
      </c>
      <c r="I24" s="59">
        <f t="shared" si="0"/>
        <v>150</v>
      </c>
      <c r="J24" s="62">
        <v>9957585236</v>
      </c>
      <c r="K24" s="68" t="s">
        <v>140</v>
      </c>
      <c r="L24" s="68" t="s">
        <v>141</v>
      </c>
      <c r="M24" s="68">
        <v>9864633738</v>
      </c>
      <c r="N24" s="68" t="s">
        <v>900</v>
      </c>
      <c r="O24" s="68">
        <v>9435327343</v>
      </c>
      <c r="P24" s="24">
        <v>43720</v>
      </c>
      <c r="Q24" s="18" t="s">
        <v>112</v>
      </c>
      <c r="R24" s="18">
        <v>32</v>
      </c>
      <c r="S24" s="18" t="s">
        <v>78</v>
      </c>
      <c r="T24" s="18"/>
    </row>
    <row r="25" spans="1:20">
      <c r="A25" s="4">
        <v>21</v>
      </c>
      <c r="B25" s="62" t="s">
        <v>63</v>
      </c>
      <c r="C25" s="63" t="s">
        <v>834</v>
      </c>
      <c r="D25" s="64" t="s">
        <v>25</v>
      </c>
      <c r="E25" s="65">
        <v>47</v>
      </c>
      <c r="F25" s="64"/>
      <c r="G25" s="19">
        <v>69</v>
      </c>
      <c r="H25" s="19">
        <v>71</v>
      </c>
      <c r="I25" s="59">
        <f t="shared" si="0"/>
        <v>140</v>
      </c>
      <c r="J25" s="62">
        <v>9678818413</v>
      </c>
      <c r="K25" s="68" t="s">
        <v>140</v>
      </c>
      <c r="L25" s="68" t="s">
        <v>194</v>
      </c>
      <c r="M25" s="68">
        <v>9864633738</v>
      </c>
      <c r="N25" s="68" t="s">
        <v>901</v>
      </c>
      <c r="O25" s="68">
        <v>8011529487</v>
      </c>
      <c r="P25" s="24">
        <v>43720</v>
      </c>
      <c r="Q25" s="18" t="s">
        <v>112</v>
      </c>
      <c r="R25" s="18">
        <v>34</v>
      </c>
      <c r="S25" s="18" t="s">
        <v>78</v>
      </c>
      <c r="T25" s="18"/>
    </row>
    <row r="26" spans="1:20">
      <c r="A26" s="4">
        <v>22</v>
      </c>
      <c r="B26" s="62" t="s">
        <v>63</v>
      </c>
      <c r="C26" s="63" t="s">
        <v>835</v>
      </c>
      <c r="D26" s="64" t="s">
        <v>25</v>
      </c>
      <c r="E26" s="65">
        <v>205</v>
      </c>
      <c r="F26" s="64"/>
      <c r="G26" s="19">
        <v>66</v>
      </c>
      <c r="H26" s="19">
        <v>83</v>
      </c>
      <c r="I26" s="59">
        <f t="shared" si="0"/>
        <v>149</v>
      </c>
      <c r="J26" s="62">
        <v>7002298032</v>
      </c>
      <c r="K26" s="68" t="s">
        <v>140</v>
      </c>
      <c r="L26" s="68" t="s">
        <v>194</v>
      </c>
      <c r="M26" s="68">
        <v>9864633738</v>
      </c>
      <c r="N26" s="68" t="s">
        <v>901</v>
      </c>
      <c r="O26" s="68">
        <v>8011529487</v>
      </c>
      <c r="P26" s="24">
        <v>43720</v>
      </c>
      <c r="Q26" s="18" t="s">
        <v>112</v>
      </c>
      <c r="R26" s="18">
        <v>34</v>
      </c>
      <c r="S26" s="18" t="s">
        <v>78</v>
      </c>
      <c r="T26" s="18"/>
    </row>
    <row r="27" spans="1:20" ht="47.25">
      <c r="A27" s="4">
        <v>23</v>
      </c>
      <c r="B27" s="62" t="s">
        <v>62</v>
      </c>
      <c r="C27" s="72" t="s">
        <v>836</v>
      </c>
      <c r="D27" s="72" t="s">
        <v>89</v>
      </c>
      <c r="E27" s="73" t="s">
        <v>837</v>
      </c>
      <c r="F27" s="73" t="s">
        <v>91</v>
      </c>
      <c r="G27" s="72">
        <v>84</v>
      </c>
      <c r="H27" s="72">
        <v>80</v>
      </c>
      <c r="I27" s="59">
        <f t="shared" si="0"/>
        <v>164</v>
      </c>
      <c r="J27" s="74" t="s">
        <v>902</v>
      </c>
      <c r="K27" s="68" t="s">
        <v>623</v>
      </c>
      <c r="L27" s="68" t="s">
        <v>624</v>
      </c>
      <c r="M27" s="68">
        <v>9435327943</v>
      </c>
      <c r="N27" s="68" t="s">
        <v>759</v>
      </c>
      <c r="O27" s="68">
        <v>8811861636</v>
      </c>
      <c r="P27" s="24">
        <v>43721</v>
      </c>
      <c r="Q27" s="18" t="s">
        <v>121</v>
      </c>
      <c r="R27" s="18">
        <v>54</v>
      </c>
      <c r="S27" s="18" t="s">
        <v>78</v>
      </c>
      <c r="T27" s="18"/>
    </row>
    <row r="28" spans="1:20" ht="31.5">
      <c r="A28" s="4">
        <v>24</v>
      </c>
      <c r="B28" s="62" t="s">
        <v>63</v>
      </c>
      <c r="C28" s="72" t="s">
        <v>838</v>
      </c>
      <c r="D28" s="72" t="s">
        <v>89</v>
      </c>
      <c r="E28" s="73" t="s">
        <v>839</v>
      </c>
      <c r="F28" s="73" t="s">
        <v>178</v>
      </c>
      <c r="G28" s="72">
        <v>46</v>
      </c>
      <c r="H28" s="72">
        <v>40</v>
      </c>
      <c r="I28" s="59">
        <f t="shared" si="0"/>
        <v>86</v>
      </c>
      <c r="J28" s="74" t="s">
        <v>903</v>
      </c>
      <c r="K28" s="68" t="s">
        <v>505</v>
      </c>
      <c r="L28" s="68" t="s">
        <v>506</v>
      </c>
      <c r="M28" s="68">
        <v>9864709166</v>
      </c>
      <c r="N28" s="68" t="s">
        <v>544</v>
      </c>
      <c r="O28" s="68">
        <v>8136028136</v>
      </c>
      <c r="P28" s="24">
        <v>43721</v>
      </c>
      <c r="Q28" s="18" t="s">
        <v>121</v>
      </c>
      <c r="R28" s="18">
        <v>12</v>
      </c>
      <c r="S28" s="18" t="s">
        <v>78</v>
      </c>
      <c r="T28" s="18"/>
    </row>
    <row r="29" spans="1:20">
      <c r="A29" s="4">
        <v>25</v>
      </c>
      <c r="B29" s="62" t="s">
        <v>63</v>
      </c>
      <c r="C29" s="72" t="s">
        <v>840</v>
      </c>
      <c r="D29" s="72" t="s">
        <v>89</v>
      </c>
      <c r="E29" s="73" t="s">
        <v>841</v>
      </c>
      <c r="F29" s="73" t="s">
        <v>91</v>
      </c>
      <c r="G29" s="72">
        <v>40</v>
      </c>
      <c r="H29" s="72">
        <v>39</v>
      </c>
      <c r="I29" s="59">
        <f t="shared" si="0"/>
        <v>79</v>
      </c>
      <c r="J29" s="74" t="s">
        <v>904</v>
      </c>
      <c r="K29" s="68" t="s">
        <v>505</v>
      </c>
      <c r="L29" s="68" t="s">
        <v>506</v>
      </c>
      <c r="M29" s="68">
        <v>9864709166</v>
      </c>
      <c r="N29" s="68" t="s">
        <v>905</v>
      </c>
      <c r="O29" s="68">
        <v>8471838796</v>
      </c>
      <c r="P29" s="24">
        <v>43721</v>
      </c>
      <c r="Q29" s="18" t="s">
        <v>121</v>
      </c>
      <c r="R29" s="18">
        <v>12</v>
      </c>
      <c r="S29" s="18" t="s">
        <v>78</v>
      </c>
      <c r="T29" s="18"/>
    </row>
    <row r="30" spans="1:20">
      <c r="A30" s="4">
        <v>26</v>
      </c>
      <c r="B30" s="62" t="s">
        <v>62</v>
      </c>
      <c r="C30" s="64" t="s">
        <v>842</v>
      </c>
      <c r="D30" s="64" t="s">
        <v>25</v>
      </c>
      <c r="E30" s="84">
        <v>236</v>
      </c>
      <c r="F30" s="84"/>
      <c r="G30" s="19">
        <v>67</v>
      </c>
      <c r="H30" s="19">
        <v>71</v>
      </c>
      <c r="I30" s="59">
        <f t="shared" si="0"/>
        <v>138</v>
      </c>
      <c r="J30" s="62">
        <v>9613290280</v>
      </c>
      <c r="K30" s="68" t="s">
        <v>650</v>
      </c>
      <c r="L30" s="85" t="s">
        <v>651</v>
      </c>
      <c r="M30" s="66">
        <v>9508728809</v>
      </c>
      <c r="N30" s="68" t="s">
        <v>906</v>
      </c>
      <c r="O30" s="68">
        <v>9707029240</v>
      </c>
      <c r="P30" s="24">
        <v>43722</v>
      </c>
      <c r="Q30" s="18" t="s">
        <v>128</v>
      </c>
      <c r="R30" s="18">
        <v>8</v>
      </c>
      <c r="S30" s="18" t="s">
        <v>78</v>
      </c>
      <c r="T30" s="18"/>
    </row>
    <row r="31" spans="1:20">
      <c r="A31" s="4">
        <v>27</v>
      </c>
      <c r="B31" s="62" t="s">
        <v>63</v>
      </c>
      <c r="C31" s="64" t="s">
        <v>843</v>
      </c>
      <c r="D31" s="64" t="s">
        <v>25</v>
      </c>
      <c r="E31" s="84">
        <v>179</v>
      </c>
      <c r="F31" s="84"/>
      <c r="G31" s="19">
        <v>65</v>
      </c>
      <c r="H31" s="19">
        <v>58</v>
      </c>
      <c r="I31" s="59">
        <f t="shared" si="0"/>
        <v>123</v>
      </c>
      <c r="J31" s="62">
        <v>9101827439</v>
      </c>
      <c r="K31" s="68" t="s">
        <v>648</v>
      </c>
      <c r="L31" s="85" t="s">
        <v>649</v>
      </c>
      <c r="M31" s="66">
        <v>9957997040</v>
      </c>
      <c r="N31" s="68" t="s">
        <v>907</v>
      </c>
      <c r="O31" s="68">
        <v>9508618592</v>
      </c>
      <c r="P31" s="24">
        <v>43722</v>
      </c>
      <c r="Q31" s="18" t="s">
        <v>128</v>
      </c>
      <c r="R31" s="18">
        <v>7</v>
      </c>
      <c r="S31" s="18" t="s">
        <v>78</v>
      </c>
      <c r="T31" s="18"/>
    </row>
    <row r="32" spans="1:20" ht="31.5">
      <c r="A32" s="4">
        <v>28</v>
      </c>
      <c r="B32" s="62" t="s">
        <v>62</v>
      </c>
      <c r="C32" s="72" t="s">
        <v>844</v>
      </c>
      <c r="D32" s="72" t="s">
        <v>89</v>
      </c>
      <c r="E32" s="90" t="s">
        <v>845</v>
      </c>
      <c r="F32" s="90" t="s">
        <v>738</v>
      </c>
      <c r="G32" s="72">
        <v>0</v>
      </c>
      <c r="H32" s="72">
        <v>215</v>
      </c>
      <c r="I32" s="59">
        <f t="shared" si="0"/>
        <v>215</v>
      </c>
      <c r="J32" s="74" t="s">
        <v>908</v>
      </c>
      <c r="K32" s="77" t="s">
        <v>136</v>
      </c>
      <c r="L32" s="78" t="s">
        <v>803</v>
      </c>
      <c r="M32" s="78">
        <v>7663956231</v>
      </c>
      <c r="N32" s="79" t="s">
        <v>190</v>
      </c>
      <c r="O32" s="78">
        <v>9957284161</v>
      </c>
      <c r="P32" s="24">
        <v>43724</v>
      </c>
      <c r="Q32" s="18" t="s">
        <v>77</v>
      </c>
      <c r="R32" s="18">
        <v>29</v>
      </c>
      <c r="S32" s="18" t="s">
        <v>78</v>
      </c>
      <c r="T32" s="18"/>
    </row>
    <row r="33" spans="1:20" ht="31.5">
      <c r="A33" s="4">
        <v>29</v>
      </c>
      <c r="B33" s="62" t="s">
        <v>62</v>
      </c>
      <c r="C33" s="72" t="s">
        <v>846</v>
      </c>
      <c r="D33" s="72" t="s">
        <v>89</v>
      </c>
      <c r="E33" s="73" t="s">
        <v>847</v>
      </c>
      <c r="F33" s="73" t="s">
        <v>91</v>
      </c>
      <c r="G33" s="72">
        <v>35</v>
      </c>
      <c r="H33" s="72">
        <v>28</v>
      </c>
      <c r="I33" s="59">
        <f t="shared" si="0"/>
        <v>63</v>
      </c>
      <c r="J33" s="74" t="s">
        <v>909</v>
      </c>
      <c r="K33" s="77" t="s">
        <v>136</v>
      </c>
      <c r="L33" s="78" t="s">
        <v>803</v>
      </c>
      <c r="M33" s="78">
        <v>7663956231</v>
      </c>
      <c r="N33" s="79" t="s">
        <v>910</v>
      </c>
      <c r="O33" s="79">
        <v>9613332786</v>
      </c>
      <c r="P33" s="24">
        <v>43724</v>
      </c>
      <c r="Q33" s="18" t="s">
        <v>77</v>
      </c>
      <c r="R33" s="18">
        <v>31</v>
      </c>
      <c r="S33" s="18" t="s">
        <v>78</v>
      </c>
      <c r="T33" s="18"/>
    </row>
    <row r="34" spans="1:20" ht="31.5">
      <c r="A34" s="4">
        <v>30</v>
      </c>
      <c r="B34" s="62" t="s">
        <v>63</v>
      </c>
      <c r="C34" s="72" t="s">
        <v>848</v>
      </c>
      <c r="D34" s="72" t="s">
        <v>89</v>
      </c>
      <c r="E34" s="73" t="s">
        <v>849</v>
      </c>
      <c r="F34" s="73" t="s">
        <v>91</v>
      </c>
      <c r="G34" s="72">
        <v>55</v>
      </c>
      <c r="H34" s="72">
        <v>46</v>
      </c>
      <c r="I34" s="59">
        <f t="shared" si="0"/>
        <v>101</v>
      </c>
      <c r="J34" s="74" t="s">
        <v>911</v>
      </c>
      <c r="K34" s="77" t="s">
        <v>136</v>
      </c>
      <c r="L34" s="77" t="s">
        <v>365</v>
      </c>
      <c r="M34" s="77">
        <v>9864769919</v>
      </c>
      <c r="N34" s="79" t="s">
        <v>369</v>
      </c>
      <c r="O34" s="79">
        <v>9954498192</v>
      </c>
      <c r="P34" s="24">
        <v>43724</v>
      </c>
      <c r="Q34" s="18" t="s">
        <v>77</v>
      </c>
      <c r="R34" s="18">
        <v>31</v>
      </c>
      <c r="S34" s="18" t="s">
        <v>78</v>
      </c>
      <c r="T34" s="18"/>
    </row>
    <row r="35" spans="1:20" ht="31.5">
      <c r="A35" s="4">
        <v>31</v>
      </c>
      <c r="B35" s="62" t="s">
        <v>62</v>
      </c>
      <c r="C35" s="72" t="s">
        <v>850</v>
      </c>
      <c r="D35" s="72" t="s">
        <v>89</v>
      </c>
      <c r="E35" s="73" t="s">
        <v>851</v>
      </c>
      <c r="F35" s="73" t="s">
        <v>91</v>
      </c>
      <c r="G35" s="72">
        <v>105</v>
      </c>
      <c r="H35" s="72">
        <v>83</v>
      </c>
      <c r="I35" s="59">
        <f t="shared" si="0"/>
        <v>188</v>
      </c>
      <c r="J35" s="74">
        <v>9954521064</v>
      </c>
      <c r="K35" s="68" t="s">
        <v>80</v>
      </c>
      <c r="L35" s="68" t="s">
        <v>81</v>
      </c>
      <c r="M35" s="68">
        <v>8812953285</v>
      </c>
      <c r="N35" s="68" t="s">
        <v>335</v>
      </c>
      <c r="O35" s="68">
        <v>9957477009</v>
      </c>
      <c r="P35" s="24">
        <v>43725</v>
      </c>
      <c r="Q35" s="18" t="s">
        <v>87</v>
      </c>
      <c r="R35" s="18">
        <v>52</v>
      </c>
      <c r="S35" s="18" t="s">
        <v>78</v>
      </c>
      <c r="T35" s="18"/>
    </row>
    <row r="36" spans="1:20" ht="31.5">
      <c r="A36" s="4">
        <v>32</v>
      </c>
      <c r="B36" s="62" t="s">
        <v>63</v>
      </c>
      <c r="C36" s="72" t="s">
        <v>852</v>
      </c>
      <c r="D36" s="72" t="s">
        <v>89</v>
      </c>
      <c r="E36" s="73" t="s">
        <v>853</v>
      </c>
      <c r="F36" s="73" t="s">
        <v>255</v>
      </c>
      <c r="G36" s="72">
        <v>60</v>
      </c>
      <c r="H36" s="72">
        <v>55</v>
      </c>
      <c r="I36" s="59">
        <f t="shared" si="0"/>
        <v>115</v>
      </c>
      <c r="J36" s="74" t="s">
        <v>912</v>
      </c>
      <c r="K36" s="68" t="s">
        <v>74</v>
      </c>
      <c r="L36" s="68" t="s">
        <v>75</v>
      </c>
      <c r="M36" s="68">
        <v>9854368256</v>
      </c>
      <c r="N36" s="68" t="s">
        <v>349</v>
      </c>
      <c r="O36" s="68">
        <v>7896444635</v>
      </c>
      <c r="P36" s="24">
        <v>43725</v>
      </c>
      <c r="Q36" s="18" t="s">
        <v>87</v>
      </c>
      <c r="R36" s="18">
        <v>45</v>
      </c>
      <c r="S36" s="18" t="s">
        <v>78</v>
      </c>
      <c r="T36" s="18"/>
    </row>
    <row r="37" spans="1:20" ht="31.5">
      <c r="A37" s="4">
        <v>33</v>
      </c>
      <c r="B37" s="62" t="s">
        <v>62</v>
      </c>
      <c r="C37" s="72" t="s">
        <v>854</v>
      </c>
      <c r="D37" s="72" t="s">
        <v>89</v>
      </c>
      <c r="E37" s="73" t="s">
        <v>855</v>
      </c>
      <c r="F37" s="73" t="s">
        <v>91</v>
      </c>
      <c r="G37" s="72">
        <v>82</v>
      </c>
      <c r="H37" s="72">
        <v>53</v>
      </c>
      <c r="I37" s="59">
        <f t="shared" si="0"/>
        <v>135</v>
      </c>
      <c r="J37" s="74">
        <v>7002300490</v>
      </c>
      <c r="K37" s="68" t="s">
        <v>620</v>
      </c>
      <c r="L37" s="68" t="s">
        <v>621</v>
      </c>
      <c r="M37" s="99">
        <v>9707458909</v>
      </c>
      <c r="N37" s="99" t="s">
        <v>750</v>
      </c>
      <c r="O37" s="99">
        <v>9678801187</v>
      </c>
      <c r="P37" s="24">
        <v>43726</v>
      </c>
      <c r="Q37" s="18" t="s">
        <v>102</v>
      </c>
      <c r="R37" s="18">
        <v>56</v>
      </c>
      <c r="S37" s="18" t="s">
        <v>78</v>
      </c>
      <c r="T37" s="18"/>
    </row>
    <row r="38" spans="1:20" ht="31.5">
      <c r="A38" s="4">
        <v>34</v>
      </c>
      <c r="B38" s="62" t="s">
        <v>63</v>
      </c>
      <c r="C38" s="72" t="s">
        <v>854</v>
      </c>
      <c r="D38" s="72" t="s">
        <v>89</v>
      </c>
      <c r="E38" s="73" t="s">
        <v>855</v>
      </c>
      <c r="F38" s="73" t="s">
        <v>91</v>
      </c>
      <c r="G38" s="72">
        <v>68</v>
      </c>
      <c r="H38" s="72">
        <v>71</v>
      </c>
      <c r="I38" s="59">
        <f t="shared" si="0"/>
        <v>139</v>
      </c>
      <c r="J38" s="74">
        <v>7002300490</v>
      </c>
      <c r="K38" s="68" t="s">
        <v>620</v>
      </c>
      <c r="L38" s="68" t="s">
        <v>621</v>
      </c>
      <c r="M38" s="99">
        <v>9707458909</v>
      </c>
      <c r="N38" s="99" t="s">
        <v>750</v>
      </c>
      <c r="O38" s="99">
        <v>9678801187</v>
      </c>
      <c r="P38" s="24">
        <v>43726</v>
      </c>
      <c r="Q38" s="18" t="s">
        <v>102</v>
      </c>
      <c r="R38" s="18">
        <v>56</v>
      </c>
      <c r="S38" s="18" t="s">
        <v>78</v>
      </c>
      <c r="T38" s="18"/>
    </row>
    <row r="39" spans="1:20">
      <c r="A39" s="4">
        <v>35</v>
      </c>
      <c r="B39" s="62" t="s">
        <v>63</v>
      </c>
      <c r="C39" s="63" t="s">
        <v>856</v>
      </c>
      <c r="D39" s="64" t="s">
        <v>25</v>
      </c>
      <c r="E39" s="65">
        <v>111</v>
      </c>
      <c r="F39" s="64"/>
      <c r="G39" s="19">
        <v>74</v>
      </c>
      <c r="H39" s="19">
        <v>71</v>
      </c>
      <c r="I39" s="59">
        <f t="shared" si="0"/>
        <v>145</v>
      </c>
      <c r="J39" s="62">
        <v>9678783834</v>
      </c>
      <c r="K39" s="68" t="s">
        <v>161</v>
      </c>
      <c r="L39" s="68" t="s">
        <v>162</v>
      </c>
      <c r="M39" s="68">
        <v>9954189226</v>
      </c>
      <c r="N39" s="68" t="s">
        <v>913</v>
      </c>
      <c r="O39" s="68">
        <v>9957702860</v>
      </c>
      <c r="P39" s="24">
        <v>43727</v>
      </c>
      <c r="Q39" s="18" t="s">
        <v>112</v>
      </c>
      <c r="R39" s="18">
        <v>47</v>
      </c>
      <c r="S39" s="18" t="s">
        <v>78</v>
      </c>
      <c r="T39" s="18"/>
    </row>
    <row r="40" spans="1:20">
      <c r="A40" s="4">
        <v>36</v>
      </c>
      <c r="B40" s="62" t="s">
        <v>63</v>
      </c>
      <c r="C40" s="63" t="s">
        <v>857</v>
      </c>
      <c r="D40" s="64" t="s">
        <v>25</v>
      </c>
      <c r="E40" s="65">
        <v>112</v>
      </c>
      <c r="F40" s="64"/>
      <c r="G40" s="19">
        <v>81</v>
      </c>
      <c r="H40" s="19">
        <v>67</v>
      </c>
      <c r="I40" s="59">
        <f t="shared" si="0"/>
        <v>148</v>
      </c>
      <c r="J40" s="62">
        <v>8638165409</v>
      </c>
      <c r="K40" s="68" t="s">
        <v>161</v>
      </c>
      <c r="L40" s="68" t="s">
        <v>162</v>
      </c>
      <c r="M40" s="68">
        <v>9954189226</v>
      </c>
      <c r="N40" s="68" t="s">
        <v>169</v>
      </c>
      <c r="O40" s="68">
        <v>9577051893</v>
      </c>
      <c r="P40" s="24">
        <v>43727</v>
      </c>
      <c r="Q40" s="18" t="s">
        <v>112</v>
      </c>
      <c r="R40" s="18">
        <v>47</v>
      </c>
      <c r="S40" s="18" t="s">
        <v>78</v>
      </c>
      <c r="T40" s="18"/>
    </row>
    <row r="41" spans="1:20">
      <c r="A41" s="4">
        <v>37</v>
      </c>
      <c r="B41" s="62" t="s">
        <v>62</v>
      </c>
      <c r="C41" s="63" t="s">
        <v>858</v>
      </c>
      <c r="D41" s="64" t="s">
        <v>25</v>
      </c>
      <c r="E41" s="65">
        <v>230</v>
      </c>
      <c r="F41" s="64"/>
      <c r="G41" s="65">
        <v>68</v>
      </c>
      <c r="H41" s="65">
        <v>66</v>
      </c>
      <c r="I41" s="59">
        <f t="shared" si="0"/>
        <v>134</v>
      </c>
      <c r="J41" s="62">
        <v>9954165481</v>
      </c>
      <c r="K41" s="68" t="s">
        <v>161</v>
      </c>
      <c r="L41" s="68" t="s">
        <v>162</v>
      </c>
      <c r="M41" s="68">
        <v>9954189226</v>
      </c>
      <c r="N41" s="68" t="s">
        <v>794</v>
      </c>
      <c r="O41" s="68">
        <v>9859542846</v>
      </c>
      <c r="P41" s="24">
        <v>43727</v>
      </c>
      <c r="Q41" s="18" t="s">
        <v>112</v>
      </c>
      <c r="R41" s="18">
        <v>46</v>
      </c>
      <c r="S41" s="18" t="s">
        <v>78</v>
      </c>
      <c r="T41" s="18"/>
    </row>
    <row r="42" spans="1:20" ht="31.5">
      <c r="A42" s="4">
        <v>38</v>
      </c>
      <c r="B42" s="62" t="s">
        <v>62</v>
      </c>
      <c r="C42" s="72" t="s">
        <v>859</v>
      </c>
      <c r="D42" s="72" t="s">
        <v>89</v>
      </c>
      <c r="E42" s="73" t="s">
        <v>860</v>
      </c>
      <c r="F42" s="73" t="s">
        <v>91</v>
      </c>
      <c r="G42" s="72">
        <v>48</v>
      </c>
      <c r="H42" s="72">
        <v>52</v>
      </c>
      <c r="I42" s="59">
        <f t="shared" si="0"/>
        <v>100</v>
      </c>
      <c r="J42" s="74" t="s">
        <v>914</v>
      </c>
      <c r="K42" s="68" t="s">
        <v>627</v>
      </c>
      <c r="L42" s="68" t="s">
        <v>628</v>
      </c>
      <c r="M42" s="68">
        <v>9954840602</v>
      </c>
      <c r="N42" s="68" t="s">
        <v>915</v>
      </c>
      <c r="O42" s="68">
        <v>7896329398</v>
      </c>
      <c r="P42" s="24">
        <v>43728</v>
      </c>
      <c r="Q42" s="18" t="s">
        <v>121</v>
      </c>
      <c r="R42" s="18">
        <v>54</v>
      </c>
      <c r="S42" s="18" t="s">
        <v>78</v>
      </c>
      <c r="T42" s="18"/>
    </row>
    <row r="43" spans="1:20" ht="31.5">
      <c r="A43" s="4">
        <v>39</v>
      </c>
      <c r="B43" s="62" t="s">
        <v>62</v>
      </c>
      <c r="C43" s="72" t="s">
        <v>861</v>
      </c>
      <c r="D43" s="72" t="s">
        <v>89</v>
      </c>
      <c r="E43" s="90" t="s">
        <v>862</v>
      </c>
      <c r="F43" s="90" t="s">
        <v>91</v>
      </c>
      <c r="G43" s="72">
        <v>60</v>
      </c>
      <c r="H43" s="72">
        <v>50</v>
      </c>
      <c r="I43" s="59">
        <f t="shared" si="0"/>
        <v>110</v>
      </c>
      <c r="J43" s="74" t="s">
        <v>916</v>
      </c>
      <c r="K43" s="68" t="s">
        <v>627</v>
      </c>
      <c r="L43" s="68" t="s">
        <v>628</v>
      </c>
      <c r="M43" s="68">
        <v>9954840602</v>
      </c>
      <c r="N43" s="68" t="s">
        <v>917</v>
      </c>
      <c r="O43" s="68">
        <v>7896014195</v>
      </c>
      <c r="P43" s="24">
        <v>43728</v>
      </c>
      <c r="Q43" s="18" t="s">
        <v>121</v>
      </c>
      <c r="R43" s="18">
        <v>54</v>
      </c>
      <c r="S43" s="18" t="s">
        <v>78</v>
      </c>
      <c r="T43" s="18"/>
    </row>
    <row r="44" spans="1:20" ht="31.5">
      <c r="A44" s="4">
        <v>40</v>
      </c>
      <c r="B44" s="62" t="s">
        <v>63</v>
      </c>
      <c r="C44" s="72" t="s">
        <v>863</v>
      </c>
      <c r="D44" s="72" t="s">
        <v>89</v>
      </c>
      <c r="E44" s="73" t="s">
        <v>864</v>
      </c>
      <c r="F44" s="73" t="s">
        <v>91</v>
      </c>
      <c r="G44" s="72">
        <v>34</v>
      </c>
      <c r="H44" s="72">
        <v>35</v>
      </c>
      <c r="I44" s="59">
        <f t="shared" si="0"/>
        <v>69</v>
      </c>
      <c r="J44" s="74" t="s">
        <v>918</v>
      </c>
      <c r="K44" s="68" t="s">
        <v>627</v>
      </c>
      <c r="L44" s="68" t="s">
        <v>628</v>
      </c>
      <c r="M44" s="68">
        <v>9954840602</v>
      </c>
      <c r="N44" s="68" t="s">
        <v>629</v>
      </c>
      <c r="O44" s="68">
        <v>9577146435</v>
      </c>
      <c r="P44" s="24">
        <v>43728</v>
      </c>
      <c r="Q44" s="18" t="s">
        <v>121</v>
      </c>
      <c r="R44" s="18">
        <v>56</v>
      </c>
      <c r="S44" s="18" t="s">
        <v>78</v>
      </c>
      <c r="T44" s="18"/>
    </row>
    <row r="45" spans="1:20">
      <c r="A45" s="4">
        <v>41</v>
      </c>
      <c r="B45" s="62" t="s">
        <v>62</v>
      </c>
      <c r="C45" s="63" t="s">
        <v>865</v>
      </c>
      <c r="D45" s="64" t="s">
        <v>25</v>
      </c>
      <c r="E45" s="84">
        <v>159</v>
      </c>
      <c r="F45" s="84"/>
      <c r="G45" s="19">
        <v>62</v>
      </c>
      <c r="H45" s="19">
        <v>49</v>
      </c>
      <c r="I45" s="59">
        <f t="shared" si="0"/>
        <v>111</v>
      </c>
      <c r="J45" s="62" t="s">
        <v>919</v>
      </c>
      <c r="K45" s="68" t="s">
        <v>385</v>
      </c>
      <c r="L45" s="68" t="s">
        <v>386</v>
      </c>
      <c r="M45" s="68">
        <v>9954734139</v>
      </c>
      <c r="N45" s="68" t="s">
        <v>515</v>
      </c>
      <c r="O45" s="68">
        <v>8822711931</v>
      </c>
      <c r="P45" s="24">
        <v>43729</v>
      </c>
      <c r="Q45" s="18" t="s">
        <v>128</v>
      </c>
      <c r="R45" s="18">
        <v>14</v>
      </c>
      <c r="S45" s="18" t="s">
        <v>78</v>
      </c>
      <c r="T45" s="18"/>
    </row>
    <row r="46" spans="1:20">
      <c r="A46" s="4">
        <v>42</v>
      </c>
      <c r="B46" s="62" t="s">
        <v>63</v>
      </c>
      <c r="C46" s="63" t="s">
        <v>866</v>
      </c>
      <c r="D46" s="64" t="s">
        <v>25</v>
      </c>
      <c r="E46" s="65">
        <v>287</v>
      </c>
      <c r="F46" s="65"/>
      <c r="G46" s="19">
        <v>59</v>
      </c>
      <c r="H46" s="19">
        <v>63</v>
      </c>
      <c r="I46" s="59">
        <f t="shared" si="0"/>
        <v>122</v>
      </c>
      <c r="J46" s="62">
        <v>9401676387</v>
      </c>
      <c r="K46" s="68" t="s">
        <v>491</v>
      </c>
      <c r="L46" s="68" t="s">
        <v>492</v>
      </c>
      <c r="M46" s="68">
        <v>9401725983</v>
      </c>
      <c r="N46" s="68" t="s">
        <v>920</v>
      </c>
      <c r="O46" s="68">
        <v>7399353706</v>
      </c>
      <c r="P46" s="24">
        <v>43729</v>
      </c>
      <c r="Q46" s="18" t="s">
        <v>128</v>
      </c>
      <c r="R46" s="18">
        <v>17</v>
      </c>
      <c r="S46" s="18" t="s">
        <v>78</v>
      </c>
      <c r="T46" s="18"/>
    </row>
    <row r="47" spans="1:20" ht="45.75">
      <c r="A47" s="4">
        <v>43</v>
      </c>
      <c r="B47" s="62" t="s">
        <v>62</v>
      </c>
      <c r="C47" s="103" t="s">
        <v>867</v>
      </c>
      <c r="D47" s="72" t="s">
        <v>89</v>
      </c>
      <c r="E47" s="62"/>
      <c r="F47" s="62" t="s">
        <v>135</v>
      </c>
      <c r="G47" s="62">
        <v>121</v>
      </c>
      <c r="H47" s="62">
        <v>111</v>
      </c>
      <c r="I47" s="59">
        <f t="shared" si="0"/>
        <v>232</v>
      </c>
      <c r="J47" s="62" t="s">
        <v>921</v>
      </c>
      <c r="K47" s="68" t="s">
        <v>491</v>
      </c>
      <c r="L47" s="68" t="s">
        <v>492</v>
      </c>
      <c r="M47" s="68">
        <v>9401725983</v>
      </c>
      <c r="N47" s="68" t="s">
        <v>922</v>
      </c>
      <c r="O47" s="68">
        <v>7896326976</v>
      </c>
      <c r="P47" s="24">
        <v>43731</v>
      </c>
      <c r="Q47" s="18" t="s">
        <v>77</v>
      </c>
      <c r="R47" s="18">
        <v>8</v>
      </c>
      <c r="S47" s="18" t="s">
        <v>78</v>
      </c>
      <c r="T47" s="18"/>
    </row>
    <row r="48" spans="1:20" ht="45.75">
      <c r="A48" s="4">
        <v>44</v>
      </c>
      <c r="B48" s="62" t="s">
        <v>63</v>
      </c>
      <c r="C48" s="103" t="s">
        <v>867</v>
      </c>
      <c r="D48" s="72" t="s">
        <v>89</v>
      </c>
      <c r="E48" s="62"/>
      <c r="F48" s="62" t="s">
        <v>135</v>
      </c>
      <c r="G48" s="62">
        <v>97</v>
      </c>
      <c r="H48" s="62">
        <v>95</v>
      </c>
      <c r="I48" s="59">
        <f t="shared" si="0"/>
        <v>192</v>
      </c>
      <c r="J48" s="62" t="s">
        <v>921</v>
      </c>
      <c r="K48" s="68" t="s">
        <v>491</v>
      </c>
      <c r="L48" s="68" t="s">
        <v>492</v>
      </c>
      <c r="M48" s="68">
        <v>9401725983</v>
      </c>
      <c r="N48" s="68" t="s">
        <v>922</v>
      </c>
      <c r="O48" s="68">
        <v>7896326976</v>
      </c>
      <c r="P48" s="24">
        <v>43731</v>
      </c>
      <c r="Q48" s="18" t="s">
        <v>77</v>
      </c>
      <c r="R48" s="18">
        <v>8</v>
      </c>
      <c r="S48" s="18" t="s">
        <v>78</v>
      </c>
      <c r="T48" s="18"/>
    </row>
    <row r="49" spans="1:20" ht="31.5">
      <c r="A49" s="4">
        <v>45</v>
      </c>
      <c r="B49" s="62" t="s">
        <v>62</v>
      </c>
      <c r="C49" s="72" t="s">
        <v>868</v>
      </c>
      <c r="D49" s="72" t="s">
        <v>89</v>
      </c>
      <c r="E49" s="73" t="s">
        <v>869</v>
      </c>
      <c r="F49" s="73" t="s">
        <v>91</v>
      </c>
      <c r="G49" s="72">
        <v>95</v>
      </c>
      <c r="H49" s="72">
        <v>85</v>
      </c>
      <c r="I49" s="59">
        <f t="shared" si="0"/>
        <v>180</v>
      </c>
      <c r="J49" s="74" t="s">
        <v>923</v>
      </c>
      <c r="K49" s="68" t="s">
        <v>505</v>
      </c>
      <c r="L49" s="68" t="s">
        <v>506</v>
      </c>
      <c r="M49" s="68">
        <v>9864709166</v>
      </c>
      <c r="N49" s="68" t="s">
        <v>924</v>
      </c>
      <c r="O49" s="68">
        <v>8822497751</v>
      </c>
      <c r="P49" s="24">
        <v>43732</v>
      </c>
      <c r="Q49" s="18" t="s">
        <v>87</v>
      </c>
      <c r="R49" s="18">
        <v>9</v>
      </c>
      <c r="S49" s="18" t="s">
        <v>78</v>
      </c>
      <c r="T49" s="18"/>
    </row>
    <row r="50" spans="1:20">
      <c r="A50" s="4">
        <v>46</v>
      </c>
      <c r="B50" s="62" t="s">
        <v>63</v>
      </c>
      <c r="C50" s="63" t="s">
        <v>870</v>
      </c>
      <c r="D50" s="64" t="s">
        <v>25</v>
      </c>
      <c r="E50" s="65">
        <v>140</v>
      </c>
      <c r="F50" s="65"/>
      <c r="G50" s="19">
        <v>76</v>
      </c>
      <c r="H50" s="19">
        <v>68</v>
      </c>
      <c r="I50" s="59">
        <f t="shared" si="0"/>
        <v>144</v>
      </c>
      <c r="J50" s="62" t="s">
        <v>925</v>
      </c>
      <c r="K50" s="68" t="s">
        <v>185</v>
      </c>
      <c r="L50" s="68" t="s">
        <v>612</v>
      </c>
      <c r="M50" s="68">
        <v>9859654780</v>
      </c>
      <c r="N50" s="68" t="s">
        <v>613</v>
      </c>
      <c r="O50" s="68">
        <v>8822258388</v>
      </c>
      <c r="P50" s="24">
        <v>43732</v>
      </c>
      <c r="Q50" s="18" t="s">
        <v>87</v>
      </c>
      <c r="R50" s="18">
        <v>12</v>
      </c>
      <c r="S50" s="18" t="s">
        <v>78</v>
      </c>
      <c r="T50" s="18"/>
    </row>
    <row r="51" spans="1:20" ht="94.5">
      <c r="A51" s="4">
        <v>47</v>
      </c>
      <c r="B51" s="62" t="s">
        <v>62</v>
      </c>
      <c r="C51" s="76" t="s">
        <v>871</v>
      </c>
      <c r="D51" s="72" t="s">
        <v>89</v>
      </c>
      <c r="E51" s="73" t="s">
        <v>872</v>
      </c>
      <c r="F51" s="73" t="s">
        <v>131</v>
      </c>
      <c r="G51" s="72">
        <v>115</v>
      </c>
      <c r="H51" s="72">
        <v>103</v>
      </c>
      <c r="I51" s="59">
        <f t="shared" si="0"/>
        <v>218</v>
      </c>
      <c r="J51" s="74">
        <v>9707597063</v>
      </c>
      <c r="K51" s="68" t="s">
        <v>623</v>
      </c>
      <c r="L51" s="68" t="s">
        <v>658</v>
      </c>
      <c r="M51" s="68">
        <v>9707434337</v>
      </c>
      <c r="N51" s="68" t="s">
        <v>926</v>
      </c>
      <c r="O51" s="68">
        <v>9678837110</v>
      </c>
      <c r="P51" s="24">
        <v>43733</v>
      </c>
      <c r="Q51" s="18" t="s">
        <v>102</v>
      </c>
      <c r="R51" s="104">
        <v>32</v>
      </c>
      <c r="S51" s="18" t="s">
        <v>78</v>
      </c>
      <c r="T51" s="18"/>
    </row>
    <row r="52" spans="1:20" ht="31.5">
      <c r="A52" s="4">
        <v>48</v>
      </c>
      <c r="B52" s="62" t="s">
        <v>62</v>
      </c>
      <c r="C52" s="72" t="s">
        <v>873</v>
      </c>
      <c r="D52" s="72" t="s">
        <v>89</v>
      </c>
      <c r="E52" s="73" t="s">
        <v>874</v>
      </c>
      <c r="F52" s="73" t="s">
        <v>91</v>
      </c>
      <c r="G52" s="72">
        <v>56</v>
      </c>
      <c r="H52" s="72">
        <v>44</v>
      </c>
      <c r="I52" s="59">
        <f t="shared" si="0"/>
        <v>100</v>
      </c>
      <c r="J52" s="74" t="s">
        <v>927</v>
      </c>
      <c r="K52" s="68" t="s">
        <v>623</v>
      </c>
      <c r="L52" s="68" t="s">
        <v>658</v>
      </c>
      <c r="M52" s="68">
        <v>9707434337</v>
      </c>
      <c r="N52" s="68" t="s">
        <v>926</v>
      </c>
      <c r="O52" s="68">
        <v>9678837110</v>
      </c>
      <c r="P52" s="24">
        <v>43733</v>
      </c>
      <c r="Q52" s="18" t="s">
        <v>102</v>
      </c>
      <c r="R52" s="102">
        <v>59</v>
      </c>
      <c r="S52" s="18" t="s">
        <v>78</v>
      </c>
      <c r="T52" s="18"/>
    </row>
    <row r="53" spans="1:20" ht="31.5">
      <c r="A53" s="4">
        <v>49</v>
      </c>
      <c r="B53" s="62" t="s">
        <v>63</v>
      </c>
      <c r="C53" s="72" t="s">
        <v>875</v>
      </c>
      <c r="D53" s="72" t="s">
        <v>89</v>
      </c>
      <c r="E53" s="73" t="s">
        <v>876</v>
      </c>
      <c r="F53" s="73" t="s">
        <v>131</v>
      </c>
      <c r="G53" s="72">
        <v>39</v>
      </c>
      <c r="H53" s="72">
        <v>33</v>
      </c>
      <c r="I53" s="59">
        <f t="shared" si="0"/>
        <v>72</v>
      </c>
      <c r="J53" s="74" t="s">
        <v>928</v>
      </c>
      <c r="K53" s="68" t="s">
        <v>623</v>
      </c>
      <c r="L53" s="68" t="s">
        <v>624</v>
      </c>
      <c r="M53" s="68">
        <v>9435327943</v>
      </c>
      <c r="N53" s="68" t="s">
        <v>759</v>
      </c>
      <c r="O53" s="68">
        <v>8811861636</v>
      </c>
      <c r="P53" s="24">
        <v>43733</v>
      </c>
      <c r="Q53" s="18" t="s">
        <v>102</v>
      </c>
      <c r="R53" s="102">
        <v>59</v>
      </c>
      <c r="S53" s="18" t="s">
        <v>78</v>
      </c>
      <c r="T53" s="18"/>
    </row>
    <row r="54" spans="1:20" ht="47.25">
      <c r="A54" s="4">
        <v>50</v>
      </c>
      <c r="B54" s="62" t="s">
        <v>62</v>
      </c>
      <c r="C54" s="76" t="s">
        <v>877</v>
      </c>
      <c r="D54" s="72" t="s">
        <v>89</v>
      </c>
      <c r="E54" s="73" t="s">
        <v>878</v>
      </c>
      <c r="F54" s="73" t="s">
        <v>178</v>
      </c>
      <c r="G54" s="72">
        <v>67</v>
      </c>
      <c r="H54" s="72">
        <v>57</v>
      </c>
      <c r="I54" s="59">
        <f t="shared" si="0"/>
        <v>124</v>
      </c>
      <c r="J54" s="74">
        <v>7002681714</v>
      </c>
      <c r="K54" s="68" t="s">
        <v>185</v>
      </c>
      <c r="L54" s="68" t="s">
        <v>612</v>
      </c>
      <c r="M54" s="68">
        <v>9859654780</v>
      </c>
      <c r="N54" s="68" t="s">
        <v>613</v>
      </c>
      <c r="O54" s="68">
        <v>8822258388</v>
      </c>
      <c r="P54" s="24">
        <v>43734</v>
      </c>
      <c r="Q54" s="18" t="s">
        <v>112</v>
      </c>
      <c r="R54" s="18">
        <v>13</v>
      </c>
      <c r="S54" s="18" t="s">
        <v>78</v>
      </c>
      <c r="T54" s="18"/>
    </row>
    <row r="55" spans="1:20">
      <c r="A55" s="4">
        <v>51</v>
      </c>
      <c r="B55" s="62" t="s">
        <v>63</v>
      </c>
      <c r="C55" s="63" t="s">
        <v>879</v>
      </c>
      <c r="D55" s="64" t="s">
        <v>25</v>
      </c>
      <c r="E55" s="65">
        <v>45</v>
      </c>
      <c r="F55" s="65"/>
      <c r="G55" s="19">
        <v>54</v>
      </c>
      <c r="H55" s="19">
        <v>65</v>
      </c>
      <c r="I55" s="59">
        <f t="shared" si="0"/>
        <v>119</v>
      </c>
      <c r="J55" s="62">
        <v>9954631798</v>
      </c>
      <c r="K55" s="68" t="s">
        <v>140</v>
      </c>
      <c r="L55" s="68" t="s">
        <v>141</v>
      </c>
      <c r="M55" s="68">
        <v>9864633738</v>
      </c>
      <c r="N55" s="68" t="s">
        <v>929</v>
      </c>
      <c r="O55" s="68">
        <v>8011815983</v>
      </c>
      <c r="P55" s="24">
        <v>43734</v>
      </c>
      <c r="Q55" s="18" t="s">
        <v>112</v>
      </c>
      <c r="R55" s="18">
        <v>33</v>
      </c>
      <c r="S55" s="18" t="s">
        <v>78</v>
      </c>
      <c r="T55" s="18"/>
    </row>
    <row r="56" spans="1:20">
      <c r="A56" s="4">
        <v>52</v>
      </c>
      <c r="B56" s="62" t="s">
        <v>63</v>
      </c>
      <c r="C56" s="63" t="s">
        <v>880</v>
      </c>
      <c r="D56" s="64" t="s">
        <v>25</v>
      </c>
      <c r="E56" s="65">
        <v>74</v>
      </c>
      <c r="F56" s="65"/>
      <c r="G56" s="19">
        <v>52</v>
      </c>
      <c r="H56" s="19">
        <v>54</v>
      </c>
      <c r="I56" s="59">
        <f t="shared" si="0"/>
        <v>106</v>
      </c>
      <c r="J56" s="62">
        <v>7399504801</v>
      </c>
      <c r="K56" s="68" t="s">
        <v>93</v>
      </c>
      <c r="L56" s="68" t="s">
        <v>94</v>
      </c>
      <c r="M56" s="68">
        <v>8486902405</v>
      </c>
      <c r="N56" s="68" t="s">
        <v>930</v>
      </c>
      <c r="O56" s="68">
        <v>9613409592</v>
      </c>
      <c r="P56" s="24">
        <v>43735</v>
      </c>
      <c r="Q56" s="18" t="s">
        <v>121</v>
      </c>
      <c r="R56" s="18">
        <v>32</v>
      </c>
      <c r="S56" s="18" t="s">
        <v>78</v>
      </c>
      <c r="T56" s="18"/>
    </row>
    <row r="57" spans="1:20">
      <c r="A57" s="4">
        <v>53</v>
      </c>
      <c r="B57" s="62" t="s">
        <v>63</v>
      </c>
      <c r="C57" s="63" t="s">
        <v>881</v>
      </c>
      <c r="D57" s="64" t="s">
        <v>25</v>
      </c>
      <c r="E57" s="65">
        <v>161</v>
      </c>
      <c r="F57" s="64"/>
      <c r="G57" s="19">
        <v>55</v>
      </c>
      <c r="H57" s="19">
        <v>65</v>
      </c>
      <c r="I57" s="59">
        <f t="shared" si="0"/>
        <v>120</v>
      </c>
      <c r="J57" s="62">
        <v>9401792366</v>
      </c>
      <c r="K57" s="68" t="s">
        <v>93</v>
      </c>
      <c r="L57" s="68" t="s">
        <v>94</v>
      </c>
      <c r="M57" s="68">
        <v>8486902405</v>
      </c>
      <c r="N57" s="68" t="s">
        <v>334</v>
      </c>
      <c r="O57" s="68">
        <v>7399264000</v>
      </c>
      <c r="P57" s="24">
        <v>43735</v>
      </c>
      <c r="Q57" s="18" t="s">
        <v>121</v>
      </c>
      <c r="R57" s="18">
        <v>31</v>
      </c>
      <c r="S57" s="18" t="s">
        <v>78</v>
      </c>
      <c r="T57" s="18"/>
    </row>
    <row r="58" spans="1:20">
      <c r="A58" s="4">
        <v>54</v>
      </c>
      <c r="B58" s="62" t="s">
        <v>62</v>
      </c>
      <c r="C58" s="63" t="s">
        <v>882</v>
      </c>
      <c r="D58" s="64" t="s">
        <v>25</v>
      </c>
      <c r="E58" s="65">
        <v>143</v>
      </c>
      <c r="F58" s="65"/>
      <c r="G58" s="19">
        <v>65</v>
      </c>
      <c r="H58" s="19">
        <v>59</v>
      </c>
      <c r="I58" s="59">
        <f t="shared" si="0"/>
        <v>124</v>
      </c>
      <c r="J58" s="62">
        <v>9706755561</v>
      </c>
      <c r="K58" s="68" t="s">
        <v>118</v>
      </c>
      <c r="L58" s="68" t="s">
        <v>354</v>
      </c>
      <c r="M58" s="68">
        <v>9508795256</v>
      </c>
      <c r="N58" s="68" t="s">
        <v>762</v>
      </c>
      <c r="O58" s="68">
        <v>7399263749</v>
      </c>
      <c r="P58" s="24">
        <v>43735</v>
      </c>
      <c r="Q58" s="18" t="s">
        <v>121</v>
      </c>
      <c r="R58" s="18">
        <v>11</v>
      </c>
      <c r="S58" s="18" t="s">
        <v>78</v>
      </c>
      <c r="T58" s="18"/>
    </row>
    <row r="59" spans="1:20">
      <c r="A59" s="4">
        <v>55</v>
      </c>
      <c r="B59" s="62" t="s">
        <v>62</v>
      </c>
      <c r="C59" s="63" t="s">
        <v>571</v>
      </c>
      <c r="D59" s="64" t="s">
        <v>25</v>
      </c>
      <c r="E59" s="65">
        <v>53</v>
      </c>
      <c r="F59" s="65"/>
      <c r="G59" s="19">
        <v>60</v>
      </c>
      <c r="H59" s="19">
        <v>68</v>
      </c>
      <c r="I59" s="59">
        <f t="shared" si="0"/>
        <v>128</v>
      </c>
      <c r="J59" s="62" t="s">
        <v>931</v>
      </c>
      <c r="K59" s="68" t="s">
        <v>140</v>
      </c>
      <c r="L59" s="68" t="s">
        <v>141</v>
      </c>
      <c r="M59" s="68">
        <v>9864633738</v>
      </c>
      <c r="N59" s="68" t="s">
        <v>142</v>
      </c>
      <c r="O59" s="68">
        <v>8011561085</v>
      </c>
      <c r="P59" s="24">
        <v>43736</v>
      </c>
      <c r="Q59" s="18" t="s">
        <v>128</v>
      </c>
      <c r="R59" s="18">
        <v>31</v>
      </c>
      <c r="S59" s="18" t="s">
        <v>78</v>
      </c>
      <c r="T59" s="18"/>
    </row>
    <row r="60" spans="1:20">
      <c r="A60" s="4">
        <v>56</v>
      </c>
      <c r="B60" s="62" t="s">
        <v>63</v>
      </c>
      <c r="C60" s="63" t="s">
        <v>883</v>
      </c>
      <c r="D60" s="64" t="s">
        <v>25</v>
      </c>
      <c r="E60" s="65">
        <v>194</v>
      </c>
      <c r="F60" s="65"/>
      <c r="G60" s="19">
        <v>57</v>
      </c>
      <c r="H60" s="19">
        <v>51</v>
      </c>
      <c r="I60" s="59">
        <f t="shared" si="0"/>
        <v>108</v>
      </c>
      <c r="J60" s="62">
        <v>9365069042</v>
      </c>
      <c r="K60" s="68" t="s">
        <v>140</v>
      </c>
      <c r="L60" s="68" t="s">
        <v>141</v>
      </c>
      <c r="M60" s="68">
        <v>9864633738</v>
      </c>
      <c r="N60" s="68" t="s">
        <v>932</v>
      </c>
      <c r="O60" s="68">
        <v>9706920805</v>
      </c>
      <c r="P60" s="24">
        <v>43736</v>
      </c>
      <c r="Q60" s="18" t="s">
        <v>128</v>
      </c>
      <c r="R60" s="18">
        <v>28</v>
      </c>
      <c r="S60" s="18" t="s">
        <v>78</v>
      </c>
      <c r="T60" s="18"/>
    </row>
    <row r="61" spans="1:20" ht="94.5">
      <c r="A61" s="4">
        <v>57</v>
      </c>
      <c r="B61" s="62" t="s">
        <v>62</v>
      </c>
      <c r="C61" s="76" t="s">
        <v>884</v>
      </c>
      <c r="D61" s="72" t="s">
        <v>89</v>
      </c>
      <c r="E61" s="73" t="s">
        <v>885</v>
      </c>
      <c r="F61" s="73" t="s">
        <v>131</v>
      </c>
      <c r="G61" s="72">
        <v>113</v>
      </c>
      <c r="H61" s="72">
        <v>105</v>
      </c>
      <c r="I61" s="59">
        <f t="shared" si="0"/>
        <v>218</v>
      </c>
      <c r="J61" s="74" t="s">
        <v>933</v>
      </c>
      <c r="K61" s="68" t="s">
        <v>80</v>
      </c>
      <c r="L61" s="68" t="s">
        <v>81</v>
      </c>
      <c r="M61" s="68">
        <v>8812953285</v>
      </c>
      <c r="N61" s="68" t="s">
        <v>82</v>
      </c>
      <c r="O61" s="68">
        <v>9577660083</v>
      </c>
      <c r="P61" s="24">
        <v>43738</v>
      </c>
      <c r="Q61" s="18" t="s">
        <v>77</v>
      </c>
      <c r="R61" s="18">
        <v>33</v>
      </c>
      <c r="S61" s="18" t="s">
        <v>78</v>
      </c>
      <c r="T61" s="18"/>
    </row>
    <row r="62" spans="1:20" ht="94.5">
      <c r="A62" s="4">
        <v>58</v>
      </c>
      <c r="B62" s="62" t="s">
        <v>63</v>
      </c>
      <c r="C62" s="76" t="s">
        <v>884</v>
      </c>
      <c r="D62" s="72" t="s">
        <v>89</v>
      </c>
      <c r="E62" s="73" t="s">
        <v>885</v>
      </c>
      <c r="F62" s="73" t="s">
        <v>131</v>
      </c>
      <c r="G62" s="72">
        <v>110</v>
      </c>
      <c r="H62" s="72">
        <v>123</v>
      </c>
      <c r="I62" s="59">
        <f t="shared" si="0"/>
        <v>233</v>
      </c>
      <c r="J62" s="74" t="s">
        <v>933</v>
      </c>
      <c r="K62" s="68" t="s">
        <v>80</v>
      </c>
      <c r="L62" s="68" t="s">
        <v>81</v>
      </c>
      <c r="M62" s="68">
        <v>8812953285</v>
      </c>
      <c r="N62" s="68" t="s">
        <v>82</v>
      </c>
      <c r="O62" s="68">
        <v>9577660083</v>
      </c>
      <c r="P62" s="24">
        <v>43738</v>
      </c>
      <c r="Q62" s="18" t="s">
        <v>77</v>
      </c>
      <c r="R62" s="18">
        <v>33</v>
      </c>
      <c r="S62" s="18" t="s">
        <v>78</v>
      </c>
      <c r="T62" s="18"/>
    </row>
    <row r="63" spans="1:20">
      <c r="A63" s="4">
        <v>59</v>
      </c>
      <c r="B63" s="91"/>
      <c r="C63" s="91"/>
      <c r="D63" s="92"/>
      <c r="E63" s="92"/>
      <c r="F63" s="92"/>
      <c r="G63" s="92"/>
      <c r="H63" s="92"/>
      <c r="I63" s="59">
        <f t="shared" si="0"/>
        <v>0</v>
      </c>
      <c r="J63" s="92"/>
      <c r="K63" s="92"/>
      <c r="L63" s="91"/>
      <c r="M63" s="92"/>
      <c r="N63" s="91"/>
      <c r="O63" s="92"/>
      <c r="P63" s="95"/>
      <c r="Q63" s="92"/>
      <c r="R63" s="92"/>
      <c r="S63" s="92"/>
      <c r="T63" s="18"/>
    </row>
    <row r="64" spans="1:20">
      <c r="A64" s="4">
        <v>60</v>
      </c>
      <c r="B64" s="91"/>
      <c r="C64" s="91"/>
      <c r="D64" s="92"/>
      <c r="E64" s="92"/>
      <c r="F64" s="92"/>
      <c r="G64" s="92"/>
      <c r="H64" s="92"/>
      <c r="I64" s="59">
        <f t="shared" si="0"/>
        <v>0</v>
      </c>
      <c r="J64" s="92"/>
      <c r="K64" s="92"/>
      <c r="L64" s="91"/>
      <c r="M64" s="92"/>
      <c r="N64" s="91"/>
      <c r="O64" s="92"/>
      <c r="P64" s="95"/>
      <c r="Q64" s="92"/>
      <c r="R64" s="92"/>
      <c r="S64" s="92"/>
      <c r="T64" s="18"/>
    </row>
    <row r="65" spans="1:20">
      <c r="A65" s="4">
        <v>61</v>
      </c>
      <c r="B65" s="91"/>
      <c r="C65" s="91"/>
      <c r="D65" s="92"/>
      <c r="E65" s="92"/>
      <c r="F65" s="92"/>
      <c r="G65" s="92"/>
      <c r="H65" s="92"/>
      <c r="I65" s="59">
        <f t="shared" si="0"/>
        <v>0</v>
      </c>
      <c r="J65" s="92"/>
      <c r="K65" s="92"/>
      <c r="L65" s="91"/>
      <c r="M65" s="92"/>
      <c r="N65" s="91"/>
      <c r="O65" s="92"/>
      <c r="P65" s="95"/>
      <c r="Q65" s="92"/>
      <c r="R65" s="92"/>
      <c r="S65" s="92"/>
      <c r="T65" s="18"/>
    </row>
    <row r="66" spans="1:20">
      <c r="A66" s="4">
        <v>62</v>
      </c>
      <c r="B66" s="91"/>
      <c r="C66" s="91"/>
      <c r="D66" s="92"/>
      <c r="E66" s="92"/>
      <c r="F66" s="92"/>
      <c r="G66" s="92"/>
      <c r="H66" s="92"/>
      <c r="I66" s="59">
        <f t="shared" si="0"/>
        <v>0</v>
      </c>
      <c r="J66" s="92"/>
      <c r="K66" s="92"/>
      <c r="L66" s="91"/>
      <c r="M66" s="92"/>
      <c r="N66" s="91"/>
      <c r="O66" s="92"/>
      <c r="P66" s="95"/>
      <c r="Q66" s="92"/>
      <c r="R66" s="92"/>
      <c r="S66" s="92"/>
      <c r="T66" s="18"/>
    </row>
    <row r="67" spans="1:20">
      <c r="A67" s="4">
        <v>63</v>
      </c>
      <c r="B67" s="91"/>
      <c r="C67" s="91"/>
      <c r="D67" s="92"/>
      <c r="E67" s="92"/>
      <c r="F67" s="92"/>
      <c r="G67" s="92"/>
      <c r="H67" s="92"/>
      <c r="I67" s="59">
        <f t="shared" si="0"/>
        <v>0</v>
      </c>
      <c r="J67" s="92"/>
      <c r="K67" s="92"/>
      <c r="L67" s="91"/>
      <c r="M67" s="92"/>
      <c r="N67" s="91"/>
      <c r="O67" s="92"/>
      <c r="P67" s="95"/>
      <c r="Q67" s="92"/>
      <c r="R67" s="92"/>
      <c r="S67" s="92"/>
      <c r="T67" s="18"/>
    </row>
    <row r="68" spans="1:20">
      <c r="A68" s="4">
        <v>64</v>
      </c>
      <c r="B68" s="91"/>
      <c r="C68" s="91"/>
      <c r="D68" s="92"/>
      <c r="E68" s="92"/>
      <c r="F68" s="92"/>
      <c r="G68" s="92"/>
      <c r="H68" s="92"/>
      <c r="I68" s="59">
        <f t="shared" si="0"/>
        <v>0</v>
      </c>
      <c r="J68" s="92"/>
      <c r="K68" s="92"/>
      <c r="L68" s="91"/>
      <c r="M68" s="92"/>
      <c r="N68" s="91"/>
      <c r="O68" s="92"/>
      <c r="P68" s="95"/>
      <c r="Q68" s="92"/>
      <c r="R68" s="92"/>
      <c r="S68" s="92"/>
      <c r="T68" s="18"/>
    </row>
    <row r="69" spans="1:20">
      <c r="A69" s="4">
        <v>65</v>
      </c>
      <c r="B69" s="91"/>
      <c r="C69" s="91"/>
      <c r="D69" s="92"/>
      <c r="E69" s="92"/>
      <c r="F69" s="92"/>
      <c r="G69" s="92"/>
      <c r="H69" s="92"/>
      <c r="I69" s="59">
        <f t="shared" si="0"/>
        <v>0</v>
      </c>
      <c r="J69" s="92"/>
      <c r="K69" s="92"/>
      <c r="L69" s="91"/>
      <c r="M69" s="92"/>
      <c r="N69" s="91"/>
      <c r="O69" s="92"/>
      <c r="P69" s="95"/>
      <c r="Q69" s="92"/>
      <c r="R69" s="92"/>
      <c r="S69" s="92"/>
      <c r="T69" s="18"/>
    </row>
    <row r="70" spans="1:20">
      <c r="A70" s="4">
        <v>66</v>
      </c>
      <c r="B70" s="17"/>
      <c r="C70" s="18"/>
      <c r="D70" s="18"/>
      <c r="E70" s="19"/>
      <c r="F70" s="48"/>
      <c r="G70" s="19"/>
      <c r="H70" s="19"/>
      <c r="I70" s="59">
        <f t="shared" ref="I70:I133" si="1">SUM(G70:H70)</f>
        <v>0</v>
      </c>
      <c r="J70" s="48"/>
      <c r="K70" s="48"/>
      <c r="L70" s="18"/>
      <c r="M70" s="48"/>
      <c r="N70" s="18"/>
      <c r="O70" s="48"/>
      <c r="P70" s="49"/>
      <c r="Q70" s="48"/>
      <c r="R70" s="18"/>
      <c r="S70" s="18"/>
      <c r="T70" s="18"/>
    </row>
    <row r="71" spans="1:20">
      <c r="A71" s="4">
        <v>67</v>
      </c>
      <c r="B71" s="17"/>
      <c r="C71" s="18"/>
      <c r="D71" s="18"/>
      <c r="E71" s="19"/>
      <c r="F71" s="48"/>
      <c r="G71" s="19"/>
      <c r="H71" s="19"/>
      <c r="I71" s="59">
        <f t="shared" si="1"/>
        <v>0</v>
      </c>
      <c r="J71" s="48"/>
      <c r="K71" s="48"/>
      <c r="L71" s="18"/>
      <c r="M71" s="48"/>
      <c r="N71" s="18"/>
      <c r="O71" s="48"/>
      <c r="P71" s="49"/>
      <c r="Q71" s="48"/>
      <c r="R71" s="18"/>
      <c r="S71" s="18"/>
      <c r="T71" s="18"/>
    </row>
    <row r="72" spans="1:20">
      <c r="A72" s="4">
        <v>68</v>
      </c>
      <c r="B72" s="17"/>
      <c r="C72" s="18"/>
      <c r="D72" s="18"/>
      <c r="E72" s="19"/>
      <c r="F72" s="48"/>
      <c r="G72" s="19"/>
      <c r="H72" s="19"/>
      <c r="I72" s="59">
        <f t="shared" si="1"/>
        <v>0</v>
      </c>
      <c r="J72" s="48"/>
      <c r="K72" s="48"/>
      <c r="L72" s="18"/>
      <c r="M72" s="48"/>
      <c r="N72" s="18"/>
      <c r="O72" s="48"/>
      <c r="P72" s="49"/>
      <c r="Q72" s="48"/>
      <c r="R72" s="18"/>
      <c r="S72" s="18"/>
      <c r="T72" s="18"/>
    </row>
    <row r="73" spans="1:20">
      <c r="A73" s="4">
        <v>69</v>
      </c>
      <c r="B73" s="17"/>
      <c r="C73" s="18"/>
      <c r="D73" s="18"/>
      <c r="E73" s="19"/>
      <c r="F73" s="48"/>
      <c r="G73" s="19"/>
      <c r="H73" s="19"/>
      <c r="I73" s="59">
        <f t="shared" si="1"/>
        <v>0</v>
      </c>
      <c r="J73" s="48"/>
      <c r="K73" s="48"/>
      <c r="L73" s="18"/>
      <c r="M73" s="48"/>
      <c r="N73" s="18"/>
      <c r="O73" s="48"/>
      <c r="P73" s="49"/>
      <c r="Q73" s="48"/>
      <c r="R73" s="18"/>
      <c r="S73" s="18"/>
      <c r="T73" s="18"/>
    </row>
    <row r="74" spans="1:20">
      <c r="A74" s="4">
        <v>70</v>
      </c>
      <c r="B74" s="17"/>
      <c r="C74" s="18"/>
      <c r="D74" s="18"/>
      <c r="E74" s="19"/>
      <c r="F74" s="48"/>
      <c r="G74" s="19"/>
      <c r="H74" s="19"/>
      <c r="I74" s="59">
        <f t="shared" si="1"/>
        <v>0</v>
      </c>
      <c r="J74" s="48"/>
      <c r="K74" s="48"/>
      <c r="L74" s="18"/>
      <c r="M74" s="48"/>
      <c r="N74" s="18"/>
      <c r="O74" s="48"/>
      <c r="P74" s="49"/>
      <c r="Q74" s="48"/>
      <c r="R74" s="18"/>
      <c r="S74" s="18"/>
      <c r="T74" s="18"/>
    </row>
    <row r="75" spans="1:20">
      <c r="A75" s="4">
        <v>71</v>
      </c>
      <c r="B75" s="17"/>
      <c r="C75" s="18"/>
      <c r="D75" s="18"/>
      <c r="E75" s="19"/>
      <c r="F75" s="48"/>
      <c r="G75" s="19"/>
      <c r="H75" s="19"/>
      <c r="I75" s="59">
        <f t="shared" si="1"/>
        <v>0</v>
      </c>
      <c r="J75" s="48"/>
      <c r="K75" s="48"/>
      <c r="L75" s="18"/>
      <c r="M75" s="48"/>
      <c r="N75" s="18"/>
      <c r="O75" s="48"/>
      <c r="P75" s="49"/>
      <c r="Q75" s="48"/>
      <c r="R75" s="18"/>
      <c r="S75" s="18"/>
      <c r="T75" s="18"/>
    </row>
    <row r="76" spans="1:20">
      <c r="A76" s="4">
        <v>72</v>
      </c>
      <c r="B76" s="17"/>
      <c r="C76" s="18"/>
      <c r="D76" s="18"/>
      <c r="E76" s="19"/>
      <c r="F76" s="48"/>
      <c r="G76" s="19"/>
      <c r="H76" s="19"/>
      <c r="I76" s="59">
        <f t="shared" si="1"/>
        <v>0</v>
      </c>
      <c r="J76" s="48"/>
      <c r="K76" s="48"/>
      <c r="L76" s="18"/>
      <c r="M76" s="48"/>
      <c r="N76" s="18"/>
      <c r="O76" s="48"/>
      <c r="P76" s="49"/>
      <c r="Q76" s="48"/>
      <c r="R76" s="18"/>
      <c r="S76" s="18"/>
      <c r="T76" s="18"/>
    </row>
    <row r="77" spans="1:20">
      <c r="A77" s="4">
        <v>73</v>
      </c>
      <c r="B77" s="17"/>
      <c r="C77" s="18"/>
      <c r="D77" s="18"/>
      <c r="E77" s="19"/>
      <c r="F77" s="48"/>
      <c r="G77" s="19"/>
      <c r="H77" s="19"/>
      <c r="I77" s="59">
        <f t="shared" si="1"/>
        <v>0</v>
      </c>
      <c r="J77" s="48"/>
      <c r="K77" s="48"/>
      <c r="L77" s="18"/>
      <c r="M77" s="48"/>
      <c r="N77" s="18"/>
      <c r="O77" s="48"/>
      <c r="P77" s="49"/>
      <c r="Q77" s="48"/>
      <c r="R77" s="18"/>
      <c r="S77" s="18"/>
      <c r="T77" s="18"/>
    </row>
    <row r="78" spans="1:20">
      <c r="A78" s="4">
        <v>74</v>
      </c>
      <c r="B78" s="17"/>
      <c r="C78" s="18"/>
      <c r="D78" s="18"/>
      <c r="E78" s="19"/>
      <c r="F78" s="48"/>
      <c r="G78" s="19"/>
      <c r="H78" s="19"/>
      <c r="I78" s="59">
        <f t="shared" si="1"/>
        <v>0</v>
      </c>
      <c r="J78" s="48"/>
      <c r="K78" s="48"/>
      <c r="L78" s="18"/>
      <c r="M78" s="48"/>
      <c r="N78" s="18"/>
      <c r="O78" s="48"/>
      <c r="P78" s="49"/>
      <c r="Q78" s="48"/>
      <c r="R78" s="18"/>
      <c r="S78" s="18"/>
      <c r="T78" s="18"/>
    </row>
    <row r="79" spans="1:20">
      <c r="A79" s="4">
        <v>75</v>
      </c>
      <c r="B79" s="17"/>
      <c r="C79" s="18"/>
      <c r="D79" s="18"/>
      <c r="E79" s="19"/>
      <c r="F79" s="48"/>
      <c r="G79" s="19"/>
      <c r="H79" s="19"/>
      <c r="I79" s="59">
        <f t="shared" si="1"/>
        <v>0</v>
      </c>
      <c r="J79" s="48"/>
      <c r="K79" s="48"/>
      <c r="L79" s="18"/>
      <c r="M79" s="48"/>
      <c r="N79" s="18"/>
      <c r="O79" s="48"/>
      <c r="P79" s="49"/>
      <c r="Q79" s="48"/>
      <c r="R79" s="18"/>
      <c r="S79" s="18"/>
      <c r="T79" s="18"/>
    </row>
    <row r="80" spans="1:20">
      <c r="A80" s="4">
        <v>76</v>
      </c>
      <c r="B80" s="17"/>
      <c r="C80" s="18"/>
      <c r="D80" s="18"/>
      <c r="E80" s="19"/>
      <c r="F80" s="48"/>
      <c r="G80" s="19"/>
      <c r="H80" s="19"/>
      <c r="I80" s="59">
        <f t="shared" si="1"/>
        <v>0</v>
      </c>
      <c r="J80" s="48"/>
      <c r="K80" s="48"/>
      <c r="L80" s="18"/>
      <c r="M80" s="48"/>
      <c r="N80" s="18"/>
      <c r="O80" s="48"/>
      <c r="P80" s="49"/>
      <c r="Q80" s="48"/>
      <c r="R80" s="18"/>
      <c r="S80" s="18"/>
      <c r="T80" s="18"/>
    </row>
    <row r="81" spans="1:20">
      <c r="A81" s="4">
        <v>77</v>
      </c>
      <c r="B81" s="17"/>
      <c r="C81" s="18"/>
      <c r="D81" s="18"/>
      <c r="E81" s="19"/>
      <c r="F81" s="48"/>
      <c r="G81" s="19"/>
      <c r="H81" s="19"/>
      <c r="I81" s="59">
        <f t="shared" si="1"/>
        <v>0</v>
      </c>
      <c r="J81" s="48"/>
      <c r="K81" s="48"/>
      <c r="L81" s="18"/>
      <c r="M81" s="48"/>
      <c r="N81" s="18"/>
      <c r="O81" s="48"/>
      <c r="P81" s="49"/>
      <c r="Q81" s="48"/>
      <c r="R81" s="18"/>
      <c r="S81" s="18"/>
      <c r="T81" s="18"/>
    </row>
    <row r="82" spans="1:20">
      <c r="A82" s="4">
        <v>78</v>
      </c>
      <c r="B82" s="17"/>
      <c r="C82" s="18"/>
      <c r="D82" s="18"/>
      <c r="E82" s="19"/>
      <c r="F82" s="48"/>
      <c r="G82" s="19"/>
      <c r="H82" s="19"/>
      <c r="I82" s="59">
        <f t="shared" si="1"/>
        <v>0</v>
      </c>
      <c r="J82" s="48"/>
      <c r="K82" s="48"/>
      <c r="L82" s="18"/>
      <c r="M82" s="48"/>
      <c r="N82" s="18"/>
      <c r="O82" s="48"/>
      <c r="P82" s="49"/>
      <c r="Q82" s="48"/>
      <c r="R82" s="18"/>
      <c r="S82" s="18"/>
      <c r="T82" s="18"/>
    </row>
    <row r="83" spans="1:20">
      <c r="A83" s="4">
        <v>79</v>
      </c>
      <c r="B83" s="17"/>
      <c r="C83" s="18"/>
      <c r="D83" s="18"/>
      <c r="E83" s="19"/>
      <c r="F83" s="48"/>
      <c r="G83" s="19"/>
      <c r="H83" s="19"/>
      <c r="I83" s="59">
        <f t="shared" si="1"/>
        <v>0</v>
      </c>
      <c r="J83" s="48"/>
      <c r="K83" s="48"/>
      <c r="L83" s="18"/>
      <c r="M83" s="48"/>
      <c r="N83" s="18"/>
      <c r="O83" s="48"/>
      <c r="P83" s="49"/>
      <c r="Q83" s="48"/>
      <c r="R83" s="18"/>
      <c r="S83" s="18"/>
      <c r="T83" s="18"/>
    </row>
    <row r="84" spans="1:20">
      <c r="A84" s="4">
        <v>80</v>
      </c>
      <c r="B84" s="17"/>
      <c r="C84" s="18"/>
      <c r="D84" s="18"/>
      <c r="E84" s="19"/>
      <c r="F84" s="48"/>
      <c r="G84" s="19"/>
      <c r="H84" s="19"/>
      <c r="I84" s="59">
        <f t="shared" si="1"/>
        <v>0</v>
      </c>
      <c r="J84" s="48"/>
      <c r="K84" s="48"/>
      <c r="L84" s="18"/>
      <c r="M84" s="48"/>
      <c r="N84" s="18"/>
      <c r="O84" s="48"/>
      <c r="P84" s="49"/>
      <c r="Q84" s="48"/>
      <c r="R84" s="18"/>
      <c r="S84" s="18"/>
      <c r="T84" s="18"/>
    </row>
    <row r="85" spans="1:20">
      <c r="A85" s="4">
        <v>81</v>
      </c>
      <c r="B85" s="17"/>
      <c r="C85" s="18"/>
      <c r="D85" s="18"/>
      <c r="E85" s="19"/>
      <c r="F85" s="48"/>
      <c r="G85" s="19"/>
      <c r="H85" s="19"/>
      <c r="I85" s="59">
        <f t="shared" si="1"/>
        <v>0</v>
      </c>
      <c r="J85" s="48"/>
      <c r="K85" s="48"/>
      <c r="L85" s="18"/>
      <c r="M85" s="48"/>
      <c r="N85" s="18"/>
      <c r="O85" s="48"/>
      <c r="P85" s="49"/>
      <c r="Q85" s="48"/>
      <c r="R85" s="18"/>
      <c r="S85" s="18"/>
      <c r="T85" s="18"/>
    </row>
    <row r="86" spans="1:20">
      <c r="A86" s="4">
        <v>82</v>
      </c>
      <c r="B86" s="17"/>
      <c r="C86" s="18"/>
      <c r="D86" s="18"/>
      <c r="E86" s="19"/>
      <c r="F86" s="48"/>
      <c r="G86" s="19"/>
      <c r="H86" s="19"/>
      <c r="I86" s="59">
        <f t="shared" si="1"/>
        <v>0</v>
      </c>
      <c r="J86" s="48"/>
      <c r="K86" s="48"/>
      <c r="L86" s="18"/>
      <c r="M86" s="48"/>
      <c r="N86" s="18"/>
      <c r="O86" s="48"/>
      <c r="P86" s="49"/>
      <c r="Q86" s="48"/>
      <c r="R86" s="18"/>
      <c r="S86" s="18"/>
      <c r="T86" s="18"/>
    </row>
    <row r="87" spans="1:20">
      <c r="A87" s="4">
        <v>83</v>
      </c>
      <c r="B87" s="17"/>
      <c r="C87" s="18"/>
      <c r="D87" s="18"/>
      <c r="E87" s="19"/>
      <c r="F87" s="48"/>
      <c r="G87" s="19"/>
      <c r="H87" s="19"/>
      <c r="I87" s="59">
        <f t="shared" si="1"/>
        <v>0</v>
      </c>
      <c r="J87" s="48"/>
      <c r="K87" s="48"/>
      <c r="L87" s="18"/>
      <c r="M87" s="48"/>
      <c r="N87" s="18"/>
      <c r="O87" s="48"/>
      <c r="P87" s="49"/>
      <c r="Q87" s="48"/>
      <c r="R87" s="18"/>
      <c r="S87" s="18"/>
      <c r="T87" s="18"/>
    </row>
    <row r="88" spans="1:20">
      <c r="A88" s="4">
        <v>84</v>
      </c>
      <c r="B88" s="17"/>
      <c r="C88" s="18"/>
      <c r="D88" s="18"/>
      <c r="E88" s="19"/>
      <c r="F88" s="48"/>
      <c r="G88" s="19"/>
      <c r="H88" s="19"/>
      <c r="I88" s="59">
        <f t="shared" si="1"/>
        <v>0</v>
      </c>
      <c r="J88" s="48"/>
      <c r="K88" s="48"/>
      <c r="L88" s="18"/>
      <c r="M88" s="48"/>
      <c r="N88" s="18"/>
      <c r="O88" s="48"/>
      <c r="P88" s="49"/>
      <c r="Q88" s="48"/>
      <c r="R88" s="18"/>
      <c r="S88" s="18"/>
      <c r="T88" s="18"/>
    </row>
    <row r="89" spans="1:20">
      <c r="A89" s="4">
        <v>85</v>
      </c>
      <c r="B89" s="17"/>
      <c r="C89" s="18"/>
      <c r="D89" s="18"/>
      <c r="E89" s="19"/>
      <c r="F89" s="48"/>
      <c r="G89" s="19"/>
      <c r="H89" s="19"/>
      <c r="I89" s="59">
        <f t="shared" si="1"/>
        <v>0</v>
      </c>
      <c r="J89" s="48"/>
      <c r="K89" s="48"/>
      <c r="L89" s="18"/>
      <c r="M89" s="48"/>
      <c r="N89" s="18"/>
      <c r="O89" s="48"/>
      <c r="P89" s="49"/>
      <c r="Q89" s="48"/>
      <c r="R89" s="18"/>
      <c r="S89" s="18"/>
      <c r="T89" s="18"/>
    </row>
    <row r="90" spans="1:20">
      <c r="A90" s="4">
        <v>86</v>
      </c>
      <c r="B90" s="17"/>
      <c r="C90" s="18"/>
      <c r="D90" s="18"/>
      <c r="E90" s="19"/>
      <c r="F90" s="48"/>
      <c r="G90" s="19"/>
      <c r="H90" s="19"/>
      <c r="I90" s="59">
        <f t="shared" si="1"/>
        <v>0</v>
      </c>
      <c r="J90" s="18"/>
      <c r="K90" s="18"/>
      <c r="L90" s="18"/>
      <c r="M90" s="18"/>
      <c r="N90" s="18"/>
      <c r="O90" s="18"/>
      <c r="P90" s="24"/>
      <c r="Q90" s="18"/>
      <c r="R90" s="18"/>
      <c r="S90" s="18"/>
      <c r="T90" s="18"/>
    </row>
    <row r="91" spans="1:20">
      <c r="A91" s="4">
        <v>87</v>
      </c>
      <c r="B91" s="17"/>
      <c r="C91" s="18"/>
      <c r="D91" s="18"/>
      <c r="E91" s="19"/>
      <c r="F91" s="48"/>
      <c r="G91" s="19"/>
      <c r="H91" s="19"/>
      <c r="I91" s="59">
        <f t="shared" si="1"/>
        <v>0</v>
      </c>
      <c r="J91" s="18"/>
      <c r="K91" s="18"/>
      <c r="L91" s="18"/>
      <c r="M91" s="18"/>
      <c r="N91" s="18"/>
      <c r="O91" s="18"/>
      <c r="P91" s="24"/>
      <c r="Q91" s="18"/>
      <c r="R91" s="18"/>
      <c r="S91" s="18"/>
      <c r="T91" s="18"/>
    </row>
    <row r="92" spans="1:20">
      <c r="A92" s="4">
        <v>88</v>
      </c>
      <c r="B92" s="17"/>
      <c r="C92" s="18"/>
      <c r="D92" s="18"/>
      <c r="E92" s="19"/>
      <c r="F92" s="48"/>
      <c r="G92" s="19"/>
      <c r="H92" s="19"/>
      <c r="I92" s="59">
        <f t="shared" si="1"/>
        <v>0</v>
      </c>
      <c r="J92" s="18"/>
      <c r="K92" s="18"/>
      <c r="L92" s="18"/>
      <c r="M92" s="18"/>
      <c r="N92" s="18"/>
      <c r="O92" s="18"/>
      <c r="P92" s="24"/>
      <c r="Q92" s="18"/>
      <c r="R92" s="18"/>
      <c r="S92" s="18"/>
      <c r="T92" s="18"/>
    </row>
    <row r="93" spans="1:20">
      <c r="A93" s="4">
        <v>89</v>
      </c>
      <c r="B93" s="17"/>
      <c r="C93" s="18"/>
      <c r="D93" s="18"/>
      <c r="E93" s="19"/>
      <c r="F93" s="48"/>
      <c r="G93" s="19"/>
      <c r="H93" s="19"/>
      <c r="I93" s="59">
        <f t="shared" si="1"/>
        <v>0</v>
      </c>
      <c r="J93" s="18"/>
      <c r="K93" s="18"/>
      <c r="L93" s="18"/>
      <c r="M93" s="18"/>
      <c r="N93" s="18"/>
      <c r="O93" s="18"/>
      <c r="P93" s="24"/>
      <c r="Q93" s="18"/>
      <c r="R93" s="18"/>
      <c r="S93" s="18"/>
      <c r="T93" s="18"/>
    </row>
    <row r="94" spans="1:20">
      <c r="A94" s="4">
        <v>90</v>
      </c>
      <c r="B94" s="17"/>
      <c r="C94" s="18"/>
      <c r="D94" s="18"/>
      <c r="E94" s="19"/>
      <c r="F94" s="48"/>
      <c r="G94" s="19"/>
      <c r="H94" s="19"/>
      <c r="I94" s="59">
        <f t="shared" si="1"/>
        <v>0</v>
      </c>
      <c r="J94" s="18"/>
      <c r="K94" s="18"/>
      <c r="L94" s="18"/>
      <c r="M94" s="18"/>
      <c r="N94" s="18"/>
      <c r="O94" s="18"/>
      <c r="P94" s="24"/>
      <c r="Q94" s="18"/>
      <c r="R94" s="18"/>
      <c r="S94" s="18"/>
      <c r="T94" s="18"/>
    </row>
    <row r="95" spans="1:20">
      <c r="A95" s="4">
        <v>91</v>
      </c>
      <c r="B95" s="17"/>
      <c r="C95" s="18"/>
      <c r="D95" s="18"/>
      <c r="E95" s="19"/>
      <c r="F95" s="48"/>
      <c r="G95" s="19"/>
      <c r="H95" s="19"/>
      <c r="I95" s="59">
        <f t="shared" si="1"/>
        <v>0</v>
      </c>
      <c r="J95" s="18"/>
      <c r="K95" s="18"/>
      <c r="L95" s="18"/>
      <c r="M95" s="18"/>
      <c r="N95" s="18"/>
      <c r="O95" s="18"/>
      <c r="P95" s="24"/>
      <c r="Q95" s="18"/>
      <c r="R95" s="18"/>
      <c r="S95" s="18"/>
      <c r="T95" s="18"/>
    </row>
    <row r="96" spans="1:20">
      <c r="A96" s="4">
        <v>92</v>
      </c>
      <c r="B96" s="17"/>
      <c r="C96" s="18"/>
      <c r="D96" s="18"/>
      <c r="E96" s="19"/>
      <c r="F96" s="48"/>
      <c r="G96" s="19"/>
      <c r="H96" s="19"/>
      <c r="I96" s="59">
        <f t="shared" si="1"/>
        <v>0</v>
      </c>
      <c r="J96" s="18"/>
      <c r="K96" s="18"/>
      <c r="L96" s="18"/>
      <c r="M96" s="18"/>
      <c r="N96" s="18"/>
      <c r="O96" s="18"/>
      <c r="P96" s="24"/>
      <c r="Q96" s="18"/>
      <c r="R96" s="18"/>
      <c r="S96" s="18"/>
      <c r="T96" s="18"/>
    </row>
    <row r="97" spans="1:20">
      <c r="A97" s="4">
        <v>93</v>
      </c>
      <c r="B97" s="17"/>
      <c r="C97" s="18"/>
      <c r="D97" s="18"/>
      <c r="E97" s="19"/>
      <c r="F97" s="48"/>
      <c r="G97" s="19"/>
      <c r="H97" s="19"/>
      <c r="I97" s="59">
        <f t="shared" si="1"/>
        <v>0</v>
      </c>
      <c r="J97" s="18"/>
      <c r="K97" s="18"/>
      <c r="L97" s="18"/>
      <c r="M97" s="18"/>
      <c r="N97" s="18"/>
      <c r="O97" s="18"/>
      <c r="P97" s="24"/>
      <c r="Q97" s="18"/>
      <c r="R97" s="18"/>
      <c r="S97" s="18"/>
      <c r="T97" s="18"/>
    </row>
    <row r="98" spans="1:20">
      <c r="A98" s="4">
        <v>94</v>
      </c>
      <c r="B98" s="17"/>
      <c r="C98" s="18"/>
      <c r="D98" s="18"/>
      <c r="E98" s="19"/>
      <c r="F98" s="48"/>
      <c r="G98" s="19"/>
      <c r="H98" s="19"/>
      <c r="I98" s="59">
        <f t="shared" si="1"/>
        <v>0</v>
      </c>
      <c r="J98" s="48"/>
      <c r="K98" s="48"/>
      <c r="L98" s="48"/>
      <c r="M98" s="48"/>
      <c r="N98" s="48"/>
      <c r="O98" s="48"/>
      <c r="P98" s="24"/>
      <c r="Q98" s="18"/>
      <c r="R98" s="18"/>
      <c r="S98" s="18"/>
      <c r="T98" s="18"/>
    </row>
    <row r="99" spans="1:20">
      <c r="A99" s="4">
        <v>95</v>
      </c>
      <c r="B99" s="17"/>
      <c r="C99" s="18"/>
      <c r="D99" s="18"/>
      <c r="E99" s="19"/>
      <c r="F99" s="48"/>
      <c r="G99" s="19"/>
      <c r="H99" s="19"/>
      <c r="I99" s="59">
        <f t="shared" si="1"/>
        <v>0</v>
      </c>
      <c r="J99" s="18"/>
      <c r="K99" s="18"/>
      <c r="L99" s="18"/>
      <c r="M99" s="18"/>
      <c r="N99" s="18"/>
      <c r="O99" s="18"/>
      <c r="P99" s="24"/>
      <c r="Q99" s="18"/>
      <c r="R99" s="18"/>
      <c r="S99" s="18"/>
      <c r="T99" s="18"/>
    </row>
    <row r="100" spans="1:20">
      <c r="A100" s="4">
        <v>96</v>
      </c>
      <c r="B100" s="17"/>
      <c r="C100" s="18"/>
      <c r="D100" s="18"/>
      <c r="E100" s="19"/>
      <c r="F100" s="48"/>
      <c r="G100" s="19"/>
      <c r="H100" s="19"/>
      <c r="I100" s="59">
        <f t="shared" si="1"/>
        <v>0</v>
      </c>
      <c r="J100" s="18"/>
      <c r="K100" s="18"/>
      <c r="L100" s="18"/>
      <c r="M100" s="18"/>
      <c r="N100" s="18"/>
      <c r="O100" s="18"/>
      <c r="P100" s="24"/>
      <c r="Q100" s="18"/>
      <c r="R100" s="18"/>
      <c r="S100" s="18"/>
      <c r="T100" s="18"/>
    </row>
    <row r="101" spans="1:20">
      <c r="A101" s="4">
        <v>97</v>
      </c>
      <c r="B101" s="17"/>
      <c r="C101" s="18"/>
      <c r="D101" s="18"/>
      <c r="E101" s="19"/>
      <c r="F101" s="48"/>
      <c r="G101" s="19"/>
      <c r="H101" s="19"/>
      <c r="I101" s="59">
        <f t="shared" si="1"/>
        <v>0</v>
      </c>
      <c r="J101" s="18"/>
      <c r="K101" s="18"/>
      <c r="L101" s="18"/>
      <c r="M101" s="18"/>
      <c r="N101" s="18"/>
      <c r="O101" s="18"/>
      <c r="P101" s="24"/>
      <c r="Q101" s="18"/>
      <c r="R101" s="18"/>
      <c r="S101" s="18"/>
      <c r="T101" s="18"/>
    </row>
    <row r="102" spans="1:20">
      <c r="A102" s="4">
        <v>98</v>
      </c>
      <c r="B102" s="17"/>
      <c r="C102" s="18"/>
      <c r="D102" s="18"/>
      <c r="E102" s="19"/>
      <c r="F102" s="48"/>
      <c r="G102" s="19"/>
      <c r="H102" s="19"/>
      <c r="I102" s="59">
        <f t="shared" si="1"/>
        <v>0</v>
      </c>
      <c r="J102" s="18"/>
      <c r="K102" s="18"/>
      <c r="L102" s="18"/>
      <c r="M102" s="18"/>
      <c r="N102" s="18"/>
      <c r="O102" s="18"/>
      <c r="P102" s="24"/>
      <c r="Q102" s="18"/>
      <c r="R102" s="18"/>
      <c r="S102" s="18"/>
      <c r="T102" s="18"/>
    </row>
    <row r="103" spans="1:20">
      <c r="A103" s="4">
        <v>99</v>
      </c>
      <c r="B103" s="17"/>
      <c r="C103" s="18"/>
      <c r="D103" s="18"/>
      <c r="E103" s="19"/>
      <c r="F103" s="48"/>
      <c r="G103" s="19"/>
      <c r="H103" s="19"/>
      <c r="I103" s="59">
        <f t="shared" si="1"/>
        <v>0</v>
      </c>
      <c r="J103" s="18"/>
      <c r="K103" s="18"/>
      <c r="L103" s="18"/>
      <c r="M103" s="18"/>
      <c r="N103" s="18"/>
      <c r="O103" s="18"/>
      <c r="P103" s="24"/>
      <c r="Q103" s="18"/>
      <c r="R103" s="18"/>
      <c r="S103" s="18"/>
      <c r="T103" s="18"/>
    </row>
    <row r="104" spans="1:20">
      <c r="A104" s="4">
        <v>100</v>
      </c>
      <c r="B104" s="17"/>
      <c r="C104" s="18"/>
      <c r="D104" s="18"/>
      <c r="E104" s="19"/>
      <c r="F104" s="48"/>
      <c r="G104" s="19"/>
      <c r="H104" s="19"/>
      <c r="I104" s="59">
        <f t="shared" si="1"/>
        <v>0</v>
      </c>
      <c r="J104" s="18"/>
      <c r="K104" s="18"/>
      <c r="L104" s="18"/>
      <c r="M104" s="18"/>
      <c r="N104" s="18"/>
      <c r="O104" s="18"/>
      <c r="P104" s="24"/>
      <c r="Q104" s="18"/>
      <c r="R104" s="18"/>
      <c r="S104" s="18"/>
      <c r="T104" s="18"/>
    </row>
    <row r="105" spans="1:20">
      <c r="A105" s="4">
        <v>101</v>
      </c>
      <c r="B105" s="17"/>
      <c r="C105" s="18"/>
      <c r="D105" s="18"/>
      <c r="E105" s="19"/>
      <c r="F105" s="48"/>
      <c r="G105" s="19"/>
      <c r="H105" s="19"/>
      <c r="I105" s="59">
        <f t="shared" si="1"/>
        <v>0</v>
      </c>
      <c r="J105" s="18"/>
      <c r="K105" s="18"/>
      <c r="L105" s="18"/>
      <c r="M105" s="18"/>
      <c r="N105" s="18"/>
      <c r="O105" s="18"/>
      <c r="P105" s="24"/>
      <c r="Q105" s="18"/>
      <c r="R105" s="18"/>
      <c r="S105" s="18"/>
      <c r="T105" s="18"/>
    </row>
    <row r="106" spans="1:20">
      <c r="A106" s="4">
        <v>102</v>
      </c>
      <c r="B106" s="17"/>
      <c r="C106" s="18"/>
      <c r="D106" s="18"/>
      <c r="E106" s="19"/>
      <c r="F106" s="48"/>
      <c r="G106" s="19"/>
      <c r="H106" s="19"/>
      <c r="I106" s="59">
        <f t="shared" si="1"/>
        <v>0</v>
      </c>
      <c r="J106" s="18"/>
      <c r="K106" s="18"/>
      <c r="L106" s="18"/>
      <c r="M106" s="18"/>
      <c r="N106" s="18"/>
      <c r="O106" s="18"/>
      <c r="P106" s="24"/>
      <c r="Q106" s="18"/>
      <c r="R106" s="18"/>
      <c r="S106" s="18"/>
      <c r="T106" s="18"/>
    </row>
    <row r="107" spans="1:20">
      <c r="A107" s="4">
        <v>103</v>
      </c>
      <c r="B107" s="17"/>
      <c r="C107" s="18"/>
      <c r="D107" s="18"/>
      <c r="E107" s="19"/>
      <c r="F107" s="48"/>
      <c r="G107" s="19"/>
      <c r="H107" s="19"/>
      <c r="I107" s="59">
        <f t="shared" si="1"/>
        <v>0</v>
      </c>
      <c r="J107" s="18"/>
      <c r="K107" s="18"/>
      <c r="L107" s="18"/>
      <c r="M107" s="18"/>
      <c r="N107" s="18"/>
      <c r="O107" s="18"/>
      <c r="P107" s="24"/>
      <c r="Q107" s="18"/>
      <c r="R107" s="18"/>
      <c r="S107" s="18"/>
      <c r="T107" s="18"/>
    </row>
    <row r="108" spans="1:20">
      <c r="A108" s="4">
        <v>104</v>
      </c>
      <c r="B108" s="17"/>
      <c r="C108" s="18"/>
      <c r="D108" s="18"/>
      <c r="E108" s="19"/>
      <c r="F108" s="48"/>
      <c r="G108" s="19"/>
      <c r="H108" s="19"/>
      <c r="I108" s="59">
        <f t="shared" si="1"/>
        <v>0</v>
      </c>
      <c r="J108" s="18"/>
      <c r="K108" s="18"/>
      <c r="L108" s="18"/>
      <c r="M108" s="18"/>
      <c r="N108" s="18"/>
      <c r="O108" s="18"/>
      <c r="P108" s="24"/>
      <c r="Q108" s="18"/>
      <c r="R108" s="18"/>
      <c r="S108" s="18"/>
      <c r="T108" s="18"/>
    </row>
    <row r="109" spans="1:20">
      <c r="A109" s="4">
        <v>105</v>
      </c>
      <c r="B109" s="17"/>
      <c r="C109" s="18"/>
      <c r="D109" s="18"/>
      <c r="E109" s="19"/>
      <c r="F109" s="48"/>
      <c r="G109" s="19"/>
      <c r="H109" s="19"/>
      <c r="I109" s="59">
        <f t="shared" si="1"/>
        <v>0</v>
      </c>
      <c r="J109" s="18"/>
      <c r="K109" s="18"/>
      <c r="L109" s="18"/>
      <c r="M109" s="18"/>
      <c r="N109" s="18"/>
      <c r="O109" s="18"/>
      <c r="P109" s="24"/>
      <c r="Q109" s="18"/>
      <c r="R109" s="18"/>
      <c r="S109" s="18"/>
      <c r="T109" s="18"/>
    </row>
    <row r="110" spans="1:20">
      <c r="A110" s="4">
        <v>106</v>
      </c>
      <c r="B110" s="17"/>
      <c r="C110" s="18"/>
      <c r="D110" s="18"/>
      <c r="E110" s="19"/>
      <c r="F110" s="48"/>
      <c r="G110" s="19"/>
      <c r="H110" s="19"/>
      <c r="I110" s="59">
        <f t="shared" si="1"/>
        <v>0</v>
      </c>
      <c r="J110" s="18"/>
      <c r="K110" s="18"/>
      <c r="L110" s="18"/>
      <c r="M110" s="18"/>
      <c r="N110" s="18"/>
      <c r="O110" s="18"/>
      <c r="P110" s="24"/>
      <c r="Q110" s="18"/>
      <c r="R110" s="18"/>
      <c r="S110" s="18"/>
      <c r="T110" s="18"/>
    </row>
    <row r="111" spans="1:20">
      <c r="A111" s="4">
        <v>107</v>
      </c>
      <c r="B111" s="17"/>
      <c r="C111" s="18"/>
      <c r="D111" s="18"/>
      <c r="E111" s="19"/>
      <c r="F111" s="48"/>
      <c r="G111" s="19"/>
      <c r="H111" s="19"/>
      <c r="I111" s="59">
        <f t="shared" si="1"/>
        <v>0</v>
      </c>
      <c r="J111" s="18"/>
      <c r="K111" s="18"/>
      <c r="L111" s="18"/>
      <c r="M111" s="18"/>
      <c r="N111" s="18"/>
      <c r="O111" s="18"/>
      <c r="P111" s="24"/>
      <c r="Q111" s="18"/>
      <c r="R111" s="18"/>
      <c r="S111" s="18"/>
      <c r="T111" s="18"/>
    </row>
    <row r="112" spans="1:20">
      <c r="A112" s="4">
        <v>108</v>
      </c>
      <c r="B112" s="17"/>
      <c r="C112" s="18"/>
      <c r="D112" s="18"/>
      <c r="E112" s="19"/>
      <c r="F112" s="48"/>
      <c r="G112" s="19"/>
      <c r="H112" s="19"/>
      <c r="I112" s="59">
        <f t="shared" si="1"/>
        <v>0</v>
      </c>
      <c r="J112" s="18"/>
      <c r="K112" s="18"/>
      <c r="L112" s="18"/>
      <c r="M112" s="18"/>
      <c r="N112" s="18"/>
      <c r="O112" s="18"/>
      <c r="P112" s="24"/>
      <c r="Q112" s="18"/>
      <c r="R112" s="18"/>
      <c r="S112" s="18"/>
      <c r="T112" s="18"/>
    </row>
    <row r="113" spans="1:20">
      <c r="A113" s="4">
        <v>109</v>
      </c>
      <c r="B113" s="17"/>
      <c r="C113" s="18"/>
      <c r="D113" s="18"/>
      <c r="E113" s="19"/>
      <c r="F113" s="48"/>
      <c r="G113" s="19"/>
      <c r="H113" s="19"/>
      <c r="I113" s="59">
        <f t="shared" si="1"/>
        <v>0</v>
      </c>
      <c r="J113" s="18"/>
      <c r="K113" s="18"/>
      <c r="L113" s="18"/>
      <c r="M113" s="18"/>
      <c r="N113" s="18"/>
      <c r="O113" s="18"/>
      <c r="P113" s="24"/>
      <c r="Q113" s="18"/>
      <c r="R113" s="18"/>
      <c r="S113" s="18"/>
      <c r="T113" s="18"/>
    </row>
    <row r="114" spans="1:20">
      <c r="A114" s="4">
        <v>110</v>
      </c>
      <c r="B114" s="17"/>
      <c r="C114" s="18"/>
      <c r="D114" s="18"/>
      <c r="E114" s="19"/>
      <c r="F114" s="48"/>
      <c r="G114" s="19"/>
      <c r="H114" s="19"/>
      <c r="I114" s="59">
        <f t="shared" si="1"/>
        <v>0</v>
      </c>
      <c r="J114" s="18"/>
      <c r="K114" s="18"/>
      <c r="L114" s="18"/>
      <c r="M114" s="18"/>
      <c r="N114" s="18"/>
      <c r="O114" s="18"/>
      <c r="P114" s="24"/>
      <c r="Q114" s="18"/>
      <c r="R114" s="18"/>
      <c r="S114" s="18"/>
      <c r="T114" s="18"/>
    </row>
    <row r="115" spans="1:20">
      <c r="A115" s="4">
        <v>111</v>
      </c>
      <c r="B115" s="17"/>
      <c r="C115" s="18"/>
      <c r="D115" s="18"/>
      <c r="E115" s="19"/>
      <c r="F115" s="48"/>
      <c r="G115" s="19"/>
      <c r="H115" s="19"/>
      <c r="I115" s="59">
        <f t="shared" si="1"/>
        <v>0</v>
      </c>
      <c r="J115" s="18"/>
      <c r="K115" s="18"/>
      <c r="L115" s="18"/>
      <c r="M115" s="18"/>
      <c r="N115" s="18"/>
      <c r="O115" s="18"/>
      <c r="P115" s="24"/>
      <c r="Q115" s="18"/>
      <c r="R115" s="18"/>
      <c r="S115" s="18"/>
      <c r="T115" s="18"/>
    </row>
    <row r="116" spans="1:20">
      <c r="A116" s="4">
        <v>112</v>
      </c>
      <c r="B116" s="17"/>
      <c r="C116" s="18"/>
      <c r="D116" s="18"/>
      <c r="E116" s="19"/>
      <c r="F116" s="48"/>
      <c r="G116" s="19"/>
      <c r="H116" s="19"/>
      <c r="I116" s="59">
        <f t="shared" si="1"/>
        <v>0</v>
      </c>
      <c r="J116" s="18"/>
      <c r="K116" s="18"/>
      <c r="L116" s="18"/>
      <c r="M116" s="18"/>
      <c r="N116" s="18"/>
      <c r="O116" s="18"/>
      <c r="P116" s="24"/>
      <c r="Q116" s="18"/>
      <c r="R116" s="18"/>
      <c r="S116" s="18"/>
      <c r="T116" s="18"/>
    </row>
    <row r="117" spans="1:20">
      <c r="A117" s="4">
        <v>113</v>
      </c>
      <c r="B117" s="17"/>
      <c r="C117" s="18"/>
      <c r="D117" s="18"/>
      <c r="E117" s="19"/>
      <c r="F117" s="48"/>
      <c r="G117" s="19"/>
      <c r="H117" s="19"/>
      <c r="I117" s="59">
        <f t="shared" si="1"/>
        <v>0</v>
      </c>
      <c r="J117" s="18"/>
      <c r="K117" s="18"/>
      <c r="L117" s="18"/>
      <c r="M117" s="18"/>
      <c r="N117" s="18"/>
      <c r="O117" s="18"/>
      <c r="P117" s="24"/>
      <c r="Q117" s="18"/>
      <c r="R117" s="18"/>
      <c r="S117" s="18"/>
      <c r="T117" s="18"/>
    </row>
    <row r="118" spans="1:20">
      <c r="A118" s="4">
        <v>114</v>
      </c>
      <c r="B118" s="17"/>
      <c r="C118" s="18"/>
      <c r="D118" s="18"/>
      <c r="E118" s="19"/>
      <c r="F118" s="48"/>
      <c r="G118" s="19"/>
      <c r="H118" s="19"/>
      <c r="I118" s="59">
        <f t="shared" si="1"/>
        <v>0</v>
      </c>
      <c r="J118" s="18"/>
      <c r="K118" s="18"/>
      <c r="L118" s="18"/>
      <c r="M118" s="18"/>
      <c r="N118" s="18"/>
      <c r="O118" s="18"/>
      <c r="P118" s="24"/>
      <c r="Q118" s="18"/>
      <c r="R118" s="18"/>
      <c r="S118" s="18"/>
      <c r="T118" s="18"/>
    </row>
    <row r="119" spans="1:20">
      <c r="A119" s="4">
        <v>115</v>
      </c>
      <c r="B119" s="17"/>
      <c r="C119" s="18"/>
      <c r="D119" s="18"/>
      <c r="E119" s="19"/>
      <c r="F119" s="48"/>
      <c r="G119" s="19"/>
      <c r="H119" s="19"/>
      <c r="I119" s="59">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59">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59">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59">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59">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59">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59">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59">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59">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59">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59">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59">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59">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59">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59">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59">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59">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59">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59">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59">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59">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59">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59">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59">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59">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59">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59">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59">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59">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59">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59">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59">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59">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59">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59">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59">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59">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59">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59">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59">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59">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59">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59">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59">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59">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59">
        <f t="shared" si="2"/>
        <v>0</v>
      </c>
      <c r="J164" s="18"/>
      <c r="K164" s="18"/>
      <c r="L164" s="18"/>
      <c r="M164" s="18"/>
      <c r="N164" s="18"/>
      <c r="O164" s="18"/>
      <c r="P164" s="24"/>
      <c r="Q164" s="18"/>
      <c r="R164" s="18"/>
      <c r="S164" s="18"/>
      <c r="T164" s="18"/>
    </row>
    <row r="165" spans="1:20">
      <c r="A165" s="21" t="s">
        <v>11</v>
      </c>
      <c r="B165" s="39"/>
      <c r="C165" s="21">
        <f>COUNTIFS(C6:C164,"*")</f>
        <v>57</v>
      </c>
      <c r="D165" s="21"/>
      <c r="E165" s="13"/>
      <c r="F165" s="21"/>
      <c r="G165" s="58">
        <f>SUM(G6:G164)</f>
        <v>4097</v>
      </c>
      <c r="H165" s="58">
        <f>SUM(H6:H164)</f>
        <v>4128</v>
      </c>
      <c r="I165" s="58">
        <f>SUM(I6:I164)</f>
        <v>8225</v>
      </c>
      <c r="J165" s="21"/>
      <c r="K165" s="21"/>
      <c r="L165" s="21"/>
      <c r="M165" s="21"/>
      <c r="N165" s="21"/>
      <c r="O165" s="21"/>
      <c r="P165" s="14"/>
      <c r="Q165" s="21"/>
      <c r="R165" s="21"/>
      <c r="S165" s="21"/>
      <c r="T165" s="12"/>
    </row>
    <row r="166" spans="1:20">
      <c r="A166" s="44" t="s">
        <v>62</v>
      </c>
      <c r="B166" s="10">
        <f>COUNTIF(B$5:B$164,"Team 1")</f>
        <v>28</v>
      </c>
      <c r="C166" s="44" t="s">
        <v>25</v>
      </c>
      <c r="D166" s="10">
        <f>COUNTIF(D6:D164,"Anganwadi")</f>
        <v>25</v>
      </c>
    </row>
    <row r="167" spans="1:20">
      <c r="A167" s="44" t="s">
        <v>63</v>
      </c>
      <c r="B167" s="10">
        <f>COUNTIF(B$6:B$164,"Team 2")</f>
        <v>30</v>
      </c>
      <c r="C167" s="44" t="s">
        <v>23</v>
      </c>
      <c r="D167" s="10">
        <f>COUNTIF(D6:D164,"School")</f>
        <v>32</v>
      </c>
    </row>
  </sheetData>
  <sheetProtection password="8527" sheet="1" objects="1" scenarios="1"/>
  <mergeCells count="21">
    <mergeCell ref="D3:D4"/>
    <mergeCell ref="E3:E4"/>
    <mergeCell ref="F3:F4"/>
    <mergeCell ref="G3:I3"/>
    <mergeCell ref="J3:J4"/>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s>
  <dataValidations count="3">
    <dataValidation type="list" allowBlank="1" showInputMessage="1" showErrorMessage="1" error="Please select type of institution from drop down list." sqref="D5:D11 D64:D164 D57:D62 D27:D32 D13:D25 D34:D41 D43:D55">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8.xml><?xml version="1.0" encoding="utf-8"?>
<worksheet xmlns="http://schemas.openxmlformats.org/spreadsheetml/2006/main" xmlns:r="http://schemas.openxmlformats.org/officeDocument/2006/relationships">
  <sheetPr>
    <tabColor rgb="FF7030A0"/>
    <pageSetUpPr fitToPage="1"/>
  </sheetPr>
  <dimension ref="A1:K28"/>
  <sheetViews>
    <sheetView tabSelected="1" workbookViewId="0">
      <selection activeCell="I9" sqref="I9"/>
    </sheetView>
  </sheetViews>
  <sheetFormatPr defaultRowHeight="16.5"/>
  <cols>
    <col min="1" max="1" width="6.42578125" style="35" customWidth="1"/>
    <col min="2" max="2" width="9.85546875" style="26" customWidth="1"/>
    <col min="3" max="3" width="13.42578125" style="26" customWidth="1"/>
    <col min="4" max="6" width="12" style="26" customWidth="1"/>
    <col min="7" max="7" width="14.7109375" style="26" customWidth="1"/>
    <col min="8" max="8" width="13.140625" style="26" customWidth="1"/>
    <col min="9" max="9" width="11.42578125" style="26" customWidth="1"/>
    <col min="10" max="10" width="10.85546875" style="26" customWidth="1"/>
    <col min="11" max="16384" width="9.140625" style="26"/>
  </cols>
  <sheetData>
    <row r="1" spans="1:11" ht="46.5" customHeight="1">
      <c r="A1" s="167" t="s">
        <v>71</v>
      </c>
      <c r="B1" s="167"/>
      <c r="C1" s="167"/>
      <c r="D1" s="167"/>
      <c r="E1" s="167"/>
      <c r="F1" s="168"/>
      <c r="G1" s="168"/>
      <c r="H1" s="168"/>
      <c r="I1" s="168"/>
      <c r="J1" s="168"/>
    </row>
    <row r="2" spans="1:11" ht="25.5">
      <c r="A2" s="169" t="s">
        <v>0</v>
      </c>
      <c r="B2" s="170"/>
      <c r="C2" s="171" t="str">
        <f>'Block at a Glance'!C2:D2</f>
        <v>ASSAM</v>
      </c>
      <c r="D2" s="172"/>
      <c r="E2" s="27" t="s">
        <v>1</v>
      </c>
      <c r="F2" s="173" t="s">
        <v>950</v>
      </c>
      <c r="G2" s="174"/>
      <c r="H2" s="28" t="s">
        <v>24</v>
      </c>
      <c r="I2" s="173" t="s">
        <v>934</v>
      </c>
      <c r="J2" s="174"/>
    </row>
    <row r="3" spans="1:11" ht="28.5" customHeight="1">
      <c r="A3" s="178" t="s">
        <v>66</v>
      </c>
      <c r="B3" s="178"/>
      <c r="C3" s="178"/>
      <c r="D3" s="178"/>
      <c r="E3" s="178"/>
      <c r="F3" s="178"/>
      <c r="G3" s="178"/>
      <c r="H3" s="178"/>
      <c r="I3" s="178"/>
      <c r="J3" s="178"/>
    </row>
    <row r="4" spans="1:11">
      <c r="A4" s="177" t="s">
        <v>27</v>
      </c>
      <c r="B4" s="176" t="s">
        <v>28</v>
      </c>
      <c r="C4" s="175" t="s">
        <v>29</v>
      </c>
      <c r="D4" s="175" t="s">
        <v>36</v>
      </c>
      <c r="E4" s="175"/>
      <c r="F4" s="175"/>
      <c r="G4" s="175" t="s">
        <v>30</v>
      </c>
      <c r="H4" s="175" t="s">
        <v>37</v>
      </c>
      <c r="I4" s="175"/>
      <c r="J4" s="175"/>
    </row>
    <row r="5" spans="1:11" ht="22.5" customHeight="1">
      <c r="A5" s="177"/>
      <c r="B5" s="176"/>
      <c r="C5" s="175"/>
      <c r="D5" s="29" t="s">
        <v>9</v>
      </c>
      <c r="E5" s="29" t="s">
        <v>10</v>
      </c>
      <c r="F5" s="29" t="s">
        <v>11</v>
      </c>
      <c r="G5" s="175"/>
      <c r="H5" s="29" t="s">
        <v>9</v>
      </c>
      <c r="I5" s="29" t="s">
        <v>10</v>
      </c>
      <c r="J5" s="29" t="s">
        <v>11</v>
      </c>
    </row>
    <row r="6" spans="1:11" ht="22.5" customHeight="1">
      <c r="A6" s="45">
        <v>1</v>
      </c>
      <c r="B6" s="60">
        <v>43556</v>
      </c>
      <c r="C6" s="31">
        <f>COUNTIFS('April-19'!D$5:D$164,"Anganwadi")</f>
        <v>15</v>
      </c>
      <c r="D6" s="32">
        <f>SUMIF('April-19'!$D$5:$D$164,"Anganwadi",'April-19'!$G$5:$G$164)</f>
        <v>1051</v>
      </c>
      <c r="E6" s="32">
        <f>SUMIF('April-19'!$D$5:$D$164,"Anganwadi",'April-19'!$H$5:$H$164)</f>
        <v>997</v>
      </c>
      <c r="F6" s="32">
        <f>+D6+E6</f>
        <v>2048</v>
      </c>
      <c r="G6" s="31">
        <f>COUNTIF('April-19'!D5:D164,"School")</f>
        <v>30</v>
      </c>
      <c r="H6" s="32">
        <f>SUMIF('April-19'!$D$5:$D$164,"School",'April-19'!$G$5:$G$164)</f>
        <v>2075</v>
      </c>
      <c r="I6" s="32">
        <f>SUMIF('April-19'!$D$5:$D$164,"School",'April-19'!$H$5:$H$164)</f>
        <v>1875</v>
      </c>
      <c r="J6" s="32">
        <f>+H6+I6</f>
        <v>3950</v>
      </c>
      <c r="K6" s="33"/>
    </row>
    <row r="7" spans="1:11" ht="22.5" customHeight="1">
      <c r="A7" s="30">
        <v>2</v>
      </c>
      <c r="B7" s="61">
        <v>43601</v>
      </c>
      <c r="C7" s="31">
        <f>COUNTIF('May-19'!D5:D164,"Anganwadi")</f>
        <v>17</v>
      </c>
      <c r="D7" s="32">
        <f>SUMIF('May-19'!$D$5:$D$164,"Anganwadi",'May-19'!$G$5:$G$164)</f>
        <v>1147</v>
      </c>
      <c r="E7" s="32">
        <f>SUMIF('May-19'!$D$5:$D$164,"Anganwadi",'May-19'!$H$5:$H$164)</f>
        <v>1101</v>
      </c>
      <c r="F7" s="32">
        <f t="shared" ref="F7:F11" si="0">+D7+E7</f>
        <v>2248</v>
      </c>
      <c r="G7" s="31">
        <f>COUNTIF('May-19'!D5:D164,"School")</f>
        <v>32</v>
      </c>
      <c r="H7" s="32">
        <f>SUMIF('May-19'!$D$5:$D$164,"School",'May-19'!$G$5:$G$164)</f>
        <v>2235</v>
      </c>
      <c r="I7" s="32">
        <f>SUMIF('May-19'!$D$5:$D$164,"School",'May-19'!$H$5:$H$164)</f>
        <v>2064</v>
      </c>
      <c r="J7" s="32">
        <f t="shared" ref="J7:J11" si="1">+H7+I7</f>
        <v>4299</v>
      </c>
    </row>
    <row r="8" spans="1:11" ht="22.5" customHeight="1">
      <c r="A8" s="30">
        <v>3</v>
      </c>
      <c r="B8" s="61">
        <v>43632</v>
      </c>
      <c r="C8" s="31">
        <f>COUNTIF('Jun-19'!D5:D164,"Anganwadi")</f>
        <v>24</v>
      </c>
      <c r="D8" s="32">
        <f>SUMIF('Jun-19'!$D$5:$D$164,"Anganwadi",'Jun-19'!$G$5:$G$164)</f>
        <v>1581</v>
      </c>
      <c r="E8" s="32">
        <f>SUMIF('Jun-19'!$D$5:$D$164,"Anganwadi",'Jun-19'!$H$5:$H$164)</f>
        <v>1653</v>
      </c>
      <c r="F8" s="32">
        <f t="shared" si="0"/>
        <v>3234</v>
      </c>
      <c r="G8" s="31">
        <f>COUNTIF('Jun-19'!D5:D164,"School")</f>
        <v>35</v>
      </c>
      <c r="H8" s="32">
        <f>SUMIF('Jun-19'!$D$5:$D$164,"School",'Jun-19'!$G$5:$G$164)</f>
        <v>2478</v>
      </c>
      <c r="I8" s="32">
        <f>SUMIF('Jun-19'!$D$5:$D$164,"School",'Jun-19'!$H$5:$H$164)</f>
        <v>2399</v>
      </c>
      <c r="J8" s="32">
        <f t="shared" si="1"/>
        <v>4877</v>
      </c>
    </row>
    <row r="9" spans="1:11" ht="22.5" customHeight="1">
      <c r="A9" s="30">
        <v>4</v>
      </c>
      <c r="B9" s="61">
        <v>43662</v>
      </c>
      <c r="C9" s="31">
        <f>COUNTIF('Jul-19'!D5:D164,"Anganwadi")</f>
        <v>67</v>
      </c>
      <c r="D9" s="32">
        <f>SUMIF('Jul-19'!$D$5:$D$164,"Anganwadi",'Jul-19'!$G$5:$G$164)</f>
        <v>4329</v>
      </c>
      <c r="E9" s="32">
        <f>SUMIF('Jul-19'!$D$5:$D$164,"Anganwadi",'Jul-19'!$H$5:$H$164)</f>
        <v>4422</v>
      </c>
      <c r="F9" s="32">
        <f t="shared" si="0"/>
        <v>8751</v>
      </c>
      <c r="G9" s="31">
        <f>COUNTIF('Jul-19'!D5:D164,"School")</f>
        <v>0</v>
      </c>
      <c r="H9" s="32">
        <f>SUMIF('Jul-19'!$D$5:$D$164,"School",'Jul-19'!$G$5:$G$164)</f>
        <v>0</v>
      </c>
      <c r="I9" s="32">
        <f>SUMIF('Jul-19'!$D$5:$D$164,"School",'Jul-19'!$H$5:$H$164)</f>
        <v>0</v>
      </c>
      <c r="J9" s="32">
        <f t="shared" si="1"/>
        <v>0</v>
      </c>
    </row>
    <row r="10" spans="1:11" ht="22.5" customHeight="1">
      <c r="A10" s="30">
        <v>5</v>
      </c>
      <c r="B10" s="61">
        <v>43693</v>
      </c>
      <c r="C10" s="31">
        <f>COUNTIF('Aug-19'!D5:D164,"Anganwadi")</f>
        <v>21</v>
      </c>
      <c r="D10" s="32">
        <f>SUMIF('Aug-19'!$D$5:$D$164,"Anganwadi",'Aug-19'!$G$5:$G$164)</f>
        <v>1257</v>
      </c>
      <c r="E10" s="32">
        <f>SUMIF('Aug-19'!$D$5:$D$164,"Anganwadi",'Aug-19'!$H$5:$H$164)</f>
        <v>1280</v>
      </c>
      <c r="F10" s="32">
        <f t="shared" si="0"/>
        <v>2537</v>
      </c>
      <c r="G10" s="31">
        <f>COUNTIF('Aug-19'!D5:D164,"School")</f>
        <v>35</v>
      </c>
      <c r="H10" s="32">
        <f>SUMIF('Aug-19'!$D$5:$D$164,"School",'Aug-19'!$G$5:$G$164)</f>
        <v>3236</v>
      </c>
      <c r="I10" s="32">
        <f>SUMIF('Aug-19'!$D$5:$D$164,"School",'Aug-19'!$H$5:$H$164)</f>
        <v>3079</v>
      </c>
      <c r="J10" s="32">
        <f t="shared" si="1"/>
        <v>6315</v>
      </c>
    </row>
    <row r="11" spans="1:11" ht="22.5" customHeight="1">
      <c r="A11" s="30">
        <v>6</v>
      </c>
      <c r="B11" s="61">
        <v>43724</v>
      </c>
      <c r="C11" s="31">
        <f>COUNTIF('Sep-19'!D6:D164,"Anganwadi")</f>
        <v>25</v>
      </c>
      <c r="D11" s="32">
        <f>SUMIF('Sep-19'!$D$6:$D$164,"Anganwadi",'Sep-19'!$G$6:$G$164)</f>
        <v>1633</v>
      </c>
      <c r="E11" s="32">
        <f>SUMIF('Sep-19'!$D$6:$D$164,"Anganwadi",'Sep-19'!$H$6:$H$164)</f>
        <v>1658</v>
      </c>
      <c r="F11" s="32">
        <f t="shared" si="0"/>
        <v>3291</v>
      </c>
      <c r="G11" s="31">
        <f>COUNTIF('Sep-19'!D6:D164,"School")</f>
        <v>32</v>
      </c>
      <c r="H11" s="32">
        <f>SUMIF('Sep-19'!$D$6:$D$164,"School",'Sep-19'!$G$6:$G$164)</f>
        <v>2464</v>
      </c>
      <c r="I11" s="32">
        <f>SUMIF('Sep-19'!$D$6:$D$164,"School",'Sep-19'!$H$6:$H$164)</f>
        <v>2470</v>
      </c>
      <c r="J11" s="32">
        <f t="shared" si="1"/>
        <v>4934</v>
      </c>
    </row>
    <row r="12" spans="1:11" ht="19.5" customHeight="1">
      <c r="A12" s="166" t="s">
        <v>38</v>
      </c>
      <c r="B12" s="166"/>
      <c r="C12" s="34">
        <f>SUM(C6:C11)</f>
        <v>169</v>
      </c>
      <c r="D12" s="34">
        <f t="shared" ref="D12:J12" si="2">SUM(D6:D11)</f>
        <v>10998</v>
      </c>
      <c r="E12" s="34">
        <f t="shared" si="2"/>
        <v>11111</v>
      </c>
      <c r="F12" s="34">
        <f t="shared" si="2"/>
        <v>22109</v>
      </c>
      <c r="G12" s="34">
        <f t="shared" si="2"/>
        <v>164</v>
      </c>
      <c r="H12" s="34">
        <f t="shared" si="2"/>
        <v>12488</v>
      </c>
      <c r="I12" s="34">
        <f t="shared" si="2"/>
        <v>11887</v>
      </c>
      <c r="J12" s="34">
        <f t="shared" si="2"/>
        <v>24375</v>
      </c>
    </row>
    <row r="14" spans="1:11">
      <c r="A14" s="182" t="s">
        <v>67</v>
      </c>
      <c r="B14" s="182"/>
      <c r="C14" s="182"/>
      <c r="D14" s="182"/>
      <c r="E14" s="182"/>
      <c r="F14" s="182"/>
    </row>
    <row r="15" spans="1:11" ht="82.5">
      <c r="A15" s="43" t="s">
        <v>27</v>
      </c>
      <c r="B15" s="42" t="s">
        <v>28</v>
      </c>
      <c r="C15" s="46" t="s">
        <v>64</v>
      </c>
      <c r="D15" s="41" t="s">
        <v>29</v>
      </c>
      <c r="E15" s="41" t="s">
        <v>30</v>
      </c>
      <c r="F15" s="41" t="s">
        <v>65</v>
      </c>
    </row>
    <row r="16" spans="1:11">
      <c r="A16" s="185">
        <v>1</v>
      </c>
      <c r="B16" s="183">
        <v>43571</v>
      </c>
      <c r="C16" s="47" t="s">
        <v>62</v>
      </c>
      <c r="D16" s="31">
        <f>COUNTIFS('April-19'!B$5:B$164,"Team 1",'April-19'!D$5:D$164,"Anganwadi")</f>
        <v>8</v>
      </c>
      <c r="E16" s="31">
        <f>COUNTIFS('April-19'!B$5:B$164,"Team 1",'April-19'!D$5:D$164,"School")</f>
        <v>15</v>
      </c>
      <c r="F16" s="32">
        <f>SUMIF('April-19'!$B$5:$B$164,"Team 1",'April-19'!$I$5:$I$164)</f>
        <v>3315</v>
      </c>
    </row>
    <row r="17" spans="1:6">
      <c r="A17" s="186"/>
      <c r="B17" s="184"/>
      <c r="C17" s="47" t="s">
        <v>63</v>
      </c>
      <c r="D17" s="31">
        <f>COUNTIFS('April-19'!B$5:B$164,"Team 2",'April-19'!D$5:D$164,"Anganwadi")</f>
        <v>7</v>
      </c>
      <c r="E17" s="31">
        <f>COUNTIFS('April-19'!B$5:B$164,"Team 2",'April-19'!D$5:D$164,"School")</f>
        <v>15</v>
      </c>
      <c r="F17" s="32">
        <f>SUMIF('April-19'!$B$5:$B$164,"Team 2",'April-19'!$I$5:$I$164)</f>
        <v>3070</v>
      </c>
    </row>
    <row r="18" spans="1:6">
      <c r="A18" s="185">
        <v>2</v>
      </c>
      <c r="B18" s="183">
        <v>43601</v>
      </c>
      <c r="C18" s="47" t="s">
        <v>62</v>
      </c>
      <c r="D18" s="31">
        <f>COUNTIFS('May-19'!B$5:B$164,"Team 1",'May-19'!D$5:D$164,"Anganwadi")</f>
        <v>9</v>
      </c>
      <c r="E18" s="31">
        <f>COUNTIFS('May-19'!B$5:B$164,"Team 1",'May-19'!D$5:D$164,"School")</f>
        <v>15</v>
      </c>
      <c r="F18" s="32">
        <f>SUMIF('May-19'!$B$5:$B$164,"Team 1",'May-19'!$I$5:$I$164)</f>
        <v>3588</v>
      </c>
    </row>
    <row r="19" spans="1:6">
      <c r="A19" s="186"/>
      <c r="B19" s="184"/>
      <c r="C19" s="47" t="s">
        <v>63</v>
      </c>
      <c r="D19" s="31">
        <f>COUNTIFS('May-19'!B$5:B$164,"Team 2",'May-19'!D$5:D$164,"Anganwadi")</f>
        <v>8</v>
      </c>
      <c r="E19" s="31">
        <f>COUNTIFS('May-19'!B$5:B$164,"Team 2",'May-19'!D$5:D$164,"School")</f>
        <v>17</v>
      </c>
      <c r="F19" s="32">
        <f>SUMIF('May-19'!$B$5:$B$164,"Team 2",'May-19'!$I$5:$I$164)</f>
        <v>3469</v>
      </c>
    </row>
    <row r="20" spans="1:6">
      <c r="A20" s="185">
        <v>3</v>
      </c>
      <c r="B20" s="183">
        <v>43632</v>
      </c>
      <c r="C20" s="47" t="s">
        <v>62</v>
      </c>
      <c r="D20" s="31">
        <f>COUNTIFS('Jun-19'!B$5:B$164,"Team 1",'Jun-19'!D$5:D$164,"Anganwadi")</f>
        <v>11</v>
      </c>
      <c r="E20" s="31">
        <f>COUNTIFS('Jun-19'!B$5:B$164,"Team 1",'Jun-19'!D$5:D$164,"School")</f>
        <v>18</v>
      </c>
      <c r="F20" s="32">
        <f>SUMIF('Jun-19'!$B$5:$B$164,"Team 1",'Jun-19'!$I$5:$I$164)</f>
        <v>4042</v>
      </c>
    </row>
    <row r="21" spans="1:6">
      <c r="A21" s="186"/>
      <c r="B21" s="184"/>
      <c r="C21" s="47" t="s">
        <v>63</v>
      </c>
      <c r="D21" s="31">
        <f>COUNTIFS('Jun-19'!B$5:B$164,"Team 2",'Jun-19'!D$5:D$164,"Anganwadi")</f>
        <v>13</v>
      </c>
      <c r="E21" s="31">
        <f>COUNTIFS('Jun-19'!B$5:B$164,"Team 2",'Jun-19'!D$5:D$164,"School")</f>
        <v>17</v>
      </c>
      <c r="F21" s="32">
        <f>SUMIF('Jun-19'!$B$5:$B$164,"Team 2",'Jun-19'!$I$5:$I$164)</f>
        <v>4205</v>
      </c>
    </row>
    <row r="22" spans="1:6">
      <c r="A22" s="185">
        <v>4</v>
      </c>
      <c r="B22" s="183">
        <v>43662</v>
      </c>
      <c r="C22" s="47" t="s">
        <v>62</v>
      </c>
      <c r="D22" s="31">
        <f>COUNTIFS('Jul-19'!B$5:B$164,"Team 1",'Jul-19'!D$5:D$164,"Anganwadi")</f>
        <v>34</v>
      </c>
      <c r="E22" s="31">
        <f>COUNTIFS('Jul-19'!B$5:B$164,"Team 1",'Jul-19'!D$5:D$164,"School")</f>
        <v>0</v>
      </c>
      <c r="F22" s="32">
        <f>SUMIF('Jul-19'!$B$5:$B$164,"Team 1",'Jul-19'!$I$5:$I$164)</f>
        <v>4401</v>
      </c>
    </row>
    <row r="23" spans="1:6">
      <c r="A23" s="186"/>
      <c r="B23" s="184"/>
      <c r="C23" s="47" t="s">
        <v>63</v>
      </c>
      <c r="D23" s="31">
        <f>COUNTIFS('Jul-19'!B$5:B$164,"Team 2",'Jul-19'!D$5:D$164,"Anganwadi")</f>
        <v>33</v>
      </c>
      <c r="E23" s="31">
        <f>COUNTIFS('Jul-19'!B$5:B$164,"Team 2",'Jul-19'!D$5:D$164,"School")</f>
        <v>0</v>
      </c>
      <c r="F23" s="32">
        <f>SUMIF('Jul-19'!$B$5:$B$164,"Team 2",'Jul-19'!$I$5:$I$164)</f>
        <v>4350</v>
      </c>
    </row>
    <row r="24" spans="1:6">
      <c r="A24" s="185">
        <v>5</v>
      </c>
      <c r="B24" s="183">
        <v>43693</v>
      </c>
      <c r="C24" s="47" t="s">
        <v>62</v>
      </c>
      <c r="D24" s="31">
        <f>COUNTIFS('Aug-19'!B$5:B$164,"Team 1",'Aug-19'!D$5:D$164,"Anganwadi")</f>
        <v>11</v>
      </c>
      <c r="E24" s="31">
        <f>COUNTIFS('Aug-19'!B$5:B$164,"Team 1",'Aug-19'!D$5:D$164,"School")</f>
        <v>14</v>
      </c>
      <c r="F24" s="32">
        <f>SUMIF('Aug-19'!$B$5:$B$164,"Team 1",'Aug-19'!$I$5:$I$164)</f>
        <v>4075</v>
      </c>
    </row>
    <row r="25" spans="1:6">
      <c r="A25" s="186"/>
      <c r="B25" s="184"/>
      <c r="C25" s="47" t="s">
        <v>63</v>
      </c>
      <c r="D25" s="31">
        <f>COUNTIFS('Aug-19'!B$5:B$164,"Team 2",'Aug-19'!D$5:D$164,"Anganwadi")</f>
        <v>10</v>
      </c>
      <c r="E25" s="31">
        <f>COUNTIFS('Aug-19'!B$5:B$164,"Team 2",'Aug-19'!D$5:D$164,"School")</f>
        <v>21</v>
      </c>
      <c r="F25" s="32">
        <f>SUMIF('Aug-19'!$B$5:$B$164,"Team 2",'Aug-19'!$I$5:$I$164)</f>
        <v>4777</v>
      </c>
    </row>
    <row r="26" spans="1:6">
      <c r="A26" s="185">
        <v>6</v>
      </c>
      <c r="B26" s="183">
        <v>43724</v>
      </c>
      <c r="C26" s="47" t="s">
        <v>62</v>
      </c>
      <c r="D26" s="31">
        <f>COUNTIFS('Sep-19'!B$5:B$164,"Team 1",'Sep-19'!D$5:D$164,"Anganwadi")</f>
        <v>10</v>
      </c>
      <c r="E26" s="31">
        <f>COUNTIFS('Sep-19'!B$5:B$164,"Team 1",'Sep-19'!D$5:D$164,"School")</f>
        <v>18</v>
      </c>
      <c r="F26" s="32">
        <f>SUMIF('Sep-19'!$B$5:$B$164,"Team 1",'Sep-19'!$I$5:$I$164)</f>
        <v>4479</v>
      </c>
    </row>
    <row r="27" spans="1:6">
      <c r="A27" s="186"/>
      <c r="B27" s="184"/>
      <c r="C27" s="47" t="s">
        <v>63</v>
      </c>
      <c r="D27" s="31">
        <f>COUNTIFS('Sep-19'!B$5:B$164,"Team 2",'Sep-19'!D$5:D$164,"Anganwadi")</f>
        <v>16</v>
      </c>
      <c r="E27" s="31">
        <f>COUNTIFS('Sep-19'!B$5:B$164,"Team 2",'Sep-19'!D$5:D$164,"School")</f>
        <v>14</v>
      </c>
      <c r="F27" s="32">
        <f>SUMIF('Sep-19'!$B$5:$B$164,"Team 2",'Sep-19'!$I$5:$I$164)</f>
        <v>3860</v>
      </c>
    </row>
    <row r="28" spans="1:6">
      <c r="A28" s="179" t="s">
        <v>38</v>
      </c>
      <c r="B28" s="180"/>
      <c r="C28" s="181"/>
      <c r="D28" s="40">
        <f>SUM(D16:D27)</f>
        <v>170</v>
      </c>
      <c r="E28" s="40">
        <f>SUM(E16:E27)</f>
        <v>164</v>
      </c>
      <c r="F28" s="40">
        <f>SUM(F16:F27)</f>
        <v>47631</v>
      </c>
    </row>
  </sheetData>
  <sheetProtection password="8527" sheet="1" objects="1" scenarios="1"/>
  <mergeCells count="27">
    <mergeCell ref="A28:C28"/>
    <mergeCell ref="A14:F14"/>
    <mergeCell ref="B26:B27"/>
    <mergeCell ref="A16:A17"/>
    <mergeCell ref="A18:A19"/>
    <mergeCell ref="A20:A21"/>
    <mergeCell ref="A22:A23"/>
    <mergeCell ref="A24:A25"/>
    <mergeCell ref="A26:A27"/>
    <mergeCell ref="B16:B17"/>
    <mergeCell ref="B18:B19"/>
    <mergeCell ref="B20:B21"/>
    <mergeCell ref="B22:B23"/>
    <mergeCell ref="B24:B25"/>
    <mergeCell ref="A12:B12"/>
    <mergeCell ref="A1:J1"/>
    <mergeCell ref="A2:B2"/>
    <mergeCell ref="C2:D2"/>
    <mergeCell ref="F2:G2"/>
    <mergeCell ref="I2:J2"/>
    <mergeCell ref="D4:F4"/>
    <mergeCell ref="B4:B5"/>
    <mergeCell ref="C4:C5"/>
    <mergeCell ref="A4:A5"/>
    <mergeCell ref="H4:J4"/>
    <mergeCell ref="G4:G5"/>
    <mergeCell ref="A3:J3"/>
  </mergeCells>
  <printOptions horizontalCentered="1"/>
  <pageMargins left="0.38" right="0.38" top="0.42" bottom="0.36" header="0.3" footer="0.3"/>
  <pageSetup paperSize="9" scale="8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Block at a Glance</vt:lpstr>
      <vt:lpstr>April-19</vt:lpstr>
      <vt:lpstr>May-19</vt:lpstr>
      <vt:lpstr>Jun-19</vt:lpstr>
      <vt:lpstr>Jul-19</vt:lpstr>
      <vt:lpstr>Aug-19</vt:lpstr>
      <vt:lpstr>Sep-19</vt:lpstr>
      <vt:lpstr>Summary Sheet</vt:lpstr>
      <vt:lpstr>'April-19'!Print_Titles</vt:lpstr>
      <vt:lpstr>'Aug-19'!Print_Titles</vt:lpstr>
      <vt:lpstr>'Jul-19'!Print_Titles</vt:lpstr>
      <vt:lpstr>'Jun-19'!Print_Titles</vt:lpstr>
      <vt:lpstr>'May-19'!Print_Titles</vt:lpstr>
      <vt:lpstr>'Sep-19'!Print_Titles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2019-04-07T14:26:04Z</dcterms:modified>
</cp:coreProperties>
</file>