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defaultThemeVersion="124226"/>
  <bookViews>
    <workbookView xWindow="240" yWindow="165" windowWidth="14805" windowHeight="7950"/>
  </bookViews>
  <sheets>
    <sheet name="Block at a Glance" sheetId="1" r:id="rId1"/>
    <sheet name="April-19" sheetId="5" r:id="rId2"/>
    <sheet name="May-19" sheetId="17" r:id="rId3"/>
    <sheet name="Jun-18" sheetId="18" r:id="rId4"/>
    <sheet name="Jul-19" sheetId="19" r:id="rId5"/>
    <sheet name="Aug-19" sheetId="20" r:id="rId6"/>
    <sheet name="Sep-19" sheetId="21" r:id="rId7"/>
    <sheet name="Summary Sheet" sheetId="11" r:id="rId8"/>
    <sheet name="Sheet1" sheetId="22" r:id="rId9"/>
    <sheet name="Sheet2" sheetId="23" r:id="rId10"/>
    <sheet name="Sheet3" sheetId="24" r:id="rId11"/>
    <sheet name="Sheet4" sheetId="25" r:id="rId12"/>
    <sheet name="Sheet5" sheetId="26" r:id="rId13"/>
    <sheet name="Sheet6" sheetId="27" r:id="rId14"/>
    <sheet name="Sheet7" sheetId="28" r:id="rId15"/>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'Jun-18'!$3:$4</definedName>
    <definedName name="_xlnm.Print_Titles" localSheetId="2">'May-19'!$3:$4</definedName>
    <definedName name="_xlnm.Print_Titles" localSheetId="6">'Sep-19'!$3:$4</definedName>
  </definedNames>
  <calcPr calcId="125725"/>
</workbook>
</file>

<file path=xl/calcChain.xml><?xml version="1.0" encoding="utf-8"?>
<calcChain xmlns="http://schemas.openxmlformats.org/spreadsheetml/2006/main">
  <c r="I113" i="21"/>
  <c r="I112"/>
  <c r="I111"/>
  <c r="I110"/>
  <c r="I109"/>
  <c r="I107"/>
  <c r="I106"/>
  <c r="I105"/>
  <c r="I104"/>
  <c r="I103"/>
  <c r="I102"/>
  <c r="I101"/>
  <c r="I100"/>
  <c r="I99"/>
  <c r="I98"/>
  <c r="I97"/>
  <c r="I96"/>
  <c r="I95"/>
  <c r="I94"/>
  <c r="I93"/>
  <c r="I92"/>
  <c r="I91"/>
  <c r="I90"/>
  <c r="I89"/>
  <c r="I88"/>
  <c r="I87"/>
  <c r="I86"/>
  <c r="I85"/>
  <c r="I84"/>
  <c r="I82"/>
  <c r="I81"/>
  <c r="I80"/>
  <c r="I79"/>
  <c r="I78"/>
  <c r="I77"/>
  <c r="I76"/>
  <c r="I75"/>
  <c r="I74"/>
  <c r="I73"/>
  <c r="I72"/>
  <c r="I71"/>
  <c r="I70"/>
  <c r="I69"/>
  <c r="I68"/>
  <c r="I67"/>
  <c r="I66"/>
  <c r="I65"/>
  <c r="I64"/>
  <c r="I63"/>
  <c r="I62"/>
  <c r="I61"/>
  <c r="I60"/>
  <c r="I59"/>
  <c r="I57"/>
  <c r="I56"/>
  <c r="I55"/>
  <c r="I54"/>
  <c r="I53"/>
  <c r="I52"/>
  <c r="I51"/>
  <c r="I50"/>
  <c r="I49"/>
  <c r="I48"/>
  <c r="I47"/>
  <c r="I46"/>
  <c r="I45"/>
  <c r="I44"/>
  <c r="I43"/>
  <c r="I42"/>
  <c r="I41"/>
  <c r="I40"/>
  <c r="I39"/>
  <c r="I38"/>
  <c r="I37"/>
  <c r="I36"/>
  <c r="I35"/>
  <c r="I34"/>
  <c r="I32"/>
  <c r="I31"/>
  <c r="I30"/>
  <c r="I29"/>
  <c r="I28"/>
  <c r="I27"/>
  <c r="I26"/>
  <c r="I25"/>
  <c r="I24"/>
  <c r="I23"/>
  <c r="I22"/>
  <c r="I21"/>
  <c r="I20"/>
  <c r="I19"/>
  <c r="I18"/>
  <c r="I17"/>
  <c r="I16"/>
  <c r="I15"/>
  <c r="I14"/>
  <c r="I13"/>
  <c r="I104" i="20"/>
  <c r="I103"/>
  <c r="I102"/>
  <c r="I101"/>
  <c r="I100"/>
  <c r="I99"/>
  <c r="I98"/>
  <c r="I97"/>
  <c r="I96"/>
  <c r="I95"/>
  <c r="I94"/>
  <c r="I93"/>
  <c r="I92"/>
  <c r="I91"/>
  <c r="I90"/>
  <c r="I89"/>
  <c r="I88"/>
  <c r="I87"/>
  <c r="I86"/>
  <c r="I85"/>
  <c r="I84"/>
  <c r="I83"/>
  <c r="I82"/>
  <c r="I81"/>
  <c r="I78"/>
  <c r="I77"/>
  <c r="I76"/>
  <c r="I75"/>
  <c r="I74"/>
  <c r="I73"/>
  <c r="I72"/>
  <c r="I71"/>
  <c r="I70"/>
  <c r="I69"/>
  <c r="I68"/>
  <c r="I67"/>
  <c r="I65"/>
  <c r="I64"/>
  <c r="I63"/>
  <c r="I62"/>
  <c r="I60"/>
  <c r="I59"/>
  <c r="I58"/>
  <c r="I57"/>
  <c r="I56"/>
  <c r="I55"/>
  <c r="I54"/>
  <c r="I53"/>
  <c r="I51"/>
  <c r="I50"/>
  <c r="I49"/>
  <c r="I48"/>
  <c r="I47"/>
  <c r="I46"/>
  <c r="I45"/>
  <c r="I44"/>
  <c r="I41"/>
  <c r="I40"/>
  <c r="I39"/>
  <c r="I38"/>
  <c r="I37"/>
  <c r="I36"/>
  <c r="I35"/>
  <c r="I34"/>
  <c r="I33"/>
  <c r="I32"/>
  <c r="I31"/>
  <c r="I30"/>
  <c r="I29"/>
  <c r="I28"/>
  <c r="I27"/>
  <c r="I26"/>
  <c r="I25"/>
  <c r="I24"/>
  <c r="I23"/>
  <c r="I22"/>
  <c r="I21"/>
  <c r="I20"/>
  <c r="I19"/>
  <c r="I18"/>
  <c r="I16"/>
  <c r="I15"/>
  <c r="I14"/>
  <c r="I13"/>
  <c r="I12"/>
  <c r="I11"/>
  <c r="I10"/>
  <c r="I9"/>
  <c r="I8"/>
  <c r="I7"/>
  <c r="I6"/>
  <c r="I5"/>
  <c r="I159" i="19"/>
  <c r="I158"/>
  <c r="I157"/>
  <c r="I156"/>
  <c r="I155"/>
  <c r="I154"/>
  <c r="I153"/>
  <c r="I152"/>
  <c r="I151"/>
  <c r="I150"/>
  <c r="I149"/>
  <c r="I148"/>
  <c r="I147"/>
  <c r="I146"/>
  <c r="I144"/>
  <c r="I143"/>
  <c r="I142"/>
  <c r="I141"/>
  <c r="I140"/>
  <c r="I139"/>
  <c r="I138"/>
  <c r="I137"/>
  <c r="I136"/>
  <c r="I135"/>
  <c r="I134"/>
  <c r="I133"/>
  <c r="I132"/>
  <c r="I131"/>
  <c r="I130"/>
  <c r="I129"/>
  <c r="I128"/>
  <c r="I127"/>
  <c r="I126"/>
  <c r="I125"/>
  <c r="I124"/>
  <c r="I123"/>
  <c r="I122"/>
  <c r="I121"/>
  <c r="I120"/>
  <c r="I119"/>
  <c r="I118"/>
  <c r="I117"/>
  <c r="I116"/>
  <c r="I115"/>
  <c r="I113"/>
  <c r="I112"/>
  <c r="I111"/>
  <c r="I110"/>
  <c r="I109"/>
  <c r="I108"/>
  <c r="I107"/>
  <c r="I106"/>
  <c r="I105"/>
  <c r="I104"/>
  <c r="I103"/>
  <c r="I102"/>
  <c r="I101"/>
  <c r="I100"/>
  <c r="I99"/>
  <c r="I98"/>
  <c r="I97"/>
  <c r="I96"/>
  <c r="I95"/>
  <c r="I94"/>
  <c r="I93"/>
  <c r="I92"/>
  <c r="I91"/>
  <c r="I90"/>
  <c r="I88"/>
  <c r="I87"/>
  <c r="I86"/>
  <c r="I85"/>
  <c r="I84"/>
  <c r="I83"/>
  <c r="I82"/>
  <c r="I81"/>
  <c r="I80"/>
  <c r="I79"/>
  <c r="I78"/>
  <c r="I77"/>
  <c r="I76"/>
  <c r="I75"/>
  <c r="I74"/>
  <c r="I73"/>
  <c r="I72"/>
  <c r="I71"/>
  <c r="I70"/>
  <c r="I69"/>
  <c r="I68"/>
  <c r="I67"/>
  <c r="I66"/>
  <c r="I65"/>
  <c r="I64"/>
  <c r="I63"/>
  <c r="I61"/>
  <c r="I60"/>
  <c r="I59"/>
  <c r="I58"/>
  <c r="I57"/>
  <c r="I56"/>
  <c r="I55"/>
  <c r="I54"/>
  <c r="I53"/>
  <c r="I52"/>
  <c r="I51"/>
  <c r="I50"/>
  <c r="I49"/>
  <c r="I48"/>
  <c r="I47"/>
  <c r="I46"/>
  <c r="I45"/>
  <c r="I44"/>
  <c r="I43"/>
  <c r="I42"/>
  <c r="I41"/>
  <c r="I40"/>
  <c r="I39"/>
  <c r="I38"/>
  <c r="I37"/>
  <c r="I36"/>
  <c r="I34"/>
  <c r="I33"/>
  <c r="I32"/>
  <c r="I108" i="18"/>
  <c r="I107"/>
  <c r="I106"/>
  <c r="I105"/>
  <c r="I104"/>
  <c r="I103"/>
  <c r="I102"/>
  <c r="I101"/>
  <c r="I100"/>
  <c r="I99"/>
  <c r="I98"/>
  <c r="I97"/>
  <c r="I96"/>
  <c r="I95"/>
  <c r="I94"/>
  <c r="I93"/>
  <c r="I92"/>
  <c r="I91"/>
  <c r="I90"/>
  <c r="I89"/>
  <c r="I88"/>
  <c r="I87"/>
  <c r="I86"/>
  <c r="I85"/>
  <c r="I84"/>
  <c r="I83"/>
  <c r="I81"/>
  <c r="I80"/>
  <c r="I79"/>
  <c r="I78"/>
  <c r="I77"/>
  <c r="I76"/>
  <c r="I75"/>
  <c r="I74"/>
  <c r="I73"/>
  <c r="I72"/>
  <c r="I71"/>
  <c r="I70"/>
  <c r="I69"/>
  <c r="I68"/>
  <c r="I67"/>
  <c r="I66"/>
  <c r="I65"/>
  <c r="I64"/>
  <c r="I63"/>
  <c r="I62"/>
  <c r="I61"/>
  <c r="I60"/>
  <c r="I59"/>
  <c r="I58"/>
  <c r="I57"/>
  <c r="I55"/>
  <c r="I54"/>
  <c r="I53"/>
  <c r="I52"/>
  <c r="I51"/>
  <c r="I50"/>
  <c r="I49"/>
  <c r="I48"/>
  <c r="I47"/>
  <c r="I46"/>
  <c r="I45"/>
  <c r="I44"/>
  <c r="I43"/>
  <c r="I42"/>
  <c r="I40"/>
  <c r="I39"/>
  <c r="I38"/>
  <c r="I37"/>
  <c r="I36"/>
  <c r="I35"/>
  <c r="I34"/>
  <c r="I33"/>
  <c r="I32"/>
  <c r="I30"/>
  <c r="I29"/>
  <c r="I28"/>
  <c r="I27"/>
  <c r="I26"/>
  <c r="I25"/>
  <c r="I24"/>
  <c r="I23"/>
  <c r="I22"/>
  <c r="I21"/>
  <c r="I20"/>
  <c r="I19"/>
  <c r="I17"/>
  <c r="I16"/>
  <c r="I15"/>
  <c r="I14"/>
  <c r="I13"/>
  <c r="I12"/>
  <c r="I11"/>
  <c r="I10"/>
  <c r="I8"/>
  <c r="I7"/>
  <c r="I6"/>
  <c r="I5"/>
  <c r="I111" i="17"/>
  <c r="I110"/>
  <c r="I109"/>
  <c r="I108"/>
  <c r="I107"/>
  <c r="I106"/>
  <c r="I105"/>
  <c r="I104"/>
  <c r="I103"/>
  <c r="I102"/>
  <c r="I101"/>
  <c r="I100"/>
  <c r="I99"/>
  <c r="I98"/>
  <c r="I97"/>
  <c r="I96"/>
  <c r="I95"/>
  <c r="I94"/>
  <c r="I93"/>
  <c r="I92"/>
  <c r="I91"/>
  <c r="I89"/>
  <c r="I88"/>
  <c r="I87"/>
  <c r="I86"/>
  <c r="I85"/>
  <c r="I84"/>
  <c r="I83"/>
  <c r="I82"/>
  <c r="I81"/>
  <c r="I80"/>
  <c r="I79"/>
  <c r="I78"/>
  <c r="I77"/>
  <c r="I76"/>
  <c r="I75"/>
  <c r="I74"/>
  <c r="I73"/>
  <c r="I72"/>
  <c r="I71"/>
  <c r="I70"/>
  <c r="I69"/>
  <c r="I68"/>
  <c r="I67"/>
  <c r="I66"/>
  <c r="I63"/>
  <c r="I62"/>
  <c r="I61"/>
  <c r="I60"/>
  <c r="I59"/>
  <c r="I58"/>
  <c r="I57"/>
  <c r="I56"/>
  <c r="I55"/>
  <c r="I54"/>
  <c r="I53"/>
  <c r="I52"/>
  <c r="I51"/>
  <c r="I50"/>
  <c r="I49"/>
  <c r="I48"/>
  <c r="I47"/>
  <c r="I46"/>
  <c r="I45"/>
  <c r="I44"/>
  <c r="I42"/>
  <c r="I41"/>
  <c r="I40"/>
  <c r="I39"/>
  <c r="I38"/>
  <c r="I37"/>
  <c r="I36"/>
  <c r="I35"/>
  <c r="I34"/>
  <c r="I33"/>
  <c r="I32"/>
  <c r="I31"/>
  <c r="I30"/>
  <c r="I29"/>
  <c r="I28"/>
  <c r="I27"/>
  <c r="I26"/>
  <c r="I25"/>
  <c r="I24"/>
  <c r="I23"/>
  <c r="I22"/>
  <c r="I21"/>
  <c r="I20"/>
  <c r="I19"/>
  <c r="I17"/>
  <c r="I16"/>
  <c r="I15"/>
  <c r="I14"/>
  <c r="I13"/>
  <c r="I12"/>
  <c r="I11"/>
  <c r="I10"/>
  <c r="I9"/>
  <c r="I8"/>
  <c r="I7"/>
  <c r="I6"/>
  <c r="I104" i="5"/>
  <c r="I103"/>
  <c r="I102"/>
  <c r="I101"/>
  <c r="I100"/>
  <c r="I99"/>
  <c r="I98"/>
  <c r="I97"/>
  <c r="I96"/>
  <c r="I94"/>
  <c r="I93"/>
  <c r="I92"/>
  <c r="I91"/>
  <c r="I90"/>
  <c r="I89"/>
  <c r="I88"/>
  <c r="I87"/>
  <c r="I86"/>
  <c r="I85"/>
  <c r="I84"/>
  <c r="I83"/>
  <c r="I82"/>
  <c r="I81"/>
  <c r="I80"/>
  <c r="I79"/>
  <c r="I78"/>
  <c r="I77"/>
  <c r="I76"/>
  <c r="I75"/>
  <c r="I74"/>
  <c r="I73"/>
  <c r="I72"/>
  <c r="I71"/>
  <c r="I69"/>
  <c r="I68"/>
  <c r="I67"/>
  <c r="I66"/>
  <c r="I64"/>
  <c r="I63"/>
  <c r="I62"/>
  <c r="I61"/>
  <c r="I60"/>
  <c r="I59"/>
  <c r="I58"/>
  <c r="I57"/>
  <c r="I53"/>
  <c r="I52"/>
  <c r="I51"/>
  <c r="I50"/>
  <c r="I49"/>
  <c r="I48"/>
  <c r="I47"/>
  <c r="I46"/>
  <c r="I45"/>
  <c r="I44"/>
  <c r="I43"/>
  <c r="I42"/>
  <c r="I41"/>
  <c r="I40"/>
  <c r="I39"/>
  <c r="I38"/>
  <c r="I37"/>
  <c r="I36"/>
  <c r="I35"/>
  <c r="I34"/>
  <c r="I33"/>
  <c r="I32"/>
  <c r="I31"/>
  <c r="I30"/>
  <c r="I28"/>
  <c r="I27"/>
  <c r="I26"/>
  <c r="I25"/>
  <c r="I24"/>
  <c r="I23"/>
  <c r="I22"/>
  <c r="I21"/>
  <c r="I20"/>
  <c r="I19"/>
  <c r="I18"/>
  <c r="I17"/>
  <c r="I16"/>
  <c r="I15"/>
  <c r="I14"/>
  <c r="I13"/>
  <c r="I12"/>
  <c r="I11"/>
  <c r="I10"/>
  <c r="I9"/>
  <c r="I8"/>
  <c r="I7"/>
  <c r="I6"/>
  <c r="I5"/>
  <c r="E16" i="11" l="1"/>
  <c r="I8" i="21"/>
  <c r="I7"/>
  <c r="I6"/>
  <c r="I5"/>
  <c r="I106" i="20"/>
  <c r="I31" i="19"/>
  <c r="I30"/>
  <c r="I29"/>
  <c r="I28"/>
  <c r="I27"/>
  <c r="I26"/>
  <c r="I25"/>
  <c r="I24"/>
  <c r="I23"/>
  <c r="I22"/>
  <c r="I21"/>
  <c r="I20"/>
  <c r="I19"/>
  <c r="I18"/>
  <c r="I17"/>
  <c r="I16"/>
  <c r="I15"/>
  <c r="I14"/>
  <c r="I13"/>
  <c r="I12"/>
  <c r="I11"/>
  <c r="I10"/>
  <c r="I8"/>
  <c r="I7"/>
  <c r="I6"/>
  <c r="I111" i="18"/>
  <c r="E27" i="11" l="1"/>
  <c r="D27"/>
  <c r="E26"/>
  <c r="D26"/>
  <c r="E25"/>
  <c r="D25"/>
  <c r="E24"/>
  <c r="D24"/>
  <c r="E23"/>
  <c r="D23"/>
  <c r="E22"/>
  <c r="D22"/>
  <c r="E21"/>
  <c r="D21"/>
  <c r="E20"/>
  <c r="D20"/>
  <c r="E19"/>
  <c r="D19"/>
  <c r="E18"/>
  <c r="D18"/>
  <c r="E17"/>
  <c r="D6"/>
  <c r="E6"/>
  <c r="C6"/>
  <c r="D17"/>
  <c r="D16"/>
  <c r="D28" l="1"/>
  <c r="E28"/>
  <c r="B167" i="21" l="1"/>
  <c r="B166"/>
  <c r="B167" i="20"/>
  <c r="B166"/>
  <c r="B167" i="19"/>
  <c r="B166"/>
  <c r="B167" i="18"/>
  <c r="B166"/>
  <c r="B167" i="17"/>
  <c r="B166"/>
  <c r="B167" i="5"/>
  <c r="B166"/>
  <c r="C11" i="11"/>
  <c r="C10"/>
  <c r="C9"/>
  <c r="G11"/>
  <c r="G10"/>
  <c r="G9"/>
  <c r="I123" i="20"/>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0" i="19"/>
  <c r="I161"/>
  <c r="I162"/>
  <c r="I163"/>
  <c r="I164"/>
  <c r="I143" i="18"/>
  <c r="I144"/>
  <c r="I145"/>
  <c r="I146"/>
  <c r="I147"/>
  <c r="I148"/>
  <c r="I149"/>
  <c r="I150"/>
  <c r="I151"/>
  <c r="I152"/>
  <c r="I153"/>
  <c r="I154"/>
  <c r="I155"/>
  <c r="I156"/>
  <c r="I157"/>
  <c r="I158"/>
  <c r="I159"/>
  <c r="I160"/>
  <c r="I161"/>
  <c r="I162"/>
  <c r="I163"/>
  <c r="I164"/>
  <c r="I123" i="17"/>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0" i="5"/>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1"/>
  <c r="I162"/>
  <c r="I163"/>
  <c r="I164"/>
  <c r="I123" i="21"/>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1" i="11"/>
  <c r="H11"/>
  <c r="I10"/>
  <c r="H10"/>
  <c r="I9"/>
  <c r="H9"/>
  <c r="I8"/>
  <c r="H8"/>
  <c r="I7"/>
  <c r="H7"/>
  <c r="E11"/>
  <c r="D11"/>
  <c r="E10"/>
  <c r="E9"/>
  <c r="D10"/>
  <c r="D9"/>
  <c r="E8"/>
  <c r="D8"/>
  <c r="E7"/>
  <c r="D7"/>
  <c r="G8"/>
  <c r="G7"/>
  <c r="I6"/>
  <c r="H6"/>
  <c r="G6" l="1"/>
  <c r="C8"/>
  <c r="C7"/>
  <c r="H165" i="5" l="1"/>
  <c r="G165"/>
  <c r="D167"/>
  <c r="D166"/>
  <c r="C165"/>
  <c r="D167" i="21"/>
  <c r="D166"/>
  <c r="H165"/>
  <c r="G165"/>
  <c r="C165"/>
  <c r="I164"/>
  <c r="I163"/>
  <c r="I122"/>
  <c r="I121"/>
  <c r="I120"/>
  <c r="I119"/>
  <c r="I118"/>
  <c r="I117"/>
  <c r="I116"/>
  <c r="I115"/>
  <c r="I114"/>
  <c r="D167" i="20"/>
  <c r="D166"/>
  <c r="H165"/>
  <c r="G165"/>
  <c r="C165"/>
  <c r="I164"/>
  <c r="I163"/>
  <c r="I122"/>
  <c r="I121"/>
  <c r="I120"/>
  <c r="I119"/>
  <c r="I118"/>
  <c r="I117"/>
  <c r="I116"/>
  <c r="D167" i="19"/>
  <c r="D166"/>
  <c r="H165"/>
  <c r="G165"/>
  <c r="C165"/>
  <c r="F23" i="11"/>
  <c r="D167" i="18"/>
  <c r="D166"/>
  <c r="H165"/>
  <c r="G165"/>
  <c r="C165"/>
  <c r="F20" i="11"/>
  <c r="D167" i="17"/>
  <c r="D166"/>
  <c r="H165"/>
  <c r="G165"/>
  <c r="C165"/>
  <c r="I122"/>
  <c r="I121"/>
  <c r="I120"/>
  <c r="I119"/>
  <c r="I118"/>
  <c r="I117"/>
  <c r="I116"/>
  <c r="I115"/>
  <c r="F19" i="11"/>
  <c r="I105" i="5"/>
  <c r="I106"/>
  <c r="I107"/>
  <c r="I108"/>
  <c r="I109"/>
  <c r="I110"/>
  <c r="I111"/>
  <c r="I112"/>
  <c r="I113"/>
  <c r="I114"/>
  <c r="I115"/>
  <c r="I116"/>
  <c r="I117"/>
  <c r="I118"/>
  <c r="I119"/>
  <c r="I120"/>
  <c r="I121"/>
  <c r="I122"/>
  <c r="C2" i="11"/>
  <c r="I2"/>
  <c r="F2"/>
  <c r="F26" l="1"/>
  <c r="F22"/>
  <c r="F21"/>
  <c r="F18"/>
  <c r="F27"/>
  <c r="F25"/>
  <c r="F24"/>
  <c r="I165" i="20"/>
  <c r="I165" i="17"/>
  <c r="I165" i="21"/>
  <c r="I165" i="19"/>
  <c r="I165" i="18"/>
  <c r="H12" i="11"/>
  <c r="G12"/>
  <c r="D12"/>
  <c r="E12"/>
  <c r="I12"/>
  <c r="F11"/>
  <c r="J11"/>
  <c r="J10"/>
  <c r="F10"/>
  <c r="F9"/>
  <c r="J9"/>
  <c r="F8"/>
  <c r="J8"/>
  <c r="J7"/>
  <c r="F7"/>
  <c r="F6"/>
  <c r="J6"/>
  <c r="F17"/>
  <c r="F16" l="1"/>
  <c r="F28" s="1"/>
  <c r="C12"/>
  <c r="I165" i="5"/>
  <c r="F12" i="11"/>
  <c r="J12"/>
</calcChain>
</file>

<file path=xl/sharedStrings.xml><?xml version="1.0" encoding="utf-8"?>
<sst xmlns="http://schemas.openxmlformats.org/spreadsheetml/2006/main" count="5042" uniqueCount="946">
  <si>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</si>
  <si>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</si>
  <si>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</si>
  <si>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</si>
  <si>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</si>
  <si>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</si>
  <si>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</si>
  <si>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</si>
  <si>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</si>
  <si>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</si>
  <si>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</si>
  <si>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</si>
  <si>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</si>
  <si>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</si>
  <si>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</si>
  <si>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</si>
  <si>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</si>
  <si>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</si>
  <si>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t>
  </si>
  <si>
    <t>Dental Surgeon</t>
  </si>
  <si>
    <t>Pharmacist</t>
  </si>
  <si>
    <t>ANM</t>
  </si>
  <si>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</si>
  <si>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</si>
  <si>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</si>
  <si>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</si>
  <si>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</si>
  <si>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</si>
  <si>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</si>
  <si>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</si>
  <si>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</si>
  <si>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</si>
  <si>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</si>
  <si>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</si>
  <si>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</si>
  <si>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</si>
  <si>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</si>
  <si>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</si>
  <si>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</si>
  <si>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</si>
  <si>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</si>
  <si>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</si>
  <si>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</si>
  <si>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</si>
  <si>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</si>
  <si>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</si>
  <si>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</si>
  <si>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</si>
  <si>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</si>
  <si>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</si>
  <si>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</si>
  <si>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</si>
  <si>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</si>
  <si>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</si>
  <si>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</si>
  <si>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</si>
  <si>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</si>
  <si>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</si>
  <si>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</si>
  <si>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</si>
  <si>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</si>
  <si>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</si>
  <si>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</si>
  <si>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</si>
  <si>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</si>
  <si>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rPr>
        <b/>
        <sz val="11"/>
        <color theme="1"/>
        <rFont val="Arial Narrow"/>
        <family val="2"/>
      </rPr>
      <t>MICRO PLAN FORMAT</t>
    </r>
    <r>
      <rPr>
        <b/>
        <sz val="10"/>
        <color theme="1"/>
        <rFont val="Arial Narrow"/>
        <family val="2"/>
      </rPr>
      <t xml:space="preserve">
NATIONAL HEALTH MISSION-Rashtriya Bal Swasthya Karyakram (RBSK)
ACTION  PLAN OF YEAR - 2016-17</t>
    </r>
  </si>
  <si>
    <r>
      <rPr>
        <b/>
        <sz val="11"/>
        <color theme="1"/>
        <rFont val="Arial Narrow"/>
        <family val="2"/>
      </rPr>
      <t>MICRO PLAN FORMAT</t>
    </r>
    <r>
      <rPr>
        <b/>
        <sz val="10"/>
        <color theme="1"/>
        <rFont val="Arial Narrow"/>
        <family val="2"/>
      </rPr>
      <t xml:space="preserve">
NATIONAL HEALTH MISSION-Rashtriya Bal Swasthya Karyakram (RBSK)
ACTION  PLAN OF YEAR -2016-17</t>
    </r>
  </si>
  <si>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</si>
  <si>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</si>
  <si>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</si>
  <si>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</si>
  <si>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</si>
  <si>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</si>
  <si>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</si>
  <si>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LP</t>
  </si>
  <si>
    <t>UP</t>
  </si>
  <si>
    <t>Saturday</t>
  </si>
  <si>
    <t>Monday</t>
  </si>
  <si>
    <t>Tuesday</t>
  </si>
  <si>
    <t>Wednesday</t>
  </si>
  <si>
    <t>Friday</t>
  </si>
  <si>
    <t>Anima Bhuyan</t>
  </si>
  <si>
    <t>Thursday</t>
  </si>
  <si>
    <t>Sonitpur</t>
  </si>
  <si>
    <t>Assam</t>
  </si>
  <si>
    <t>MICRO PLAN FORMAT
NATIONAL HEALTH MISSION-Rashtriya Bal Swasthya Karyakram (RBSK)
ACTION  PLAN OF YEAR - 2018-19</t>
  </si>
  <si>
    <r>
      <rPr>
        <b/>
        <sz val="11"/>
        <color theme="1"/>
        <rFont val="Arial Narrow"/>
        <family val="2"/>
      </rPr>
      <t>MICRO PLAN FORMAT
NATIONAL HEALTH MISSION-Rashtriya Bal Swasthya Karyakram (RBSK)</t>
    </r>
    <r>
      <rPr>
        <b/>
        <sz val="10"/>
        <color theme="1"/>
        <rFont val="Arial Narrow"/>
        <family val="2"/>
      </rPr>
      <t xml:space="preserve">
ACTION  PLAN OF YEAR - 2018-19</t>
    </r>
  </si>
  <si>
    <t>Dhekiajuli</t>
  </si>
  <si>
    <t>Mrs Moromi kurmi</t>
  </si>
  <si>
    <t xml:space="preserve">Narayan Bora (Dhekiajuli) /Mrs Rupa Bora (Borsola) </t>
  </si>
  <si>
    <t>Dr. Hanifuddin Ahmed</t>
  </si>
  <si>
    <t>Dr. Nayanjyoti Deka</t>
  </si>
  <si>
    <t>Sri Rajen Das</t>
  </si>
  <si>
    <t>Mrs Putuli Tanti</t>
  </si>
  <si>
    <t>hanif.kpt@gmail.com</t>
  </si>
  <si>
    <t>bpa.dhekiajuli.sonitpur@gmail.com</t>
  </si>
  <si>
    <t>Dr. Kartik Praja</t>
  </si>
  <si>
    <t>Rekibuddin Ahmed</t>
  </si>
  <si>
    <t>Mrs Sushila Lakra</t>
  </si>
  <si>
    <t>Sunday</t>
  </si>
  <si>
    <t xml:space="preserve">Dighaljuli-A                   </t>
  </si>
  <si>
    <t>Dighalijuli S/C</t>
  </si>
  <si>
    <t>Catherina Tirkey</t>
  </si>
  <si>
    <t>Dombori Chetry</t>
  </si>
  <si>
    <t>DIGHALJULI LPS</t>
  </si>
  <si>
    <t>Sahidulla Suba</t>
  </si>
  <si>
    <t>ROWMARI SD</t>
  </si>
  <si>
    <t>Rebeka Kerketta</t>
  </si>
  <si>
    <t>BANESWARI RABHA</t>
  </si>
  <si>
    <t>NATUNPAM PATHAR EGS</t>
  </si>
  <si>
    <t xml:space="preserve">Dhankhana (B) AWC </t>
  </si>
  <si>
    <t>Dhankhana S/C</t>
  </si>
  <si>
    <t>Coleta Dahanga</t>
  </si>
  <si>
    <t>Cibila Chawria</t>
  </si>
  <si>
    <t>DHANKHANA EGS</t>
  </si>
  <si>
    <t>Sirajuli Pathar West</t>
  </si>
  <si>
    <t>Sirajuli S/C</t>
  </si>
  <si>
    <t>Scolestika logun</t>
  </si>
  <si>
    <t>JAMUNA SAIKIA</t>
  </si>
  <si>
    <t>MAILA ALI LPS</t>
  </si>
  <si>
    <t>1. No Nupurjut -A</t>
  </si>
  <si>
    <t>Borsola NPHC</t>
  </si>
  <si>
    <t>Archana Chaharia</t>
  </si>
  <si>
    <t>Bulbuli Koch</t>
  </si>
  <si>
    <t>NIZ BARSOLA LPS</t>
  </si>
  <si>
    <t xml:space="preserve">  Panbari Bangali AWC</t>
  </si>
  <si>
    <t>Panbari Chinimai S/C</t>
  </si>
  <si>
    <t xml:space="preserve">Paulina Narzary </t>
  </si>
  <si>
    <t>Dulumoni Guwala</t>
  </si>
  <si>
    <t>PANBARI TG LPS</t>
  </si>
  <si>
    <t>Pirakata Bengali B</t>
  </si>
  <si>
    <t>Bondaijaroni S/c</t>
  </si>
  <si>
    <t>Runumi Boro</t>
  </si>
  <si>
    <t>RINA DIOIMARY</t>
  </si>
  <si>
    <t>PUB LULUKAI EGS</t>
  </si>
  <si>
    <t>Katulupather AWC</t>
  </si>
  <si>
    <t>Kathuludub Pather S/C</t>
  </si>
  <si>
    <t>Puspanjuli Horo</t>
  </si>
  <si>
    <t>RAHIMA KHATUN</t>
  </si>
  <si>
    <t>KATHALU PATHAR LPS</t>
  </si>
  <si>
    <t>Borbhagia Nepali Suba (Mini)</t>
  </si>
  <si>
    <t>Dipa Nath</t>
  </si>
  <si>
    <t>BORSOLA LPS (Borbhagia LP)</t>
  </si>
  <si>
    <t>Katalupathar (B)AWC</t>
  </si>
  <si>
    <t>Katanala AWC</t>
  </si>
  <si>
    <t>2 no Basasimulu S/C</t>
  </si>
  <si>
    <t>Bina Sahu</t>
  </si>
  <si>
    <t>Mafiza Khatun</t>
  </si>
  <si>
    <t>BORBHAGIA GIRLS LPS</t>
  </si>
  <si>
    <t>Dherai T.E AWC</t>
  </si>
  <si>
    <t>DHERAI TE Hospital</t>
  </si>
  <si>
    <t>Suchitra Sen</t>
  </si>
  <si>
    <t>KARLINA KERKETTA</t>
  </si>
  <si>
    <t>DHIRAI TG LP</t>
  </si>
  <si>
    <t>Pub Singri AWC</t>
  </si>
  <si>
    <t>Singri SD</t>
  </si>
  <si>
    <t>Anima Kalita</t>
  </si>
  <si>
    <t>Dambori Devi</t>
  </si>
  <si>
    <t>PUB SINGRI LPS</t>
  </si>
  <si>
    <t xml:space="preserve">Kalakuchi ghosh Basti AWC </t>
  </si>
  <si>
    <t>Bashbera S/C</t>
  </si>
  <si>
    <t xml:space="preserve">Christina Orea </t>
  </si>
  <si>
    <t>Purnima Satnami</t>
  </si>
  <si>
    <t>KALAKUCHI TG LP</t>
  </si>
  <si>
    <t>Abed Ali Forzy Suba</t>
  </si>
  <si>
    <t>Bhangamandir S/C</t>
  </si>
  <si>
    <t>Pramila Boro</t>
  </si>
  <si>
    <t>Maloti Mirdha</t>
  </si>
  <si>
    <t>DHALAGURI LPS</t>
  </si>
  <si>
    <t xml:space="preserve">Lakhupara- A  AWC </t>
  </si>
  <si>
    <t>Saleha Khatun</t>
  </si>
  <si>
    <t>AG MEMORIAL ME</t>
  </si>
  <si>
    <t>Dhalaguri Pathar B</t>
  </si>
  <si>
    <t>Jasoda Devi</t>
  </si>
  <si>
    <t>Padum Phukhuri -B (Mini)</t>
  </si>
  <si>
    <t>Mamata Paul</t>
  </si>
  <si>
    <t>SATI PUKHURI LPS</t>
  </si>
  <si>
    <t>Solalbheti AWC</t>
  </si>
  <si>
    <t>Natun Sirajuli S/C</t>
  </si>
  <si>
    <t>Mina Bhuyan</t>
  </si>
  <si>
    <t>Pramila Das</t>
  </si>
  <si>
    <t>SOLAL BHETI LP</t>
  </si>
  <si>
    <t>Jikirbari AWC</t>
  </si>
  <si>
    <t>MUKTA NEWAR</t>
  </si>
  <si>
    <t>UPPER PANBARI EGS</t>
  </si>
  <si>
    <t>Nambogoribari AWC-A</t>
  </si>
  <si>
    <t>Nambogobari S/C</t>
  </si>
  <si>
    <t>Guneswari Hazorika</t>
  </si>
  <si>
    <t>BULU DAS</t>
  </si>
  <si>
    <t>UPPAR BAGARIBARI LPS</t>
  </si>
  <si>
    <t>Pabhamari(A) AWC</t>
  </si>
  <si>
    <t>PAKURIGURI LPS</t>
  </si>
  <si>
    <t>Natun Sirajuli  AWC</t>
  </si>
  <si>
    <t>Bulu kalita</t>
  </si>
  <si>
    <t>NATUN SIRAJULI LPS</t>
  </si>
  <si>
    <t xml:space="preserve"> Panbari T.E-(B) AWC </t>
  </si>
  <si>
    <t>NO.176 PANBARI LPS</t>
  </si>
  <si>
    <t>1 No Chitalmari  AWC</t>
  </si>
  <si>
    <t>Sitalmari S/C</t>
  </si>
  <si>
    <t>Kanti Das</t>
  </si>
  <si>
    <t>Basnati Mandal</t>
  </si>
  <si>
    <t>GOPTESWAR LPS</t>
  </si>
  <si>
    <t>Madhuribill Pathar AWC</t>
  </si>
  <si>
    <t>PUB MADURIBIL LPS</t>
  </si>
  <si>
    <t>Singri Bangali -C</t>
  </si>
  <si>
    <t>Bina Boro</t>
  </si>
  <si>
    <t>MALINATH BALIKA LPS</t>
  </si>
  <si>
    <t>Bhelaguri AWC</t>
  </si>
  <si>
    <t>Rakhsasmari NPHC</t>
  </si>
  <si>
    <t>Jharna Datta</t>
  </si>
  <si>
    <t>Fuljan Bibi</t>
  </si>
  <si>
    <t>DHUPGURI LPS</t>
  </si>
  <si>
    <t>1. No Palash suba</t>
  </si>
  <si>
    <t>Palashbasti S/C</t>
  </si>
  <si>
    <t>Philomina Bakla</t>
  </si>
  <si>
    <t>ANJALI HAZORIKA</t>
  </si>
  <si>
    <t>PALASHBASTI ME SCHOOL</t>
  </si>
  <si>
    <t>Gormara Kochari AWC</t>
  </si>
  <si>
    <t xml:space="preserve">Ghoramara Kachari S/C </t>
  </si>
  <si>
    <t>Rima Roy</t>
  </si>
  <si>
    <t>EMELIA TANI</t>
  </si>
  <si>
    <t>GHORAMORA LPS</t>
  </si>
  <si>
    <t>Jurpukhuri AWC</t>
  </si>
  <si>
    <t>Jorpukhuri S/C</t>
  </si>
  <si>
    <t>Niva Devi</t>
  </si>
  <si>
    <t>Aleha Khatun</t>
  </si>
  <si>
    <t>JORPUKHURI LPS</t>
  </si>
  <si>
    <t xml:space="preserve">Gourbasti  AWC </t>
  </si>
  <si>
    <t>Mizibari S/C</t>
  </si>
  <si>
    <t>Mitali Benerjee</t>
  </si>
  <si>
    <t>SIKHA GHOSH</t>
  </si>
  <si>
    <t>BANI NIKETAN MES</t>
  </si>
  <si>
    <t>Alisuba (Rahmanpur)</t>
  </si>
  <si>
    <t>Doomdooma SD</t>
  </si>
  <si>
    <t>Kabita Devi</t>
  </si>
  <si>
    <t>Dipika Mozumdar</t>
  </si>
  <si>
    <t>DOOMDOOMA LPS</t>
  </si>
  <si>
    <t>Julia T.E.(B) AWC</t>
  </si>
  <si>
    <t>JULIA TE Hospital</t>
  </si>
  <si>
    <t>Rati Brahma</t>
  </si>
  <si>
    <t>ASHA SINGH</t>
  </si>
  <si>
    <t>NOWAS LPS(V)</t>
  </si>
  <si>
    <t>1 No Rangagorah</t>
  </si>
  <si>
    <t>1 no Rangagorah S/C</t>
  </si>
  <si>
    <t>Rumi TaTamuli</t>
  </si>
  <si>
    <t>SABITA SOOM</t>
  </si>
  <si>
    <t>RAGAGARA ME MADRASSA</t>
  </si>
  <si>
    <t>Maila Ali  AWC</t>
  </si>
  <si>
    <t>CHIRAJULI COLONY LPS</t>
  </si>
  <si>
    <t>2No. Sopai Baligaon AWC</t>
  </si>
  <si>
    <t>Sapoi Baligaon S/C</t>
  </si>
  <si>
    <t>Thaneswari Rabha</t>
  </si>
  <si>
    <t>Junumai Rava</t>
  </si>
  <si>
    <t>SAPAI NO.6 TG LP</t>
  </si>
  <si>
    <t>Sapoi t.e Hospital</t>
  </si>
  <si>
    <t>Subhadra Gogoi</t>
  </si>
  <si>
    <t>Hema Basumotary</t>
  </si>
  <si>
    <t>2 No Pirakata Gupchar</t>
  </si>
  <si>
    <t>PIRAKATA LPS</t>
  </si>
  <si>
    <t xml:space="preserve">Lakhupara Turibasti AWC </t>
  </si>
  <si>
    <t>ORANGBASTI EGS</t>
  </si>
  <si>
    <t>Singimari Koch Gaon-C</t>
  </si>
  <si>
    <t>Joymoti kakoti</t>
  </si>
  <si>
    <t>BHOIRAGURI LPS</t>
  </si>
  <si>
    <t xml:space="preserve">Bhotpara (A) AWC </t>
  </si>
  <si>
    <t>SAMSUN NEHAR</t>
  </si>
  <si>
    <t>BHOIRAGURI BENGALI EGS</t>
  </si>
  <si>
    <t>Goroimari</t>
  </si>
  <si>
    <t>UTTAR BARSOLA MES</t>
  </si>
  <si>
    <t>Tinkharia Akbil Hospital Line AWC</t>
  </si>
  <si>
    <t>TINKHARIA TE</t>
  </si>
  <si>
    <t>Lucia Ekka</t>
  </si>
  <si>
    <t>MAGDALI TIRKY</t>
  </si>
  <si>
    <t>Tinkharia Div LP</t>
  </si>
  <si>
    <t>Singri T.E A</t>
  </si>
  <si>
    <t>Santana Rajbanshi</t>
  </si>
  <si>
    <t>NO.2 SINGRI TG LPS</t>
  </si>
  <si>
    <t>Budha Purnima</t>
  </si>
  <si>
    <t>Team-B</t>
  </si>
  <si>
    <t>May Day</t>
  </si>
  <si>
    <t>Das &amp; Karbtya Suba</t>
  </si>
  <si>
    <t>BORSOLA MES</t>
  </si>
  <si>
    <t xml:space="preserve">Gejengaguri  AWC </t>
  </si>
  <si>
    <t>SILA TANTI</t>
  </si>
  <si>
    <t>GEZENGAGURI LPS</t>
  </si>
  <si>
    <t>Durabari Toripam</t>
  </si>
  <si>
    <t>Mona Center AWC</t>
  </si>
  <si>
    <t>Belsiri Station S/C</t>
  </si>
  <si>
    <t>Bonita Bora</t>
  </si>
  <si>
    <t>SABITA BOSUMATARY</t>
  </si>
  <si>
    <t>ADABARY EGS</t>
  </si>
  <si>
    <t>Borjhar</t>
  </si>
  <si>
    <t>Ranjana Malo Das</t>
  </si>
  <si>
    <t>BORJHAR NEPALI LPS</t>
  </si>
  <si>
    <t>Salmari Bardubi AWC</t>
  </si>
  <si>
    <t>RAHIMA BEGUM</t>
  </si>
  <si>
    <t>KHUTAPUTA LPS</t>
  </si>
  <si>
    <t>Balizan Kochari Nepai Suba</t>
  </si>
  <si>
    <t>BALIJAN PATHER EGS</t>
  </si>
  <si>
    <t>Ramnathpur AWC</t>
  </si>
  <si>
    <t>Gorubondha S/D</t>
  </si>
  <si>
    <t>Ina Boruah</t>
  </si>
  <si>
    <t>Anima Choudhury</t>
  </si>
  <si>
    <t>MISSAMARI ADARSHA HINDI LPS</t>
  </si>
  <si>
    <t>Jurphukuri Manda Suba</t>
  </si>
  <si>
    <t>NO.1 SANTIPUR LPS</t>
  </si>
  <si>
    <t>Nabil Pather AWC</t>
  </si>
  <si>
    <t>GARUBANDHA LP</t>
  </si>
  <si>
    <t>Mukhia Suba  (Mini)</t>
  </si>
  <si>
    <t>Parbati sarkar</t>
  </si>
  <si>
    <t>NATUN BARJHAR KAIWARTA LPS</t>
  </si>
  <si>
    <t xml:space="preserve">Missamari -(A) AWC </t>
  </si>
  <si>
    <t>Singri Siporia -A</t>
  </si>
  <si>
    <t>SINGRI TOTOLA LPS</t>
  </si>
  <si>
    <t>Dighaljuli AWC</t>
  </si>
  <si>
    <t>DIPANGJULI EGS</t>
  </si>
  <si>
    <t>Rachi Line</t>
  </si>
  <si>
    <t>RINA DAS</t>
  </si>
  <si>
    <t>PACHABASTI EGS</t>
  </si>
  <si>
    <t xml:space="preserve">Jiaghaboru(A) AWC  </t>
  </si>
  <si>
    <t>GABHARUPAR LPS</t>
  </si>
  <si>
    <t>Ghospara AWC</t>
  </si>
  <si>
    <t>Pomili Devi</t>
  </si>
  <si>
    <t>PALASHBASTI LPS</t>
  </si>
  <si>
    <t>Kahikuchi AWC</t>
  </si>
  <si>
    <t>Kunti Karmakar</t>
  </si>
  <si>
    <t>KALAKUCHI PUB EGS</t>
  </si>
  <si>
    <t>Bazar Suba (Mini)</t>
  </si>
  <si>
    <t>1 no Basasimulu S/C</t>
  </si>
  <si>
    <t xml:space="preserve">Renu Datta </t>
  </si>
  <si>
    <t>Salema Khatun</t>
  </si>
  <si>
    <t>PUB MORISALI EGS</t>
  </si>
  <si>
    <t>Rajabari AWC</t>
  </si>
  <si>
    <t>Keherukhanda S/C</t>
  </si>
  <si>
    <t>Purnima Handique</t>
  </si>
  <si>
    <t>ANUWARA BEGUM</t>
  </si>
  <si>
    <t>PAVAMARI LPS</t>
  </si>
  <si>
    <t>Pub Podmabil</t>
  </si>
  <si>
    <t>Nil</t>
  </si>
  <si>
    <t>Damayanti Devi</t>
  </si>
  <si>
    <t>MADURIBIL GOVT. JR. BASIC</t>
  </si>
  <si>
    <t>Dorji Basti (Mini)</t>
  </si>
  <si>
    <t>BELSIRI LINE LP</t>
  </si>
  <si>
    <t xml:space="preserve">Namchuburi Panbari  AWC </t>
  </si>
  <si>
    <t>CLEMINTINA LAKRA</t>
  </si>
  <si>
    <t>NAMCHUBURI PANBARI LPS</t>
  </si>
  <si>
    <t>Hospital Line</t>
  </si>
  <si>
    <t>Anju Das</t>
  </si>
  <si>
    <t>NO 2 NATUN SIRAJULI LPS(V)</t>
  </si>
  <si>
    <t>Pachim Naharbari AWC</t>
  </si>
  <si>
    <t>Dipamoni Kurmi</t>
  </si>
  <si>
    <t>NAHARBARI LP</t>
  </si>
  <si>
    <t>Dhekiajuli 5 Line</t>
  </si>
  <si>
    <t>DHEKIAJULI TE Hospital</t>
  </si>
  <si>
    <t>Ranjani Majhi</t>
  </si>
  <si>
    <t>JOON MONI DAS</t>
  </si>
  <si>
    <t>NO. 18 LINE EGS</t>
  </si>
  <si>
    <t>Uppar Panbari AWC</t>
  </si>
  <si>
    <t>L.O.K.D. MES</t>
  </si>
  <si>
    <t>Oriontoli</t>
  </si>
  <si>
    <t>Orientoli S/C</t>
  </si>
  <si>
    <t>Moon Hazarika</t>
  </si>
  <si>
    <t>lakhimoni Tudu Hemrom</t>
  </si>
  <si>
    <t>ALIMABAD ME MADRASSA</t>
  </si>
  <si>
    <t>Erasuti AWC</t>
  </si>
  <si>
    <t>CHANDANA ORANG</t>
  </si>
  <si>
    <t>JAWAHAR LAL NEHERU LPS</t>
  </si>
  <si>
    <t>1 No Joynagar K Suba</t>
  </si>
  <si>
    <t>PACHABASTI LPS</t>
  </si>
  <si>
    <t>Junaki Hemrom</t>
  </si>
  <si>
    <t>Garubondha S/D</t>
  </si>
  <si>
    <t>Belmoti Munda</t>
  </si>
  <si>
    <t>RAMNATHPUR LPS</t>
  </si>
  <si>
    <t>1. No Basasimalu A (!)</t>
  </si>
  <si>
    <t>D BASASIMALU PRE SR. MADRASSA</t>
  </si>
  <si>
    <t>Elizabeth Lakhra</t>
  </si>
  <si>
    <t>Dominika Dahanga</t>
  </si>
  <si>
    <t>BENGENAJULI JBS</t>
  </si>
  <si>
    <t>Singri Bangali Pachim Khanda-B</t>
  </si>
  <si>
    <t>Gita Devi</t>
  </si>
  <si>
    <t>DHIRAI ADHIBASHI LP</t>
  </si>
  <si>
    <t>Sapoi T.E. (D) AWC</t>
  </si>
  <si>
    <t>SAPOI BHUTIA ALI LPS</t>
  </si>
  <si>
    <t>Borbhagia -B</t>
  </si>
  <si>
    <t>Chandra Banu</t>
  </si>
  <si>
    <t>BELSIRI CHAPORI LPS</t>
  </si>
  <si>
    <t>Sapoi  T.E (A) AWC</t>
  </si>
  <si>
    <t>Belpara Suba</t>
  </si>
  <si>
    <t xml:space="preserve"> Maila Ali Gaon AWC</t>
  </si>
  <si>
    <t>SWARGIA M.S.S. LPS</t>
  </si>
  <si>
    <t>Medhi Chuburi -B</t>
  </si>
  <si>
    <t>MEDHI CHUBURI LPS</t>
  </si>
  <si>
    <t>3 . No Rangagorah AWC</t>
  </si>
  <si>
    <t>3 No Rangara S/C</t>
  </si>
  <si>
    <t>Teleswari Devi</t>
  </si>
  <si>
    <t>CHAMALA KHATUN</t>
  </si>
  <si>
    <t>NO.3 RANGAGORAH LPS</t>
  </si>
  <si>
    <t>Lokapriya L.P.School AWC, Ward No-1 Dhekiajuli</t>
  </si>
  <si>
    <t>Dhekiajuli PHC</t>
  </si>
  <si>
    <t>Mrs Nilima Das</t>
  </si>
  <si>
    <t>BINA DUTTA</t>
  </si>
  <si>
    <t>LOKOPRIYA LPS</t>
  </si>
  <si>
    <t>Baghmari</t>
  </si>
  <si>
    <t>UMA MITRA ROY</t>
  </si>
  <si>
    <t>UPPER VENCHEMARY EGS</t>
  </si>
  <si>
    <t>Dhekipelua Kachari  AWC</t>
  </si>
  <si>
    <t>GORBASTI LPS</t>
  </si>
  <si>
    <t>Ghoramara-B AWC</t>
  </si>
  <si>
    <t>NATUN SINGRI LPS</t>
  </si>
  <si>
    <t>Niz Borchala Koch Gaon</t>
  </si>
  <si>
    <t>Kalpana Das</t>
  </si>
  <si>
    <t>SIRAJULI GIRLS MES</t>
  </si>
  <si>
    <t xml:space="preserve">Napali Basti  AWC </t>
  </si>
  <si>
    <t>Kumalina Tiru</t>
  </si>
  <si>
    <t>Kunti Devi</t>
  </si>
  <si>
    <t>NATUN BASTI LPS</t>
  </si>
  <si>
    <t>Dheraijarani</t>
  </si>
  <si>
    <t>Dheraimajuli S/C</t>
  </si>
  <si>
    <t>Magdali Herenge</t>
  </si>
  <si>
    <t>JAMUNA DEVI</t>
  </si>
  <si>
    <t>DHIRAIMUKH LPS</t>
  </si>
  <si>
    <t>Hanuman  Mandir AWC  Ward No-3, Dhekiajuli</t>
  </si>
  <si>
    <t>DEHESWARI DOIMARY</t>
  </si>
  <si>
    <t>Kalimandir AWC , Ward No -6   Dhekiajuli</t>
  </si>
  <si>
    <t>1 No Chitalmari Gupswar</t>
  </si>
  <si>
    <t>Chitalmari Pothar</t>
  </si>
  <si>
    <t>Singimari Balusuti AWC</t>
  </si>
  <si>
    <t>KHARGESWARI LPS</t>
  </si>
  <si>
    <t>Sirajuli tT.E -B</t>
  </si>
  <si>
    <t>Sirajuli TE</t>
  </si>
  <si>
    <t>Lina Sing</t>
  </si>
  <si>
    <t>NO.180 SIRAJULI JBS</t>
  </si>
  <si>
    <t>Bhanu Devi</t>
  </si>
  <si>
    <t>JOTHAIPUR EGS</t>
  </si>
  <si>
    <t>Balizan Bongali Nepali Suba</t>
  </si>
  <si>
    <t>Goroti Surin</t>
  </si>
  <si>
    <t>BALIJAN LPS</t>
  </si>
  <si>
    <t>Tinkharia T.E Boro LineAWC</t>
  </si>
  <si>
    <t>PAULINA LAKRA</t>
  </si>
  <si>
    <t>TINKHARIA TG LPS</t>
  </si>
  <si>
    <t>Mina Bazar ( Mini)</t>
  </si>
  <si>
    <t>Tinkharia Holongakatta AWC</t>
  </si>
  <si>
    <t xml:space="preserve">Alisinga </t>
  </si>
  <si>
    <t>Radhamoni orang</t>
  </si>
  <si>
    <t>VIJOY BHAGAWATI LP</t>
  </si>
  <si>
    <t>Tinkharia T.E Akbil 30 No. Line AWC</t>
  </si>
  <si>
    <t>ASHMA Tanti</t>
  </si>
  <si>
    <t>Niymat Ali Suburi</t>
  </si>
  <si>
    <t>Bhanu das</t>
  </si>
  <si>
    <t>NO.2 SINGIMARI LPS</t>
  </si>
  <si>
    <t>Khodalbasti AWC</t>
  </si>
  <si>
    <t>BANI NIKETAN LPS</t>
  </si>
  <si>
    <t>Bhuhar Suburi  (Mini)</t>
  </si>
  <si>
    <t>Khargeswari saikia</t>
  </si>
  <si>
    <t>BAPUJI MES</t>
  </si>
  <si>
    <t xml:space="preserve">Bongalgaon Siyalmari AWC </t>
  </si>
  <si>
    <t>Maheswari Boro</t>
  </si>
  <si>
    <t>BAHBERA MES</t>
  </si>
  <si>
    <t>Nepali Suba Uttarpar (Mini)</t>
  </si>
  <si>
    <t>Siyalmari AWC</t>
  </si>
  <si>
    <t>Arun T.E -A</t>
  </si>
  <si>
    <t>ARUN TE Hospital</t>
  </si>
  <si>
    <t>Jhunumai Narzary</t>
  </si>
  <si>
    <t>RENU GOWALA</t>
  </si>
  <si>
    <t>ARUN TG LPS</t>
  </si>
  <si>
    <t>Ainajuli LP</t>
  </si>
  <si>
    <t>Batashipur S/C</t>
  </si>
  <si>
    <t>Kiranbala Chutia</t>
  </si>
  <si>
    <t>Fuleswari Boro</t>
  </si>
  <si>
    <t>Jothaipur LP</t>
  </si>
  <si>
    <t>N Paul Suba (Mini)</t>
  </si>
  <si>
    <t>NO.2 SIRAJULI PATHER LPS</t>
  </si>
  <si>
    <t>Batashipur Public PlaceAWC,Dhekiajuli</t>
  </si>
  <si>
    <t>Batasipur S/C</t>
  </si>
  <si>
    <t>Kiran Bala Chutia</t>
  </si>
  <si>
    <t>KATRINA BOSUMATARY</t>
  </si>
  <si>
    <t>BATASHIPUR LPS</t>
  </si>
  <si>
    <t>Anjalu LP</t>
  </si>
  <si>
    <t>Pircila Toppo</t>
  </si>
  <si>
    <t>Purnima Doimary</t>
  </si>
  <si>
    <t>Gwthar Thungri LP</t>
  </si>
  <si>
    <t>2 no sijuguri LP</t>
  </si>
  <si>
    <t>Phunu Devi</t>
  </si>
  <si>
    <t>Budhbari Muchahari</t>
  </si>
  <si>
    <t>No 8 Maidangpur LP</t>
  </si>
  <si>
    <t xml:space="preserve">Mohila Samitee Teachers </t>
  </si>
  <si>
    <t>Nurbanu Yashmin</t>
  </si>
  <si>
    <t>BALISUTI GOVT. JBS</t>
  </si>
  <si>
    <t>Jhampaiguri LP</t>
  </si>
  <si>
    <t>Rwmoi Rwmoi LP</t>
  </si>
  <si>
    <t>Khagarijan AWC</t>
  </si>
  <si>
    <t xml:space="preserve">MARIA BEGUM </t>
  </si>
  <si>
    <t>KEHERUKHANDA MVS</t>
  </si>
  <si>
    <t>Nonk Rowmari (Mini)</t>
  </si>
  <si>
    <t>LABANYA DEVI</t>
  </si>
  <si>
    <t>MAZ ROWMARI GOHAIN ALI LPS</t>
  </si>
  <si>
    <t>Jalalbari LP</t>
  </si>
  <si>
    <t>Prema Deka</t>
  </si>
  <si>
    <t>Nurajuli LP</t>
  </si>
  <si>
    <t>Sirajuli Pathar -B</t>
  </si>
  <si>
    <t>O.P. KANOI MES</t>
  </si>
  <si>
    <t xml:space="preserve">Monmuhinipur T.E (B)AWC </t>
  </si>
  <si>
    <t>MONMOHINIPUR TE Hospital</t>
  </si>
  <si>
    <t>Aloka Doimary</t>
  </si>
  <si>
    <t>MONJIRA GOWALA</t>
  </si>
  <si>
    <t>MONMOHINIPUR EGS</t>
  </si>
  <si>
    <t>Sirajuli Pathar -A</t>
  </si>
  <si>
    <t>Shyamaguri T.E. Mandirline AWC</t>
  </si>
  <si>
    <t>SHYAMAGURI TE Hospital</t>
  </si>
  <si>
    <t>Sisilia Mushahari</t>
  </si>
  <si>
    <t>ANJANA BAGE</t>
  </si>
  <si>
    <t>SHAMAGURI TE EGS</t>
  </si>
  <si>
    <t>Balishia -B</t>
  </si>
  <si>
    <t>BHALUKDHARA BALISIHA LPS</t>
  </si>
  <si>
    <t>Dibrudarrang T.E. (A)AWC</t>
  </si>
  <si>
    <t>DIBRUDARANG TE Hospital</t>
  </si>
  <si>
    <t>D Ekka</t>
  </si>
  <si>
    <t>JULI BILLUNG</t>
  </si>
  <si>
    <t>DIBRU DARRANG LP</t>
  </si>
  <si>
    <t xml:space="preserve">Gormara pathar AWC </t>
  </si>
  <si>
    <t>Gormara S/C</t>
  </si>
  <si>
    <t xml:space="preserve">Jiren Surin </t>
  </si>
  <si>
    <t>KUSUM DAIMARY</t>
  </si>
  <si>
    <t xml:space="preserve">Gormara Chariali  AWC </t>
  </si>
  <si>
    <t>Mulan Phukhuri</t>
  </si>
  <si>
    <t>Nirmal Das Suba</t>
  </si>
  <si>
    <t>Adabary LP</t>
  </si>
  <si>
    <t>Lucia Basumatary</t>
  </si>
  <si>
    <t>Salkhoro LP</t>
  </si>
  <si>
    <t>NizwopurLP</t>
  </si>
  <si>
    <t>Pirakata Kachary</t>
  </si>
  <si>
    <t>Poteswari Doimary</t>
  </si>
  <si>
    <t>Pirakata Kochari Adibasi</t>
  </si>
  <si>
    <t>Jerujelem LP</t>
  </si>
  <si>
    <t>Joymati Basumatary</t>
  </si>
  <si>
    <t>No2 Dhanmara AWC</t>
  </si>
  <si>
    <t>2. No Nupurjut -B</t>
  </si>
  <si>
    <t>ANJALI BORO</t>
  </si>
  <si>
    <t>Abjal Bepari Suba</t>
  </si>
  <si>
    <t>Uttar Medhipam Awc</t>
  </si>
  <si>
    <t>ASUNTA PURTY</t>
  </si>
  <si>
    <t>Mathikhanda Pather AWC</t>
  </si>
  <si>
    <t xml:space="preserve">Mathikhanda NC AWC </t>
  </si>
  <si>
    <t>Bhairaguri DHA Choba</t>
  </si>
  <si>
    <t>RUNU HAZARIKA</t>
  </si>
  <si>
    <t>Bhairaguri</t>
  </si>
  <si>
    <t>Shyamaguri T.E. © AWC</t>
  </si>
  <si>
    <t xml:space="preserve">Shyamaguri T.E. (a) </t>
  </si>
  <si>
    <t>Satipukhuri Muslim Suba</t>
  </si>
  <si>
    <t>Padum Phukhuri</t>
  </si>
  <si>
    <t>Sapoi T.E (A) AWC</t>
  </si>
  <si>
    <t>Sapoi t.e</t>
  </si>
  <si>
    <t>Sapoi T.E(B)AWC</t>
  </si>
  <si>
    <t>Sapoi.T.E. (C)AWC</t>
  </si>
  <si>
    <t>Pachim Chuburi Bhanga Mandir</t>
  </si>
  <si>
    <t xml:space="preserve">Jamuguri </t>
  </si>
  <si>
    <t>1 No Surjyapur (B)  AWC</t>
  </si>
  <si>
    <t>Napali Basti  AWC</t>
  </si>
  <si>
    <t>Dheraimukh</t>
  </si>
  <si>
    <t>SUMOTI TIRKY</t>
  </si>
  <si>
    <t>Dherai Line (Mini)</t>
  </si>
  <si>
    <t>Mizibari Pather (B) AWC</t>
  </si>
  <si>
    <t xml:space="preserve">Mizibari Gaon AWC </t>
  </si>
  <si>
    <t>Pirakata Bengali A</t>
  </si>
  <si>
    <t>Bundaijaroni</t>
  </si>
  <si>
    <t>Narayanpur T.E (A) AWC</t>
  </si>
  <si>
    <t>Narayanpur T.E</t>
  </si>
  <si>
    <t>M Topno</t>
  </si>
  <si>
    <t>Laxmi Ekka</t>
  </si>
  <si>
    <t xml:space="preserve">Keherukhonda Pathar -B </t>
  </si>
  <si>
    <t>AROTI KURMI</t>
  </si>
  <si>
    <t xml:space="preserve">Keherukhonda South &amp; West </t>
  </si>
  <si>
    <t>Gorjuli Pachim AWC</t>
  </si>
  <si>
    <t>Gorjuli S/C</t>
  </si>
  <si>
    <t>Merion Tani</t>
  </si>
  <si>
    <t>LILY DANG</t>
  </si>
  <si>
    <t>Ghuramari AWC</t>
  </si>
  <si>
    <t>Ghagra Barpeta  AWC</t>
  </si>
  <si>
    <t>Borbhagia -C</t>
  </si>
  <si>
    <t>Borbhagia -D</t>
  </si>
  <si>
    <t>Pub Borbhagia E</t>
  </si>
  <si>
    <t>Naharbari Bangali AWC</t>
  </si>
  <si>
    <t>Babita Begum</t>
  </si>
  <si>
    <t>Naharbari Gaon AWC</t>
  </si>
  <si>
    <t>Niz Borchala -B</t>
  </si>
  <si>
    <t>Gita Talukdar</t>
  </si>
  <si>
    <t>Niz Borchala -A</t>
  </si>
  <si>
    <t>Nepali Borjhar</t>
  </si>
  <si>
    <t xml:space="preserve"> Sesontola AWC </t>
  </si>
  <si>
    <t>Anna Dora</t>
  </si>
  <si>
    <t xml:space="preserve">Suffer Block AWC </t>
  </si>
  <si>
    <t>Bagaribari Line AWC</t>
  </si>
  <si>
    <t>Singri 5. No Tarajuli Line</t>
  </si>
  <si>
    <t>Singri Boroline T.E 2</t>
  </si>
  <si>
    <t>Dhekipelua Bangali AWC</t>
  </si>
  <si>
    <t xml:space="preserve">Nizgarubandha AWC </t>
  </si>
  <si>
    <t>Bhanga Mandir</t>
  </si>
  <si>
    <t xml:space="preserve">Dhalaguri Madhya Suba Joy </t>
  </si>
  <si>
    <t>Medhiipam Pathar AWC</t>
  </si>
  <si>
    <t>Medhipam Gaon Awc</t>
  </si>
  <si>
    <t>Singri T.E D</t>
  </si>
  <si>
    <t>Singri T.E E</t>
  </si>
  <si>
    <t>Dighaldal Madhya Khanda AWC</t>
  </si>
  <si>
    <t xml:space="preserve">Lakhupara (B) AWC </t>
  </si>
  <si>
    <t xml:space="preserve">Lohadang  AWC </t>
  </si>
  <si>
    <t>Upper Benchimari</t>
  </si>
  <si>
    <t>Lulukai Char Anchal (Mini)</t>
  </si>
  <si>
    <t>Katuludub Gaon (A)AWC</t>
  </si>
  <si>
    <t>Kamar Pather AWC</t>
  </si>
  <si>
    <t>Natun Sirajuli Grand</t>
  </si>
  <si>
    <t>Sirajuli T.E -A</t>
  </si>
  <si>
    <t xml:space="preserve">2 No. Batasipur  AWC </t>
  </si>
  <si>
    <t>PURNIMA DAIMARY</t>
  </si>
  <si>
    <t>Jamphaiguri AWC</t>
  </si>
  <si>
    <t xml:space="preserve">Modhupur FD AWC </t>
  </si>
  <si>
    <t>Nagon Line Staff Line</t>
  </si>
  <si>
    <t xml:space="preserve">Bogoribari  </t>
  </si>
  <si>
    <t>Christianpara Gourbasti AWC</t>
  </si>
  <si>
    <t>Pachim Christian Para AWC</t>
  </si>
  <si>
    <t>Dhekiajuli T.E A</t>
  </si>
  <si>
    <t>Dhekiajuli T.E B</t>
  </si>
  <si>
    <t>Pub  katanigaon AWC</t>
  </si>
  <si>
    <t xml:space="preserve">Katanigaon (A) AWC </t>
  </si>
  <si>
    <t>katanigaon (B) AWC</t>
  </si>
  <si>
    <t>Pub Tintika Ali Suba</t>
  </si>
  <si>
    <t>Saraswati parajuli</t>
  </si>
  <si>
    <t>Halapara line Club</t>
  </si>
  <si>
    <t xml:space="preserve">Bengenajuli No-1 AWC </t>
  </si>
  <si>
    <t>Sangita Biswakarma</t>
  </si>
  <si>
    <t xml:space="preserve">Pachim-Palangbari AWC </t>
  </si>
  <si>
    <t xml:space="preserve">Toripam </t>
  </si>
  <si>
    <t>Bam Goroimari</t>
  </si>
  <si>
    <t>Jiaghabru -F AWC</t>
  </si>
  <si>
    <t>Itu Das</t>
  </si>
  <si>
    <t xml:space="preserve">Jiagabhru (B) </t>
  </si>
  <si>
    <t>Pirakata</t>
  </si>
  <si>
    <t>Dheraimajuli</t>
  </si>
  <si>
    <t>Mizibari Pather AWC</t>
  </si>
  <si>
    <t xml:space="preserve">2 No Rangagorah </t>
  </si>
  <si>
    <t>2 No Rangagorah Pub Suburi</t>
  </si>
  <si>
    <t xml:space="preserve">Kalakuchi TE  AWC </t>
  </si>
  <si>
    <t xml:space="preserve">Kalakuchi( A) AWC </t>
  </si>
  <si>
    <t>Bhergaon -A</t>
  </si>
  <si>
    <t>Bhergaon -B</t>
  </si>
  <si>
    <t xml:space="preserve">Bashbera (A) AWC </t>
  </si>
  <si>
    <t>Bashbera  (B)AWC</t>
  </si>
  <si>
    <t xml:space="preserve">Pakuriguri  AWC </t>
  </si>
  <si>
    <t>Katanala Ghat Suba</t>
  </si>
  <si>
    <t>Nisolamari</t>
  </si>
  <si>
    <t>Balipukhuri Surjapur AWC</t>
  </si>
  <si>
    <t>Dhalaguri -A</t>
  </si>
  <si>
    <t>Baijanti Khaklary</t>
  </si>
  <si>
    <t xml:space="preserve">Sammilon AWC </t>
  </si>
  <si>
    <t>Khiroma Gogoi</t>
  </si>
  <si>
    <t xml:space="preserve">Sammiloni AWC </t>
  </si>
  <si>
    <t>Moniphukuri Suba</t>
  </si>
  <si>
    <t>Tintika Bagan Part</t>
  </si>
  <si>
    <t>Gormara  Girja LineAWC</t>
  </si>
  <si>
    <t>Jikribari Uttarchuburi AWC</t>
  </si>
  <si>
    <t xml:space="preserve">Matikhanda NCB AWC </t>
  </si>
  <si>
    <t>Adibasi Suba</t>
  </si>
  <si>
    <t>REJIA KHATUN</t>
  </si>
  <si>
    <t>Minority &amp; Dakhin Suba</t>
  </si>
  <si>
    <t>Labari  AWC</t>
  </si>
  <si>
    <t>Gohai Ali AWC</t>
  </si>
  <si>
    <t>Kalishthan</t>
  </si>
  <si>
    <t>Dewani Suba</t>
  </si>
  <si>
    <t xml:space="preserve">Asurmari AWC </t>
  </si>
  <si>
    <t>No1 Chariali AWC</t>
  </si>
  <si>
    <t xml:space="preserve">Dhekiajuli Non-K </t>
  </si>
  <si>
    <t>Proffesor Colony</t>
  </si>
  <si>
    <t>Belsiri Praja Basti line AWC</t>
  </si>
  <si>
    <t>FULESWAI BASUMOTARY</t>
  </si>
  <si>
    <t>Panbari T.E. Church AWC, Vill- Panbari T.E</t>
  </si>
  <si>
    <t>Gorjuli-(B) AWC</t>
  </si>
  <si>
    <t xml:space="preserve">Ranitapu  </t>
  </si>
  <si>
    <t>Gaitapu</t>
  </si>
  <si>
    <t xml:space="preserve">Kachari Gaon  AWC </t>
  </si>
  <si>
    <t>Da-gaon Paschim AWC</t>
  </si>
  <si>
    <t>Dhunaguri Habigaon(A) AWC</t>
  </si>
  <si>
    <t>Rahmanpur Part</t>
  </si>
  <si>
    <t>Khudeja begum</t>
  </si>
  <si>
    <t>Dakhin Rahmanpur</t>
  </si>
  <si>
    <t>Balisiha Pathar AWC Ward No-6 Dhekiajuli</t>
  </si>
  <si>
    <t>DIPTI AICH</t>
  </si>
  <si>
    <t>Amar Sammitte  AWC Ward No-6  Dhekiajuli</t>
  </si>
  <si>
    <t xml:space="preserve"> Mahila Samiti  AWC Ward No-6 Dhekiajuli</t>
  </si>
  <si>
    <t>Mora Belsiri</t>
  </si>
  <si>
    <t>Chautali Suba</t>
  </si>
  <si>
    <t>Nayak Suba</t>
  </si>
  <si>
    <t xml:space="preserve">Panchoi Nepali AWC </t>
  </si>
  <si>
    <t xml:space="preserve">Panchoi Bangali-AWC </t>
  </si>
  <si>
    <t xml:space="preserve"> Projabasti Pathar AWC </t>
  </si>
  <si>
    <t>Dakhin Muslim Suba</t>
  </si>
  <si>
    <t>Monowara Khatun</t>
  </si>
  <si>
    <t>Dalbari Kachari -A</t>
  </si>
  <si>
    <t>Toripam Kasem Suba ( Mini)</t>
  </si>
  <si>
    <t>Bogipukhuri  AWC</t>
  </si>
  <si>
    <t>2 No. Line Nilpur (Mini)</t>
  </si>
  <si>
    <t>Pachim Nadirpar Suba (Mini)</t>
  </si>
  <si>
    <t>Dakhin Mulan Phukhuri (Mini)</t>
  </si>
  <si>
    <t>Borbhagia Bill Basti Near Minority</t>
  </si>
  <si>
    <t>Jaymala Sarkar</t>
  </si>
  <si>
    <t>BORBHAGIA GIRLS MES</t>
  </si>
  <si>
    <t xml:space="preserve">Dighaldal (B) AWC </t>
  </si>
  <si>
    <t>DIGHALDAL LPS</t>
  </si>
  <si>
    <t>Uttar Dheraimajuli</t>
  </si>
  <si>
    <t>SALMA KHATUN</t>
  </si>
  <si>
    <t>DHIRAMAJULI LPS</t>
  </si>
  <si>
    <t>Dhekipelua Kachari(Gourbasti)AWC</t>
  </si>
  <si>
    <t>DHEKIPELOWA BANGALI</t>
  </si>
  <si>
    <t>Da – Goroimari (Mini)</t>
  </si>
  <si>
    <t>Prava Devi</t>
  </si>
  <si>
    <t>MAINUSRI (B) EGS</t>
  </si>
  <si>
    <t>Dighaldal-A AWC</t>
  </si>
  <si>
    <t>Mohkhowajan</t>
  </si>
  <si>
    <t>BHANGAMANDIR LPS</t>
  </si>
  <si>
    <t>Milonpur AWC</t>
  </si>
  <si>
    <t>SUTIPAR EGS</t>
  </si>
  <si>
    <t>Ghoramara Charka Suba (Mini)</t>
  </si>
  <si>
    <t>JALISWARI BORAIK</t>
  </si>
  <si>
    <t>KHUTAPUTA MES</t>
  </si>
  <si>
    <t>Sitalmari Totla</t>
  </si>
  <si>
    <t>Damayanti Boro</t>
  </si>
  <si>
    <t>NO.1 CHITALMARI LPS</t>
  </si>
  <si>
    <t>Khutaputa North BlockAWC</t>
  </si>
  <si>
    <t>Benerd Basti</t>
  </si>
  <si>
    <t>KALAGURU BISHNU RABHA (BODO) MES</t>
  </si>
  <si>
    <t>Khutaputa Arabari AWC</t>
  </si>
  <si>
    <t>Singri Bangali -B</t>
  </si>
  <si>
    <t>SINGRI BANGALI EGS</t>
  </si>
  <si>
    <t xml:space="preserve">Pabhamari AWC </t>
  </si>
  <si>
    <t>Hanufa Begum</t>
  </si>
  <si>
    <t>MISSAMARI MES</t>
  </si>
  <si>
    <t>Hat Bhanga Suba (Mini)</t>
  </si>
  <si>
    <t>DAKHIN SINGRI ME</t>
  </si>
  <si>
    <t>Patidoi Bherala Kochari AWC</t>
  </si>
  <si>
    <t>Bhalukdhara</t>
  </si>
  <si>
    <t>NO.1 SIRAJULI PATHER LPS</t>
  </si>
  <si>
    <t xml:space="preserve">Patidoi Bherela- B AWC </t>
  </si>
  <si>
    <t>Oriontoli Nadir par</t>
  </si>
  <si>
    <t>Runu Devi</t>
  </si>
  <si>
    <t>ORIENTALI LPS</t>
  </si>
  <si>
    <t>Bashbera  © AWC</t>
  </si>
  <si>
    <t>DHANKHANA JBS</t>
  </si>
  <si>
    <t>Parbotipur West</t>
  </si>
  <si>
    <t xml:space="preserve">Thekerajuli- A  AWC </t>
  </si>
  <si>
    <t>MISSAMARI HSS</t>
  </si>
  <si>
    <t>HS</t>
  </si>
  <si>
    <t>Natun Singri Mini Studium</t>
  </si>
  <si>
    <t>SINGRI SIPORIA LP</t>
  </si>
  <si>
    <t>Independence Day</t>
  </si>
  <si>
    <t>Batasipur AWC</t>
  </si>
  <si>
    <t>NIBARI MUSAHARY</t>
  </si>
  <si>
    <t>BATASHIPUR (BM) LPS</t>
  </si>
  <si>
    <t>Balizan -B</t>
  </si>
  <si>
    <t>BALIJAN KACHARI LPS</t>
  </si>
  <si>
    <t>Monmuhinipur T.E (C)AWC</t>
  </si>
  <si>
    <t>MONMOHINIPUR TE LP</t>
  </si>
  <si>
    <t>Bordubi  AWC</t>
  </si>
  <si>
    <t>Natun Tarajan S/C</t>
  </si>
  <si>
    <t>Nandita Datta</t>
  </si>
  <si>
    <t>CHINU BARMAN</t>
  </si>
  <si>
    <t>NO.179 TARAJAN BANGALI LPS</t>
  </si>
  <si>
    <t>Borjhar AK Ankha Toripam Adha</t>
  </si>
  <si>
    <t>BORSOLA EGS</t>
  </si>
  <si>
    <t xml:space="preserve">Ruhinibil AWC </t>
  </si>
  <si>
    <t>RAJIB GANDHI LPS</t>
  </si>
  <si>
    <t>Jiagabhru (D) AWC</t>
  </si>
  <si>
    <t>JIAGABHARU SBS</t>
  </si>
  <si>
    <t>Lulukai</t>
  </si>
  <si>
    <t>LULUKAI LPS</t>
  </si>
  <si>
    <t xml:space="preserve">Jiagabhru © AWC </t>
  </si>
  <si>
    <t>Madhya Rahmanpur (Mini)</t>
  </si>
  <si>
    <t>DOOMDOOMA GOVT. MVS</t>
  </si>
  <si>
    <t>Idd Uz zuha</t>
  </si>
  <si>
    <t>Monmuhinipur T.E (D)AWC</t>
  </si>
  <si>
    <t>Napam Pathar</t>
  </si>
  <si>
    <t>SINGIMARI LPS</t>
  </si>
  <si>
    <t xml:space="preserve"> Baligaon Bortol AWC </t>
  </si>
  <si>
    <t>Lina Borgiary</t>
  </si>
  <si>
    <t>NO.177 SOPAI BALIGAON GOVT. JB</t>
  </si>
  <si>
    <t>DSA Field (Mini)</t>
  </si>
  <si>
    <t>SIRAJULI CHARIALI LPS</t>
  </si>
  <si>
    <t xml:space="preserve">Uppar Panbari (B)AWC </t>
  </si>
  <si>
    <t>NARAYANPUR ADARSHA LPS</t>
  </si>
  <si>
    <t>Pub Sirajuli</t>
  </si>
  <si>
    <t>Katalupther AWC</t>
  </si>
  <si>
    <t>KATALUDUB LP</t>
  </si>
  <si>
    <t>Singimari Bongali</t>
  </si>
  <si>
    <t>Rina Mohapatra</t>
  </si>
  <si>
    <t>ISUF ALI LPS</t>
  </si>
  <si>
    <t>Tarajan Bangali Gaon AWC</t>
  </si>
  <si>
    <t>DEEPALI ORANG</t>
  </si>
  <si>
    <t>TARAJAN PRE SEC. MADRASSA</t>
  </si>
  <si>
    <t>Karhana Gaon  (Mini)</t>
  </si>
  <si>
    <t>KANDAPARA LP</t>
  </si>
  <si>
    <t>Pub Bhergaon AWC</t>
  </si>
  <si>
    <t>AMTALBARI LPS</t>
  </si>
  <si>
    <t>Pub- Borjhar</t>
  </si>
  <si>
    <t>PUB BORJHAR LPS</t>
  </si>
  <si>
    <t xml:space="preserve">Nabil Pather  AWC </t>
  </si>
  <si>
    <t>Etima Das</t>
  </si>
  <si>
    <t>NABIL MES</t>
  </si>
  <si>
    <t>Dalbari Kachari</t>
  </si>
  <si>
    <t>NICHALAMARI LPS</t>
  </si>
  <si>
    <t>Tithi of sri sri Madhavdev</t>
  </si>
  <si>
    <t xml:space="preserve">Naharani  AWC </t>
  </si>
  <si>
    <t>Chitra Boro</t>
  </si>
  <si>
    <t>NAHARANI LPS</t>
  </si>
  <si>
    <t>Benchimari</t>
  </si>
  <si>
    <t>KANAKI NESSA</t>
  </si>
  <si>
    <t>PIRAKATA MES</t>
  </si>
  <si>
    <t>Janmastomi</t>
  </si>
  <si>
    <t>Mitha  am Bangali (B)AWC</t>
  </si>
  <si>
    <t>ANIMA INDWAR</t>
  </si>
  <si>
    <t>MITHAAM LPS</t>
  </si>
  <si>
    <t>Biswakarma Road Line</t>
  </si>
  <si>
    <t>NO.1 CHARIALI EGS</t>
  </si>
  <si>
    <t>Sappoi T.E Dipu Line AWC</t>
  </si>
  <si>
    <t>Joba Tanti</t>
  </si>
  <si>
    <t>SAPOI BALIGAON LPS</t>
  </si>
  <si>
    <t>Barpeta Gaon AWC</t>
  </si>
  <si>
    <t>BOSU KUMARI DEVI</t>
  </si>
  <si>
    <t>NO.183 GHOGARA KACHARI LPS</t>
  </si>
  <si>
    <t>Dhanmara West Block AWC</t>
  </si>
  <si>
    <t>DHANKHANA MES</t>
  </si>
  <si>
    <t>Pub Muslim Suba   (Mini)</t>
  </si>
  <si>
    <t>Mora Pachnoi S/C</t>
  </si>
  <si>
    <t>Purnima Das</t>
  </si>
  <si>
    <t>Jamiron nessa</t>
  </si>
  <si>
    <t>MORA PANCHNOI LPS</t>
  </si>
  <si>
    <t>Patidoi bherela(C) AWC</t>
  </si>
  <si>
    <t>Nam Bogoribari -B</t>
  </si>
  <si>
    <t>SIBIRNA TOPNO</t>
  </si>
  <si>
    <t>BHARAT RATNA RAJIB GANDHI ME</t>
  </si>
  <si>
    <t>Bashbera Sutirpar AWC Vill-Basbera Sutir par</t>
  </si>
  <si>
    <t>PANCHNOI LPS</t>
  </si>
  <si>
    <t>Natun Jamuguri Khristan (Mini)</t>
  </si>
  <si>
    <t>Purana Jamuguri S/C</t>
  </si>
  <si>
    <t>Bernadeth Kerketta</t>
  </si>
  <si>
    <t>Asma Begum</t>
  </si>
  <si>
    <t>PURANI JAMUGURI LP</t>
  </si>
  <si>
    <t>Dhekipelua Bangali-B AWC</t>
  </si>
  <si>
    <t>DHEKIPELOWA BAPIJI LPS</t>
  </si>
  <si>
    <t>Hatiduba</t>
  </si>
  <si>
    <t>JYOTI PRASAD LPS</t>
  </si>
  <si>
    <t>Tithi of Sri Sri sankardev</t>
  </si>
  <si>
    <t>Gorpara Pather AWC</t>
  </si>
  <si>
    <t>NO.193 GORPARA LPS</t>
  </si>
  <si>
    <t>1No. Sopai Baligaon AWC</t>
  </si>
  <si>
    <t>SAPOI JHAARGAON LPS</t>
  </si>
  <si>
    <t>Maila Ali (B) AWC</t>
  </si>
  <si>
    <t>Soneswari Das</t>
  </si>
  <si>
    <t>SIRAJULI HIGH ENG. SCHOOL</t>
  </si>
  <si>
    <t>Char Ancha  Lulukai</t>
  </si>
  <si>
    <t>ARABINDA BIDYA NIKETAN LPS</t>
  </si>
  <si>
    <t xml:space="preserve">Maila Ali AWC </t>
  </si>
  <si>
    <t>Bhuihor Basti CMC Singimari Kochgaon</t>
  </si>
  <si>
    <t>DURABARI LPS</t>
  </si>
  <si>
    <t>Maila Ali © AWC</t>
  </si>
  <si>
    <t>Arun T.E Garden Maji  Suba</t>
  </si>
  <si>
    <t>ALI SINGA LPS</t>
  </si>
  <si>
    <t>Hirajuli T E - Proja Line AWC</t>
  </si>
  <si>
    <t>HIRAJULI TE Hospital</t>
  </si>
  <si>
    <t>Mira Sharma</t>
  </si>
  <si>
    <t>BINA KARMOKAR</t>
  </si>
  <si>
    <t>HIRAJULI TG LPS</t>
  </si>
  <si>
    <t>Dulabil Kheriabasti</t>
  </si>
  <si>
    <t>MIJIBARI LPS</t>
  </si>
  <si>
    <t>Hirajuli TE (A) AWC</t>
  </si>
  <si>
    <t>HUGRA JULI ADARSHA LPS</t>
  </si>
  <si>
    <t>Alisinga Centre</t>
  </si>
  <si>
    <t>Belsiri TE (B) AWC</t>
  </si>
  <si>
    <t>BELSIRI TE Hospital</t>
  </si>
  <si>
    <t>Anjana Tanti</t>
  </si>
  <si>
    <t>DULUMONI BHUMIJ PRAZA</t>
  </si>
  <si>
    <t>BELSIRI TG LPS</t>
  </si>
  <si>
    <t>Lakhinarayan Chuck</t>
  </si>
  <si>
    <t>SINGIMARI KOCH GAON LPS</t>
  </si>
  <si>
    <t>Belsiri Natun Mati AWC</t>
  </si>
  <si>
    <t>Natun Siparia AWC</t>
  </si>
  <si>
    <t>CHITALMARI PATHER LPS</t>
  </si>
  <si>
    <t>Hugrajuli T E AWC</t>
  </si>
  <si>
    <t>Hograjuli TE Hospital</t>
  </si>
  <si>
    <t>Moneswari Daimary</t>
  </si>
  <si>
    <t>Janki Proja</t>
  </si>
  <si>
    <t>HUGRAJULI TG LPS</t>
  </si>
  <si>
    <t>Singri Siporia -B</t>
  </si>
  <si>
    <t>SINGRI LPS</t>
  </si>
  <si>
    <t>Tinkharia T.E Factory Line AWC</t>
  </si>
  <si>
    <t>TORIPAM LPS</t>
  </si>
  <si>
    <t>Pub Ratanjuli AWC</t>
  </si>
  <si>
    <t>RATANJULI LPS</t>
  </si>
  <si>
    <t>Garajuli AWC</t>
  </si>
  <si>
    <t>NO 2 GORJULI (ASSAMESE) LPS</t>
  </si>
  <si>
    <t>Bhuya Gaon AWC</t>
  </si>
  <si>
    <t>RATANJULI MES(V)</t>
  </si>
  <si>
    <t>Gorjuli(A)  AWC</t>
  </si>
  <si>
    <t>lP</t>
  </si>
  <si>
    <t>Adhikari Paul Suba  (Mini)</t>
  </si>
  <si>
    <t>SANKARDEV LPS</t>
  </si>
  <si>
    <t>Gorjuli Gaon &amp; Pather AWC</t>
  </si>
  <si>
    <t>FULMONI MUNDU</t>
  </si>
  <si>
    <t>NO.2 GORJULI LPS</t>
  </si>
  <si>
    <t>Ratanjuli</t>
  </si>
  <si>
    <t>NARAYANPUR LPS</t>
  </si>
  <si>
    <t>Sesabil  AWC</t>
  </si>
  <si>
    <t>ASIYA KHATUN</t>
  </si>
  <si>
    <t>GORMARA SESSABIL LPS</t>
  </si>
  <si>
    <t>Padmabil</t>
  </si>
  <si>
    <t>PADMABIL LPS</t>
  </si>
  <si>
    <t>Belsiri TE(A) AWC</t>
  </si>
  <si>
    <t>MORA BELSIRI LPS</t>
  </si>
  <si>
    <t>Nam Bogoribari -C</t>
  </si>
  <si>
    <t>NO.196 NAM BAGARIBARI JBS</t>
  </si>
  <si>
    <t xml:space="preserve">Jiaghabhru- C, </t>
  </si>
  <si>
    <t>Coleta Minz</t>
  </si>
  <si>
    <t>Monabag Hatkhola AWC.</t>
  </si>
  <si>
    <t>Monabag T.E Hospital</t>
  </si>
  <si>
    <t>Sikha Sarkar</t>
  </si>
  <si>
    <t>Manuuroma sabar tanti</t>
  </si>
  <si>
    <t xml:space="preserve">Jiaghabhru- D, </t>
  </si>
  <si>
    <t>Bohag Bihu</t>
  </si>
  <si>
    <t>Good Friday</t>
  </si>
  <si>
    <t>April 19</t>
  </si>
  <si>
    <t xml:space="preserve"> May 19</t>
  </si>
  <si>
    <t>Idd-Ul Fiter</t>
  </si>
  <si>
    <t xml:space="preserve"> June 19</t>
  </si>
  <si>
    <t xml:space="preserve"> July 19</t>
  </si>
  <si>
    <t>NO.2 DHANMARA LPS</t>
  </si>
  <si>
    <t xml:space="preserve">Dhanmara (A)  AWC </t>
  </si>
  <si>
    <t>N.C. BELSIRI LPS</t>
  </si>
  <si>
    <t>Mora Belsiri Pochim Suba (Mini)</t>
  </si>
  <si>
    <t>Dhankhana SC</t>
  </si>
  <si>
    <t>Caleta dahanga</t>
  </si>
  <si>
    <t>Iswari Biswakarma</t>
  </si>
  <si>
    <t>Ghoramara SC</t>
  </si>
  <si>
    <t>Fatema Khatun</t>
  </si>
  <si>
    <t>2 no bosasimalu</t>
  </si>
  <si>
    <t>Viva Das</t>
  </si>
  <si>
    <t>Morishali</t>
  </si>
  <si>
    <t>Garubandha SD</t>
  </si>
  <si>
    <t>Ina Baruah</t>
  </si>
  <si>
    <t>Dipali Hazarika</t>
  </si>
  <si>
    <t>Nabil Pather  AWC</t>
  </si>
</sst>
</file>

<file path=xl/styles.xml><?xml version="1.0" encoding="utf-8"?>
<styleSheet xmlns="http://schemas.openxmlformats.org/spreadsheetml/2006/main">
  <numFmts count="2">
    <numFmt numFmtId="164" formatCode="[$-409]d/mmm/yy;@"/>
    <numFmt numFmtId="165" formatCode="0;[Red]0"/>
  </numFmts>
  <fonts count="48">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sz val="11"/>
      <color rgb="FFC00000"/>
      <name val="Cambria"/>
      <family val="1"/>
      <scheme val="major"/>
    </font>
    <font>
      <b/>
      <u/>
      <sz val="12"/>
      <color theme="1"/>
      <name val="Arial Narrow"/>
      <family val="2"/>
    </font>
    <font>
      <sz val="11"/>
      <name val="Calibri"/>
      <family val="2"/>
      <scheme val="minor"/>
    </font>
    <font>
      <sz val="10"/>
      <name val="Arial"/>
      <family val="2"/>
    </font>
    <font>
      <sz val="9"/>
      <color rgb="FF777777"/>
      <name val="Arial"/>
      <family val="2"/>
    </font>
    <font>
      <u/>
      <sz val="11"/>
      <color theme="10"/>
      <name val="Calibri"/>
      <family val="2"/>
    </font>
    <font>
      <b/>
      <sz val="11"/>
      <color theme="1"/>
      <name val="Calibri"/>
      <family val="2"/>
      <scheme val="minor"/>
    </font>
    <font>
      <sz val="11"/>
      <color indexed="8"/>
      <name val="Calibri"/>
      <family val="2"/>
    </font>
    <font>
      <b/>
      <sz val="12"/>
      <color theme="1"/>
      <name val="Times New Roman"/>
      <family val="1"/>
    </font>
    <font>
      <sz val="12"/>
      <color theme="1"/>
      <name val="Times New Roman"/>
      <family val="1"/>
    </font>
    <font>
      <sz val="12"/>
      <name val="Book Antiqua"/>
      <family val="1"/>
    </font>
    <font>
      <sz val="12"/>
      <color theme="1"/>
      <name val="Calibri"/>
      <family val="2"/>
      <scheme val="minor"/>
    </font>
    <font>
      <b/>
      <sz val="12"/>
      <color indexed="8"/>
      <name val="Calibri"/>
      <family val="2"/>
    </font>
    <font>
      <sz val="8"/>
      <color indexed="16"/>
      <name val="Arial"/>
      <family val="2"/>
    </font>
    <font>
      <sz val="10"/>
      <color rgb="FF000000"/>
      <name val="Book Antiqua"/>
      <family val="1"/>
    </font>
    <font>
      <vertAlign val="superscript"/>
      <sz val="12"/>
      <name val="Times New Roman"/>
      <family val="1"/>
    </font>
    <font>
      <b/>
      <sz val="10"/>
      <color theme="1"/>
      <name val="Times New Roman"/>
      <family val="1"/>
    </font>
    <font>
      <sz val="12"/>
      <color theme="1"/>
      <name val="Book Antiqua"/>
      <family val="1"/>
    </font>
    <font>
      <b/>
      <sz val="11"/>
      <color theme="1"/>
      <name val="Times New Roman"/>
      <family val="1"/>
    </font>
    <font>
      <sz val="11"/>
      <color theme="1"/>
      <name val="Times New Roman"/>
      <family val="1"/>
    </font>
    <font>
      <sz val="9"/>
      <color indexed="16"/>
      <name val="Arial"/>
      <family val="2"/>
    </font>
    <font>
      <vertAlign val="superscript"/>
      <sz val="14"/>
      <name val="Arial Rounded MT Bold"/>
      <family val="2"/>
    </font>
    <font>
      <b/>
      <sz val="11"/>
      <color indexed="8"/>
      <name val="Calibri"/>
      <family val="2"/>
    </font>
    <font>
      <sz val="12"/>
      <name val="Calibri"/>
      <family val="2"/>
      <scheme val="minor"/>
    </font>
    <font>
      <sz val="12"/>
      <color theme="1"/>
      <name val="Arial Rounded MT Bold"/>
      <family val="2"/>
    </font>
    <font>
      <sz val="11"/>
      <color theme="1"/>
      <name val="Arial Rounded MT Bold"/>
      <family val="2"/>
    </font>
    <font>
      <sz val="11"/>
      <name val="Calibri"/>
      <family val="2"/>
    </font>
    <font>
      <sz val="10"/>
      <color indexed="16"/>
      <name val="Arial"/>
      <family val="2"/>
    </font>
    <font>
      <sz val="11"/>
      <color rgb="FF000000"/>
      <name val="Calibri"/>
      <family val="2"/>
      <charset val="1"/>
    </font>
    <font>
      <sz val="11"/>
      <color rgb="FF000000"/>
      <name val="Arial Narrow"/>
      <family val="2"/>
      <charset val="1"/>
    </font>
    <font>
      <sz val="10"/>
      <color theme="1"/>
      <name val="Calibri"/>
      <family val="2"/>
      <scheme val="minor"/>
    </font>
    <font>
      <b/>
      <sz val="12"/>
      <name val="Arial"/>
      <family val="2"/>
    </font>
  </fonts>
  <fills count="10">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8"/>
      </left>
      <right style="hair">
        <color indexed="8"/>
      </right>
      <top style="hair">
        <color indexed="8"/>
      </top>
      <bottom style="hair">
        <color indexed="8"/>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thin">
        <color indexed="64"/>
      </left>
      <right/>
      <top/>
      <bottom style="thin">
        <color indexed="64"/>
      </bottom>
      <diagonal/>
    </border>
  </borders>
  <cellStyleXfs count="5">
    <xf numFmtId="0" fontId="0" fillId="0" borderId="0"/>
    <xf numFmtId="0" fontId="19" fillId="0" borderId="0"/>
    <xf numFmtId="0" fontId="21" fillId="0" borderId="0" applyNumberFormat="0" applyFill="0" applyBorder="0" applyAlignment="0" applyProtection="0">
      <alignment vertical="top"/>
      <protection locked="0"/>
    </xf>
    <xf numFmtId="0" fontId="23" fillId="0" borderId="0"/>
    <xf numFmtId="0" fontId="44" fillId="0" borderId="0"/>
  </cellStyleXfs>
  <cellXfs count="227">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1" fontId="16" fillId="0" borderId="1" xfId="0" applyNumberFormat="1" applyFont="1" applyBorder="1" applyAlignment="1" applyProtection="1">
      <alignment horizontal="center"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17" fontId="1" fillId="0" borderId="6" xfId="0" applyNumberFormat="1"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17" fontId="6" fillId="0" borderId="1" xfId="0" quotePrefix="1" applyNumberFormat="1" applyFont="1" applyFill="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0" fillId="0" borderId="1" xfId="0" applyFill="1" applyBorder="1" applyAlignment="1" applyProtection="1">
      <alignment horizontal="left" vertical="top" wrapText="1"/>
      <protection locked="0"/>
    </xf>
    <xf numFmtId="0" fontId="0" fillId="0" borderId="0" xfId="0"/>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0" fillId="0" borderId="1" xfId="0" applyFill="1" applyBorder="1" applyAlignment="1" applyProtection="1">
      <alignment horizontal="center" vertical="top" wrapText="1"/>
      <protection locked="0"/>
    </xf>
    <xf numFmtId="0" fontId="18" fillId="0" borderId="1" xfId="0" applyFont="1" applyFill="1" applyBorder="1" applyProtection="1">
      <protection locked="0"/>
    </xf>
    <xf numFmtId="0" fontId="3" fillId="0" borderId="1" xfId="0" applyFont="1" applyBorder="1" applyAlignment="1" applyProtection="1">
      <alignment horizontal="center" vertical="center" wrapText="1"/>
      <protection locked="0"/>
    </xf>
    <xf numFmtId="0" fontId="3" fillId="0" borderId="0" xfId="0" applyFont="1" applyAlignment="1">
      <alignment horizontal="center"/>
    </xf>
    <xf numFmtId="17" fontId="6" fillId="0" borderId="1" xfId="0" quotePrefix="1" applyNumberFormat="1" applyFont="1" applyFill="1" applyBorder="1" applyAlignment="1" applyProtection="1">
      <alignment horizontal="left" vertical="center" wrapText="1"/>
      <protection locked="0"/>
    </xf>
    <xf numFmtId="0" fontId="1" fillId="3" borderId="1" xfId="0" applyFont="1" applyFill="1" applyBorder="1" applyAlignment="1">
      <alignment horizontal="left" vertical="center"/>
    </xf>
    <xf numFmtId="0" fontId="1" fillId="0" borderId="1" xfId="0" applyFont="1" applyBorder="1" applyAlignment="1">
      <alignment horizontal="left" vertical="center"/>
    </xf>
    <xf numFmtId="0" fontId="3" fillId="0" borderId="0" xfId="0" applyFont="1" applyAlignment="1">
      <alignment horizontal="left"/>
    </xf>
    <xf numFmtId="0" fontId="18" fillId="0" borderId="1" xfId="0" applyFont="1" applyFill="1" applyBorder="1" applyAlignment="1" applyProtection="1">
      <alignment horizontal="center"/>
      <protection locked="0"/>
    </xf>
    <xf numFmtId="0" fontId="0" fillId="0" borderId="1" xfId="0" applyFill="1" applyBorder="1" applyAlignment="1" applyProtection="1">
      <alignment horizontal="center"/>
      <protection locked="0"/>
    </xf>
    <xf numFmtId="0" fontId="0" fillId="0" borderId="1" xfId="0" applyFill="1" applyBorder="1" applyProtection="1">
      <protection locked="0"/>
    </xf>
    <xf numFmtId="0" fontId="20" fillId="0" borderId="0" xfId="0" applyFont="1"/>
    <xf numFmtId="0" fontId="3" fillId="0" borderId="1" xfId="0" applyFont="1" applyFill="1" applyBorder="1" applyAlignment="1" applyProtection="1">
      <alignment horizontal="left" vertical="center" wrapText="1"/>
      <protection locked="0"/>
    </xf>
    <xf numFmtId="0" fontId="28" fillId="0" borderId="1" xfId="3"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23" fillId="0" borderId="1" xfId="3" applyFont="1" applyFill="1" applyBorder="1" applyAlignment="1" applyProtection="1">
      <alignment horizontal="center" vertical="center"/>
      <protection locked="0"/>
    </xf>
    <xf numFmtId="0" fontId="24" fillId="0" borderId="1" xfId="0" applyFont="1" applyFill="1" applyBorder="1" applyAlignment="1" applyProtection="1">
      <alignment vertical="top" wrapText="1"/>
      <protection locked="0"/>
    </xf>
    <xf numFmtId="0" fontId="25" fillId="0" borderId="1" xfId="0" applyFont="1" applyFill="1" applyBorder="1" applyAlignment="1" applyProtection="1">
      <alignment vertical="top" wrapText="1"/>
      <protection locked="0"/>
    </xf>
    <xf numFmtId="0" fontId="39" fillId="0" borderId="1" xfId="0" applyFont="1" applyFill="1" applyBorder="1" applyProtection="1">
      <protection locked="0"/>
    </xf>
    <xf numFmtId="0" fontId="27" fillId="0" borderId="1" xfId="0" applyFont="1" applyFill="1" applyBorder="1" applyProtection="1">
      <protection locked="0"/>
    </xf>
    <xf numFmtId="0" fontId="0" fillId="0" borderId="1" xfId="0" applyFont="1" applyFill="1" applyBorder="1" applyProtection="1">
      <protection locked="0"/>
    </xf>
    <xf numFmtId="0" fontId="26" fillId="0" borderId="1" xfId="0" applyFont="1" applyFill="1" applyBorder="1" applyProtection="1">
      <protection locked="0"/>
    </xf>
    <xf numFmtId="0" fontId="27" fillId="0" borderId="2" xfId="0" applyFont="1" applyFill="1" applyBorder="1" applyProtection="1">
      <protection locked="0"/>
    </xf>
    <xf numFmtId="164" fontId="3" fillId="0" borderId="1" xfId="0" applyNumberFormat="1" applyFont="1" applyFill="1" applyBorder="1" applyAlignment="1" applyProtection="1">
      <alignment horizontal="left" vertical="center" wrapText="1"/>
      <protection locked="0"/>
    </xf>
    <xf numFmtId="0" fontId="28" fillId="0" borderId="1" xfId="3" applyFont="1" applyFill="1" applyBorder="1" applyAlignment="1" applyProtection="1">
      <alignment horizontal="center" vertical="center"/>
      <protection locked="0"/>
    </xf>
    <xf numFmtId="0" fontId="29" fillId="0" borderId="1" xfId="0" applyFont="1" applyFill="1" applyBorder="1" applyAlignment="1" applyProtection="1">
      <alignment horizontal="left" wrapText="1"/>
      <protection locked="0"/>
    </xf>
    <xf numFmtId="0" fontId="23" fillId="0" borderId="11" xfId="3" applyFont="1" applyFill="1" applyBorder="1" applyProtection="1">
      <protection locked="0"/>
    </xf>
    <xf numFmtId="0" fontId="23" fillId="0" borderId="11" xfId="3" applyFill="1" applyBorder="1" applyAlignment="1" applyProtection="1">
      <alignment horizontal="center"/>
      <protection locked="0"/>
    </xf>
    <xf numFmtId="0" fontId="30" fillId="0" borderId="1" xfId="0" applyFont="1" applyFill="1" applyBorder="1" applyAlignment="1" applyProtection="1">
      <alignment horizontal="left"/>
      <protection locked="0"/>
    </xf>
    <xf numFmtId="0" fontId="30" fillId="0" borderId="1" xfId="0" applyFont="1" applyFill="1" applyBorder="1" applyProtection="1">
      <protection locked="0"/>
    </xf>
    <xf numFmtId="0" fontId="31" fillId="0" borderId="2" xfId="0" applyFont="1" applyFill="1" applyBorder="1" applyProtection="1">
      <protection locked="0"/>
    </xf>
    <xf numFmtId="0" fontId="32" fillId="0" borderId="1" xfId="0" applyFont="1" applyFill="1" applyBorder="1" applyAlignment="1" applyProtection="1">
      <alignment vertical="top" wrapText="1"/>
      <protection locked="0"/>
    </xf>
    <xf numFmtId="0" fontId="0" fillId="0" borderId="2" xfId="0" applyFont="1" applyFill="1" applyBorder="1" applyAlignment="1" applyProtection="1">
      <alignment vertical="center"/>
      <protection locked="0"/>
    </xf>
    <xf numFmtId="0" fontId="33" fillId="0" borderId="1" xfId="0" applyFont="1" applyFill="1" applyBorder="1" applyAlignment="1" applyProtection="1">
      <alignment horizontal="left"/>
      <protection locked="0"/>
    </xf>
    <xf numFmtId="0" fontId="34" fillId="0" borderId="1" xfId="0" applyFont="1" applyFill="1" applyBorder="1" applyAlignment="1" applyProtection="1">
      <alignment vertical="top" wrapText="1"/>
      <protection locked="0"/>
    </xf>
    <xf numFmtId="0" fontId="35" fillId="0" borderId="1" xfId="0" applyFont="1" applyFill="1" applyBorder="1" applyProtection="1">
      <protection locked="0"/>
    </xf>
    <xf numFmtId="0" fontId="26" fillId="0" borderId="1" xfId="0" applyFont="1" applyFill="1" applyBorder="1" applyAlignment="1" applyProtection="1">
      <alignment horizontal="left"/>
      <protection locked="0"/>
    </xf>
    <xf numFmtId="165" fontId="27" fillId="0" borderId="2" xfId="0" applyNumberFormat="1" applyFont="1" applyFill="1" applyBorder="1" applyProtection="1">
      <protection locked="0"/>
    </xf>
    <xf numFmtId="0" fontId="23" fillId="0" borderId="1" xfId="3" applyFont="1" applyFill="1" applyBorder="1" applyAlignment="1" applyProtection="1">
      <alignment horizontal="center" vertical="center" wrapText="1"/>
      <protection locked="0"/>
    </xf>
    <xf numFmtId="0" fontId="0" fillId="0" borderId="0" xfId="0" applyFill="1" applyProtection="1">
      <protection locked="0"/>
    </xf>
    <xf numFmtId="0" fontId="36" fillId="0" borderId="12" xfId="0" applyFont="1" applyFill="1" applyBorder="1" applyAlignment="1" applyProtection="1">
      <alignment horizontal="center" wrapText="1"/>
      <protection locked="0"/>
    </xf>
    <xf numFmtId="0" fontId="37" fillId="0" borderId="1" xfId="0" applyFont="1" applyFill="1" applyBorder="1" applyAlignment="1" applyProtection="1">
      <alignment horizontal="left"/>
      <protection locked="0"/>
    </xf>
    <xf numFmtId="0" fontId="38" fillId="0" borderId="11" xfId="3" applyFont="1" applyFill="1" applyBorder="1" applyProtection="1">
      <protection locked="0"/>
    </xf>
    <xf numFmtId="0" fontId="0" fillId="0" borderId="0" xfId="0" applyFont="1" applyFill="1" applyProtection="1">
      <protection locked="0"/>
    </xf>
    <xf numFmtId="0" fontId="22" fillId="0" borderId="0" xfId="0" applyFont="1" applyFill="1" applyProtection="1">
      <protection locked="0"/>
    </xf>
    <xf numFmtId="0" fontId="23" fillId="0" borderId="1" xfId="3" applyFont="1" applyFill="1" applyBorder="1" applyAlignment="1" applyProtection="1">
      <alignment horizontal="left" vertical="center"/>
      <protection locked="0"/>
    </xf>
    <xf numFmtId="0" fontId="27" fillId="0" borderId="2" xfId="0" applyFont="1" applyFill="1" applyBorder="1" applyAlignment="1" applyProtection="1">
      <alignment vertical="center"/>
      <protection locked="0"/>
    </xf>
    <xf numFmtId="0" fontId="0" fillId="0" borderId="13" xfId="0" applyFill="1" applyBorder="1" applyProtection="1">
      <protection locked="0"/>
    </xf>
    <xf numFmtId="49" fontId="3" fillId="0" borderId="1" xfId="0" applyNumberFormat="1" applyFont="1" applyFill="1" applyBorder="1" applyAlignment="1" applyProtection="1">
      <alignment horizontal="left" vertical="center" wrapText="1"/>
      <protection locked="0"/>
    </xf>
    <xf numFmtId="0" fontId="31" fillId="0" borderId="1" xfId="0" applyFont="1" applyFill="1" applyBorder="1" applyAlignment="1" applyProtection="1">
      <alignment horizontal="left"/>
      <protection locked="0"/>
    </xf>
    <xf numFmtId="0" fontId="40" fillId="0" borderId="2" xfId="0" applyFont="1" applyFill="1" applyBorder="1" applyAlignment="1" applyProtection="1">
      <alignment vertical="center"/>
      <protection locked="0"/>
    </xf>
    <xf numFmtId="0" fontId="0" fillId="0" borderId="1" xfId="0" applyFill="1" applyBorder="1" applyAlignment="1" applyProtection="1">
      <protection locked="0"/>
    </xf>
    <xf numFmtId="0" fontId="23" fillId="0" borderId="14" xfId="3" applyFont="1" applyFill="1" applyBorder="1" applyProtection="1">
      <protection locked="0"/>
    </xf>
    <xf numFmtId="0" fontId="23" fillId="0" borderId="14" xfId="3" applyFill="1" applyBorder="1" applyAlignment="1" applyProtection="1">
      <alignment horizontal="center"/>
      <protection locked="0"/>
    </xf>
    <xf numFmtId="0" fontId="3" fillId="0" borderId="1" xfId="0" applyFont="1" applyFill="1" applyBorder="1" applyAlignment="1" applyProtection="1">
      <alignment horizontal="center" vertical="center" wrapText="1"/>
      <protection locked="0"/>
    </xf>
    <xf numFmtId="0" fontId="23" fillId="0" borderId="1" xfId="3" applyFont="1" applyFill="1" applyBorder="1" applyProtection="1">
      <protection locked="0"/>
    </xf>
    <xf numFmtId="0" fontId="23" fillId="0" borderId="1" xfId="3" applyFill="1" applyBorder="1" applyAlignment="1" applyProtection="1">
      <alignment horizontal="center"/>
      <protection locked="0"/>
    </xf>
    <xf numFmtId="0" fontId="23" fillId="0" borderId="15" xfId="3" applyFont="1" applyFill="1" applyBorder="1" applyProtection="1">
      <protection locked="0"/>
    </xf>
    <xf numFmtId="0" fontId="23" fillId="0" borderId="15" xfId="3" applyFill="1" applyBorder="1" applyAlignment="1" applyProtection="1">
      <alignment horizontal="center"/>
      <protection locked="0"/>
    </xf>
    <xf numFmtId="0" fontId="28" fillId="0" borderId="1" xfId="3" applyFont="1" applyFill="1" applyBorder="1" applyAlignment="1" applyProtection="1">
      <alignment horizontal="center" vertical="center" wrapText="1"/>
      <protection locked="0"/>
    </xf>
    <xf numFmtId="0" fontId="41" fillId="0" borderId="2" xfId="0" applyFont="1" applyFill="1" applyBorder="1" applyAlignment="1" applyProtection="1">
      <alignment vertical="center"/>
      <protection locked="0"/>
    </xf>
    <xf numFmtId="0" fontId="28" fillId="0" borderId="1" xfId="3" applyFont="1" applyFill="1" applyBorder="1" applyAlignment="1" applyProtection="1">
      <alignment wrapText="1"/>
      <protection locked="0"/>
    </xf>
    <xf numFmtId="0" fontId="0" fillId="0" borderId="1" xfId="0" applyFont="1" applyFill="1" applyBorder="1" applyAlignment="1" applyProtection="1">
      <alignment vertical="center"/>
      <protection locked="0"/>
    </xf>
    <xf numFmtId="0" fontId="36" fillId="0" borderId="1" xfId="0" applyFont="1" applyFill="1" applyBorder="1" applyAlignment="1" applyProtection="1">
      <alignment horizontal="center" wrapText="1"/>
      <protection locked="0"/>
    </xf>
    <xf numFmtId="0" fontId="23" fillId="0" borderId="1" xfId="3" applyFill="1" applyBorder="1" applyProtection="1">
      <protection locked="0"/>
    </xf>
    <xf numFmtId="0" fontId="42" fillId="0" borderId="1" xfId="3" applyFont="1" applyFill="1" applyBorder="1" applyProtection="1">
      <protection locked="0"/>
    </xf>
    <xf numFmtId="0" fontId="22" fillId="0" borderId="1" xfId="0" applyFont="1" applyFill="1" applyBorder="1" applyProtection="1">
      <protection locked="0"/>
    </xf>
    <xf numFmtId="0" fontId="29" fillId="0" borderId="1" xfId="0" applyFont="1" applyFill="1" applyBorder="1" applyAlignment="1" applyProtection="1">
      <alignment horizontal="center" wrapText="1"/>
      <protection locked="0"/>
    </xf>
    <xf numFmtId="0" fontId="0" fillId="0" borderId="1" xfId="0" applyFont="1" applyFill="1" applyBorder="1" applyAlignment="1" applyProtection="1">
      <alignment horizontal="center"/>
      <protection locked="0"/>
    </xf>
    <xf numFmtId="0" fontId="25" fillId="0" borderId="13" xfId="0" applyFont="1" applyFill="1" applyBorder="1" applyAlignment="1" applyProtection="1">
      <alignment vertical="top" wrapText="1"/>
      <protection locked="0"/>
    </xf>
    <xf numFmtId="0" fontId="24" fillId="0" borderId="13" xfId="0" applyFont="1" applyFill="1" applyBorder="1" applyAlignment="1" applyProtection="1">
      <alignment vertical="top" wrapText="1"/>
      <protection locked="0"/>
    </xf>
    <xf numFmtId="0" fontId="0" fillId="0" borderId="0" xfId="0" applyFill="1" applyBorder="1" applyProtection="1">
      <protection locked="0"/>
    </xf>
    <xf numFmtId="0" fontId="29" fillId="0" borderId="0" xfId="0" applyFont="1" applyFill="1" applyBorder="1" applyAlignment="1" applyProtection="1">
      <alignment horizontal="left" wrapText="1"/>
      <protection locked="0"/>
    </xf>
    <xf numFmtId="0" fontId="3" fillId="0" borderId="2" xfId="0" applyFont="1" applyFill="1" applyBorder="1" applyAlignment="1" applyProtection="1">
      <alignment horizontal="left" vertical="center" wrapText="1"/>
      <protection locked="0"/>
    </xf>
    <xf numFmtId="0" fontId="25" fillId="0" borderId="0" xfId="0" applyFont="1" applyFill="1" applyBorder="1" applyAlignment="1" applyProtection="1">
      <alignment vertical="top" wrapText="1"/>
      <protection locked="0"/>
    </xf>
    <xf numFmtId="0" fontId="24" fillId="0" borderId="0" xfId="0" applyFont="1" applyFill="1" applyBorder="1" applyAlignment="1" applyProtection="1">
      <alignment vertical="top" wrapText="1"/>
      <protection locked="0"/>
    </xf>
    <xf numFmtId="0" fontId="23" fillId="0" borderId="0" xfId="3" applyFill="1" applyBorder="1" applyAlignment="1" applyProtection="1">
      <alignment horizontal="center"/>
      <protection locked="0"/>
    </xf>
    <xf numFmtId="0" fontId="43" fillId="0" borderId="1" xfId="0" applyFont="1" applyFill="1" applyBorder="1" applyAlignment="1" applyProtection="1">
      <alignment horizontal="left" wrapText="1"/>
      <protection locked="0"/>
    </xf>
    <xf numFmtId="0" fontId="45" fillId="0" borderId="1" xfId="4" applyFont="1" applyFill="1" applyBorder="1" applyAlignment="1" applyProtection="1">
      <alignment horizontal="center" vertical="center" wrapText="1"/>
      <protection locked="0"/>
    </xf>
    <xf numFmtId="0" fontId="45" fillId="0" borderId="1" xfId="4" applyFont="1" applyFill="1" applyBorder="1" applyAlignment="1" applyProtection="1">
      <alignment horizontal="center" vertical="center"/>
      <protection locked="0"/>
    </xf>
    <xf numFmtId="0" fontId="44" fillId="0" borderId="1" xfId="4" applyFont="1" applyFill="1" applyBorder="1" applyAlignment="1" applyProtection="1">
      <alignment horizontal="center" vertical="center"/>
      <protection locked="0"/>
    </xf>
    <xf numFmtId="0" fontId="46" fillId="0" borderId="1" xfId="0" applyFont="1" applyFill="1" applyBorder="1" applyProtection="1">
      <protection locked="0"/>
    </xf>
    <xf numFmtId="1" fontId="45" fillId="0" borderId="1" xfId="4" applyNumberFormat="1" applyFont="1" applyFill="1" applyBorder="1" applyAlignment="1" applyProtection="1">
      <alignment horizontal="center" vertical="center" wrapText="1"/>
      <protection locked="0"/>
    </xf>
    <xf numFmtId="0" fontId="45" fillId="0" borderId="1" xfId="4" applyFont="1" applyFill="1" applyBorder="1" applyAlignment="1" applyProtection="1">
      <alignment vertical="center" wrapText="1"/>
      <protection locked="0"/>
    </xf>
    <xf numFmtId="0" fontId="47" fillId="0" borderId="1" xfId="0" applyFont="1" applyFill="1" applyBorder="1" applyAlignment="1" applyProtection="1">
      <alignment horizontal="center"/>
      <protection locked="0"/>
    </xf>
    <xf numFmtId="0" fontId="45" fillId="0" borderId="1" xfId="4" applyFont="1" applyFill="1" applyBorder="1" applyAlignment="1" applyProtection="1">
      <alignment horizontal="left" vertical="center" wrapText="1"/>
      <protection locked="0"/>
    </xf>
    <xf numFmtId="0" fontId="2" fillId="0" borderId="7"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protection locked="0"/>
    </xf>
    <xf numFmtId="0" fontId="2" fillId="0" borderId="7"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1"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0" xfId="0" applyFont="1" applyFill="1" applyBorder="1" applyAlignment="1">
      <alignment horizontal="center" vertical="center" wrapText="1"/>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21" fillId="0" borderId="1" xfId="2" applyFill="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1" xfId="0" applyFont="1" applyFill="1" applyBorder="1" applyAlignment="1">
      <alignment horizontal="left"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7" fillId="0" borderId="3" xfId="0" applyFont="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xf>
    <xf numFmtId="17" fontId="3" fillId="9" borderId="7" xfId="0" applyNumberFormat="1" applyFont="1" applyFill="1" applyBorder="1" applyAlignment="1" applyProtection="1">
      <alignment horizontal="center" vertical="center"/>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5">
    <cellStyle name="Excel Built-in Normal" xfId="3"/>
    <cellStyle name="Hyperlink" xfId="2" builtinId="8"/>
    <cellStyle name="Normal" xfId="0" builtinId="0"/>
    <cellStyle name="Normal 2" xfId="1"/>
    <cellStyle name="TableStyleLight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pa.dhekiajuli.sonitpur@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A16" sqref="A16:M16"/>
    </sheetView>
  </sheetViews>
  <sheetFormatPr defaultColWidth="9.140625" defaultRowHeight="16.5"/>
  <cols>
    <col min="1" max="1" width="6" style="1" customWidth="1"/>
    <col min="2" max="2" width="21.85546875" style="1" customWidth="1"/>
    <col min="3" max="3" width="13.42578125" style="1" bestFit="1" customWidth="1"/>
    <col min="4" max="4" width="14.7109375" style="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4.140625" style="1" customWidth="1"/>
    <col min="13" max="13" width="19.5703125" style="1" customWidth="1"/>
    <col min="14" max="16384" width="9.140625" style="1"/>
  </cols>
  <sheetData>
    <row r="1" spans="1:14" ht="60" customHeight="1">
      <c r="A1" s="174" t="s">
        <v>85</v>
      </c>
      <c r="B1" s="174"/>
      <c r="C1" s="174"/>
      <c r="D1" s="174"/>
      <c r="E1" s="174"/>
      <c r="F1" s="174"/>
      <c r="G1" s="174"/>
      <c r="H1" s="174"/>
      <c r="I1" s="174"/>
      <c r="J1" s="174"/>
      <c r="K1" s="174"/>
      <c r="L1" s="174"/>
      <c r="M1" s="174"/>
    </row>
    <row r="2" spans="1:14">
      <c r="A2" s="175" t="s">
        <v>0</v>
      </c>
      <c r="B2" s="175"/>
      <c r="C2" s="177" t="s">
        <v>84</v>
      </c>
      <c r="D2" s="178"/>
      <c r="E2" s="2" t="s">
        <v>1</v>
      </c>
      <c r="F2" s="189" t="s">
        <v>83</v>
      </c>
      <c r="G2" s="189"/>
      <c r="H2" s="189"/>
      <c r="I2" s="189"/>
      <c r="J2" s="189"/>
      <c r="K2" s="187" t="s">
        <v>28</v>
      </c>
      <c r="L2" s="187"/>
      <c r="M2" s="33" t="s">
        <v>87</v>
      </c>
    </row>
    <row r="3" spans="1:14" ht="7.5" customHeight="1">
      <c r="A3" s="153"/>
      <c r="B3" s="153"/>
      <c r="C3" s="153"/>
      <c r="D3" s="153"/>
      <c r="E3" s="153"/>
      <c r="F3" s="152"/>
      <c r="G3" s="152"/>
      <c r="H3" s="152"/>
      <c r="I3" s="152"/>
      <c r="J3" s="152"/>
      <c r="K3" s="154"/>
      <c r="L3" s="154"/>
      <c r="M3" s="154"/>
    </row>
    <row r="4" spans="1:14">
      <c r="A4" s="183" t="s">
        <v>2</v>
      </c>
      <c r="B4" s="184"/>
      <c r="C4" s="184"/>
      <c r="D4" s="184"/>
      <c r="E4" s="185"/>
      <c r="F4" s="152"/>
      <c r="G4" s="152"/>
      <c r="H4" s="152"/>
      <c r="I4" s="155" t="s">
        <v>64</v>
      </c>
      <c r="J4" s="155"/>
      <c r="K4" s="155"/>
      <c r="L4" s="155"/>
      <c r="M4" s="155"/>
    </row>
    <row r="5" spans="1:14" ht="18.75" customHeight="1">
      <c r="A5" s="150" t="s">
        <v>4</v>
      </c>
      <c r="B5" s="150"/>
      <c r="C5" s="167" t="s">
        <v>88</v>
      </c>
      <c r="D5" s="186"/>
      <c r="E5" s="168"/>
      <c r="F5" s="152"/>
      <c r="G5" s="152"/>
      <c r="H5" s="152"/>
      <c r="I5" s="179" t="s">
        <v>5</v>
      </c>
      <c r="J5" s="179"/>
      <c r="K5" s="180" t="s">
        <v>89</v>
      </c>
      <c r="L5" s="182"/>
      <c r="M5" s="181"/>
    </row>
    <row r="6" spans="1:14" ht="18.75" customHeight="1">
      <c r="A6" s="151" t="s">
        <v>22</v>
      </c>
      <c r="B6" s="151"/>
      <c r="C6" s="34"/>
      <c r="D6" s="176">
        <v>94010525621</v>
      </c>
      <c r="E6" s="176"/>
      <c r="F6" s="152"/>
      <c r="G6" s="152"/>
      <c r="H6" s="152"/>
      <c r="I6" s="151" t="s">
        <v>22</v>
      </c>
      <c r="J6" s="151"/>
      <c r="K6" s="180">
        <v>9435089409</v>
      </c>
      <c r="L6" s="181"/>
      <c r="M6" s="35">
        <v>9854052234</v>
      </c>
    </row>
    <row r="7" spans="1:14">
      <c r="A7" s="149" t="s">
        <v>3</v>
      </c>
      <c r="B7" s="149"/>
      <c r="C7" s="149"/>
      <c r="D7" s="149"/>
      <c r="E7" s="149"/>
      <c r="F7" s="149"/>
      <c r="G7" s="149"/>
      <c r="H7" s="149"/>
      <c r="I7" s="149"/>
      <c r="J7" s="149"/>
      <c r="K7" s="149"/>
      <c r="L7" s="149"/>
      <c r="M7" s="149"/>
    </row>
    <row r="8" spans="1:14">
      <c r="A8" s="195" t="s">
        <v>25</v>
      </c>
      <c r="B8" s="196"/>
      <c r="C8" s="197"/>
      <c r="D8" s="3" t="s">
        <v>24</v>
      </c>
      <c r="E8" s="36"/>
      <c r="F8" s="159"/>
      <c r="G8" s="160"/>
      <c r="H8" s="160"/>
      <c r="I8" s="195" t="s">
        <v>26</v>
      </c>
      <c r="J8" s="196"/>
      <c r="K8" s="197"/>
      <c r="L8" s="3" t="s">
        <v>24</v>
      </c>
      <c r="M8" s="36"/>
    </row>
    <row r="9" spans="1:14">
      <c r="A9" s="164" t="s">
        <v>30</v>
      </c>
      <c r="B9" s="165"/>
      <c r="C9" s="6" t="s">
        <v>6</v>
      </c>
      <c r="D9" s="9" t="s">
        <v>12</v>
      </c>
      <c r="E9" s="5" t="s">
        <v>15</v>
      </c>
      <c r="F9" s="161"/>
      <c r="G9" s="162"/>
      <c r="H9" s="162"/>
      <c r="I9" s="164" t="s">
        <v>30</v>
      </c>
      <c r="J9" s="165"/>
      <c r="K9" s="6" t="s">
        <v>6</v>
      </c>
      <c r="L9" s="9" t="s">
        <v>12</v>
      </c>
      <c r="M9" s="5" t="s">
        <v>15</v>
      </c>
    </row>
    <row r="10" spans="1:14">
      <c r="A10" s="166" t="s">
        <v>90</v>
      </c>
      <c r="B10" s="166"/>
      <c r="C10" s="4" t="s">
        <v>18</v>
      </c>
      <c r="D10" s="34">
        <v>9854139618</v>
      </c>
      <c r="E10" s="67" t="s">
        <v>94</v>
      </c>
      <c r="F10" s="161"/>
      <c r="G10" s="162"/>
      <c r="H10" s="162"/>
      <c r="I10" s="166" t="s">
        <v>96</v>
      </c>
      <c r="J10" s="166"/>
      <c r="K10" s="4" t="s">
        <v>18</v>
      </c>
      <c r="L10" s="34">
        <v>9707554889</v>
      </c>
      <c r="M10" s="67" t="s">
        <v>94</v>
      </c>
    </row>
    <row r="11" spans="1:14">
      <c r="A11" s="166" t="s">
        <v>91</v>
      </c>
      <c r="B11" s="166"/>
      <c r="C11" s="4" t="s">
        <v>19</v>
      </c>
      <c r="D11" s="34">
        <v>9739860662</v>
      </c>
      <c r="E11" s="67" t="s">
        <v>94</v>
      </c>
      <c r="F11" s="161"/>
      <c r="G11" s="162"/>
      <c r="H11" s="162"/>
      <c r="I11" s="167" t="s">
        <v>97</v>
      </c>
      <c r="J11" s="168"/>
      <c r="K11" s="4" t="s">
        <v>20</v>
      </c>
      <c r="L11" s="34">
        <v>9707873103</v>
      </c>
      <c r="M11" s="67" t="s">
        <v>94</v>
      </c>
    </row>
    <row r="12" spans="1:14">
      <c r="A12" s="166" t="s">
        <v>92</v>
      </c>
      <c r="B12" s="166"/>
      <c r="C12" s="4" t="s">
        <v>20</v>
      </c>
      <c r="D12" s="34">
        <v>7576097338</v>
      </c>
      <c r="E12" s="67" t="s">
        <v>94</v>
      </c>
      <c r="F12" s="161"/>
      <c r="G12" s="162"/>
      <c r="H12" s="162"/>
      <c r="I12" s="169" t="s">
        <v>98</v>
      </c>
      <c r="J12" s="170"/>
      <c r="K12" s="4" t="s">
        <v>21</v>
      </c>
      <c r="L12" s="34">
        <v>9706336167</v>
      </c>
      <c r="M12" s="67" t="s">
        <v>94</v>
      </c>
    </row>
    <row r="13" spans="1:14">
      <c r="A13" s="166" t="s">
        <v>93</v>
      </c>
      <c r="B13" s="166"/>
      <c r="C13" s="4" t="s">
        <v>21</v>
      </c>
      <c r="D13" s="34">
        <v>7002835480</v>
      </c>
      <c r="E13" s="67" t="s">
        <v>94</v>
      </c>
      <c r="F13" s="161"/>
      <c r="G13" s="162"/>
      <c r="H13" s="162"/>
      <c r="I13" s="169"/>
      <c r="J13" s="170"/>
      <c r="K13" s="4"/>
      <c r="L13" s="34"/>
      <c r="M13" s="35"/>
    </row>
    <row r="14" spans="1:14">
      <c r="A14" s="171" t="s">
        <v>23</v>
      </c>
      <c r="B14" s="172"/>
      <c r="C14" s="173"/>
      <c r="D14" s="193" t="s">
        <v>95</v>
      </c>
      <c r="E14" s="194"/>
      <c r="F14" s="161"/>
      <c r="G14" s="162"/>
      <c r="H14" s="162"/>
      <c r="I14" s="163"/>
      <c r="J14" s="163"/>
      <c r="K14" s="163"/>
      <c r="L14" s="163"/>
      <c r="M14" s="163"/>
      <c r="N14" s="8"/>
    </row>
    <row r="15" spans="1:14">
      <c r="A15" s="158"/>
      <c r="B15" s="158"/>
      <c r="C15" s="158"/>
      <c r="D15" s="158"/>
      <c r="E15" s="158"/>
      <c r="F15" s="158"/>
      <c r="G15" s="158"/>
      <c r="H15" s="158"/>
      <c r="I15" s="158"/>
      <c r="J15" s="158"/>
      <c r="K15" s="158"/>
      <c r="L15" s="158"/>
      <c r="M15" s="158"/>
    </row>
    <row r="16" spans="1:14">
      <c r="A16" s="157" t="s">
        <v>48</v>
      </c>
      <c r="B16" s="157"/>
      <c r="C16" s="157"/>
      <c r="D16" s="157"/>
      <c r="E16" s="157"/>
      <c r="F16" s="157"/>
      <c r="G16" s="157"/>
      <c r="H16" s="157"/>
      <c r="I16" s="157"/>
      <c r="J16" s="157"/>
      <c r="K16" s="157"/>
      <c r="L16" s="157"/>
      <c r="M16" s="157"/>
    </row>
    <row r="17" spans="1:13" ht="32.25" customHeight="1">
      <c r="A17" s="191" t="s">
        <v>60</v>
      </c>
      <c r="B17" s="191"/>
      <c r="C17" s="191"/>
      <c r="D17" s="191"/>
      <c r="E17" s="191"/>
      <c r="F17" s="191"/>
      <c r="G17" s="191"/>
      <c r="H17" s="191"/>
      <c r="I17" s="191"/>
      <c r="J17" s="191"/>
      <c r="K17" s="191"/>
      <c r="L17" s="191"/>
      <c r="M17" s="191"/>
    </row>
    <row r="18" spans="1:13">
      <c r="A18" s="156" t="s">
        <v>61</v>
      </c>
      <c r="B18" s="156"/>
      <c r="C18" s="156"/>
      <c r="D18" s="156"/>
      <c r="E18" s="156"/>
      <c r="F18" s="156"/>
      <c r="G18" s="156"/>
      <c r="H18" s="156"/>
      <c r="I18" s="156"/>
      <c r="J18" s="156"/>
      <c r="K18" s="156"/>
      <c r="L18" s="156"/>
      <c r="M18" s="156"/>
    </row>
    <row r="19" spans="1:13">
      <c r="A19" s="156" t="s">
        <v>49</v>
      </c>
      <c r="B19" s="156"/>
      <c r="C19" s="156"/>
      <c r="D19" s="156"/>
      <c r="E19" s="156"/>
      <c r="F19" s="156"/>
      <c r="G19" s="156"/>
      <c r="H19" s="156"/>
      <c r="I19" s="156"/>
      <c r="J19" s="156"/>
      <c r="K19" s="156"/>
      <c r="L19" s="156"/>
      <c r="M19" s="156"/>
    </row>
    <row r="20" spans="1:13">
      <c r="A20" s="156" t="s">
        <v>43</v>
      </c>
      <c r="B20" s="156"/>
      <c r="C20" s="156"/>
      <c r="D20" s="156"/>
      <c r="E20" s="156"/>
      <c r="F20" s="156"/>
      <c r="G20" s="156"/>
      <c r="H20" s="156"/>
      <c r="I20" s="156"/>
      <c r="J20" s="156"/>
      <c r="K20" s="156"/>
      <c r="L20" s="156"/>
      <c r="M20" s="156"/>
    </row>
    <row r="21" spans="1:13">
      <c r="A21" s="156" t="s">
        <v>50</v>
      </c>
      <c r="B21" s="156"/>
      <c r="C21" s="156"/>
      <c r="D21" s="156"/>
      <c r="E21" s="156"/>
      <c r="F21" s="156"/>
      <c r="G21" s="156"/>
      <c r="H21" s="156"/>
      <c r="I21" s="156"/>
      <c r="J21" s="156"/>
      <c r="K21" s="156"/>
      <c r="L21" s="156"/>
      <c r="M21" s="156"/>
    </row>
    <row r="22" spans="1:13">
      <c r="A22" s="156" t="s">
        <v>44</v>
      </c>
      <c r="B22" s="156"/>
      <c r="C22" s="156"/>
      <c r="D22" s="156"/>
      <c r="E22" s="156"/>
      <c r="F22" s="156"/>
      <c r="G22" s="156"/>
      <c r="H22" s="156"/>
      <c r="I22" s="156"/>
      <c r="J22" s="156"/>
      <c r="K22" s="156"/>
      <c r="L22" s="156"/>
      <c r="M22" s="156"/>
    </row>
    <row r="23" spans="1:13">
      <c r="A23" s="192" t="s">
        <v>53</v>
      </c>
      <c r="B23" s="192"/>
      <c r="C23" s="192"/>
      <c r="D23" s="192"/>
      <c r="E23" s="192"/>
      <c r="F23" s="192"/>
      <c r="G23" s="192"/>
      <c r="H23" s="192"/>
      <c r="I23" s="192"/>
      <c r="J23" s="192"/>
      <c r="K23" s="192"/>
      <c r="L23" s="192"/>
      <c r="M23" s="192"/>
    </row>
    <row r="24" spans="1:13">
      <c r="A24" s="156" t="s">
        <v>45</v>
      </c>
      <c r="B24" s="156"/>
      <c r="C24" s="156"/>
      <c r="D24" s="156"/>
      <c r="E24" s="156"/>
      <c r="F24" s="156"/>
      <c r="G24" s="156"/>
      <c r="H24" s="156"/>
      <c r="I24" s="156"/>
      <c r="J24" s="156"/>
      <c r="K24" s="156"/>
      <c r="L24" s="156"/>
      <c r="M24" s="156"/>
    </row>
    <row r="25" spans="1:13">
      <c r="A25" s="156" t="s">
        <v>46</v>
      </c>
      <c r="B25" s="156"/>
      <c r="C25" s="156"/>
      <c r="D25" s="156"/>
      <c r="E25" s="156"/>
      <c r="F25" s="156"/>
      <c r="G25" s="156"/>
      <c r="H25" s="156"/>
      <c r="I25" s="156"/>
      <c r="J25" s="156"/>
      <c r="K25" s="156"/>
      <c r="L25" s="156"/>
      <c r="M25" s="156"/>
    </row>
    <row r="26" spans="1:13">
      <c r="A26" s="156" t="s">
        <v>47</v>
      </c>
      <c r="B26" s="156"/>
      <c r="C26" s="156"/>
      <c r="D26" s="156"/>
      <c r="E26" s="156"/>
      <c r="F26" s="156"/>
      <c r="G26" s="156"/>
      <c r="H26" s="156"/>
      <c r="I26" s="156"/>
      <c r="J26" s="156"/>
      <c r="K26" s="156"/>
      <c r="L26" s="156"/>
      <c r="M26" s="156"/>
    </row>
    <row r="27" spans="1:13">
      <c r="A27" s="190" t="s">
        <v>51</v>
      </c>
      <c r="B27" s="190"/>
      <c r="C27" s="190"/>
      <c r="D27" s="190"/>
      <c r="E27" s="190"/>
      <c r="F27" s="190"/>
      <c r="G27" s="190"/>
      <c r="H27" s="190"/>
      <c r="I27" s="190"/>
      <c r="J27" s="190"/>
      <c r="K27" s="190"/>
      <c r="L27" s="190"/>
      <c r="M27" s="190"/>
    </row>
    <row r="28" spans="1:13">
      <c r="A28" s="156" t="s">
        <v>52</v>
      </c>
      <c r="B28" s="156"/>
      <c r="C28" s="156"/>
      <c r="D28" s="156"/>
      <c r="E28" s="156"/>
      <c r="F28" s="156"/>
      <c r="G28" s="156"/>
      <c r="H28" s="156"/>
      <c r="I28" s="156"/>
      <c r="J28" s="156"/>
      <c r="K28" s="156"/>
      <c r="L28" s="156"/>
      <c r="M28" s="156"/>
    </row>
    <row r="29" spans="1:13" ht="44.25" customHeight="1">
      <c r="A29" s="188" t="s">
        <v>62</v>
      </c>
      <c r="B29" s="188"/>
      <c r="C29" s="188"/>
      <c r="D29" s="188"/>
      <c r="E29" s="188"/>
      <c r="F29" s="188"/>
      <c r="G29" s="188"/>
      <c r="H29" s="188"/>
      <c r="I29" s="188"/>
      <c r="J29" s="188"/>
      <c r="K29" s="188"/>
      <c r="L29" s="188"/>
      <c r="M29" s="188"/>
    </row>
  </sheetData>
  <sheetProtection deleteColumns="0" deleteRows="0"/>
  <mergeCells count="50">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3">
    <dataValidation allowBlank="1" showInputMessage="1" showErrorMessage="1" prompt="Mobile No." sqref="C6 K6:L6 L10:L13 D10:D13"/>
    <dataValidation allowBlank="1" showInputMessage="1" showErrorMessage="1" prompt="E-mail Id" sqref="D14:E14 M6 D6:E6 M13"/>
    <dataValidation allowBlank="1" showInputMessage="1" showErrorMessage="1" prompt="Insert Unique Id of Mobile Health Team" sqref="E8 M8"/>
  </dataValidations>
  <hyperlinks>
    <hyperlink ref="D14" r:id="rId1"/>
  </hyperlinks>
  <printOptions horizontalCentered="1"/>
  <pageMargins left="0.37" right="0.23" top="0.43" bottom="0.45" header="0.3" footer="0.3"/>
  <pageSetup paperSize="9" scale="89" orientation="landscape" horizontalDpi="0" verticalDpi="0" r:id="rId2"/>
</worksheet>
</file>

<file path=xl/worksheets/sheet10.xml><?xml version="1.0" encoding="utf-8"?>
<worksheet xmlns="http://schemas.openxmlformats.org/spreadsheetml/2006/main" xmlns:r="http://schemas.openxmlformats.org/officeDocument/2006/relationships">
  <dimension ref="A1"/>
  <sheetViews>
    <sheetView topLeftCell="M57" workbookViewId="0">
      <selection activeCell="M57" sqref="A1:XFD1048576"/>
    </sheetView>
  </sheetViews>
  <sheetFormatPr defaultColWidth="8.85546875" defaultRowHeight="15"/>
  <cols>
    <col min="1" max="16384" width="8.85546875" style="52"/>
  </cols>
  <sheetData/>
  <dataValidations count="3">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 type="list" allowBlank="1" showInputMessage="1" showErrorMessage="1" error="Please select type of institution from drop down list." sqref="D5:D164">
      <formula1>"Anganwadi,School"</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
  <sheetViews>
    <sheetView topLeftCell="M101" workbookViewId="0">
      <selection activeCell="M101" sqref="A1:XFD1048576"/>
    </sheetView>
  </sheetViews>
  <sheetFormatPr defaultColWidth="8.85546875" defaultRowHeight="15"/>
  <cols>
    <col min="1" max="16384" width="8.85546875" style="52"/>
  </cols>
  <sheetData/>
  <dataValidations count="3">
    <dataValidation type="list" allowBlank="1" showInputMessage="1" showErrorMessage="1" sqref="D162">
      <formula1>"School,Anganwadi Centre"</formula1>
    </dataValidation>
    <dataValidation type="list" allowBlank="1" showInputMessage="1" showErrorMessage="1" sqref="B5:B161">
      <formula1>"Team 1, Team 2"</formula1>
    </dataValidation>
    <dataValidation type="list" allowBlank="1" showInputMessage="1" showErrorMessage="1" error="Please select type of institution from drop down list." sqref="D5:D161">
      <formula1>"Anganwadi,School"</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
  <sheetViews>
    <sheetView topLeftCell="A150" workbookViewId="0">
      <selection activeCell="A150" sqref="A1:XFD1048576"/>
    </sheetView>
  </sheetViews>
  <sheetFormatPr defaultColWidth="8.85546875" defaultRowHeight="15"/>
  <cols>
    <col min="1" max="16384" width="8.85546875" style="52"/>
  </cols>
  <sheetData/>
  <dataValidations count="3">
    <dataValidation type="list" allowBlank="1" showInputMessage="1" showErrorMessage="1" sqref="D159">
      <formula1>"School,Anganwadi Centre"</formula1>
    </dataValidation>
    <dataValidation type="list" allowBlank="1" showInputMessage="1" showErrorMessage="1" sqref="B5:B158">
      <formula1>"Team 1, Team 2"</formula1>
    </dataValidation>
    <dataValidation type="list" allowBlank="1" showInputMessage="1" showErrorMessage="1" error="Please select type of institution from drop down list." sqref="D5:D158">
      <formula1>"Anganwadi,School"</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
  <sheetViews>
    <sheetView topLeftCell="A94" workbookViewId="0">
      <selection activeCell="A94" sqref="A1:XFD1048576"/>
    </sheetView>
  </sheetViews>
  <sheetFormatPr defaultColWidth="8.85546875" defaultRowHeight="15"/>
  <cols>
    <col min="1" max="16384" width="8.85546875" style="52"/>
  </cols>
  <sheetData/>
  <dataValidations count="3">
    <dataValidation type="list" allowBlank="1" showInputMessage="1" showErrorMessage="1" sqref="D163">
      <formula1>"School,Anganwadi Centre"</formula1>
    </dataValidation>
    <dataValidation type="list" allowBlank="1" showInputMessage="1" showErrorMessage="1" sqref="B5:B162">
      <formula1>"Team 1, Team 2"</formula1>
    </dataValidation>
    <dataValidation type="list" allowBlank="1" showInputMessage="1" showErrorMessage="1" error="Please select type of institution from drop down list." sqref="D5:D162">
      <formula1>"Anganwadi,School"</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
  <sheetViews>
    <sheetView topLeftCell="I91" workbookViewId="0">
      <selection activeCell="Q105" sqref="Q105"/>
    </sheetView>
  </sheetViews>
  <sheetFormatPr defaultColWidth="8.85546875" defaultRowHeight="15"/>
  <cols>
    <col min="1" max="16384" width="8.85546875" style="52"/>
  </cols>
  <sheetData/>
  <dataValidations count="3">
    <dataValidation type="list" allowBlank="1" showInputMessage="1" showErrorMessage="1" sqref="D163">
      <formula1>"School,Anganwadi Centre"</formula1>
    </dataValidation>
    <dataValidation type="list" allowBlank="1" showInputMessage="1" showErrorMessage="1" sqref="B7:B162">
      <formula1>"Team 1, Team 2"</formula1>
    </dataValidation>
    <dataValidation type="list" allowBlank="1" showInputMessage="1" showErrorMessage="1" error="Please select type of institution from drop down list." sqref="D7:D162">
      <formula1>"Anganwadi,School"</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
  <sheetViews>
    <sheetView workbookViewId="0">
      <selection sqref="A1:XFD1048576"/>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8" activePane="bottomRight" state="frozen"/>
      <selection pane="topRight" activeCell="C1" sqref="C1"/>
      <selection pane="bottomLeft" activeCell="A5" sqref="A5"/>
      <selection pane="bottomRight" activeCell="D106" sqref="D106"/>
    </sheetView>
  </sheetViews>
  <sheetFormatPr defaultColWidth="9.140625"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65</v>
      </c>
      <c r="B1" s="200"/>
      <c r="C1" s="200"/>
      <c r="D1" s="201"/>
      <c r="E1" s="201"/>
      <c r="F1" s="201"/>
      <c r="G1" s="201"/>
      <c r="H1" s="201"/>
      <c r="I1" s="201"/>
      <c r="J1" s="201"/>
      <c r="K1" s="201"/>
      <c r="L1" s="201"/>
      <c r="M1" s="201"/>
      <c r="N1" s="201"/>
      <c r="O1" s="201"/>
      <c r="P1" s="201"/>
      <c r="Q1" s="201"/>
      <c r="R1" s="201"/>
      <c r="S1" s="201"/>
    </row>
    <row r="2" spans="1:20" ht="16.5" customHeight="1">
      <c r="A2" s="204" t="s">
        <v>63</v>
      </c>
      <c r="B2" s="205"/>
      <c r="C2" s="205"/>
      <c r="D2" s="47" t="s">
        <v>925</v>
      </c>
      <c r="E2" s="21"/>
      <c r="F2" s="21"/>
      <c r="G2" s="21"/>
      <c r="H2" s="21"/>
      <c r="I2" s="21"/>
      <c r="J2" s="21"/>
      <c r="K2" s="21"/>
      <c r="L2" s="21"/>
      <c r="M2" s="21"/>
      <c r="N2" s="21"/>
      <c r="O2" s="21"/>
      <c r="P2" s="21"/>
      <c r="Q2" s="21"/>
      <c r="R2" s="21"/>
      <c r="S2" s="21"/>
    </row>
    <row r="3" spans="1:20" ht="24" customHeight="1">
      <c r="A3" s="199" t="s">
        <v>14</v>
      </c>
      <c r="B3" s="202" t="s">
        <v>67</v>
      </c>
      <c r="C3" s="198" t="s">
        <v>7</v>
      </c>
      <c r="D3" s="198" t="s">
        <v>59</v>
      </c>
      <c r="E3" s="198" t="s">
        <v>16</v>
      </c>
      <c r="F3" s="206" t="s">
        <v>17</v>
      </c>
      <c r="G3" s="198" t="s">
        <v>8</v>
      </c>
      <c r="H3" s="198"/>
      <c r="I3" s="198"/>
      <c r="J3" s="198" t="s">
        <v>35</v>
      </c>
      <c r="K3" s="202" t="s">
        <v>37</v>
      </c>
      <c r="L3" s="202" t="s">
        <v>54</v>
      </c>
      <c r="M3" s="202" t="s">
        <v>55</v>
      </c>
      <c r="N3" s="202" t="s">
        <v>38</v>
      </c>
      <c r="O3" s="202" t="s">
        <v>39</v>
      </c>
      <c r="P3" s="199" t="s">
        <v>58</v>
      </c>
      <c r="Q3" s="198" t="s">
        <v>56</v>
      </c>
      <c r="R3" s="198" t="s">
        <v>36</v>
      </c>
      <c r="S3" s="198" t="s">
        <v>57</v>
      </c>
      <c r="T3" s="198" t="s">
        <v>13</v>
      </c>
    </row>
    <row r="4" spans="1:20" ht="25.5" customHeight="1">
      <c r="A4" s="199"/>
      <c r="B4" s="207"/>
      <c r="C4" s="198"/>
      <c r="D4" s="198"/>
      <c r="E4" s="198"/>
      <c r="F4" s="206"/>
      <c r="G4" s="15" t="s">
        <v>9</v>
      </c>
      <c r="H4" s="15" t="s">
        <v>10</v>
      </c>
      <c r="I4" s="11" t="s">
        <v>11</v>
      </c>
      <c r="J4" s="198"/>
      <c r="K4" s="203"/>
      <c r="L4" s="203"/>
      <c r="M4" s="203"/>
      <c r="N4" s="203"/>
      <c r="O4" s="203"/>
      <c r="P4" s="199"/>
      <c r="Q4" s="199"/>
      <c r="R4" s="198"/>
      <c r="S4" s="198"/>
      <c r="T4" s="198"/>
    </row>
    <row r="5" spans="1:20">
      <c r="A5" s="4">
        <v>1</v>
      </c>
      <c r="B5" s="68" t="s">
        <v>68</v>
      </c>
      <c r="C5" s="81" t="s">
        <v>100</v>
      </c>
      <c r="D5" s="68" t="s">
        <v>29</v>
      </c>
      <c r="E5" s="70">
        <v>1</v>
      </c>
      <c r="F5" s="68"/>
      <c r="G5" s="70">
        <v>45</v>
      </c>
      <c r="H5" s="70">
        <v>44</v>
      </c>
      <c r="I5" s="71">
        <f>+G5+H5</f>
        <v>89</v>
      </c>
      <c r="J5" s="72">
        <v>9613215497</v>
      </c>
      <c r="K5" s="73" t="s">
        <v>101</v>
      </c>
      <c r="L5" s="74" t="s">
        <v>102</v>
      </c>
      <c r="M5" s="73">
        <v>7576071868</v>
      </c>
      <c r="N5" s="78" t="s">
        <v>103</v>
      </c>
      <c r="O5" s="79">
        <v>9854179066</v>
      </c>
      <c r="P5" s="80">
        <v>43556</v>
      </c>
      <c r="Q5" s="68" t="s">
        <v>77</v>
      </c>
      <c r="R5" s="54"/>
      <c r="S5" s="54"/>
      <c r="T5" s="54"/>
    </row>
    <row r="6" spans="1:20">
      <c r="A6" s="4">
        <v>2</v>
      </c>
      <c r="B6" s="68" t="s">
        <v>68</v>
      </c>
      <c r="C6" s="82" t="s">
        <v>104</v>
      </c>
      <c r="D6" s="68" t="s">
        <v>27</v>
      </c>
      <c r="E6" s="82">
        <v>18110200301</v>
      </c>
      <c r="F6" s="68" t="s">
        <v>74</v>
      </c>
      <c r="G6" s="70">
        <v>78</v>
      </c>
      <c r="H6" s="70">
        <v>62</v>
      </c>
      <c r="I6" s="71">
        <f>+G6+H6</f>
        <v>140</v>
      </c>
      <c r="J6" s="66">
        <v>7399492789</v>
      </c>
      <c r="K6" s="73" t="s">
        <v>101</v>
      </c>
      <c r="L6" s="74" t="s">
        <v>102</v>
      </c>
      <c r="M6" s="73">
        <v>7576071868</v>
      </c>
      <c r="N6" s="78" t="s">
        <v>103</v>
      </c>
      <c r="O6" s="79">
        <v>9854179066</v>
      </c>
      <c r="P6" s="80">
        <v>43556</v>
      </c>
      <c r="Q6" s="68" t="s">
        <v>77</v>
      </c>
      <c r="R6" s="54"/>
      <c r="S6" s="54"/>
      <c r="T6" s="54"/>
    </row>
    <row r="7" spans="1:20" ht="19.5">
      <c r="A7" s="4">
        <v>3</v>
      </c>
      <c r="B7" s="68" t="s">
        <v>69</v>
      </c>
      <c r="C7" s="83" t="s">
        <v>105</v>
      </c>
      <c r="D7" s="68" t="s">
        <v>29</v>
      </c>
      <c r="E7" s="70">
        <v>30</v>
      </c>
      <c r="F7" s="68"/>
      <c r="G7" s="70">
        <v>55</v>
      </c>
      <c r="H7" s="70">
        <v>40</v>
      </c>
      <c r="I7" s="71">
        <f t="shared" ref="I7:I69" si="0">+G7+H7</f>
        <v>95</v>
      </c>
      <c r="J7" s="84">
        <v>9577204277</v>
      </c>
      <c r="K7" s="85" t="s">
        <v>106</v>
      </c>
      <c r="L7" s="66" t="s">
        <v>107</v>
      </c>
      <c r="M7" s="66">
        <v>7896478724</v>
      </c>
      <c r="N7" s="86" t="s">
        <v>108</v>
      </c>
      <c r="O7" s="87">
        <v>9707464773</v>
      </c>
      <c r="P7" s="80">
        <v>43556</v>
      </c>
      <c r="Q7" s="68" t="s">
        <v>77</v>
      </c>
      <c r="R7" s="54"/>
      <c r="S7" s="54"/>
      <c r="T7" s="54"/>
    </row>
    <row r="8" spans="1:20" ht="19.5">
      <c r="A8" s="4">
        <v>4</v>
      </c>
      <c r="B8" s="68" t="s">
        <v>69</v>
      </c>
      <c r="C8" s="82" t="s">
        <v>109</v>
      </c>
      <c r="D8" s="68" t="s">
        <v>27</v>
      </c>
      <c r="E8" s="82">
        <v>18110204901</v>
      </c>
      <c r="F8" s="68" t="s">
        <v>74</v>
      </c>
      <c r="G8" s="70">
        <v>63</v>
      </c>
      <c r="H8" s="70">
        <v>58</v>
      </c>
      <c r="I8" s="71">
        <f t="shared" si="0"/>
        <v>121</v>
      </c>
      <c r="J8" s="66">
        <v>9577276015</v>
      </c>
      <c r="K8" s="85" t="s">
        <v>106</v>
      </c>
      <c r="L8" s="66" t="s">
        <v>107</v>
      </c>
      <c r="M8" s="66">
        <v>7896478724</v>
      </c>
      <c r="N8" s="86" t="s">
        <v>108</v>
      </c>
      <c r="O8" s="87">
        <v>9707464773</v>
      </c>
      <c r="P8" s="80">
        <v>43556</v>
      </c>
      <c r="Q8" s="68" t="s">
        <v>77</v>
      </c>
      <c r="R8" s="54"/>
      <c r="S8" s="54"/>
      <c r="T8" s="54"/>
    </row>
    <row r="9" spans="1:20">
      <c r="A9" s="4">
        <v>5</v>
      </c>
      <c r="B9" s="68" t="s">
        <v>68</v>
      </c>
      <c r="C9" s="69" t="s">
        <v>110</v>
      </c>
      <c r="D9" s="68" t="s">
        <v>29</v>
      </c>
      <c r="E9" s="70">
        <v>22</v>
      </c>
      <c r="F9" s="68"/>
      <c r="G9" s="70">
        <v>37</v>
      </c>
      <c r="H9" s="70">
        <v>53</v>
      </c>
      <c r="I9" s="71">
        <f t="shared" si="0"/>
        <v>90</v>
      </c>
      <c r="J9" s="72">
        <v>8749827046</v>
      </c>
      <c r="K9" s="73" t="s">
        <v>111</v>
      </c>
      <c r="L9" s="74" t="s">
        <v>112</v>
      </c>
      <c r="M9" s="73">
        <v>7508122738</v>
      </c>
      <c r="N9" s="78" t="s">
        <v>113</v>
      </c>
      <c r="O9" s="79">
        <v>9613933175</v>
      </c>
      <c r="P9" s="80">
        <v>43557</v>
      </c>
      <c r="Q9" s="68" t="s">
        <v>78</v>
      </c>
      <c r="R9" s="54"/>
      <c r="S9" s="54"/>
      <c r="T9" s="54"/>
    </row>
    <row r="10" spans="1:20">
      <c r="A10" s="4">
        <v>6</v>
      </c>
      <c r="B10" s="68" t="s">
        <v>68</v>
      </c>
      <c r="C10" s="82" t="s">
        <v>114</v>
      </c>
      <c r="D10" s="68" t="s">
        <v>27</v>
      </c>
      <c r="E10" s="82">
        <v>18110200703</v>
      </c>
      <c r="F10" s="68" t="s">
        <v>74</v>
      </c>
      <c r="G10" s="70">
        <v>72</v>
      </c>
      <c r="H10" s="70">
        <v>56</v>
      </c>
      <c r="I10" s="71">
        <f t="shared" si="0"/>
        <v>128</v>
      </c>
      <c r="J10" s="68"/>
      <c r="K10" s="73" t="s">
        <v>111</v>
      </c>
      <c r="L10" s="74" t="s">
        <v>112</v>
      </c>
      <c r="M10" s="73">
        <v>7508122738</v>
      </c>
      <c r="N10" s="78" t="s">
        <v>113</v>
      </c>
      <c r="O10" s="79">
        <v>9613933175</v>
      </c>
      <c r="P10" s="80">
        <v>43557</v>
      </c>
      <c r="Q10" s="68" t="s">
        <v>78</v>
      </c>
      <c r="R10" s="54"/>
      <c r="S10" s="54"/>
      <c r="T10" s="54"/>
    </row>
    <row r="11" spans="1:20">
      <c r="A11" s="4">
        <v>7</v>
      </c>
      <c r="B11" s="68" t="s">
        <v>69</v>
      </c>
      <c r="C11" s="83" t="s">
        <v>115</v>
      </c>
      <c r="D11" s="68" t="s">
        <v>29</v>
      </c>
      <c r="E11" s="70">
        <v>52</v>
      </c>
      <c r="F11" s="68"/>
      <c r="G11" s="70">
        <v>29</v>
      </c>
      <c r="H11" s="70">
        <v>27</v>
      </c>
      <c r="I11" s="71">
        <f t="shared" si="0"/>
        <v>56</v>
      </c>
      <c r="J11" s="84">
        <v>8822782496</v>
      </c>
      <c r="K11" s="88" t="s">
        <v>116</v>
      </c>
      <c r="L11" s="74" t="s">
        <v>117</v>
      </c>
      <c r="M11" s="73">
        <v>8822147428</v>
      </c>
      <c r="N11" s="77" t="s">
        <v>118</v>
      </c>
      <c r="O11" s="89">
        <v>7399244194</v>
      </c>
      <c r="P11" s="80">
        <v>43557</v>
      </c>
      <c r="Q11" s="68" t="s">
        <v>78</v>
      </c>
      <c r="R11" s="54"/>
      <c r="S11" s="54"/>
      <c r="T11" s="54"/>
    </row>
    <row r="12" spans="1:20">
      <c r="A12" s="4">
        <v>8</v>
      </c>
      <c r="B12" s="68" t="s">
        <v>69</v>
      </c>
      <c r="C12" s="82" t="s">
        <v>119</v>
      </c>
      <c r="D12" s="68" t="s">
        <v>27</v>
      </c>
      <c r="E12" s="82">
        <v>18110217102</v>
      </c>
      <c r="F12" s="68" t="s">
        <v>74</v>
      </c>
      <c r="G12" s="70">
        <v>88</v>
      </c>
      <c r="H12" s="70">
        <v>61</v>
      </c>
      <c r="I12" s="71">
        <f t="shared" si="0"/>
        <v>149</v>
      </c>
      <c r="J12" s="66">
        <v>9864615275</v>
      </c>
      <c r="K12" s="88" t="s">
        <v>116</v>
      </c>
      <c r="L12" s="74" t="s">
        <v>117</v>
      </c>
      <c r="M12" s="73">
        <v>8822147428</v>
      </c>
      <c r="N12" s="77" t="s">
        <v>118</v>
      </c>
      <c r="O12" s="89">
        <v>7399244194</v>
      </c>
      <c r="P12" s="80">
        <v>43557</v>
      </c>
      <c r="Q12" s="68" t="s">
        <v>78</v>
      </c>
      <c r="R12" s="54"/>
      <c r="S12" s="54"/>
      <c r="T12" s="54"/>
    </row>
    <row r="13" spans="1:20">
      <c r="A13" s="4">
        <v>9</v>
      </c>
      <c r="B13" s="68" t="s">
        <v>68</v>
      </c>
      <c r="C13" s="83" t="s">
        <v>120</v>
      </c>
      <c r="D13" s="68" t="s">
        <v>29</v>
      </c>
      <c r="E13" s="70">
        <v>41</v>
      </c>
      <c r="F13" s="68"/>
      <c r="G13" s="70">
        <v>67</v>
      </c>
      <c r="H13" s="70">
        <v>72</v>
      </c>
      <c r="I13" s="71">
        <f t="shared" si="0"/>
        <v>139</v>
      </c>
      <c r="J13" s="84">
        <v>9577457179</v>
      </c>
      <c r="K13" s="66" t="s">
        <v>121</v>
      </c>
      <c r="L13" s="66" t="s">
        <v>122</v>
      </c>
      <c r="M13" s="66">
        <v>9435006621</v>
      </c>
      <c r="N13" s="90" t="s">
        <v>123</v>
      </c>
      <c r="O13" s="79">
        <v>9613132542</v>
      </c>
      <c r="P13" s="80">
        <v>43558</v>
      </c>
      <c r="Q13" s="68" t="s">
        <v>79</v>
      </c>
      <c r="R13" s="54"/>
      <c r="S13" s="54"/>
      <c r="T13" s="54"/>
    </row>
    <row r="14" spans="1:20">
      <c r="A14" s="4">
        <v>10</v>
      </c>
      <c r="B14" s="68" t="s">
        <v>68</v>
      </c>
      <c r="C14" s="82" t="s">
        <v>124</v>
      </c>
      <c r="D14" s="68" t="s">
        <v>27</v>
      </c>
      <c r="E14" s="82">
        <v>18110210301</v>
      </c>
      <c r="F14" s="68" t="s">
        <v>74</v>
      </c>
      <c r="G14" s="70">
        <v>56</v>
      </c>
      <c r="H14" s="70">
        <v>62</v>
      </c>
      <c r="I14" s="71">
        <f t="shared" si="0"/>
        <v>118</v>
      </c>
      <c r="J14" s="66">
        <v>9864861802</v>
      </c>
      <c r="K14" s="66" t="s">
        <v>121</v>
      </c>
      <c r="L14" s="66" t="s">
        <v>122</v>
      </c>
      <c r="M14" s="66">
        <v>9435006621</v>
      </c>
      <c r="N14" s="90" t="s">
        <v>123</v>
      </c>
      <c r="O14" s="79">
        <v>9613132542</v>
      </c>
      <c r="P14" s="80">
        <v>43558</v>
      </c>
      <c r="Q14" s="68" t="s">
        <v>79</v>
      </c>
      <c r="R14" s="54"/>
      <c r="S14" s="54"/>
      <c r="T14" s="54"/>
    </row>
    <row r="15" spans="1:20" ht="28.5">
      <c r="A15" s="4">
        <v>11</v>
      </c>
      <c r="B15" s="68" t="s">
        <v>69</v>
      </c>
      <c r="C15" s="69" t="s">
        <v>125</v>
      </c>
      <c r="D15" s="68" t="s">
        <v>29</v>
      </c>
      <c r="E15" s="70">
        <v>43</v>
      </c>
      <c r="F15" s="68"/>
      <c r="G15" s="70">
        <v>32</v>
      </c>
      <c r="H15" s="70">
        <v>38</v>
      </c>
      <c r="I15" s="71">
        <f t="shared" si="0"/>
        <v>70</v>
      </c>
      <c r="J15" s="72">
        <v>9508192614</v>
      </c>
      <c r="K15" s="91" t="s">
        <v>126</v>
      </c>
      <c r="L15" s="74" t="s">
        <v>127</v>
      </c>
      <c r="M15" s="73">
        <v>9401450885</v>
      </c>
      <c r="N15" s="77" t="s">
        <v>128</v>
      </c>
      <c r="O15" s="89">
        <v>9854235953</v>
      </c>
      <c r="P15" s="80">
        <v>43558</v>
      </c>
      <c r="Q15" s="68" t="s">
        <v>79</v>
      </c>
      <c r="R15" s="54"/>
      <c r="S15" s="54"/>
      <c r="T15" s="54"/>
    </row>
    <row r="16" spans="1:20" ht="28.5">
      <c r="A16" s="4">
        <v>12</v>
      </c>
      <c r="B16" s="68" t="s">
        <v>69</v>
      </c>
      <c r="C16" s="82" t="s">
        <v>129</v>
      </c>
      <c r="D16" s="68" t="s">
        <v>27</v>
      </c>
      <c r="E16" s="82">
        <v>18110206001</v>
      </c>
      <c r="F16" s="68" t="s">
        <v>74</v>
      </c>
      <c r="G16" s="70">
        <v>77</v>
      </c>
      <c r="H16" s="70">
        <v>59</v>
      </c>
      <c r="I16" s="71">
        <f t="shared" si="0"/>
        <v>136</v>
      </c>
      <c r="J16" s="66">
        <v>9707382554</v>
      </c>
      <c r="K16" s="91" t="s">
        <v>126</v>
      </c>
      <c r="L16" s="74" t="s">
        <v>127</v>
      </c>
      <c r="M16" s="73">
        <v>9401450885</v>
      </c>
      <c r="N16" s="77" t="s">
        <v>128</v>
      </c>
      <c r="O16" s="89">
        <v>9854235953</v>
      </c>
      <c r="P16" s="80">
        <v>43558</v>
      </c>
      <c r="Q16" s="68" t="s">
        <v>79</v>
      </c>
      <c r="R16" s="54"/>
      <c r="S16" s="54"/>
      <c r="T16" s="54"/>
    </row>
    <row r="17" spans="1:20">
      <c r="A17" s="4">
        <v>13</v>
      </c>
      <c r="B17" s="68" t="s">
        <v>68</v>
      </c>
      <c r="C17" s="83" t="s">
        <v>130</v>
      </c>
      <c r="D17" s="68" t="s">
        <v>29</v>
      </c>
      <c r="E17" s="70">
        <v>77</v>
      </c>
      <c r="F17" s="68"/>
      <c r="G17" s="70">
        <v>32</v>
      </c>
      <c r="H17" s="70">
        <v>39</v>
      </c>
      <c r="I17" s="71">
        <f t="shared" si="0"/>
        <v>71</v>
      </c>
      <c r="J17" s="84">
        <v>9577946630</v>
      </c>
      <c r="K17" s="73" t="s">
        <v>131</v>
      </c>
      <c r="L17" s="74" t="s">
        <v>132</v>
      </c>
      <c r="M17" s="73">
        <v>9854524664</v>
      </c>
      <c r="N17" s="92" t="s">
        <v>133</v>
      </c>
      <c r="O17" s="89">
        <v>9854760259</v>
      </c>
      <c r="P17" s="80">
        <v>43559</v>
      </c>
      <c r="Q17" s="68" t="s">
        <v>82</v>
      </c>
      <c r="R17" s="54"/>
      <c r="S17" s="54"/>
      <c r="T17" s="54"/>
    </row>
    <row r="18" spans="1:20">
      <c r="A18" s="4">
        <v>14</v>
      </c>
      <c r="B18" s="68" t="s">
        <v>68</v>
      </c>
      <c r="C18" s="82" t="s">
        <v>134</v>
      </c>
      <c r="D18" s="68" t="s">
        <v>27</v>
      </c>
      <c r="E18" s="82">
        <v>18110213105</v>
      </c>
      <c r="F18" s="68" t="s">
        <v>74</v>
      </c>
      <c r="G18" s="70">
        <v>48</v>
      </c>
      <c r="H18" s="70">
        <v>56</v>
      </c>
      <c r="I18" s="71">
        <f t="shared" si="0"/>
        <v>104</v>
      </c>
      <c r="J18" s="66">
        <v>9577632766</v>
      </c>
      <c r="K18" s="73" t="s">
        <v>131</v>
      </c>
      <c r="L18" s="74" t="s">
        <v>132</v>
      </c>
      <c r="M18" s="73">
        <v>9854524664</v>
      </c>
      <c r="N18" s="92" t="s">
        <v>133</v>
      </c>
      <c r="O18" s="89">
        <v>9854760259</v>
      </c>
      <c r="P18" s="80">
        <v>43559</v>
      </c>
      <c r="Q18" s="68" t="s">
        <v>82</v>
      </c>
      <c r="R18" s="54"/>
      <c r="S18" s="54"/>
      <c r="T18" s="54"/>
    </row>
    <row r="19" spans="1:20" ht="31.5">
      <c r="A19" s="4">
        <v>15</v>
      </c>
      <c r="B19" s="68" t="s">
        <v>69</v>
      </c>
      <c r="C19" s="69" t="s">
        <v>135</v>
      </c>
      <c r="D19" s="68" t="s">
        <v>29</v>
      </c>
      <c r="E19" s="70">
        <v>62</v>
      </c>
      <c r="F19" s="68"/>
      <c r="G19" s="70">
        <v>29</v>
      </c>
      <c r="H19" s="70">
        <v>26</v>
      </c>
      <c r="I19" s="71">
        <f t="shared" si="0"/>
        <v>55</v>
      </c>
      <c r="J19" s="72">
        <v>9613073667</v>
      </c>
      <c r="K19" s="73" t="s">
        <v>136</v>
      </c>
      <c r="L19" s="74" t="s">
        <v>137</v>
      </c>
      <c r="M19" s="73">
        <v>9401450883</v>
      </c>
      <c r="N19" s="66" t="s">
        <v>138</v>
      </c>
      <c r="O19" s="89">
        <v>8486711269</v>
      </c>
      <c r="P19" s="80">
        <v>43559</v>
      </c>
      <c r="Q19" s="68" t="s">
        <v>82</v>
      </c>
      <c r="R19" s="54"/>
      <c r="S19" s="54"/>
      <c r="T19" s="54"/>
    </row>
    <row r="20" spans="1:20" ht="31.5">
      <c r="A20" s="4">
        <v>16</v>
      </c>
      <c r="B20" s="68" t="s">
        <v>69</v>
      </c>
      <c r="C20" s="82" t="s">
        <v>139</v>
      </c>
      <c r="D20" s="68" t="s">
        <v>27</v>
      </c>
      <c r="E20" s="82">
        <v>18110211501</v>
      </c>
      <c r="F20" s="68" t="s">
        <v>74</v>
      </c>
      <c r="G20" s="70">
        <v>200</v>
      </c>
      <c r="H20" s="70">
        <v>186</v>
      </c>
      <c r="I20" s="71">
        <f t="shared" si="0"/>
        <v>386</v>
      </c>
      <c r="J20" s="66">
        <v>9854739989</v>
      </c>
      <c r="K20" s="73" t="s">
        <v>136</v>
      </c>
      <c r="L20" s="74" t="s">
        <v>137</v>
      </c>
      <c r="M20" s="73">
        <v>9401450883</v>
      </c>
      <c r="N20" s="66" t="s">
        <v>138</v>
      </c>
      <c r="O20" s="89">
        <v>8486711269</v>
      </c>
      <c r="P20" s="80">
        <v>43559</v>
      </c>
      <c r="Q20" s="68" t="s">
        <v>82</v>
      </c>
      <c r="R20" s="54"/>
      <c r="S20" s="54"/>
      <c r="T20" s="54"/>
    </row>
    <row r="21" spans="1:20">
      <c r="A21" s="4">
        <v>17</v>
      </c>
      <c r="B21" s="68" t="s">
        <v>68</v>
      </c>
      <c r="C21" s="83" t="s">
        <v>140</v>
      </c>
      <c r="D21" s="68" t="s">
        <v>29</v>
      </c>
      <c r="E21" s="70">
        <v>116</v>
      </c>
      <c r="F21" s="68"/>
      <c r="G21" s="70">
        <v>27</v>
      </c>
      <c r="H21" s="70">
        <v>23</v>
      </c>
      <c r="I21" s="71">
        <f t="shared" si="0"/>
        <v>50</v>
      </c>
      <c r="J21" s="84">
        <v>9854949035</v>
      </c>
      <c r="K21" s="66" t="s">
        <v>121</v>
      </c>
      <c r="L21" s="66" t="s">
        <v>122</v>
      </c>
      <c r="M21" s="66">
        <v>9435006621</v>
      </c>
      <c r="N21" s="90" t="s">
        <v>141</v>
      </c>
      <c r="O21" s="79">
        <v>9859417545</v>
      </c>
      <c r="P21" s="80">
        <v>43560</v>
      </c>
      <c r="Q21" s="68" t="s">
        <v>80</v>
      </c>
      <c r="R21" s="54"/>
      <c r="S21" s="54"/>
      <c r="T21" s="54"/>
    </row>
    <row r="22" spans="1:20">
      <c r="A22" s="4">
        <v>18</v>
      </c>
      <c r="B22" s="68" t="s">
        <v>68</v>
      </c>
      <c r="C22" s="82" t="s">
        <v>142</v>
      </c>
      <c r="D22" s="68" t="s">
        <v>27</v>
      </c>
      <c r="E22" s="82">
        <v>18110212804</v>
      </c>
      <c r="F22" s="68" t="s">
        <v>74</v>
      </c>
      <c r="G22" s="70">
        <v>81</v>
      </c>
      <c r="H22" s="70">
        <v>66</v>
      </c>
      <c r="I22" s="71">
        <f t="shared" si="0"/>
        <v>147</v>
      </c>
      <c r="J22" s="82">
        <v>9435826360</v>
      </c>
      <c r="K22" s="66" t="s">
        <v>121</v>
      </c>
      <c r="L22" s="66" t="s">
        <v>122</v>
      </c>
      <c r="M22" s="66">
        <v>9435006621</v>
      </c>
      <c r="N22" s="90" t="s">
        <v>141</v>
      </c>
      <c r="O22" s="79">
        <v>9859417545</v>
      </c>
      <c r="P22" s="80">
        <v>43560</v>
      </c>
      <c r="Q22" s="68" t="s">
        <v>80</v>
      </c>
      <c r="R22" s="54"/>
      <c r="S22" s="54"/>
      <c r="T22" s="54"/>
    </row>
    <row r="23" spans="1:20" ht="31.5">
      <c r="A23" s="4">
        <v>19</v>
      </c>
      <c r="B23" s="68" t="s">
        <v>69</v>
      </c>
      <c r="C23" s="69" t="s">
        <v>143</v>
      </c>
      <c r="D23" s="68" t="s">
        <v>29</v>
      </c>
      <c r="E23" s="82">
        <v>67</v>
      </c>
      <c r="F23" s="68"/>
      <c r="G23" s="70">
        <v>29</v>
      </c>
      <c r="H23" s="70">
        <v>26</v>
      </c>
      <c r="I23" s="71">
        <f t="shared" si="0"/>
        <v>55</v>
      </c>
      <c r="J23" s="72">
        <v>9613073667</v>
      </c>
      <c r="K23" s="73" t="s">
        <v>136</v>
      </c>
      <c r="L23" s="74" t="s">
        <v>137</v>
      </c>
      <c r="M23" s="73">
        <v>9401450883</v>
      </c>
      <c r="N23" s="66" t="s">
        <v>138</v>
      </c>
      <c r="O23" s="89">
        <v>8486711269</v>
      </c>
      <c r="P23" s="80">
        <v>43560</v>
      </c>
      <c r="Q23" s="68" t="s">
        <v>80</v>
      </c>
      <c r="R23" s="54"/>
      <c r="S23" s="54"/>
      <c r="T23" s="54"/>
    </row>
    <row r="24" spans="1:20" ht="31.5">
      <c r="A24" s="4">
        <v>20</v>
      </c>
      <c r="B24" s="68" t="s">
        <v>69</v>
      </c>
      <c r="C24" s="82" t="s">
        <v>139</v>
      </c>
      <c r="D24" s="68" t="s">
        <v>27</v>
      </c>
      <c r="E24" s="82">
        <v>18110211501</v>
      </c>
      <c r="F24" s="68" t="s">
        <v>74</v>
      </c>
      <c r="G24" s="70">
        <v>200</v>
      </c>
      <c r="H24" s="70">
        <v>186</v>
      </c>
      <c r="I24" s="71">
        <f t="shared" si="0"/>
        <v>386</v>
      </c>
      <c r="J24" s="66">
        <v>9854739989</v>
      </c>
      <c r="K24" s="73" t="s">
        <v>136</v>
      </c>
      <c r="L24" s="74" t="s">
        <v>137</v>
      </c>
      <c r="M24" s="73">
        <v>9401450883</v>
      </c>
      <c r="N24" s="66" t="s">
        <v>138</v>
      </c>
      <c r="O24" s="89">
        <v>8486711269</v>
      </c>
      <c r="P24" s="80">
        <v>43560</v>
      </c>
      <c r="Q24" s="68" t="s">
        <v>80</v>
      </c>
      <c r="R24" s="54"/>
      <c r="S24" s="54"/>
      <c r="T24" s="54"/>
    </row>
    <row r="25" spans="1:20">
      <c r="A25" s="4">
        <v>21</v>
      </c>
      <c r="B25" s="68" t="s">
        <v>68</v>
      </c>
      <c r="C25" s="83" t="s">
        <v>144</v>
      </c>
      <c r="D25" s="68" t="s">
        <v>29</v>
      </c>
      <c r="E25" s="70">
        <v>107</v>
      </c>
      <c r="F25" s="68"/>
      <c r="G25" s="70">
        <v>49</v>
      </c>
      <c r="H25" s="70">
        <v>35</v>
      </c>
      <c r="I25" s="71">
        <f t="shared" si="0"/>
        <v>84</v>
      </c>
      <c r="J25" s="84">
        <v>9678291294</v>
      </c>
      <c r="K25" s="66" t="s">
        <v>145</v>
      </c>
      <c r="L25" s="66" t="s">
        <v>146</v>
      </c>
      <c r="M25" s="66">
        <v>7896511441</v>
      </c>
      <c r="N25" s="90" t="s">
        <v>147</v>
      </c>
      <c r="O25" s="79">
        <v>8471986974</v>
      </c>
      <c r="P25" s="80">
        <v>43561</v>
      </c>
      <c r="Q25" s="68" t="s">
        <v>76</v>
      </c>
      <c r="R25" s="54"/>
      <c r="S25" s="54"/>
      <c r="T25" s="54"/>
    </row>
    <row r="26" spans="1:20">
      <c r="A26" s="4">
        <v>22</v>
      </c>
      <c r="B26" s="68" t="s">
        <v>68</v>
      </c>
      <c r="C26" s="82" t="s">
        <v>148</v>
      </c>
      <c r="D26" s="68" t="s">
        <v>27</v>
      </c>
      <c r="E26" s="82">
        <v>18110212803</v>
      </c>
      <c r="F26" s="68" t="s">
        <v>74</v>
      </c>
      <c r="G26" s="70">
        <v>0</v>
      </c>
      <c r="H26" s="70">
        <v>110</v>
      </c>
      <c r="I26" s="71">
        <f t="shared" si="0"/>
        <v>110</v>
      </c>
      <c r="J26" s="82">
        <v>9859442587</v>
      </c>
      <c r="K26" s="66" t="s">
        <v>145</v>
      </c>
      <c r="L26" s="66" t="s">
        <v>146</v>
      </c>
      <c r="M26" s="66">
        <v>7896511441</v>
      </c>
      <c r="N26" s="90" t="s">
        <v>147</v>
      </c>
      <c r="O26" s="79">
        <v>8471986974</v>
      </c>
      <c r="P26" s="80">
        <v>43561</v>
      </c>
      <c r="Q26" s="68" t="s">
        <v>76</v>
      </c>
      <c r="R26" s="54"/>
      <c r="S26" s="54"/>
      <c r="T26" s="54"/>
    </row>
    <row r="27" spans="1:20">
      <c r="A27" s="4">
        <v>23</v>
      </c>
      <c r="B27" s="68" t="s">
        <v>69</v>
      </c>
      <c r="C27" s="69" t="s">
        <v>149</v>
      </c>
      <c r="D27" s="68" t="s">
        <v>29</v>
      </c>
      <c r="E27" s="70">
        <v>151</v>
      </c>
      <c r="F27" s="68"/>
      <c r="G27" s="70">
        <v>31</v>
      </c>
      <c r="H27" s="70">
        <v>34</v>
      </c>
      <c r="I27" s="71">
        <f t="shared" si="0"/>
        <v>65</v>
      </c>
      <c r="J27" s="72">
        <v>8256076565</v>
      </c>
      <c r="K27" s="66" t="s">
        <v>150</v>
      </c>
      <c r="L27" s="66" t="s">
        <v>151</v>
      </c>
      <c r="M27" s="66">
        <v>9954853242</v>
      </c>
      <c r="N27" s="77" t="s">
        <v>152</v>
      </c>
      <c r="O27" s="89">
        <v>9508218123</v>
      </c>
      <c r="P27" s="80">
        <v>43561</v>
      </c>
      <c r="Q27" s="68" t="s">
        <v>76</v>
      </c>
      <c r="R27" s="54"/>
      <c r="S27" s="54"/>
      <c r="T27" s="54"/>
    </row>
    <row r="28" spans="1:20">
      <c r="A28" s="4">
        <v>24</v>
      </c>
      <c r="B28" s="68" t="s">
        <v>69</v>
      </c>
      <c r="C28" s="82" t="s">
        <v>153</v>
      </c>
      <c r="D28" s="68" t="s">
        <v>27</v>
      </c>
      <c r="E28" s="82">
        <v>18110208806</v>
      </c>
      <c r="F28" s="68" t="s">
        <v>74</v>
      </c>
      <c r="G28" s="70">
        <v>76</v>
      </c>
      <c r="H28" s="70">
        <v>51</v>
      </c>
      <c r="I28" s="71">
        <f t="shared" si="0"/>
        <v>127</v>
      </c>
      <c r="J28" s="66">
        <v>9864953348</v>
      </c>
      <c r="K28" s="66" t="s">
        <v>150</v>
      </c>
      <c r="L28" s="66" t="s">
        <v>151</v>
      </c>
      <c r="M28" s="66">
        <v>9954853242</v>
      </c>
      <c r="N28" s="77" t="s">
        <v>152</v>
      </c>
      <c r="O28" s="89">
        <v>9508218123</v>
      </c>
      <c r="P28" s="80">
        <v>43561</v>
      </c>
      <c r="Q28" s="68" t="s">
        <v>76</v>
      </c>
      <c r="R28" s="54"/>
      <c r="S28" s="54"/>
      <c r="T28" s="54"/>
    </row>
    <row r="29" spans="1:20">
      <c r="A29" s="4">
        <v>25</v>
      </c>
      <c r="B29" s="68"/>
      <c r="C29" s="68" t="s">
        <v>99</v>
      </c>
      <c r="D29" s="68"/>
      <c r="E29" s="70"/>
      <c r="F29" s="68"/>
      <c r="G29" s="70"/>
      <c r="H29" s="70"/>
      <c r="I29" s="71"/>
      <c r="J29" s="84"/>
      <c r="K29" s="73"/>
      <c r="L29" s="74"/>
      <c r="M29" s="73"/>
      <c r="N29" s="93"/>
      <c r="O29" s="79"/>
      <c r="P29" s="80">
        <v>43562</v>
      </c>
      <c r="Q29" s="68" t="s">
        <v>99</v>
      </c>
      <c r="R29" s="54"/>
      <c r="S29" s="54"/>
      <c r="T29" s="54"/>
    </row>
    <row r="30" spans="1:20">
      <c r="A30" s="4">
        <v>26</v>
      </c>
      <c r="B30" s="68" t="s">
        <v>68</v>
      </c>
      <c r="C30" s="83" t="s">
        <v>154</v>
      </c>
      <c r="D30" s="68" t="s">
        <v>29</v>
      </c>
      <c r="E30" s="70">
        <v>93</v>
      </c>
      <c r="F30" s="68"/>
      <c r="G30" s="70">
        <v>33</v>
      </c>
      <c r="H30" s="70">
        <v>44</v>
      </c>
      <c r="I30" s="71">
        <f t="shared" si="0"/>
        <v>77</v>
      </c>
      <c r="J30" s="84">
        <v>9577234641</v>
      </c>
      <c r="K30" s="73" t="s">
        <v>155</v>
      </c>
      <c r="L30" s="74" t="s">
        <v>156</v>
      </c>
      <c r="M30" s="73">
        <v>9435278253</v>
      </c>
      <c r="N30" s="93" t="s">
        <v>157</v>
      </c>
      <c r="O30" s="79">
        <v>9954464201</v>
      </c>
      <c r="P30" s="80">
        <v>43563</v>
      </c>
      <c r="Q30" s="68" t="s">
        <v>77</v>
      </c>
      <c r="R30" s="54"/>
      <c r="S30" s="54"/>
      <c r="T30" s="54"/>
    </row>
    <row r="31" spans="1:20">
      <c r="A31" s="4">
        <v>27</v>
      </c>
      <c r="B31" s="68" t="s">
        <v>68</v>
      </c>
      <c r="C31" s="82" t="s">
        <v>158</v>
      </c>
      <c r="D31" s="68" t="s">
        <v>27</v>
      </c>
      <c r="E31" s="82">
        <v>18110213801</v>
      </c>
      <c r="F31" s="68" t="s">
        <v>74</v>
      </c>
      <c r="G31" s="70">
        <v>69</v>
      </c>
      <c r="H31" s="70">
        <v>58</v>
      </c>
      <c r="I31" s="71">
        <f t="shared" si="0"/>
        <v>127</v>
      </c>
      <c r="J31" s="66">
        <v>9435181141</v>
      </c>
      <c r="K31" s="73" t="s">
        <v>155</v>
      </c>
      <c r="L31" s="74" t="s">
        <v>156</v>
      </c>
      <c r="M31" s="73">
        <v>9435278253</v>
      </c>
      <c r="N31" s="93" t="s">
        <v>157</v>
      </c>
      <c r="O31" s="79">
        <v>9954464201</v>
      </c>
      <c r="P31" s="80">
        <v>43563</v>
      </c>
      <c r="Q31" s="68" t="s">
        <v>77</v>
      </c>
      <c r="R31" s="54"/>
      <c r="S31" s="54"/>
      <c r="T31" s="54"/>
    </row>
    <row r="32" spans="1:20" ht="31.5">
      <c r="A32" s="4">
        <v>28</v>
      </c>
      <c r="B32" s="68" t="s">
        <v>69</v>
      </c>
      <c r="C32" s="69" t="s">
        <v>159</v>
      </c>
      <c r="D32" s="68" t="s">
        <v>29</v>
      </c>
      <c r="E32" s="70">
        <v>233</v>
      </c>
      <c r="F32" s="68"/>
      <c r="G32" s="70">
        <v>31</v>
      </c>
      <c r="H32" s="70">
        <v>29</v>
      </c>
      <c r="I32" s="71">
        <f t="shared" si="0"/>
        <v>60</v>
      </c>
      <c r="J32" s="72">
        <v>9859212691</v>
      </c>
      <c r="K32" s="73" t="s">
        <v>160</v>
      </c>
      <c r="L32" s="74" t="s">
        <v>161</v>
      </c>
      <c r="M32" s="73">
        <v>9864693837</v>
      </c>
      <c r="N32" s="78" t="s">
        <v>162</v>
      </c>
      <c r="O32" s="79">
        <v>8811801831</v>
      </c>
      <c r="P32" s="80">
        <v>43563</v>
      </c>
      <c r="Q32" s="68" t="s">
        <v>77</v>
      </c>
      <c r="R32" s="54"/>
      <c r="S32" s="54"/>
      <c r="T32" s="54"/>
    </row>
    <row r="33" spans="1:20">
      <c r="A33" s="4">
        <v>29</v>
      </c>
      <c r="B33" s="68" t="s">
        <v>69</v>
      </c>
      <c r="C33" s="82" t="s">
        <v>163</v>
      </c>
      <c r="D33" s="68" t="s">
        <v>27</v>
      </c>
      <c r="E33" s="82">
        <v>18110221005</v>
      </c>
      <c r="F33" s="68" t="s">
        <v>74</v>
      </c>
      <c r="G33" s="70">
        <v>89</v>
      </c>
      <c r="H33" s="70">
        <v>70</v>
      </c>
      <c r="I33" s="71">
        <f t="shared" si="0"/>
        <v>159</v>
      </c>
      <c r="J33" s="68"/>
      <c r="K33" s="73" t="s">
        <v>160</v>
      </c>
      <c r="L33" s="74" t="s">
        <v>161</v>
      </c>
      <c r="M33" s="73">
        <v>9864693837</v>
      </c>
      <c r="N33" s="78" t="s">
        <v>162</v>
      </c>
      <c r="O33" s="79">
        <v>8811801831</v>
      </c>
      <c r="P33" s="80">
        <v>43563</v>
      </c>
      <c r="Q33" s="68" t="s">
        <v>77</v>
      </c>
      <c r="R33" s="54"/>
      <c r="S33" s="54"/>
      <c r="T33" s="54"/>
    </row>
    <row r="34" spans="1:20">
      <c r="A34" s="4">
        <v>30</v>
      </c>
      <c r="B34" s="68" t="s">
        <v>68</v>
      </c>
      <c r="C34" s="83" t="s">
        <v>164</v>
      </c>
      <c r="D34" s="68" t="s">
        <v>29</v>
      </c>
      <c r="E34" s="70"/>
      <c r="F34" s="68"/>
      <c r="G34" s="70"/>
      <c r="H34" s="70"/>
      <c r="I34" s="71">
        <f t="shared" si="0"/>
        <v>0</v>
      </c>
      <c r="J34" s="68"/>
      <c r="K34" s="73" t="s">
        <v>165</v>
      </c>
      <c r="L34" s="74" t="s">
        <v>166</v>
      </c>
      <c r="M34" s="73">
        <v>9854460251</v>
      </c>
      <c r="N34" s="90" t="s">
        <v>167</v>
      </c>
      <c r="O34" s="79"/>
      <c r="P34" s="80">
        <v>43564</v>
      </c>
      <c r="Q34" s="68" t="s">
        <v>78</v>
      </c>
      <c r="R34" s="54"/>
      <c r="S34" s="54"/>
      <c r="T34" s="54"/>
    </row>
    <row r="35" spans="1:20">
      <c r="A35" s="4">
        <v>31</v>
      </c>
      <c r="B35" s="68" t="s">
        <v>68</v>
      </c>
      <c r="C35" s="82" t="s">
        <v>168</v>
      </c>
      <c r="D35" s="68" t="s">
        <v>27</v>
      </c>
      <c r="E35" s="82">
        <v>18110214001</v>
      </c>
      <c r="F35" s="68" t="s">
        <v>74</v>
      </c>
      <c r="G35" s="70">
        <v>210</v>
      </c>
      <c r="H35" s="70">
        <v>182</v>
      </c>
      <c r="I35" s="71">
        <f t="shared" si="0"/>
        <v>392</v>
      </c>
      <c r="J35" s="66">
        <v>9435508041</v>
      </c>
      <c r="K35" s="73" t="s">
        <v>165</v>
      </c>
      <c r="L35" s="74" t="s">
        <v>166</v>
      </c>
      <c r="M35" s="73">
        <v>9854460251</v>
      </c>
      <c r="N35" s="90" t="s">
        <v>167</v>
      </c>
      <c r="O35" s="79"/>
      <c r="P35" s="80">
        <v>43564</v>
      </c>
      <c r="Q35" s="68" t="s">
        <v>78</v>
      </c>
      <c r="R35" s="54"/>
      <c r="S35" s="54"/>
      <c r="T35" s="54"/>
    </row>
    <row r="36" spans="1:20">
      <c r="A36" s="4">
        <v>32</v>
      </c>
      <c r="B36" s="68" t="s">
        <v>69</v>
      </c>
      <c r="C36" s="69" t="s">
        <v>169</v>
      </c>
      <c r="D36" s="68" t="s">
        <v>29</v>
      </c>
      <c r="E36" s="70">
        <v>258</v>
      </c>
      <c r="F36" s="68"/>
      <c r="G36" s="70">
        <v>29</v>
      </c>
      <c r="H36" s="70">
        <v>42</v>
      </c>
      <c r="I36" s="71">
        <f t="shared" si="0"/>
        <v>71</v>
      </c>
      <c r="J36" s="72">
        <v>9864783876</v>
      </c>
      <c r="K36" s="73" t="s">
        <v>160</v>
      </c>
      <c r="L36" s="74" t="s">
        <v>161</v>
      </c>
      <c r="M36" s="73">
        <v>9864693837</v>
      </c>
      <c r="N36" s="78" t="s">
        <v>170</v>
      </c>
      <c r="O36" s="79">
        <v>8811801831</v>
      </c>
      <c r="P36" s="80">
        <v>43564</v>
      </c>
      <c r="Q36" s="68" t="s">
        <v>78</v>
      </c>
      <c r="R36" s="54"/>
      <c r="S36" s="54"/>
      <c r="T36" s="54"/>
    </row>
    <row r="37" spans="1:20">
      <c r="A37" s="4">
        <v>33</v>
      </c>
      <c r="B37" s="68" t="s">
        <v>69</v>
      </c>
      <c r="C37" s="82" t="s">
        <v>171</v>
      </c>
      <c r="D37" s="68" t="s">
        <v>27</v>
      </c>
      <c r="E37" s="82">
        <v>18110221502</v>
      </c>
      <c r="F37" s="68" t="s">
        <v>74</v>
      </c>
      <c r="G37" s="70">
        <v>106</v>
      </c>
      <c r="H37" s="70">
        <v>83</v>
      </c>
      <c r="I37" s="71">
        <f t="shared" si="0"/>
        <v>189</v>
      </c>
      <c r="J37" s="66">
        <v>9854739256</v>
      </c>
      <c r="K37" s="73" t="s">
        <v>160</v>
      </c>
      <c r="L37" s="74" t="s">
        <v>161</v>
      </c>
      <c r="M37" s="73">
        <v>9864693837</v>
      </c>
      <c r="N37" s="78" t="s">
        <v>170</v>
      </c>
      <c r="O37" s="79">
        <v>8811801831</v>
      </c>
      <c r="P37" s="80">
        <v>43564</v>
      </c>
      <c r="Q37" s="68" t="s">
        <v>78</v>
      </c>
      <c r="R37" s="54"/>
      <c r="S37" s="54"/>
      <c r="T37" s="54"/>
    </row>
    <row r="38" spans="1:20">
      <c r="A38" s="4">
        <v>34</v>
      </c>
      <c r="B38" s="68" t="s">
        <v>68</v>
      </c>
      <c r="C38" s="83" t="s">
        <v>172</v>
      </c>
      <c r="D38" s="68" t="s">
        <v>29</v>
      </c>
      <c r="E38" s="70">
        <v>155</v>
      </c>
      <c r="F38" s="68"/>
      <c r="G38" s="70">
        <v>47</v>
      </c>
      <c r="H38" s="70">
        <v>47</v>
      </c>
      <c r="I38" s="71">
        <f t="shared" si="0"/>
        <v>94</v>
      </c>
      <c r="J38" s="84">
        <v>9859812181</v>
      </c>
      <c r="K38" s="73" t="s">
        <v>165</v>
      </c>
      <c r="L38" s="74" t="s">
        <v>166</v>
      </c>
      <c r="M38" s="73">
        <v>9854460251</v>
      </c>
      <c r="N38" s="90" t="s">
        <v>173</v>
      </c>
      <c r="O38" s="94"/>
      <c r="P38" s="80">
        <v>43565</v>
      </c>
      <c r="Q38" s="68" t="s">
        <v>79</v>
      </c>
      <c r="R38" s="54"/>
      <c r="S38" s="54"/>
      <c r="T38" s="54"/>
    </row>
    <row r="39" spans="1:20">
      <c r="A39" s="4">
        <v>35</v>
      </c>
      <c r="B39" s="68" t="s">
        <v>68</v>
      </c>
      <c r="C39" s="82" t="s">
        <v>168</v>
      </c>
      <c r="D39" s="68" t="s">
        <v>27</v>
      </c>
      <c r="E39" s="82">
        <v>18110214001</v>
      </c>
      <c r="F39" s="68" t="s">
        <v>74</v>
      </c>
      <c r="G39" s="70">
        <v>210</v>
      </c>
      <c r="H39" s="70">
        <v>182</v>
      </c>
      <c r="I39" s="71">
        <f t="shared" si="0"/>
        <v>392</v>
      </c>
      <c r="J39" s="66">
        <v>9435508041</v>
      </c>
      <c r="K39" s="73" t="s">
        <v>165</v>
      </c>
      <c r="L39" s="74" t="s">
        <v>166</v>
      </c>
      <c r="M39" s="73">
        <v>9854460251</v>
      </c>
      <c r="N39" s="90" t="s">
        <v>173</v>
      </c>
      <c r="O39" s="94"/>
      <c r="P39" s="80">
        <v>43565</v>
      </c>
      <c r="Q39" s="68" t="s">
        <v>79</v>
      </c>
      <c r="R39" s="54"/>
      <c r="S39" s="54"/>
      <c r="T39" s="54"/>
    </row>
    <row r="40" spans="1:20">
      <c r="A40" s="4">
        <v>36</v>
      </c>
      <c r="B40" s="68" t="s">
        <v>69</v>
      </c>
      <c r="C40" s="83" t="s">
        <v>174</v>
      </c>
      <c r="D40" s="68" t="s">
        <v>29</v>
      </c>
      <c r="E40" s="70"/>
      <c r="F40" s="68"/>
      <c r="G40" s="70">
        <v>32</v>
      </c>
      <c r="H40" s="70">
        <v>37</v>
      </c>
      <c r="I40" s="71">
        <f t="shared" si="0"/>
        <v>69</v>
      </c>
      <c r="J40" s="84">
        <v>9613802447</v>
      </c>
      <c r="K40" s="73" t="s">
        <v>165</v>
      </c>
      <c r="L40" s="74" t="s">
        <v>166</v>
      </c>
      <c r="M40" s="73">
        <v>9854460251</v>
      </c>
      <c r="N40" s="90" t="s">
        <v>175</v>
      </c>
      <c r="O40" s="79">
        <v>8876811432</v>
      </c>
      <c r="P40" s="80">
        <v>43565</v>
      </c>
      <c r="Q40" s="68" t="s">
        <v>79</v>
      </c>
      <c r="R40" s="54"/>
      <c r="S40" s="54"/>
      <c r="T40" s="54"/>
    </row>
    <row r="41" spans="1:20">
      <c r="A41" s="4">
        <v>37</v>
      </c>
      <c r="B41" s="68" t="s">
        <v>69</v>
      </c>
      <c r="C41" s="82" t="s">
        <v>176</v>
      </c>
      <c r="D41" s="68" t="s">
        <v>27</v>
      </c>
      <c r="E41" s="82">
        <v>18110214401</v>
      </c>
      <c r="F41" s="68" t="s">
        <v>74</v>
      </c>
      <c r="G41" s="70">
        <v>74</v>
      </c>
      <c r="H41" s="70">
        <v>57</v>
      </c>
      <c r="I41" s="71">
        <f t="shared" si="0"/>
        <v>131</v>
      </c>
      <c r="J41" s="66">
        <v>9797552593</v>
      </c>
      <c r="K41" s="73" t="s">
        <v>165</v>
      </c>
      <c r="L41" s="74" t="s">
        <v>166</v>
      </c>
      <c r="M41" s="73">
        <v>9854460251</v>
      </c>
      <c r="N41" s="90" t="s">
        <v>175</v>
      </c>
      <c r="O41" s="79">
        <v>8876811432</v>
      </c>
      <c r="P41" s="80">
        <v>43565</v>
      </c>
      <c r="Q41" s="68" t="s">
        <v>79</v>
      </c>
      <c r="R41" s="54"/>
      <c r="S41" s="54"/>
      <c r="T41" s="54"/>
    </row>
    <row r="42" spans="1:20">
      <c r="A42" s="4">
        <v>38</v>
      </c>
      <c r="B42" s="68" t="s">
        <v>68</v>
      </c>
      <c r="C42" s="83" t="s">
        <v>177</v>
      </c>
      <c r="D42" s="68" t="s">
        <v>29</v>
      </c>
      <c r="E42" s="70">
        <v>252</v>
      </c>
      <c r="F42" s="68"/>
      <c r="G42" s="70">
        <v>29</v>
      </c>
      <c r="H42" s="70">
        <v>17</v>
      </c>
      <c r="I42" s="71">
        <f t="shared" si="0"/>
        <v>46</v>
      </c>
      <c r="J42" s="84">
        <v>9577831744</v>
      </c>
      <c r="K42" s="91" t="s">
        <v>178</v>
      </c>
      <c r="L42" s="74" t="s">
        <v>179</v>
      </c>
      <c r="M42" s="73">
        <v>9401450919</v>
      </c>
      <c r="N42" s="93" t="s">
        <v>180</v>
      </c>
      <c r="O42" s="79">
        <v>9577710172</v>
      </c>
      <c r="P42" s="80">
        <v>43566</v>
      </c>
      <c r="Q42" s="68" t="s">
        <v>82</v>
      </c>
      <c r="R42" s="54"/>
      <c r="S42" s="54"/>
      <c r="T42" s="54"/>
    </row>
    <row r="43" spans="1:20">
      <c r="A43" s="4">
        <v>39</v>
      </c>
      <c r="B43" s="68" t="s">
        <v>68</v>
      </c>
      <c r="C43" s="82" t="s">
        <v>181</v>
      </c>
      <c r="D43" s="68" t="s">
        <v>27</v>
      </c>
      <c r="E43" s="82">
        <v>18110208401</v>
      </c>
      <c r="F43" s="68" t="s">
        <v>74</v>
      </c>
      <c r="G43" s="70">
        <v>76</v>
      </c>
      <c r="H43" s="70">
        <v>62</v>
      </c>
      <c r="I43" s="71">
        <f t="shared" si="0"/>
        <v>138</v>
      </c>
      <c r="J43" s="66">
        <v>9613073737</v>
      </c>
      <c r="K43" s="91" t="s">
        <v>178</v>
      </c>
      <c r="L43" s="74" t="s">
        <v>179</v>
      </c>
      <c r="M43" s="73">
        <v>9401450919</v>
      </c>
      <c r="N43" s="93" t="s">
        <v>180</v>
      </c>
      <c r="O43" s="79">
        <v>9577710172</v>
      </c>
      <c r="P43" s="80">
        <v>43566</v>
      </c>
      <c r="Q43" s="68" t="s">
        <v>82</v>
      </c>
      <c r="R43" s="54"/>
      <c r="S43" s="54"/>
      <c r="T43" s="54"/>
    </row>
    <row r="44" spans="1:20" ht="28.5">
      <c r="A44" s="4">
        <v>40</v>
      </c>
      <c r="B44" s="68" t="s">
        <v>69</v>
      </c>
      <c r="C44" s="69" t="s">
        <v>182</v>
      </c>
      <c r="D44" s="68" t="s">
        <v>29</v>
      </c>
      <c r="E44" s="70">
        <v>301</v>
      </c>
      <c r="F44" s="68"/>
      <c r="G44" s="70">
        <v>15</v>
      </c>
      <c r="H44" s="70">
        <v>15</v>
      </c>
      <c r="I44" s="71">
        <f t="shared" si="0"/>
        <v>30</v>
      </c>
      <c r="J44" s="95">
        <v>9864926435</v>
      </c>
      <c r="K44" s="91" t="s">
        <v>126</v>
      </c>
      <c r="L44" s="74" t="s">
        <v>127</v>
      </c>
      <c r="M44" s="73">
        <v>9401450885</v>
      </c>
      <c r="N44" s="77" t="s">
        <v>183</v>
      </c>
      <c r="O44" s="89">
        <v>9864864863</v>
      </c>
      <c r="P44" s="80">
        <v>43566</v>
      </c>
      <c r="Q44" s="68" t="s">
        <v>82</v>
      </c>
      <c r="R44" s="54"/>
      <c r="S44" s="54"/>
      <c r="T44" s="54"/>
    </row>
    <row r="45" spans="1:20" ht="28.5">
      <c r="A45" s="4">
        <v>41</v>
      </c>
      <c r="B45" s="68" t="s">
        <v>69</v>
      </c>
      <c r="C45" s="82" t="s">
        <v>184</v>
      </c>
      <c r="D45" s="68" t="s">
        <v>27</v>
      </c>
      <c r="E45" s="82">
        <v>18110211704</v>
      </c>
      <c r="F45" s="68" t="s">
        <v>74</v>
      </c>
      <c r="G45" s="70">
        <v>72</v>
      </c>
      <c r="H45" s="70">
        <v>50</v>
      </c>
      <c r="I45" s="71">
        <f t="shared" si="0"/>
        <v>122</v>
      </c>
      <c r="J45" s="66">
        <v>9859748246</v>
      </c>
      <c r="K45" s="91" t="s">
        <v>126</v>
      </c>
      <c r="L45" s="74" t="s">
        <v>127</v>
      </c>
      <c r="M45" s="73">
        <v>9401450885</v>
      </c>
      <c r="N45" s="77" t="s">
        <v>183</v>
      </c>
      <c r="O45" s="89">
        <v>9864864863</v>
      </c>
      <c r="P45" s="80">
        <v>43566</v>
      </c>
      <c r="Q45" s="68" t="s">
        <v>82</v>
      </c>
      <c r="R45" s="54"/>
      <c r="S45" s="54"/>
      <c r="T45" s="54"/>
    </row>
    <row r="46" spans="1:20">
      <c r="A46" s="4">
        <v>42</v>
      </c>
      <c r="B46" s="68" t="s">
        <v>68</v>
      </c>
      <c r="C46" s="83" t="s">
        <v>185</v>
      </c>
      <c r="D46" s="68" t="s">
        <v>29</v>
      </c>
      <c r="E46" s="70">
        <v>268</v>
      </c>
      <c r="F46" s="68"/>
      <c r="G46" s="70">
        <v>28</v>
      </c>
      <c r="H46" s="70">
        <v>31</v>
      </c>
      <c r="I46" s="71">
        <f t="shared" si="0"/>
        <v>59</v>
      </c>
      <c r="J46" s="84">
        <v>8486846464</v>
      </c>
      <c r="K46" s="73" t="s">
        <v>186</v>
      </c>
      <c r="L46" s="96" t="s">
        <v>187</v>
      </c>
      <c r="M46" s="66"/>
      <c r="N46" s="77" t="s">
        <v>188</v>
      </c>
      <c r="O46" s="89">
        <v>9577365567</v>
      </c>
      <c r="P46" s="80">
        <v>43567</v>
      </c>
      <c r="Q46" s="68" t="s">
        <v>80</v>
      </c>
      <c r="R46" s="54"/>
      <c r="S46" s="54"/>
      <c r="T46" s="54"/>
    </row>
    <row r="47" spans="1:20">
      <c r="A47" s="4">
        <v>43</v>
      </c>
      <c r="B47" s="68" t="s">
        <v>68</v>
      </c>
      <c r="C47" s="82" t="s">
        <v>189</v>
      </c>
      <c r="D47" s="68" t="s">
        <v>27</v>
      </c>
      <c r="E47" s="82">
        <v>18110213601</v>
      </c>
      <c r="F47" s="68" t="s">
        <v>74</v>
      </c>
      <c r="G47" s="70">
        <v>71</v>
      </c>
      <c r="H47" s="70">
        <v>52</v>
      </c>
      <c r="I47" s="71">
        <f t="shared" si="0"/>
        <v>123</v>
      </c>
      <c r="J47" s="97">
        <v>9864377751</v>
      </c>
      <c r="K47" s="73" t="s">
        <v>186</v>
      </c>
      <c r="L47" s="96" t="s">
        <v>187</v>
      </c>
      <c r="M47" s="66"/>
      <c r="N47" s="77" t="s">
        <v>188</v>
      </c>
      <c r="O47" s="89">
        <v>9577365567</v>
      </c>
      <c r="P47" s="80">
        <v>43567</v>
      </c>
      <c r="Q47" s="68" t="s">
        <v>80</v>
      </c>
      <c r="R47" s="54"/>
      <c r="S47" s="54"/>
      <c r="T47" s="54"/>
    </row>
    <row r="48" spans="1:20" ht="28.5">
      <c r="A48" s="4">
        <v>44</v>
      </c>
      <c r="B48" s="68" t="s">
        <v>69</v>
      </c>
      <c r="C48" s="69" t="s">
        <v>190</v>
      </c>
      <c r="D48" s="68" t="s">
        <v>29</v>
      </c>
      <c r="E48" s="70">
        <v>314</v>
      </c>
      <c r="F48" s="68"/>
      <c r="G48" s="70">
        <v>31</v>
      </c>
      <c r="H48" s="70">
        <v>25</v>
      </c>
      <c r="I48" s="71">
        <f t="shared" si="0"/>
        <v>56</v>
      </c>
      <c r="J48" s="95">
        <v>9707671541</v>
      </c>
      <c r="K48" s="91" t="s">
        <v>126</v>
      </c>
      <c r="L48" s="74" t="s">
        <v>127</v>
      </c>
      <c r="M48" s="73">
        <v>9401450885</v>
      </c>
      <c r="N48" s="77" t="s">
        <v>128</v>
      </c>
      <c r="O48" s="89">
        <v>9854235953</v>
      </c>
      <c r="P48" s="80">
        <v>43567</v>
      </c>
      <c r="Q48" s="68" t="s">
        <v>80</v>
      </c>
      <c r="R48" s="54"/>
      <c r="S48" s="54"/>
      <c r="T48" s="54"/>
    </row>
    <row r="49" spans="1:20" ht="28.5">
      <c r="A49" s="4">
        <v>45</v>
      </c>
      <c r="B49" s="68" t="s">
        <v>69</v>
      </c>
      <c r="C49" s="82" t="s">
        <v>191</v>
      </c>
      <c r="D49" s="68" t="s">
        <v>27</v>
      </c>
      <c r="E49" s="82">
        <v>18110216302</v>
      </c>
      <c r="F49" s="68" t="s">
        <v>74</v>
      </c>
      <c r="G49" s="70">
        <v>77</v>
      </c>
      <c r="H49" s="70">
        <v>58</v>
      </c>
      <c r="I49" s="71">
        <f t="shared" si="0"/>
        <v>135</v>
      </c>
      <c r="J49" s="66">
        <v>8822392441</v>
      </c>
      <c r="K49" s="91" t="s">
        <v>126</v>
      </c>
      <c r="L49" s="74" t="s">
        <v>127</v>
      </c>
      <c r="M49" s="73">
        <v>9401450885</v>
      </c>
      <c r="N49" s="77" t="s">
        <v>128</v>
      </c>
      <c r="O49" s="89">
        <v>9854235953</v>
      </c>
      <c r="P49" s="80">
        <v>43567</v>
      </c>
      <c r="Q49" s="68" t="s">
        <v>80</v>
      </c>
      <c r="R49" s="54"/>
      <c r="S49" s="54"/>
      <c r="T49" s="54"/>
    </row>
    <row r="50" spans="1:20">
      <c r="A50" s="4">
        <v>46</v>
      </c>
      <c r="B50" s="68" t="s">
        <v>68</v>
      </c>
      <c r="C50" s="83" t="s">
        <v>192</v>
      </c>
      <c r="D50" s="68" t="s">
        <v>29</v>
      </c>
      <c r="E50" s="70">
        <v>259</v>
      </c>
      <c r="F50" s="68"/>
      <c r="G50" s="70">
        <v>36</v>
      </c>
      <c r="H50" s="70">
        <v>29</v>
      </c>
      <c r="I50" s="71">
        <f t="shared" si="0"/>
        <v>65</v>
      </c>
      <c r="J50" s="84">
        <v>9613063016</v>
      </c>
      <c r="K50" s="91" t="s">
        <v>178</v>
      </c>
      <c r="L50" s="74" t="s">
        <v>179</v>
      </c>
      <c r="M50" s="73">
        <v>9401450919</v>
      </c>
      <c r="N50" s="90" t="s">
        <v>193</v>
      </c>
      <c r="O50" s="79">
        <v>848622891</v>
      </c>
      <c r="P50" s="80">
        <v>43568</v>
      </c>
      <c r="Q50" s="68" t="s">
        <v>76</v>
      </c>
      <c r="R50" s="54"/>
      <c r="S50" s="54"/>
      <c r="T50" s="54"/>
    </row>
    <row r="51" spans="1:20">
      <c r="A51" s="4">
        <v>47</v>
      </c>
      <c r="B51" s="68" t="s">
        <v>68</v>
      </c>
      <c r="C51" s="82" t="s">
        <v>194</v>
      </c>
      <c r="D51" s="68" t="s">
        <v>27</v>
      </c>
      <c r="E51" s="82">
        <v>18110207001</v>
      </c>
      <c r="F51" s="68" t="s">
        <v>74</v>
      </c>
      <c r="G51" s="70">
        <v>73</v>
      </c>
      <c r="H51" s="70">
        <v>66</v>
      </c>
      <c r="I51" s="71">
        <f t="shared" si="0"/>
        <v>139</v>
      </c>
      <c r="J51" s="66">
        <v>9859701034</v>
      </c>
      <c r="K51" s="91" t="s">
        <v>178</v>
      </c>
      <c r="L51" s="74" t="s">
        <v>179</v>
      </c>
      <c r="M51" s="73">
        <v>9401450919</v>
      </c>
      <c r="N51" s="90" t="s">
        <v>193</v>
      </c>
      <c r="O51" s="79">
        <v>848622891</v>
      </c>
      <c r="P51" s="80">
        <v>43568</v>
      </c>
      <c r="Q51" s="68" t="s">
        <v>76</v>
      </c>
      <c r="R51" s="54"/>
      <c r="S51" s="54"/>
      <c r="T51" s="54"/>
    </row>
    <row r="52" spans="1:20" ht="28.5">
      <c r="A52" s="4">
        <v>48</v>
      </c>
      <c r="B52" s="68" t="s">
        <v>69</v>
      </c>
      <c r="C52" s="69" t="s">
        <v>195</v>
      </c>
      <c r="D52" s="68" t="s">
        <v>29</v>
      </c>
      <c r="E52" s="70">
        <v>310</v>
      </c>
      <c r="F52" s="68"/>
      <c r="G52" s="70">
        <v>25</v>
      </c>
      <c r="H52" s="70">
        <v>27</v>
      </c>
      <c r="I52" s="71">
        <f t="shared" si="0"/>
        <v>52</v>
      </c>
      <c r="J52" s="95">
        <v>8011126088</v>
      </c>
      <c r="K52" s="91" t="s">
        <v>126</v>
      </c>
      <c r="L52" s="74" t="s">
        <v>127</v>
      </c>
      <c r="M52" s="73">
        <v>9401450885</v>
      </c>
      <c r="N52" s="77" t="s">
        <v>128</v>
      </c>
      <c r="O52" s="89">
        <v>9854235953</v>
      </c>
      <c r="P52" s="80">
        <v>43568</v>
      </c>
      <c r="Q52" s="68" t="s">
        <v>76</v>
      </c>
      <c r="R52" s="54"/>
      <c r="S52" s="54"/>
      <c r="T52" s="54"/>
    </row>
    <row r="53" spans="1:20" ht="28.5">
      <c r="A53" s="4">
        <v>49</v>
      </c>
      <c r="B53" s="68" t="s">
        <v>69</v>
      </c>
      <c r="C53" s="82" t="s">
        <v>196</v>
      </c>
      <c r="D53" s="68" t="s">
        <v>27</v>
      </c>
      <c r="E53" s="82">
        <v>18110211601</v>
      </c>
      <c r="F53" s="68" t="s">
        <v>74</v>
      </c>
      <c r="G53" s="70">
        <v>83</v>
      </c>
      <c r="H53" s="70">
        <v>68</v>
      </c>
      <c r="I53" s="71">
        <f t="shared" si="0"/>
        <v>151</v>
      </c>
      <c r="J53" s="66">
        <v>9859467076</v>
      </c>
      <c r="K53" s="91" t="s">
        <v>126</v>
      </c>
      <c r="L53" s="74" t="s">
        <v>127</v>
      </c>
      <c r="M53" s="73">
        <v>9401450885</v>
      </c>
      <c r="N53" s="77" t="s">
        <v>128</v>
      </c>
      <c r="O53" s="89">
        <v>9854235953</v>
      </c>
      <c r="P53" s="80">
        <v>43568</v>
      </c>
      <c r="Q53" s="68" t="s">
        <v>76</v>
      </c>
      <c r="R53" s="54"/>
      <c r="S53" s="54"/>
      <c r="T53" s="54"/>
    </row>
    <row r="54" spans="1:20">
      <c r="A54" s="4">
        <v>50</v>
      </c>
      <c r="B54" s="68"/>
      <c r="C54" s="68" t="s">
        <v>99</v>
      </c>
      <c r="D54" s="68"/>
      <c r="E54" s="82"/>
      <c r="F54" s="68"/>
      <c r="G54" s="70"/>
      <c r="H54" s="70"/>
      <c r="I54" s="71"/>
      <c r="J54" s="128"/>
      <c r="K54" s="91"/>
      <c r="L54" s="74"/>
      <c r="M54" s="73"/>
      <c r="N54" s="77"/>
      <c r="O54" s="89"/>
      <c r="P54" s="80">
        <v>43569</v>
      </c>
      <c r="Q54" s="68" t="s">
        <v>99</v>
      </c>
      <c r="R54" s="54"/>
      <c r="S54" s="54"/>
      <c r="T54" s="54"/>
    </row>
    <row r="55" spans="1:20">
      <c r="A55" s="4">
        <v>51</v>
      </c>
      <c r="B55" s="68"/>
      <c r="C55" s="129" t="s">
        <v>923</v>
      </c>
      <c r="D55" s="68"/>
      <c r="E55" s="82"/>
      <c r="F55" s="68"/>
      <c r="G55" s="70"/>
      <c r="H55" s="70"/>
      <c r="I55" s="71"/>
      <c r="J55" s="128"/>
      <c r="K55" s="91"/>
      <c r="L55" s="74"/>
      <c r="M55" s="73"/>
      <c r="N55" s="77"/>
      <c r="O55" s="89"/>
      <c r="P55" s="80">
        <v>43570</v>
      </c>
      <c r="Q55" s="68" t="s">
        <v>77</v>
      </c>
      <c r="R55" s="54"/>
      <c r="S55" s="54"/>
      <c r="T55" s="54"/>
    </row>
    <row r="56" spans="1:20">
      <c r="A56" s="4">
        <v>52</v>
      </c>
      <c r="B56" s="68"/>
      <c r="C56" s="129" t="s">
        <v>923</v>
      </c>
      <c r="D56" s="68"/>
      <c r="E56" s="82"/>
      <c r="F56" s="68"/>
      <c r="G56" s="70"/>
      <c r="H56" s="70"/>
      <c r="I56" s="71"/>
      <c r="J56" s="128"/>
      <c r="K56" s="91"/>
      <c r="L56" s="74"/>
      <c r="M56" s="73"/>
      <c r="N56" s="77"/>
      <c r="O56" s="89"/>
      <c r="P56" s="80">
        <v>43571</v>
      </c>
      <c r="Q56" s="68" t="s">
        <v>78</v>
      </c>
      <c r="R56" s="54"/>
      <c r="S56" s="54"/>
      <c r="T56" s="54"/>
    </row>
    <row r="57" spans="1:20">
      <c r="A57" s="4">
        <v>53</v>
      </c>
      <c r="B57" s="68" t="s">
        <v>68</v>
      </c>
      <c r="C57" s="83" t="s">
        <v>197</v>
      </c>
      <c r="D57" s="68" t="s">
        <v>29</v>
      </c>
      <c r="E57" s="70">
        <v>240</v>
      </c>
      <c r="F57" s="68"/>
      <c r="G57" s="70">
        <v>58</v>
      </c>
      <c r="H57" s="70">
        <v>48</v>
      </c>
      <c r="I57" s="71">
        <f t="shared" si="0"/>
        <v>106</v>
      </c>
      <c r="J57" s="84">
        <v>8812870271</v>
      </c>
      <c r="K57" s="73" t="s">
        <v>198</v>
      </c>
      <c r="L57" s="74" t="s">
        <v>199</v>
      </c>
      <c r="M57" s="73">
        <v>9401450588</v>
      </c>
      <c r="N57" s="93" t="s">
        <v>200</v>
      </c>
      <c r="O57" s="79">
        <v>9613072862</v>
      </c>
      <c r="P57" s="80">
        <v>43572</v>
      </c>
      <c r="Q57" s="68" t="s">
        <v>79</v>
      </c>
      <c r="R57" s="54"/>
      <c r="S57" s="54"/>
      <c r="T57" s="54"/>
    </row>
    <row r="58" spans="1:20">
      <c r="A58" s="4">
        <v>54</v>
      </c>
      <c r="B58" s="68" t="s">
        <v>68</v>
      </c>
      <c r="C58" s="82" t="s">
        <v>201</v>
      </c>
      <c r="D58" s="68" t="s">
        <v>27</v>
      </c>
      <c r="E58" s="82">
        <v>18110222102</v>
      </c>
      <c r="F58" s="68" t="s">
        <v>74</v>
      </c>
      <c r="G58" s="70">
        <v>44</v>
      </c>
      <c r="H58" s="70">
        <v>46</v>
      </c>
      <c r="I58" s="71">
        <f t="shared" si="0"/>
        <v>90</v>
      </c>
      <c r="J58" s="66">
        <v>9854723645</v>
      </c>
      <c r="K58" s="73" t="s">
        <v>198</v>
      </c>
      <c r="L58" s="74" t="s">
        <v>199</v>
      </c>
      <c r="M58" s="73">
        <v>9401450588</v>
      </c>
      <c r="N58" s="93" t="s">
        <v>200</v>
      </c>
      <c r="O58" s="79">
        <v>9613072862</v>
      </c>
      <c r="P58" s="80">
        <v>43572</v>
      </c>
      <c r="Q58" s="68" t="s">
        <v>79</v>
      </c>
      <c r="R58" s="54"/>
      <c r="S58" s="54"/>
      <c r="T58" s="54"/>
    </row>
    <row r="59" spans="1:20" ht="28.5">
      <c r="A59" s="4">
        <v>55</v>
      </c>
      <c r="B59" s="68" t="s">
        <v>69</v>
      </c>
      <c r="C59" s="69" t="s">
        <v>202</v>
      </c>
      <c r="D59" s="68" t="s">
        <v>29</v>
      </c>
      <c r="E59" s="70">
        <v>308</v>
      </c>
      <c r="F59" s="68"/>
      <c r="G59" s="70">
        <v>27</v>
      </c>
      <c r="H59" s="70">
        <v>20</v>
      </c>
      <c r="I59" s="71">
        <f t="shared" si="0"/>
        <v>47</v>
      </c>
      <c r="J59" s="95">
        <v>9613033481</v>
      </c>
      <c r="K59" s="91" t="s">
        <v>126</v>
      </c>
      <c r="L59" s="74" t="s">
        <v>127</v>
      </c>
      <c r="M59" s="73">
        <v>9401450885</v>
      </c>
      <c r="N59" s="77" t="s">
        <v>183</v>
      </c>
      <c r="O59" s="89">
        <v>9864864863</v>
      </c>
      <c r="P59" s="80">
        <v>43572</v>
      </c>
      <c r="Q59" s="68" t="s">
        <v>79</v>
      </c>
      <c r="R59" s="54"/>
      <c r="S59" s="54"/>
      <c r="T59" s="54"/>
    </row>
    <row r="60" spans="1:20" ht="28.5">
      <c r="A60" s="4">
        <v>56</v>
      </c>
      <c r="B60" s="68" t="s">
        <v>69</v>
      </c>
      <c r="C60" s="82" t="s">
        <v>203</v>
      </c>
      <c r="D60" s="68" t="s">
        <v>27</v>
      </c>
      <c r="E60" s="82">
        <v>18110216401</v>
      </c>
      <c r="F60" s="68" t="s">
        <v>74</v>
      </c>
      <c r="G60" s="70">
        <v>82</v>
      </c>
      <c r="H60" s="70">
        <v>66</v>
      </c>
      <c r="I60" s="71">
        <f t="shared" si="0"/>
        <v>148</v>
      </c>
      <c r="J60" s="66">
        <v>9401186333</v>
      </c>
      <c r="K60" s="91" t="s">
        <v>126</v>
      </c>
      <c r="L60" s="74" t="s">
        <v>127</v>
      </c>
      <c r="M60" s="73">
        <v>9401450885</v>
      </c>
      <c r="N60" s="77" t="s">
        <v>183</v>
      </c>
      <c r="O60" s="89">
        <v>9864864863</v>
      </c>
      <c r="P60" s="80">
        <v>43572</v>
      </c>
      <c r="Q60" s="68" t="s">
        <v>79</v>
      </c>
      <c r="R60" s="54"/>
      <c r="S60" s="54"/>
      <c r="T60" s="54"/>
    </row>
    <row r="61" spans="1:20">
      <c r="A61" s="4">
        <v>57</v>
      </c>
      <c r="B61" s="68" t="s">
        <v>68</v>
      </c>
      <c r="C61" s="83" t="s">
        <v>204</v>
      </c>
      <c r="D61" s="68" t="s">
        <v>29</v>
      </c>
      <c r="E61" s="70">
        <v>224</v>
      </c>
      <c r="F61" s="68"/>
      <c r="G61" s="70">
        <v>24</v>
      </c>
      <c r="H61" s="70">
        <v>30</v>
      </c>
      <c r="I61" s="71">
        <f t="shared" si="0"/>
        <v>54</v>
      </c>
      <c r="J61" s="68"/>
      <c r="K61" s="73" t="s">
        <v>155</v>
      </c>
      <c r="L61" s="74" t="s">
        <v>156</v>
      </c>
      <c r="M61" s="73">
        <v>9435278253</v>
      </c>
      <c r="N61" s="93" t="s">
        <v>205</v>
      </c>
      <c r="O61" s="68"/>
      <c r="P61" s="80">
        <v>43573</v>
      </c>
      <c r="Q61" s="68" t="s">
        <v>82</v>
      </c>
      <c r="R61" s="54"/>
      <c r="S61" s="54"/>
      <c r="T61" s="54"/>
    </row>
    <row r="62" spans="1:20">
      <c r="A62" s="4">
        <v>58</v>
      </c>
      <c r="B62" s="68" t="s">
        <v>68</v>
      </c>
      <c r="C62" s="82" t="s">
        <v>206</v>
      </c>
      <c r="D62" s="68" t="s">
        <v>27</v>
      </c>
      <c r="E62" s="82">
        <v>18110222401</v>
      </c>
      <c r="F62" s="68" t="s">
        <v>74</v>
      </c>
      <c r="G62" s="70">
        <v>87</v>
      </c>
      <c r="H62" s="70">
        <v>75</v>
      </c>
      <c r="I62" s="71">
        <f t="shared" si="0"/>
        <v>162</v>
      </c>
      <c r="J62" s="66">
        <v>8822278477</v>
      </c>
      <c r="K62" s="73" t="s">
        <v>155</v>
      </c>
      <c r="L62" s="74" t="s">
        <v>156</v>
      </c>
      <c r="M62" s="73">
        <v>9435278253</v>
      </c>
      <c r="N62" s="93" t="s">
        <v>205</v>
      </c>
      <c r="O62" s="68"/>
      <c r="P62" s="80">
        <v>43573</v>
      </c>
      <c r="Q62" s="68" t="s">
        <v>82</v>
      </c>
      <c r="R62" s="54"/>
      <c r="S62" s="54"/>
      <c r="T62" s="54"/>
    </row>
    <row r="63" spans="1:20">
      <c r="A63" s="4">
        <v>59</v>
      </c>
      <c r="B63" s="68" t="s">
        <v>69</v>
      </c>
      <c r="C63" s="69" t="s">
        <v>207</v>
      </c>
      <c r="D63" s="68" t="s">
        <v>29</v>
      </c>
      <c r="E63" s="72">
        <v>336</v>
      </c>
      <c r="F63" s="68"/>
      <c r="G63" s="70">
        <v>33</v>
      </c>
      <c r="H63" s="70">
        <v>31</v>
      </c>
      <c r="I63" s="71">
        <f t="shared" si="0"/>
        <v>64</v>
      </c>
      <c r="J63" s="72">
        <v>9613317290</v>
      </c>
      <c r="K63" s="66" t="s">
        <v>208</v>
      </c>
      <c r="L63" s="66" t="s">
        <v>209</v>
      </c>
      <c r="M63" s="66">
        <v>9859812170</v>
      </c>
      <c r="N63" s="76" t="s">
        <v>210</v>
      </c>
      <c r="O63" s="79">
        <v>9707753385</v>
      </c>
      <c r="P63" s="80">
        <v>43573</v>
      </c>
      <c r="Q63" s="68" t="s">
        <v>82</v>
      </c>
      <c r="R63" s="54"/>
      <c r="S63" s="54"/>
      <c r="T63" s="54"/>
    </row>
    <row r="64" spans="1:20">
      <c r="A64" s="4">
        <v>60</v>
      </c>
      <c r="B64" s="68" t="s">
        <v>69</v>
      </c>
      <c r="C64" s="82" t="s">
        <v>211</v>
      </c>
      <c r="D64" s="68" t="s">
        <v>27</v>
      </c>
      <c r="E64" s="82">
        <v>18110223101</v>
      </c>
      <c r="F64" s="68" t="s">
        <v>74</v>
      </c>
      <c r="G64" s="70">
        <v>83</v>
      </c>
      <c r="H64" s="70">
        <v>60</v>
      </c>
      <c r="I64" s="71">
        <f t="shared" si="0"/>
        <v>143</v>
      </c>
      <c r="J64" s="66">
        <v>9954040208</v>
      </c>
      <c r="K64" s="66" t="s">
        <v>208</v>
      </c>
      <c r="L64" s="66" t="s">
        <v>209</v>
      </c>
      <c r="M64" s="66">
        <v>9859812170</v>
      </c>
      <c r="N64" s="76" t="s">
        <v>210</v>
      </c>
      <c r="O64" s="79">
        <v>9707753385</v>
      </c>
      <c r="P64" s="80">
        <v>43573</v>
      </c>
      <c r="Q64" s="68" t="s">
        <v>82</v>
      </c>
      <c r="R64" s="54"/>
      <c r="S64" s="54"/>
      <c r="T64" s="54"/>
    </row>
    <row r="65" spans="1:20">
      <c r="A65" s="4">
        <v>61</v>
      </c>
      <c r="B65" s="68"/>
      <c r="C65" s="129" t="s">
        <v>924</v>
      </c>
      <c r="D65" s="68"/>
      <c r="E65" s="82"/>
      <c r="F65" s="68"/>
      <c r="G65" s="70"/>
      <c r="H65" s="70"/>
      <c r="I65" s="71"/>
      <c r="J65" s="128"/>
      <c r="K65" s="66"/>
      <c r="L65" s="66"/>
      <c r="M65" s="66"/>
      <c r="N65" s="76"/>
      <c r="O65" s="79"/>
      <c r="P65" s="80">
        <v>43574</v>
      </c>
      <c r="Q65" s="68" t="s">
        <v>80</v>
      </c>
      <c r="R65" s="54"/>
      <c r="S65" s="54"/>
      <c r="T65" s="54"/>
    </row>
    <row r="66" spans="1:20">
      <c r="A66" s="4">
        <v>62</v>
      </c>
      <c r="B66" s="68" t="s">
        <v>68</v>
      </c>
      <c r="C66" s="83" t="s">
        <v>212</v>
      </c>
      <c r="D66" s="68" t="s">
        <v>29</v>
      </c>
      <c r="E66" s="70">
        <v>200</v>
      </c>
      <c r="F66" s="68"/>
      <c r="G66" s="70">
        <v>48</v>
      </c>
      <c r="H66" s="70">
        <v>56</v>
      </c>
      <c r="I66" s="71">
        <f t="shared" si="0"/>
        <v>104</v>
      </c>
      <c r="J66" s="84">
        <v>8752081693</v>
      </c>
      <c r="K66" s="73" t="s">
        <v>213</v>
      </c>
      <c r="L66" s="74" t="s">
        <v>214</v>
      </c>
      <c r="M66" s="73">
        <v>9401450923</v>
      </c>
      <c r="N66" s="77" t="s">
        <v>215</v>
      </c>
      <c r="O66" s="68"/>
      <c r="P66" s="80">
        <v>43575</v>
      </c>
      <c r="Q66" s="68" t="s">
        <v>76</v>
      </c>
      <c r="R66" s="54"/>
      <c r="S66" s="54"/>
      <c r="T66" s="54"/>
    </row>
    <row r="67" spans="1:20">
      <c r="A67" s="4">
        <v>63</v>
      </c>
      <c r="B67" s="68" t="s">
        <v>68</v>
      </c>
      <c r="C67" s="82" t="s">
        <v>216</v>
      </c>
      <c r="D67" s="68" t="s">
        <v>27</v>
      </c>
      <c r="E67" s="82">
        <v>18110219803</v>
      </c>
      <c r="F67" s="68" t="s">
        <v>75</v>
      </c>
      <c r="G67" s="70">
        <v>79</v>
      </c>
      <c r="H67" s="70">
        <v>60</v>
      </c>
      <c r="I67" s="71">
        <f t="shared" si="0"/>
        <v>139</v>
      </c>
      <c r="J67" s="66">
        <v>9854693760</v>
      </c>
      <c r="K67" s="73" t="s">
        <v>213</v>
      </c>
      <c r="L67" s="74" t="s">
        <v>214</v>
      </c>
      <c r="M67" s="73">
        <v>9401450923</v>
      </c>
      <c r="N67" s="77" t="s">
        <v>215</v>
      </c>
      <c r="O67" s="68"/>
      <c r="P67" s="80">
        <v>43575</v>
      </c>
      <c r="Q67" s="68" t="s">
        <v>76</v>
      </c>
      <c r="R67" s="54"/>
      <c r="S67" s="54"/>
      <c r="T67" s="54"/>
    </row>
    <row r="68" spans="1:20" ht="31.5">
      <c r="A68" s="4">
        <v>64</v>
      </c>
      <c r="B68" s="68" t="s">
        <v>69</v>
      </c>
      <c r="C68" s="69" t="s">
        <v>217</v>
      </c>
      <c r="D68" s="68" t="s">
        <v>29</v>
      </c>
      <c r="E68" s="70">
        <v>292</v>
      </c>
      <c r="F68" s="68"/>
      <c r="G68" s="70">
        <v>28</v>
      </c>
      <c r="H68" s="70">
        <v>24</v>
      </c>
      <c r="I68" s="71">
        <f t="shared" si="0"/>
        <v>52</v>
      </c>
      <c r="J68" s="95">
        <v>9401697023</v>
      </c>
      <c r="K68" s="73" t="s">
        <v>218</v>
      </c>
      <c r="L68" s="74" t="s">
        <v>219</v>
      </c>
      <c r="M68" s="73">
        <v>986486475</v>
      </c>
      <c r="N68" s="98" t="s">
        <v>220</v>
      </c>
      <c r="O68" s="68"/>
      <c r="P68" s="80">
        <v>43575</v>
      </c>
      <c r="Q68" s="68" t="s">
        <v>76</v>
      </c>
      <c r="R68" s="54"/>
      <c r="S68" s="54"/>
      <c r="T68" s="54"/>
    </row>
    <row r="69" spans="1:20" ht="31.5">
      <c r="A69" s="4">
        <v>65</v>
      </c>
      <c r="B69" s="68" t="s">
        <v>69</v>
      </c>
      <c r="C69" s="82" t="s">
        <v>221</v>
      </c>
      <c r="D69" s="68" t="s">
        <v>27</v>
      </c>
      <c r="E69" s="82">
        <v>18110207501</v>
      </c>
      <c r="F69" s="68" t="s">
        <v>74</v>
      </c>
      <c r="G69" s="70">
        <v>87</v>
      </c>
      <c r="H69" s="70">
        <v>68</v>
      </c>
      <c r="I69" s="71">
        <f t="shared" si="0"/>
        <v>155</v>
      </c>
      <c r="J69" s="66">
        <v>9859389302</v>
      </c>
      <c r="K69" s="73" t="s">
        <v>218</v>
      </c>
      <c r="L69" s="74" t="s">
        <v>219</v>
      </c>
      <c r="M69" s="73">
        <v>986486475</v>
      </c>
      <c r="N69" s="98" t="s">
        <v>220</v>
      </c>
      <c r="O69" s="68"/>
      <c r="P69" s="80">
        <v>43575</v>
      </c>
      <c r="Q69" s="68" t="s">
        <v>76</v>
      </c>
      <c r="R69" s="54"/>
      <c r="S69" s="54"/>
      <c r="T69" s="54"/>
    </row>
    <row r="70" spans="1:20" ht="21">
      <c r="A70" s="4">
        <v>66</v>
      </c>
      <c r="B70" s="68"/>
      <c r="C70" s="68" t="s">
        <v>99</v>
      </c>
      <c r="D70" s="68"/>
      <c r="E70" s="82"/>
      <c r="F70" s="68"/>
      <c r="G70" s="70"/>
      <c r="H70" s="70"/>
      <c r="I70" s="71"/>
      <c r="J70" s="128"/>
      <c r="K70" s="73"/>
      <c r="L70" s="74"/>
      <c r="M70" s="73"/>
      <c r="N70" s="98"/>
      <c r="O70" s="130"/>
      <c r="P70" s="80">
        <v>43576</v>
      </c>
      <c r="Q70" s="68" t="s">
        <v>99</v>
      </c>
      <c r="R70" s="54"/>
      <c r="S70" s="54"/>
      <c r="T70" s="54"/>
    </row>
    <row r="71" spans="1:20">
      <c r="A71" s="4">
        <v>67</v>
      </c>
      <c r="B71" s="68" t="s">
        <v>68</v>
      </c>
      <c r="C71" s="99" t="s">
        <v>222</v>
      </c>
      <c r="D71" s="68" t="s">
        <v>29</v>
      </c>
      <c r="E71" s="70">
        <v>124</v>
      </c>
      <c r="F71" s="68"/>
      <c r="G71" s="70">
        <v>31</v>
      </c>
      <c r="H71" s="70">
        <v>26</v>
      </c>
      <c r="I71" s="71">
        <f t="shared" ref="I71:I104" si="1">+G71+H71</f>
        <v>57</v>
      </c>
      <c r="J71" s="84">
        <v>9678821716</v>
      </c>
      <c r="K71" s="73" t="s">
        <v>223</v>
      </c>
      <c r="L71" s="74" t="s">
        <v>224</v>
      </c>
      <c r="M71" s="73">
        <v>9854417771</v>
      </c>
      <c r="N71" s="90" t="s">
        <v>225</v>
      </c>
      <c r="O71" s="79">
        <v>9057863390</v>
      </c>
      <c r="P71" s="80">
        <v>43577</v>
      </c>
      <c r="Q71" s="68" t="s">
        <v>77</v>
      </c>
      <c r="R71" s="54"/>
      <c r="S71" s="54"/>
      <c r="T71" s="54"/>
    </row>
    <row r="72" spans="1:20">
      <c r="A72" s="4">
        <v>68</v>
      </c>
      <c r="B72" s="68" t="s">
        <v>68</v>
      </c>
      <c r="C72" s="82" t="s">
        <v>226</v>
      </c>
      <c r="D72" s="68" t="s">
        <v>27</v>
      </c>
      <c r="E72" s="82">
        <v>18110210801</v>
      </c>
      <c r="F72" s="68" t="s">
        <v>74</v>
      </c>
      <c r="G72" s="70">
        <v>80</v>
      </c>
      <c r="H72" s="70">
        <v>64</v>
      </c>
      <c r="I72" s="71">
        <f t="shared" si="1"/>
        <v>144</v>
      </c>
      <c r="J72" s="97">
        <v>9577542841</v>
      </c>
      <c r="K72" s="73" t="s">
        <v>223</v>
      </c>
      <c r="L72" s="74" t="s">
        <v>224</v>
      </c>
      <c r="M72" s="73">
        <v>9854417771</v>
      </c>
      <c r="N72" s="90" t="s">
        <v>225</v>
      </c>
      <c r="O72" s="79">
        <v>9057863390</v>
      </c>
      <c r="P72" s="80">
        <v>43577</v>
      </c>
      <c r="Q72" s="68" t="s">
        <v>77</v>
      </c>
      <c r="R72" s="54"/>
      <c r="S72" s="54"/>
      <c r="T72" s="54"/>
    </row>
    <row r="73" spans="1:20">
      <c r="A73" s="4">
        <v>69</v>
      </c>
      <c r="B73" s="68" t="s">
        <v>69</v>
      </c>
      <c r="C73" s="69" t="s">
        <v>227</v>
      </c>
      <c r="D73" s="68" t="s">
        <v>29</v>
      </c>
      <c r="E73" s="70">
        <v>142</v>
      </c>
      <c r="F73" s="68"/>
      <c r="G73" s="70">
        <v>49</v>
      </c>
      <c r="H73" s="70">
        <v>48</v>
      </c>
      <c r="I73" s="71">
        <f t="shared" si="1"/>
        <v>97</v>
      </c>
      <c r="J73" s="72">
        <v>9707552552</v>
      </c>
      <c r="K73" s="73" t="s">
        <v>228</v>
      </c>
      <c r="L73" s="74" t="s">
        <v>229</v>
      </c>
      <c r="M73" s="73">
        <v>9401450902</v>
      </c>
      <c r="N73" s="77" t="s">
        <v>230</v>
      </c>
      <c r="O73" s="89">
        <v>9508529722</v>
      </c>
      <c r="P73" s="80">
        <v>43577</v>
      </c>
      <c r="Q73" s="68" t="s">
        <v>77</v>
      </c>
      <c r="R73" s="54"/>
      <c r="S73" s="54"/>
      <c r="T73" s="54"/>
    </row>
    <row r="74" spans="1:20">
      <c r="A74" s="4">
        <v>70</v>
      </c>
      <c r="B74" s="68" t="s">
        <v>69</v>
      </c>
      <c r="C74" s="82" t="s">
        <v>231</v>
      </c>
      <c r="D74" s="68" t="s">
        <v>27</v>
      </c>
      <c r="E74" s="82">
        <v>18110208803</v>
      </c>
      <c r="F74" s="68" t="s">
        <v>75</v>
      </c>
      <c r="G74" s="70">
        <v>73</v>
      </c>
      <c r="H74" s="70">
        <v>67</v>
      </c>
      <c r="I74" s="71">
        <f t="shared" si="1"/>
        <v>140</v>
      </c>
      <c r="J74" s="97">
        <v>9435507686</v>
      </c>
      <c r="K74" s="73" t="s">
        <v>228</v>
      </c>
      <c r="L74" s="74" t="s">
        <v>229</v>
      </c>
      <c r="M74" s="73">
        <v>9401450902</v>
      </c>
      <c r="N74" s="77" t="s">
        <v>230</v>
      </c>
      <c r="O74" s="89">
        <v>9508529722</v>
      </c>
      <c r="P74" s="80">
        <v>43577</v>
      </c>
      <c r="Q74" s="68" t="s">
        <v>77</v>
      </c>
      <c r="R74" s="54"/>
      <c r="S74" s="54"/>
      <c r="T74" s="54"/>
    </row>
    <row r="75" spans="1:20">
      <c r="A75" s="4">
        <v>71</v>
      </c>
      <c r="B75" s="68" t="s">
        <v>68</v>
      </c>
      <c r="C75" s="83" t="s">
        <v>232</v>
      </c>
      <c r="D75" s="68" t="s">
        <v>29</v>
      </c>
      <c r="E75" s="70">
        <v>12</v>
      </c>
      <c r="F75" s="68"/>
      <c r="G75" s="70">
        <v>34</v>
      </c>
      <c r="H75" s="70">
        <v>25</v>
      </c>
      <c r="I75" s="71">
        <f t="shared" si="1"/>
        <v>59</v>
      </c>
      <c r="J75" s="84">
        <v>9854681955</v>
      </c>
      <c r="K75" s="73" t="s">
        <v>233</v>
      </c>
      <c r="L75" s="74" t="s">
        <v>234</v>
      </c>
      <c r="M75" s="73">
        <v>9401262396</v>
      </c>
      <c r="N75" s="90" t="s">
        <v>235</v>
      </c>
      <c r="O75" s="79">
        <v>7896306881</v>
      </c>
      <c r="P75" s="80">
        <v>43578</v>
      </c>
      <c r="Q75" s="68" t="s">
        <v>78</v>
      </c>
      <c r="R75" s="52"/>
      <c r="S75" s="52"/>
      <c r="T75" s="52"/>
    </row>
    <row r="76" spans="1:20">
      <c r="A76" s="4">
        <v>72</v>
      </c>
      <c r="B76" s="68" t="s">
        <v>68</v>
      </c>
      <c r="C76" s="82" t="s">
        <v>236</v>
      </c>
      <c r="D76" s="68" t="s">
        <v>27</v>
      </c>
      <c r="E76" s="82">
        <v>18110231001</v>
      </c>
      <c r="F76" s="68" t="s">
        <v>74</v>
      </c>
      <c r="G76" s="70">
        <v>73</v>
      </c>
      <c r="H76" s="70">
        <v>50</v>
      </c>
      <c r="I76" s="71">
        <f t="shared" si="1"/>
        <v>123</v>
      </c>
      <c r="J76" s="66">
        <v>9707760534</v>
      </c>
      <c r="K76" s="73" t="s">
        <v>233</v>
      </c>
      <c r="L76" s="74" t="s">
        <v>234</v>
      </c>
      <c r="M76" s="73">
        <v>9401262396</v>
      </c>
      <c r="N76" s="90" t="s">
        <v>235</v>
      </c>
      <c r="O76" s="79">
        <v>7896306881</v>
      </c>
      <c r="P76" s="80">
        <v>43578</v>
      </c>
      <c r="Q76" s="68" t="s">
        <v>78</v>
      </c>
      <c r="R76" s="52"/>
      <c r="S76" s="52"/>
      <c r="T76" s="52"/>
    </row>
    <row r="77" spans="1:20">
      <c r="A77" s="4">
        <v>73</v>
      </c>
      <c r="B77" s="68" t="s">
        <v>69</v>
      </c>
      <c r="C77" s="69" t="s">
        <v>237</v>
      </c>
      <c r="D77" s="68" t="s">
        <v>29</v>
      </c>
      <c r="E77" s="70">
        <v>125</v>
      </c>
      <c r="F77" s="68"/>
      <c r="G77" s="70">
        <v>25</v>
      </c>
      <c r="H77" s="70">
        <v>22</v>
      </c>
      <c r="I77" s="71">
        <f t="shared" si="1"/>
        <v>47</v>
      </c>
      <c r="J77" s="72">
        <v>8761874602</v>
      </c>
      <c r="K77" s="66" t="s">
        <v>238</v>
      </c>
      <c r="L77" s="66" t="s">
        <v>239</v>
      </c>
      <c r="M77" s="66">
        <v>8876096748</v>
      </c>
      <c r="N77" s="77" t="s">
        <v>240</v>
      </c>
      <c r="O77" s="89">
        <v>9613494218</v>
      </c>
      <c r="P77" s="80">
        <v>43578</v>
      </c>
      <c r="Q77" s="68" t="s">
        <v>78</v>
      </c>
      <c r="R77" s="52"/>
      <c r="S77" s="52"/>
      <c r="T77" s="52"/>
    </row>
    <row r="78" spans="1:20">
      <c r="A78" s="4">
        <v>74</v>
      </c>
      <c r="B78" s="68" t="s">
        <v>69</v>
      </c>
      <c r="C78" s="82" t="s">
        <v>241</v>
      </c>
      <c r="D78" s="68" t="s">
        <v>27</v>
      </c>
      <c r="E78" s="82">
        <v>18110210103</v>
      </c>
      <c r="F78" s="68" t="s">
        <v>74</v>
      </c>
      <c r="G78" s="70">
        <v>90</v>
      </c>
      <c r="H78" s="70">
        <v>78</v>
      </c>
      <c r="I78" s="71">
        <f t="shared" si="1"/>
        <v>168</v>
      </c>
      <c r="J78" s="84">
        <v>9859145953</v>
      </c>
      <c r="K78" s="66" t="s">
        <v>238</v>
      </c>
      <c r="L78" s="66" t="s">
        <v>239</v>
      </c>
      <c r="M78" s="66">
        <v>8876096748</v>
      </c>
      <c r="N78" s="77" t="s">
        <v>240</v>
      </c>
      <c r="O78" s="89">
        <v>9613494218</v>
      </c>
      <c r="P78" s="80">
        <v>43578</v>
      </c>
      <c r="Q78" s="68" t="s">
        <v>78</v>
      </c>
      <c r="R78" s="52"/>
      <c r="S78" s="52"/>
      <c r="T78" s="52"/>
    </row>
    <row r="79" spans="1:20">
      <c r="A79" s="4">
        <v>75</v>
      </c>
      <c r="B79" s="68" t="s">
        <v>68</v>
      </c>
      <c r="C79" s="83" t="s">
        <v>242</v>
      </c>
      <c r="D79" s="68" t="s">
        <v>29</v>
      </c>
      <c r="E79" s="70">
        <v>65</v>
      </c>
      <c r="F79" s="68"/>
      <c r="G79" s="70">
        <v>42</v>
      </c>
      <c r="H79" s="70">
        <v>36</v>
      </c>
      <c r="I79" s="71">
        <f t="shared" si="1"/>
        <v>78</v>
      </c>
      <c r="J79" s="84">
        <v>9859145953</v>
      </c>
      <c r="K79" s="66" t="s">
        <v>243</v>
      </c>
      <c r="L79" s="66" t="s">
        <v>244</v>
      </c>
      <c r="M79" s="66">
        <v>8761988450</v>
      </c>
      <c r="N79" s="77" t="s">
        <v>245</v>
      </c>
      <c r="O79" s="89">
        <v>9859479379</v>
      </c>
      <c r="P79" s="80">
        <v>43579</v>
      </c>
      <c r="Q79" s="68" t="s">
        <v>79</v>
      </c>
      <c r="R79" s="52"/>
      <c r="S79" s="52"/>
      <c r="T79" s="52"/>
    </row>
    <row r="80" spans="1:20">
      <c r="A80" s="4">
        <v>76</v>
      </c>
      <c r="B80" s="68" t="s">
        <v>68</v>
      </c>
      <c r="C80" s="82" t="s">
        <v>246</v>
      </c>
      <c r="D80" s="68" t="s">
        <v>27</v>
      </c>
      <c r="E80" s="82">
        <v>18110205002</v>
      </c>
      <c r="F80" s="68" t="s">
        <v>75</v>
      </c>
      <c r="G80" s="70">
        <v>87</v>
      </c>
      <c r="H80" s="70">
        <v>56</v>
      </c>
      <c r="I80" s="71">
        <f t="shared" si="1"/>
        <v>143</v>
      </c>
      <c r="J80" s="66">
        <v>9577887610</v>
      </c>
      <c r="K80" s="66" t="s">
        <v>243</v>
      </c>
      <c r="L80" s="66" t="s">
        <v>244</v>
      </c>
      <c r="M80" s="66">
        <v>8761988450</v>
      </c>
      <c r="N80" s="77" t="s">
        <v>245</v>
      </c>
      <c r="O80" s="89">
        <v>9859479379</v>
      </c>
      <c r="P80" s="80">
        <v>43579</v>
      </c>
      <c r="Q80" s="68" t="s">
        <v>79</v>
      </c>
      <c r="R80" s="52"/>
      <c r="S80" s="52"/>
      <c r="T80" s="52"/>
    </row>
    <row r="81" spans="1:20">
      <c r="A81" s="4">
        <v>77</v>
      </c>
      <c r="B81" s="68" t="s">
        <v>69</v>
      </c>
      <c r="C81" s="69" t="s">
        <v>247</v>
      </c>
      <c r="D81" s="68" t="s">
        <v>29</v>
      </c>
      <c r="E81" s="70">
        <v>139</v>
      </c>
      <c r="F81" s="68"/>
      <c r="G81" s="70">
        <v>27</v>
      </c>
      <c r="H81" s="70">
        <v>45</v>
      </c>
      <c r="I81" s="71">
        <f t="shared" si="1"/>
        <v>72</v>
      </c>
      <c r="J81" s="72">
        <v>9508282121</v>
      </c>
      <c r="K81" s="88" t="s">
        <v>116</v>
      </c>
      <c r="L81" s="74" t="s">
        <v>117</v>
      </c>
      <c r="M81" s="73">
        <v>8822147428</v>
      </c>
      <c r="N81" s="90" t="s">
        <v>193</v>
      </c>
      <c r="O81" s="79">
        <v>848622891</v>
      </c>
      <c r="P81" s="80">
        <v>43579</v>
      </c>
      <c r="Q81" s="68" t="s">
        <v>79</v>
      </c>
      <c r="R81" s="52"/>
      <c r="S81" s="52"/>
      <c r="T81" s="52"/>
    </row>
    <row r="82" spans="1:20">
      <c r="A82" s="4">
        <v>78</v>
      </c>
      <c r="B82" s="68" t="s">
        <v>69</v>
      </c>
      <c r="C82" s="82" t="s">
        <v>248</v>
      </c>
      <c r="D82" s="68" t="s">
        <v>27</v>
      </c>
      <c r="E82" s="82">
        <v>18110217103</v>
      </c>
      <c r="F82" s="68" t="s">
        <v>74</v>
      </c>
      <c r="G82" s="70">
        <v>60</v>
      </c>
      <c r="H82" s="70">
        <v>48</v>
      </c>
      <c r="I82" s="71">
        <f t="shared" si="1"/>
        <v>108</v>
      </c>
      <c r="J82" s="66">
        <v>9854318718</v>
      </c>
      <c r="K82" s="88" t="s">
        <v>116</v>
      </c>
      <c r="L82" s="74" t="s">
        <v>117</v>
      </c>
      <c r="M82" s="73">
        <v>8822147428</v>
      </c>
      <c r="N82" s="90" t="s">
        <v>193</v>
      </c>
      <c r="O82" s="79">
        <v>848622891</v>
      </c>
      <c r="P82" s="80">
        <v>43579</v>
      </c>
      <c r="Q82" s="68" t="s">
        <v>79</v>
      </c>
      <c r="R82" s="18"/>
      <c r="S82" s="18"/>
      <c r="T82" s="18"/>
    </row>
    <row r="83" spans="1:20" ht="31.5">
      <c r="A83" s="4">
        <v>79</v>
      </c>
      <c r="B83" s="68" t="s">
        <v>68</v>
      </c>
      <c r="C83" s="69" t="s">
        <v>249</v>
      </c>
      <c r="D83" s="68" t="s">
        <v>29</v>
      </c>
      <c r="E83" s="70">
        <v>134</v>
      </c>
      <c r="F83" s="68"/>
      <c r="G83" s="70">
        <v>21</v>
      </c>
      <c r="H83" s="70">
        <v>25</v>
      </c>
      <c r="I83" s="71">
        <f t="shared" si="1"/>
        <v>46</v>
      </c>
      <c r="J83" s="72">
        <v>9613728655</v>
      </c>
      <c r="K83" s="66" t="s">
        <v>250</v>
      </c>
      <c r="L83" s="66" t="s">
        <v>251</v>
      </c>
      <c r="M83" s="66">
        <v>9864916447</v>
      </c>
      <c r="N83" s="76" t="s">
        <v>252</v>
      </c>
      <c r="O83" s="79">
        <v>9864987001</v>
      </c>
      <c r="P83" s="80">
        <v>43580</v>
      </c>
      <c r="Q83" s="68" t="s">
        <v>82</v>
      </c>
      <c r="R83" s="18"/>
      <c r="S83" s="18"/>
      <c r="T83" s="18"/>
    </row>
    <row r="84" spans="1:20">
      <c r="A84" s="4">
        <v>80</v>
      </c>
      <c r="B84" s="68" t="s">
        <v>68</v>
      </c>
      <c r="C84" s="82" t="s">
        <v>253</v>
      </c>
      <c r="D84" s="68" t="s">
        <v>27</v>
      </c>
      <c r="E84" s="82">
        <v>18110224007</v>
      </c>
      <c r="F84" s="68" t="s">
        <v>74</v>
      </c>
      <c r="G84" s="70">
        <v>68</v>
      </c>
      <c r="H84" s="70">
        <v>55</v>
      </c>
      <c r="I84" s="71">
        <f t="shared" si="1"/>
        <v>123</v>
      </c>
      <c r="J84" s="66">
        <v>9577932630</v>
      </c>
      <c r="K84" s="76" t="s">
        <v>254</v>
      </c>
      <c r="L84" s="66" t="s">
        <v>255</v>
      </c>
      <c r="M84" s="66"/>
      <c r="N84" s="76" t="s">
        <v>256</v>
      </c>
      <c r="O84" s="68"/>
      <c r="P84" s="80">
        <v>43580</v>
      </c>
      <c r="Q84" s="68" t="s">
        <v>82</v>
      </c>
      <c r="R84" s="18"/>
      <c r="S84" s="18"/>
      <c r="T84" s="18"/>
    </row>
    <row r="85" spans="1:20">
      <c r="A85" s="4">
        <v>81</v>
      </c>
      <c r="B85" s="68" t="s">
        <v>69</v>
      </c>
      <c r="C85" s="83" t="s">
        <v>257</v>
      </c>
      <c r="D85" s="68" t="s">
        <v>29</v>
      </c>
      <c r="E85" s="70">
        <v>82</v>
      </c>
      <c r="F85" s="68"/>
      <c r="G85" s="70">
        <v>32</v>
      </c>
      <c r="H85" s="70">
        <v>38</v>
      </c>
      <c r="I85" s="71">
        <f t="shared" si="1"/>
        <v>70</v>
      </c>
      <c r="J85" s="84">
        <v>9864549290</v>
      </c>
      <c r="K85" s="73" t="s">
        <v>131</v>
      </c>
      <c r="L85" s="74" t="s">
        <v>132</v>
      </c>
      <c r="M85" s="73">
        <v>9854524664</v>
      </c>
      <c r="N85" s="92" t="s">
        <v>133</v>
      </c>
      <c r="O85" s="89">
        <v>9854760259</v>
      </c>
      <c r="P85" s="80">
        <v>43580</v>
      </c>
      <c r="Q85" s="68" t="s">
        <v>82</v>
      </c>
      <c r="R85" s="18"/>
      <c r="S85" s="18"/>
      <c r="T85" s="18"/>
    </row>
    <row r="86" spans="1:20">
      <c r="A86" s="4">
        <v>82</v>
      </c>
      <c r="B86" s="68" t="s">
        <v>69</v>
      </c>
      <c r="C86" s="82" t="s">
        <v>258</v>
      </c>
      <c r="D86" s="68" t="s">
        <v>27</v>
      </c>
      <c r="E86" s="82">
        <v>18110213001</v>
      </c>
      <c r="F86" s="68" t="s">
        <v>74</v>
      </c>
      <c r="G86" s="70">
        <v>81</v>
      </c>
      <c r="H86" s="70">
        <v>53</v>
      </c>
      <c r="I86" s="71">
        <f t="shared" si="1"/>
        <v>134</v>
      </c>
      <c r="J86" s="66">
        <v>9864829832</v>
      </c>
      <c r="K86" s="73" t="s">
        <v>131</v>
      </c>
      <c r="L86" s="74" t="s">
        <v>132</v>
      </c>
      <c r="M86" s="73">
        <v>9854524664</v>
      </c>
      <c r="N86" s="92" t="s">
        <v>133</v>
      </c>
      <c r="O86" s="89">
        <v>9854760259</v>
      </c>
      <c r="P86" s="80">
        <v>43580</v>
      </c>
      <c r="Q86" s="68" t="s">
        <v>82</v>
      </c>
      <c r="R86" s="18"/>
      <c r="S86" s="18"/>
      <c r="T86" s="18"/>
    </row>
    <row r="87" spans="1:20" ht="31.5">
      <c r="A87" s="4">
        <v>83</v>
      </c>
      <c r="B87" s="68" t="s">
        <v>68</v>
      </c>
      <c r="C87" s="69" t="s">
        <v>259</v>
      </c>
      <c r="D87" s="68" t="s">
        <v>29</v>
      </c>
      <c r="E87" s="70">
        <v>227</v>
      </c>
      <c r="F87" s="68"/>
      <c r="G87" s="70">
        <v>26</v>
      </c>
      <c r="H87" s="70">
        <v>28</v>
      </c>
      <c r="I87" s="71">
        <f t="shared" si="1"/>
        <v>54</v>
      </c>
      <c r="J87" s="72">
        <v>9864466497</v>
      </c>
      <c r="K87" s="73" t="s">
        <v>160</v>
      </c>
      <c r="L87" s="74" t="s">
        <v>161</v>
      </c>
      <c r="M87" s="73">
        <v>9864693837</v>
      </c>
      <c r="N87" s="78" t="s">
        <v>162</v>
      </c>
      <c r="O87" s="79">
        <v>8811801831</v>
      </c>
      <c r="P87" s="80">
        <v>43581</v>
      </c>
      <c r="Q87" s="68" t="s">
        <v>80</v>
      </c>
      <c r="R87" s="18"/>
      <c r="S87" s="18"/>
      <c r="T87" s="18"/>
    </row>
    <row r="88" spans="1:20">
      <c r="A88" s="4">
        <v>84</v>
      </c>
      <c r="B88" s="68" t="s">
        <v>68</v>
      </c>
      <c r="C88" s="82" t="s">
        <v>260</v>
      </c>
      <c r="D88" s="68" t="s">
        <v>27</v>
      </c>
      <c r="E88" s="82">
        <v>18110221203</v>
      </c>
      <c r="F88" s="68" t="s">
        <v>74</v>
      </c>
      <c r="G88" s="70">
        <v>84</v>
      </c>
      <c r="H88" s="70">
        <v>51</v>
      </c>
      <c r="I88" s="71">
        <f t="shared" si="1"/>
        <v>135</v>
      </c>
      <c r="J88" s="84"/>
      <c r="K88" s="73" t="s">
        <v>160</v>
      </c>
      <c r="L88" s="74" t="s">
        <v>161</v>
      </c>
      <c r="M88" s="73">
        <v>9864693837</v>
      </c>
      <c r="N88" s="78" t="s">
        <v>162</v>
      </c>
      <c r="O88" s="79">
        <v>8811801831</v>
      </c>
      <c r="P88" s="80">
        <v>43581</v>
      </c>
      <c r="Q88" s="68" t="s">
        <v>80</v>
      </c>
      <c r="R88" s="18"/>
      <c r="S88" s="18"/>
      <c r="T88" s="18"/>
    </row>
    <row r="89" spans="1:20">
      <c r="A89" s="4">
        <v>85</v>
      </c>
      <c r="B89" s="68" t="s">
        <v>69</v>
      </c>
      <c r="C89" s="83" t="s">
        <v>261</v>
      </c>
      <c r="D89" s="68" t="s">
        <v>29</v>
      </c>
      <c r="E89" s="70">
        <v>16</v>
      </c>
      <c r="F89" s="68"/>
      <c r="G89" s="70">
        <v>24</v>
      </c>
      <c r="H89" s="70">
        <v>22</v>
      </c>
      <c r="I89" s="71">
        <f t="shared" si="1"/>
        <v>46</v>
      </c>
      <c r="J89" s="84">
        <v>9859241277</v>
      </c>
      <c r="K89" s="73" t="s">
        <v>233</v>
      </c>
      <c r="L89" s="74" t="s">
        <v>234</v>
      </c>
      <c r="M89" s="73">
        <v>9401262396</v>
      </c>
      <c r="N89" s="90" t="s">
        <v>262</v>
      </c>
      <c r="O89" s="79"/>
      <c r="P89" s="80">
        <v>43581</v>
      </c>
      <c r="Q89" s="68" t="s">
        <v>80</v>
      </c>
      <c r="R89" s="18"/>
      <c r="S89" s="18"/>
      <c r="T89" s="18"/>
    </row>
    <row r="90" spans="1:20">
      <c r="A90" s="4">
        <v>86</v>
      </c>
      <c r="B90" s="68" t="s">
        <v>69</v>
      </c>
      <c r="C90" s="82" t="s">
        <v>263</v>
      </c>
      <c r="D90" s="68" t="s">
        <v>27</v>
      </c>
      <c r="E90" s="82">
        <v>18110204301</v>
      </c>
      <c r="F90" s="68" t="s">
        <v>74</v>
      </c>
      <c r="G90" s="70">
        <v>88</v>
      </c>
      <c r="H90" s="70">
        <v>67</v>
      </c>
      <c r="I90" s="71">
        <f t="shared" si="1"/>
        <v>155</v>
      </c>
      <c r="J90" s="66">
        <v>9435507676</v>
      </c>
      <c r="K90" s="73" t="s">
        <v>233</v>
      </c>
      <c r="L90" s="74" t="s">
        <v>234</v>
      </c>
      <c r="M90" s="73">
        <v>9401262396</v>
      </c>
      <c r="N90" s="90" t="s">
        <v>262</v>
      </c>
      <c r="O90" s="79"/>
      <c r="P90" s="80">
        <v>43581</v>
      </c>
      <c r="Q90" s="68" t="s">
        <v>80</v>
      </c>
      <c r="R90" s="18"/>
      <c r="S90" s="18"/>
      <c r="T90" s="18"/>
    </row>
    <row r="91" spans="1:20">
      <c r="A91" s="4">
        <v>87</v>
      </c>
      <c r="B91" s="68" t="s">
        <v>68</v>
      </c>
      <c r="C91" s="69" t="s">
        <v>264</v>
      </c>
      <c r="D91" s="68" t="s">
        <v>29</v>
      </c>
      <c r="E91" s="70">
        <v>157</v>
      </c>
      <c r="F91" s="68"/>
      <c r="G91" s="70">
        <v>26</v>
      </c>
      <c r="H91" s="70">
        <v>37</v>
      </c>
      <c r="I91" s="71">
        <f t="shared" si="1"/>
        <v>63</v>
      </c>
      <c r="J91" s="72">
        <v>9854369558</v>
      </c>
      <c r="K91" s="73" t="s">
        <v>228</v>
      </c>
      <c r="L91" s="74" t="s">
        <v>229</v>
      </c>
      <c r="M91" s="73">
        <v>9401450902</v>
      </c>
      <c r="N91" s="77" t="s">
        <v>265</v>
      </c>
      <c r="O91" s="100">
        <v>9859693477</v>
      </c>
      <c r="P91" s="80">
        <v>43582</v>
      </c>
      <c r="Q91" s="68" t="s">
        <v>76</v>
      </c>
      <c r="R91" s="18"/>
      <c r="S91" s="18"/>
      <c r="T91" s="18"/>
    </row>
    <row r="92" spans="1:20">
      <c r="A92" s="4">
        <v>88</v>
      </c>
      <c r="B92" s="68" t="s">
        <v>68</v>
      </c>
      <c r="C92" s="82" t="s">
        <v>266</v>
      </c>
      <c r="D92" s="68" t="s">
        <v>27</v>
      </c>
      <c r="E92" s="82">
        <v>18110230701</v>
      </c>
      <c r="F92" s="68" t="s">
        <v>74</v>
      </c>
      <c r="G92" s="70">
        <v>77</v>
      </c>
      <c r="H92" s="70">
        <v>51</v>
      </c>
      <c r="I92" s="71">
        <f t="shared" si="1"/>
        <v>128</v>
      </c>
      <c r="J92" s="66">
        <v>7399543134</v>
      </c>
      <c r="K92" s="73" t="s">
        <v>228</v>
      </c>
      <c r="L92" s="74" t="s">
        <v>229</v>
      </c>
      <c r="M92" s="73">
        <v>9401450902</v>
      </c>
      <c r="N92" s="77" t="s">
        <v>265</v>
      </c>
      <c r="O92" s="100">
        <v>9859693477</v>
      </c>
      <c r="P92" s="80">
        <v>43582</v>
      </c>
      <c r="Q92" s="68" t="s">
        <v>76</v>
      </c>
      <c r="R92" s="18"/>
      <c r="S92" s="18"/>
      <c r="T92" s="18"/>
    </row>
    <row r="93" spans="1:20">
      <c r="A93" s="4">
        <v>89</v>
      </c>
      <c r="B93" s="68" t="s">
        <v>69</v>
      </c>
      <c r="C93" s="83" t="s">
        <v>267</v>
      </c>
      <c r="D93" s="68" t="s">
        <v>29</v>
      </c>
      <c r="E93" s="70">
        <v>129</v>
      </c>
      <c r="F93" s="68"/>
      <c r="G93" s="70">
        <v>35</v>
      </c>
      <c r="H93" s="70">
        <v>32</v>
      </c>
      <c r="I93" s="71">
        <f t="shared" si="1"/>
        <v>67</v>
      </c>
      <c r="J93" s="84">
        <v>9854423201</v>
      </c>
      <c r="K93" s="66" t="s">
        <v>121</v>
      </c>
      <c r="L93" s="66" t="s">
        <v>122</v>
      </c>
      <c r="M93" s="66">
        <v>9435006621</v>
      </c>
      <c r="N93" s="90" t="s">
        <v>141</v>
      </c>
      <c r="O93" s="79">
        <v>9859417545</v>
      </c>
      <c r="P93" s="80">
        <v>43582</v>
      </c>
      <c r="Q93" s="68" t="s">
        <v>76</v>
      </c>
      <c r="R93" s="18"/>
      <c r="S93" s="18"/>
      <c r="T93" s="18"/>
    </row>
    <row r="94" spans="1:20">
      <c r="A94" s="4">
        <v>90</v>
      </c>
      <c r="B94" s="68" t="s">
        <v>69</v>
      </c>
      <c r="C94" s="82" t="s">
        <v>268</v>
      </c>
      <c r="D94" s="68" t="s">
        <v>27</v>
      </c>
      <c r="E94" s="82">
        <v>18110210302</v>
      </c>
      <c r="F94" s="68" t="s">
        <v>75</v>
      </c>
      <c r="G94" s="70">
        <v>78</v>
      </c>
      <c r="H94" s="70">
        <v>53</v>
      </c>
      <c r="I94" s="71">
        <f t="shared" si="1"/>
        <v>131</v>
      </c>
      <c r="J94" s="66">
        <v>8811842705</v>
      </c>
      <c r="K94" s="66" t="s">
        <v>121</v>
      </c>
      <c r="L94" s="66" t="s">
        <v>122</v>
      </c>
      <c r="M94" s="66">
        <v>9435006621</v>
      </c>
      <c r="N94" s="90" t="s">
        <v>141</v>
      </c>
      <c r="O94" s="79">
        <v>9859417545</v>
      </c>
      <c r="P94" s="80">
        <v>43582</v>
      </c>
      <c r="Q94" s="68" t="s">
        <v>76</v>
      </c>
      <c r="R94" s="18"/>
      <c r="S94" s="18"/>
      <c r="T94" s="18"/>
    </row>
    <row r="95" spans="1:20">
      <c r="A95" s="4">
        <v>91</v>
      </c>
      <c r="B95" s="68"/>
      <c r="C95" s="68" t="s">
        <v>99</v>
      </c>
      <c r="D95" s="68"/>
      <c r="E95" s="82"/>
      <c r="F95" s="68"/>
      <c r="G95" s="70"/>
      <c r="H95" s="70"/>
      <c r="I95" s="71"/>
      <c r="J95" s="66"/>
      <c r="K95" s="66"/>
      <c r="L95" s="66"/>
      <c r="M95" s="66"/>
      <c r="N95" s="90"/>
      <c r="O95" s="79"/>
      <c r="P95" s="80">
        <v>43583</v>
      </c>
      <c r="Q95" s="68" t="s">
        <v>99</v>
      </c>
      <c r="R95" s="18"/>
      <c r="S95" s="18"/>
      <c r="T95" s="18"/>
    </row>
    <row r="96" spans="1:20" ht="31.5">
      <c r="A96" s="4">
        <v>92</v>
      </c>
      <c r="B96" s="68" t="s">
        <v>68</v>
      </c>
      <c r="C96" s="69" t="s">
        <v>269</v>
      </c>
      <c r="D96" s="68" t="s">
        <v>29</v>
      </c>
      <c r="E96" s="70">
        <v>147</v>
      </c>
      <c r="F96" s="68"/>
      <c r="G96" s="70">
        <v>35</v>
      </c>
      <c r="H96" s="70">
        <v>33</v>
      </c>
      <c r="I96" s="71">
        <f t="shared" si="1"/>
        <v>68</v>
      </c>
      <c r="J96" s="72">
        <v>9613067892</v>
      </c>
      <c r="K96" s="77" t="s">
        <v>270</v>
      </c>
      <c r="L96" s="66" t="s">
        <v>271</v>
      </c>
      <c r="M96" s="66">
        <v>9435521897</v>
      </c>
      <c r="N96" s="77" t="s">
        <v>272</v>
      </c>
      <c r="O96" s="89">
        <v>9613502307</v>
      </c>
      <c r="P96" s="80">
        <v>43584</v>
      </c>
      <c r="Q96" s="68" t="s">
        <v>77</v>
      </c>
      <c r="R96" s="18"/>
      <c r="S96" s="18"/>
      <c r="T96" s="18"/>
    </row>
    <row r="97" spans="1:20">
      <c r="A97" s="4">
        <v>93</v>
      </c>
      <c r="B97" s="68" t="s">
        <v>68</v>
      </c>
      <c r="C97" s="96" t="s">
        <v>273</v>
      </c>
      <c r="D97" s="68" t="s">
        <v>27</v>
      </c>
      <c r="E97" s="82">
        <v>18110217702</v>
      </c>
      <c r="F97" s="68" t="s">
        <v>74</v>
      </c>
      <c r="G97" s="70">
        <v>79</v>
      </c>
      <c r="H97" s="70">
        <v>67</v>
      </c>
      <c r="I97" s="71">
        <f t="shared" si="1"/>
        <v>146</v>
      </c>
      <c r="J97" s="68"/>
      <c r="K97" s="77" t="s">
        <v>270</v>
      </c>
      <c r="L97" s="66" t="s">
        <v>271</v>
      </c>
      <c r="M97" s="66">
        <v>9435521897</v>
      </c>
      <c r="N97" s="77" t="s">
        <v>272</v>
      </c>
      <c r="O97" s="89">
        <v>9613502307</v>
      </c>
      <c r="P97" s="80">
        <v>43584</v>
      </c>
      <c r="Q97" s="68" t="s">
        <v>77</v>
      </c>
      <c r="R97" s="18"/>
      <c r="S97" s="18"/>
      <c r="T97" s="18"/>
    </row>
    <row r="98" spans="1:20">
      <c r="A98" s="4">
        <v>94</v>
      </c>
      <c r="B98" s="68" t="s">
        <v>69</v>
      </c>
      <c r="C98" s="83" t="s">
        <v>274</v>
      </c>
      <c r="D98" s="68" t="s">
        <v>29</v>
      </c>
      <c r="E98" s="70">
        <v>176</v>
      </c>
      <c r="F98" s="68"/>
      <c r="G98" s="70">
        <v>33</v>
      </c>
      <c r="H98" s="70">
        <v>26</v>
      </c>
      <c r="I98" s="71">
        <f t="shared" si="1"/>
        <v>59</v>
      </c>
      <c r="J98" s="84">
        <v>9859466598</v>
      </c>
      <c r="K98" s="73" t="s">
        <v>155</v>
      </c>
      <c r="L98" s="74" t="s">
        <v>156</v>
      </c>
      <c r="M98" s="73">
        <v>9435278253</v>
      </c>
      <c r="N98" s="75" t="s">
        <v>275</v>
      </c>
      <c r="O98" s="68"/>
      <c r="P98" s="80">
        <v>43584</v>
      </c>
      <c r="Q98" s="68" t="s">
        <v>77</v>
      </c>
      <c r="R98" s="18"/>
      <c r="S98" s="18"/>
      <c r="T98" s="18"/>
    </row>
    <row r="99" spans="1:20">
      <c r="A99" s="4">
        <v>95</v>
      </c>
      <c r="B99" s="68" t="s">
        <v>69</v>
      </c>
      <c r="C99" s="82" t="s">
        <v>276</v>
      </c>
      <c r="D99" s="68" t="s">
        <v>27</v>
      </c>
      <c r="E99" s="82">
        <v>18110207901</v>
      </c>
      <c r="F99" s="68" t="s">
        <v>74</v>
      </c>
      <c r="G99" s="70">
        <v>90</v>
      </c>
      <c r="H99" s="70">
        <v>71</v>
      </c>
      <c r="I99" s="71">
        <f t="shared" si="1"/>
        <v>161</v>
      </c>
      <c r="J99" s="66">
        <v>9859221978</v>
      </c>
      <c r="K99" s="73" t="s">
        <v>155</v>
      </c>
      <c r="L99" s="74" t="s">
        <v>156</v>
      </c>
      <c r="M99" s="73">
        <v>9435278253</v>
      </c>
      <c r="N99" s="75" t="s">
        <v>275</v>
      </c>
      <c r="O99" s="68"/>
      <c r="P99" s="80">
        <v>43584</v>
      </c>
      <c r="Q99" s="68" t="s">
        <v>77</v>
      </c>
      <c r="R99" s="18"/>
      <c r="S99" s="18"/>
      <c r="T99" s="18"/>
    </row>
    <row r="100" spans="1:20">
      <c r="A100" s="4">
        <v>96</v>
      </c>
      <c r="B100" s="68" t="s">
        <v>68</v>
      </c>
      <c r="C100" s="69" t="s">
        <v>801</v>
      </c>
      <c r="D100" s="68" t="s">
        <v>29</v>
      </c>
      <c r="E100" s="70">
        <v>40</v>
      </c>
      <c r="F100" s="68"/>
      <c r="G100" s="70">
        <v>35</v>
      </c>
      <c r="H100" s="70">
        <v>30</v>
      </c>
      <c r="I100" s="71">
        <f t="shared" si="1"/>
        <v>65</v>
      </c>
      <c r="J100" s="72">
        <v>8720957698</v>
      </c>
      <c r="K100" s="73" t="s">
        <v>300</v>
      </c>
      <c r="L100" s="74" t="s">
        <v>301</v>
      </c>
      <c r="M100" s="73">
        <v>9854533081</v>
      </c>
      <c r="N100" s="93" t="s">
        <v>802</v>
      </c>
      <c r="O100" s="76">
        <v>9508520128</v>
      </c>
      <c r="P100" s="80">
        <v>43585</v>
      </c>
      <c r="Q100" s="68" t="s">
        <v>78</v>
      </c>
      <c r="R100" s="18"/>
      <c r="S100" s="18"/>
      <c r="T100" s="18"/>
    </row>
    <row r="101" spans="1:20">
      <c r="A101" s="4">
        <v>97</v>
      </c>
      <c r="B101" s="68" t="s">
        <v>68</v>
      </c>
      <c r="C101" s="82" t="s">
        <v>803</v>
      </c>
      <c r="D101" s="68" t="s">
        <v>27</v>
      </c>
      <c r="E101" s="82">
        <v>18110221702</v>
      </c>
      <c r="F101" s="68" t="s">
        <v>75</v>
      </c>
      <c r="G101" s="70">
        <v>78</v>
      </c>
      <c r="H101" s="70">
        <v>57</v>
      </c>
      <c r="I101" s="71">
        <f t="shared" si="1"/>
        <v>135</v>
      </c>
      <c r="J101" s="66">
        <v>9577275882</v>
      </c>
      <c r="K101" s="73" t="s">
        <v>300</v>
      </c>
      <c r="L101" s="74" t="s">
        <v>301</v>
      </c>
      <c r="M101" s="73">
        <v>9854533081</v>
      </c>
      <c r="N101" s="93" t="s">
        <v>802</v>
      </c>
      <c r="O101" s="76">
        <v>9508520128</v>
      </c>
      <c r="P101" s="80">
        <v>43585</v>
      </c>
      <c r="Q101" s="68" t="s">
        <v>78</v>
      </c>
      <c r="R101" s="18"/>
      <c r="S101" s="18"/>
      <c r="T101" s="18"/>
    </row>
    <row r="102" spans="1:20">
      <c r="A102" s="4">
        <v>98</v>
      </c>
      <c r="B102" s="68" t="s">
        <v>69</v>
      </c>
      <c r="C102" s="112" t="s">
        <v>804</v>
      </c>
      <c r="D102" s="68" t="s">
        <v>29</v>
      </c>
      <c r="E102" s="70">
        <v>132</v>
      </c>
      <c r="F102" s="68"/>
      <c r="G102" s="70">
        <v>22</v>
      </c>
      <c r="H102" s="70">
        <v>20</v>
      </c>
      <c r="I102" s="71">
        <f t="shared" si="1"/>
        <v>42</v>
      </c>
      <c r="J102" s="113">
        <v>8812785269</v>
      </c>
      <c r="K102" s="66" t="s">
        <v>121</v>
      </c>
      <c r="L102" s="66" t="s">
        <v>122</v>
      </c>
      <c r="M102" s="66">
        <v>9435006621</v>
      </c>
      <c r="N102" s="90" t="s">
        <v>292</v>
      </c>
      <c r="O102" s="76">
        <v>8011236163</v>
      </c>
      <c r="P102" s="80">
        <v>43585</v>
      </c>
      <c r="Q102" s="68" t="s">
        <v>78</v>
      </c>
      <c r="R102" s="18"/>
      <c r="S102" s="18"/>
      <c r="T102" s="18"/>
    </row>
    <row r="103" spans="1:20">
      <c r="A103" s="4">
        <v>99</v>
      </c>
      <c r="B103" s="68" t="s">
        <v>69</v>
      </c>
      <c r="C103" s="82" t="s">
        <v>805</v>
      </c>
      <c r="D103" s="68" t="s">
        <v>27</v>
      </c>
      <c r="E103" s="82">
        <v>18110212805</v>
      </c>
      <c r="F103" s="68" t="s">
        <v>74</v>
      </c>
      <c r="G103" s="70">
        <v>90</v>
      </c>
      <c r="H103" s="70">
        <v>79</v>
      </c>
      <c r="I103" s="71">
        <f t="shared" si="1"/>
        <v>169</v>
      </c>
      <c r="J103" s="82">
        <v>8011385620</v>
      </c>
      <c r="K103" s="66" t="s">
        <v>121</v>
      </c>
      <c r="L103" s="66" t="s">
        <v>122</v>
      </c>
      <c r="M103" s="66">
        <v>9435006621</v>
      </c>
      <c r="N103" s="90" t="s">
        <v>292</v>
      </c>
      <c r="O103" s="76">
        <v>8011236163</v>
      </c>
      <c r="P103" s="80">
        <v>43585</v>
      </c>
      <c r="Q103" s="68" t="s">
        <v>78</v>
      </c>
      <c r="R103" s="18"/>
      <c r="S103" s="18"/>
      <c r="T103" s="18"/>
    </row>
    <row r="104" spans="1:20">
      <c r="A104" s="4">
        <v>100</v>
      </c>
      <c r="B104" s="71"/>
      <c r="C104" s="68"/>
      <c r="D104" s="68"/>
      <c r="E104" s="70"/>
      <c r="F104" s="68"/>
      <c r="G104" s="70"/>
      <c r="H104" s="70"/>
      <c r="I104" s="71">
        <f t="shared" si="1"/>
        <v>0</v>
      </c>
      <c r="J104" s="68"/>
      <c r="K104" s="68"/>
      <c r="L104" s="68"/>
      <c r="M104" s="68"/>
      <c r="N104" s="68"/>
      <c r="O104" s="68"/>
      <c r="P104" s="80">
        <v>43586</v>
      </c>
      <c r="Q104" s="68" t="s">
        <v>79</v>
      </c>
      <c r="R104" s="18"/>
      <c r="S104" s="18"/>
      <c r="T104" s="18"/>
    </row>
    <row r="105" spans="1:20">
      <c r="A105" s="4">
        <v>101</v>
      </c>
      <c r="B105" s="71"/>
      <c r="C105" s="68"/>
      <c r="D105" s="68"/>
      <c r="E105" s="70"/>
      <c r="F105" s="68"/>
      <c r="G105" s="70"/>
      <c r="H105" s="70"/>
      <c r="I105" s="71">
        <f t="shared" ref="I105:I133" si="2">+G105+H105</f>
        <v>0</v>
      </c>
      <c r="J105" s="68"/>
      <c r="K105" s="68"/>
      <c r="L105" s="68"/>
      <c r="M105" s="68"/>
      <c r="N105" s="68"/>
      <c r="O105" s="68"/>
      <c r="P105" s="80"/>
      <c r="Q105" s="68"/>
      <c r="R105" s="18"/>
      <c r="S105" s="18"/>
      <c r="T105" s="18"/>
    </row>
    <row r="106" spans="1:20">
      <c r="A106" s="4">
        <v>102</v>
      </c>
      <c r="B106" s="71"/>
      <c r="C106" s="68"/>
      <c r="D106" s="68"/>
      <c r="E106" s="70"/>
      <c r="F106" s="68"/>
      <c r="G106" s="70"/>
      <c r="H106" s="70"/>
      <c r="I106" s="71">
        <f t="shared" si="2"/>
        <v>0</v>
      </c>
      <c r="J106" s="68"/>
      <c r="K106" s="68"/>
      <c r="L106" s="68"/>
      <c r="M106" s="68"/>
      <c r="N106" s="68"/>
      <c r="O106" s="68"/>
      <c r="P106" s="80"/>
      <c r="Q106" s="68"/>
      <c r="R106" s="18"/>
      <c r="S106" s="18"/>
      <c r="T106" s="18"/>
    </row>
    <row r="107" spans="1:20">
      <c r="A107" s="4">
        <v>103</v>
      </c>
      <c r="B107" s="71"/>
      <c r="C107" s="68"/>
      <c r="D107" s="68"/>
      <c r="E107" s="70"/>
      <c r="F107" s="68"/>
      <c r="G107" s="70"/>
      <c r="H107" s="70"/>
      <c r="I107" s="71">
        <f t="shared" si="2"/>
        <v>0</v>
      </c>
      <c r="J107" s="68"/>
      <c r="K107" s="68"/>
      <c r="L107" s="68"/>
      <c r="M107" s="68"/>
      <c r="N107" s="68"/>
      <c r="O107" s="68"/>
      <c r="P107" s="80"/>
      <c r="Q107" s="68"/>
      <c r="R107" s="18"/>
      <c r="S107" s="18"/>
      <c r="T107" s="18"/>
    </row>
    <row r="108" spans="1:20">
      <c r="A108" s="4">
        <v>104</v>
      </c>
      <c r="B108" s="71"/>
      <c r="C108" s="68"/>
      <c r="D108" s="68"/>
      <c r="E108" s="70"/>
      <c r="F108" s="68"/>
      <c r="G108" s="70"/>
      <c r="H108" s="70"/>
      <c r="I108" s="71">
        <f t="shared" si="2"/>
        <v>0</v>
      </c>
      <c r="J108" s="68"/>
      <c r="K108" s="68"/>
      <c r="L108" s="68"/>
      <c r="M108" s="68"/>
      <c r="N108" s="68"/>
      <c r="O108" s="68"/>
      <c r="P108" s="80"/>
      <c r="Q108" s="68"/>
      <c r="R108" s="18"/>
      <c r="S108" s="18"/>
      <c r="T108" s="18"/>
    </row>
    <row r="109" spans="1:20">
      <c r="A109" s="4">
        <v>105</v>
      </c>
      <c r="B109" s="71"/>
      <c r="C109" s="68"/>
      <c r="D109" s="68"/>
      <c r="E109" s="70"/>
      <c r="F109" s="68"/>
      <c r="G109" s="70"/>
      <c r="H109" s="70"/>
      <c r="I109" s="71">
        <f t="shared" si="2"/>
        <v>0</v>
      </c>
      <c r="J109" s="68"/>
      <c r="K109" s="68"/>
      <c r="L109" s="68"/>
      <c r="M109" s="68"/>
      <c r="N109" s="68"/>
      <c r="O109" s="68"/>
      <c r="P109" s="80"/>
      <c r="Q109" s="68"/>
      <c r="R109" s="18"/>
      <c r="S109" s="18"/>
      <c r="T109" s="18"/>
    </row>
    <row r="110" spans="1:20">
      <c r="A110" s="4">
        <v>106</v>
      </c>
      <c r="B110" s="71"/>
      <c r="C110" s="68"/>
      <c r="D110" s="68"/>
      <c r="E110" s="70"/>
      <c r="F110" s="68"/>
      <c r="G110" s="70"/>
      <c r="H110" s="70"/>
      <c r="I110" s="71">
        <f t="shared" si="2"/>
        <v>0</v>
      </c>
      <c r="J110" s="68"/>
      <c r="K110" s="68"/>
      <c r="L110" s="68"/>
      <c r="M110" s="68"/>
      <c r="N110" s="68"/>
      <c r="O110" s="68"/>
      <c r="P110" s="80"/>
      <c r="Q110" s="68"/>
      <c r="R110" s="18"/>
      <c r="S110" s="18"/>
      <c r="T110" s="18"/>
    </row>
    <row r="111" spans="1:20">
      <c r="A111" s="4">
        <v>107</v>
      </c>
      <c r="B111" s="71"/>
      <c r="C111" s="68"/>
      <c r="D111" s="68"/>
      <c r="E111" s="70"/>
      <c r="F111" s="68"/>
      <c r="G111" s="70"/>
      <c r="H111" s="70"/>
      <c r="I111" s="71">
        <f t="shared" si="2"/>
        <v>0</v>
      </c>
      <c r="J111" s="68"/>
      <c r="K111" s="68"/>
      <c r="L111" s="68"/>
      <c r="M111" s="68"/>
      <c r="N111" s="68"/>
      <c r="O111" s="68"/>
      <c r="P111" s="80"/>
      <c r="Q111" s="68"/>
      <c r="R111" s="18"/>
      <c r="S111" s="18"/>
      <c r="T111" s="18"/>
    </row>
    <row r="112" spans="1:20">
      <c r="A112" s="4">
        <v>108</v>
      </c>
      <c r="B112" s="71"/>
      <c r="C112" s="68"/>
      <c r="D112" s="68"/>
      <c r="E112" s="70"/>
      <c r="F112" s="68"/>
      <c r="G112" s="70"/>
      <c r="H112" s="70"/>
      <c r="I112" s="71">
        <f t="shared" si="2"/>
        <v>0</v>
      </c>
      <c r="J112" s="68"/>
      <c r="K112" s="68"/>
      <c r="L112" s="68"/>
      <c r="M112" s="68"/>
      <c r="N112" s="68"/>
      <c r="O112" s="68"/>
      <c r="P112" s="80"/>
      <c r="Q112" s="68"/>
      <c r="R112" s="18"/>
      <c r="S112" s="18"/>
      <c r="T112" s="18"/>
    </row>
    <row r="113" spans="1:20">
      <c r="A113" s="4">
        <v>109</v>
      </c>
      <c r="B113" s="71"/>
      <c r="C113" s="68"/>
      <c r="D113" s="68"/>
      <c r="E113" s="70"/>
      <c r="F113" s="68"/>
      <c r="G113" s="70"/>
      <c r="H113" s="70"/>
      <c r="I113" s="71">
        <f t="shared" si="2"/>
        <v>0</v>
      </c>
      <c r="J113" s="68"/>
      <c r="K113" s="68"/>
      <c r="L113" s="68"/>
      <c r="M113" s="68"/>
      <c r="N113" s="68"/>
      <c r="O113" s="68"/>
      <c r="P113" s="80"/>
      <c r="Q113" s="68"/>
      <c r="R113" s="18"/>
      <c r="S113" s="18"/>
      <c r="T113" s="18"/>
    </row>
    <row r="114" spans="1:20">
      <c r="A114" s="4">
        <v>110</v>
      </c>
      <c r="B114" s="71"/>
      <c r="C114" s="68"/>
      <c r="D114" s="68"/>
      <c r="E114" s="70"/>
      <c r="F114" s="68"/>
      <c r="G114" s="70"/>
      <c r="H114" s="70"/>
      <c r="I114" s="71">
        <f t="shared" si="2"/>
        <v>0</v>
      </c>
      <c r="J114" s="68"/>
      <c r="K114" s="68"/>
      <c r="L114" s="68"/>
      <c r="M114" s="68"/>
      <c r="N114" s="68"/>
      <c r="O114" s="68"/>
      <c r="P114" s="80"/>
      <c r="Q114" s="68"/>
      <c r="R114" s="18"/>
      <c r="S114" s="18"/>
      <c r="T114" s="18"/>
    </row>
    <row r="115" spans="1:20">
      <c r="A115" s="4">
        <v>111</v>
      </c>
      <c r="B115" s="71"/>
      <c r="C115" s="68"/>
      <c r="D115" s="68"/>
      <c r="E115" s="70"/>
      <c r="F115" s="68"/>
      <c r="G115" s="70"/>
      <c r="H115" s="70"/>
      <c r="I115" s="71">
        <f t="shared" si="2"/>
        <v>0</v>
      </c>
      <c r="J115" s="68"/>
      <c r="K115" s="68"/>
      <c r="L115" s="68"/>
      <c r="M115" s="68"/>
      <c r="N115" s="68"/>
      <c r="O115" s="68"/>
      <c r="P115" s="80"/>
      <c r="Q115" s="68"/>
      <c r="R115" s="18"/>
      <c r="S115" s="18"/>
      <c r="T115" s="18"/>
    </row>
    <row r="116" spans="1:20">
      <c r="A116" s="4">
        <v>112</v>
      </c>
      <c r="B116" s="71"/>
      <c r="C116" s="68"/>
      <c r="D116" s="68"/>
      <c r="E116" s="70"/>
      <c r="F116" s="68"/>
      <c r="G116" s="70"/>
      <c r="H116" s="70"/>
      <c r="I116" s="71">
        <f t="shared" si="2"/>
        <v>0</v>
      </c>
      <c r="J116" s="68"/>
      <c r="K116" s="68"/>
      <c r="L116" s="68"/>
      <c r="M116" s="68"/>
      <c r="N116" s="68"/>
      <c r="O116" s="68"/>
      <c r="P116" s="80"/>
      <c r="Q116" s="68"/>
      <c r="R116" s="18"/>
      <c r="S116" s="18"/>
      <c r="T116" s="18"/>
    </row>
    <row r="117" spans="1:20">
      <c r="A117" s="4">
        <v>113</v>
      </c>
      <c r="B117" s="71"/>
      <c r="C117" s="68"/>
      <c r="D117" s="68"/>
      <c r="E117" s="70"/>
      <c r="F117" s="68"/>
      <c r="G117" s="70"/>
      <c r="H117" s="70"/>
      <c r="I117" s="71">
        <f t="shared" si="2"/>
        <v>0</v>
      </c>
      <c r="J117" s="68"/>
      <c r="K117" s="68"/>
      <c r="L117" s="68"/>
      <c r="M117" s="68"/>
      <c r="N117" s="68"/>
      <c r="O117" s="68"/>
      <c r="P117" s="80"/>
      <c r="Q117" s="68"/>
      <c r="R117" s="18"/>
      <c r="S117" s="18"/>
      <c r="T117" s="18"/>
    </row>
    <row r="118" spans="1:20">
      <c r="A118" s="4">
        <v>114</v>
      </c>
      <c r="B118" s="71"/>
      <c r="C118" s="68"/>
      <c r="D118" s="68"/>
      <c r="E118" s="70"/>
      <c r="F118" s="68"/>
      <c r="G118" s="70"/>
      <c r="H118" s="70"/>
      <c r="I118" s="71">
        <f t="shared" si="2"/>
        <v>0</v>
      </c>
      <c r="J118" s="68"/>
      <c r="K118" s="68"/>
      <c r="L118" s="68"/>
      <c r="M118" s="68"/>
      <c r="N118" s="68"/>
      <c r="O118" s="68"/>
      <c r="P118" s="80"/>
      <c r="Q118" s="68"/>
      <c r="R118" s="18"/>
      <c r="S118" s="18"/>
      <c r="T118" s="18"/>
    </row>
    <row r="119" spans="1:20">
      <c r="A119" s="4">
        <v>115</v>
      </c>
      <c r="B119" s="71"/>
      <c r="C119" s="68"/>
      <c r="D119" s="68"/>
      <c r="E119" s="70"/>
      <c r="F119" s="68"/>
      <c r="G119" s="70"/>
      <c r="H119" s="70"/>
      <c r="I119" s="71">
        <f t="shared" si="2"/>
        <v>0</v>
      </c>
      <c r="J119" s="68"/>
      <c r="K119" s="68"/>
      <c r="L119" s="68"/>
      <c r="M119" s="68"/>
      <c r="N119" s="68"/>
      <c r="O119" s="68"/>
      <c r="P119" s="80"/>
      <c r="Q119" s="68"/>
      <c r="R119" s="18"/>
      <c r="S119" s="18"/>
      <c r="T119" s="18"/>
    </row>
    <row r="120" spans="1:20">
      <c r="A120" s="4">
        <v>116</v>
      </c>
      <c r="B120" s="71"/>
      <c r="C120" s="68"/>
      <c r="D120" s="68"/>
      <c r="E120" s="70"/>
      <c r="F120" s="68"/>
      <c r="G120" s="70"/>
      <c r="H120" s="70"/>
      <c r="I120" s="71">
        <f t="shared" si="2"/>
        <v>0</v>
      </c>
      <c r="J120" s="68"/>
      <c r="K120" s="68"/>
      <c r="L120" s="68"/>
      <c r="M120" s="68"/>
      <c r="N120" s="68"/>
      <c r="O120" s="68"/>
      <c r="P120" s="80"/>
      <c r="Q120" s="68"/>
      <c r="R120" s="18"/>
      <c r="S120" s="18"/>
      <c r="T120" s="18"/>
    </row>
    <row r="121" spans="1:20">
      <c r="A121" s="4">
        <v>117</v>
      </c>
      <c r="B121" s="17"/>
      <c r="C121" s="18"/>
      <c r="D121" s="18"/>
      <c r="E121" s="19"/>
      <c r="F121" s="18"/>
      <c r="G121" s="19"/>
      <c r="H121" s="19"/>
      <c r="I121" s="17">
        <f t="shared" si="2"/>
        <v>0</v>
      </c>
      <c r="J121" s="18"/>
      <c r="K121" s="18"/>
      <c r="L121" s="18"/>
      <c r="M121" s="18"/>
      <c r="N121" s="18"/>
      <c r="O121" s="18"/>
      <c r="P121" s="23"/>
      <c r="Q121" s="18"/>
      <c r="R121" s="18"/>
      <c r="S121" s="18"/>
      <c r="T121" s="18"/>
    </row>
    <row r="122" spans="1:20">
      <c r="A122" s="4">
        <v>118</v>
      </c>
      <c r="B122" s="17"/>
      <c r="C122" s="18"/>
      <c r="D122" s="18"/>
      <c r="E122" s="19"/>
      <c r="F122" s="18"/>
      <c r="G122" s="19"/>
      <c r="H122" s="19"/>
      <c r="I122" s="17">
        <f t="shared" si="2"/>
        <v>0</v>
      </c>
      <c r="J122" s="18"/>
      <c r="K122" s="18"/>
      <c r="L122" s="18"/>
      <c r="M122" s="18"/>
      <c r="N122" s="18"/>
      <c r="O122" s="18"/>
      <c r="P122" s="23"/>
      <c r="Q122" s="18"/>
      <c r="R122" s="18"/>
      <c r="S122" s="18"/>
      <c r="T122" s="18"/>
    </row>
    <row r="123" spans="1:20">
      <c r="A123" s="4">
        <v>119</v>
      </c>
      <c r="B123" s="17"/>
      <c r="C123" s="18"/>
      <c r="D123" s="18"/>
      <c r="E123" s="19"/>
      <c r="F123" s="18"/>
      <c r="G123" s="19"/>
      <c r="H123" s="19"/>
      <c r="I123" s="17">
        <f t="shared" si="2"/>
        <v>0</v>
      </c>
      <c r="J123" s="18"/>
      <c r="K123" s="18"/>
      <c r="L123" s="18"/>
      <c r="M123" s="18"/>
      <c r="N123" s="18"/>
      <c r="O123" s="18"/>
      <c r="P123" s="23"/>
      <c r="Q123" s="18"/>
      <c r="R123" s="18"/>
      <c r="S123" s="18"/>
      <c r="T123" s="18"/>
    </row>
    <row r="124" spans="1:20">
      <c r="A124" s="4">
        <v>120</v>
      </c>
      <c r="B124" s="17"/>
      <c r="C124" s="18"/>
      <c r="D124" s="18"/>
      <c r="E124" s="19"/>
      <c r="F124" s="18"/>
      <c r="G124" s="19"/>
      <c r="H124" s="19"/>
      <c r="I124" s="17">
        <f t="shared" si="2"/>
        <v>0</v>
      </c>
      <c r="J124" s="18"/>
      <c r="K124" s="18"/>
      <c r="L124" s="18"/>
      <c r="M124" s="18"/>
      <c r="N124" s="18"/>
      <c r="O124" s="18"/>
      <c r="P124" s="23"/>
      <c r="Q124" s="18"/>
      <c r="R124" s="18"/>
      <c r="S124" s="18"/>
      <c r="T124" s="18"/>
    </row>
    <row r="125" spans="1:20">
      <c r="A125" s="4">
        <v>121</v>
      </c>
      <c r="B125" s="17"/>
      <c r="C125" s="18"/>
      <c r="D125" s="18"/>
      <c r="E125" s="19"/>
      <c r="F125" s="18"/>
      <c r="G125" s="19"/>
      <c r="H125" s="19"/>
      <c r="I125" s="17">
        <f t="shared" si="2"/>
        <v>0</v>
      </c>
      <c r="J125" s="18"/>
      <c r="K125" s="18"/>
      <c r="L125" s="18"/>
      <c r="M125" s="18"/>
      <c r="N125" s="18"/>
      <c r="O125" s="18"/>
      <c r="P125" s="23"/>
      <c r="Q125" s="18"/>
      <c r="R125" s="18"/>
      <c r="S125" s="18"/>
      <c r="T125" s="18"/>
    </row>
    <row r="126" spans="1:20">
      <c r="A126" s="4">
        <v>122</v>
      </c>
      <c r="B126" s="17"/>
      <c r="C126" s="18"/>
      <c r="D126" s="18"/>
      <c r="E126" s="19"/>
      <c r="F126" s="18"/>
      <c r="G126" s="19"/>
      <c r="H126" s="19"/>
      <c r="I126" s="17">
        <f t="shared" si="2"/>
        <v>0</v>
      </c>
      <c r="J126" s="18"/>
      <c r="K126" s="18"/>
      <c r="L126" s="18"/>
      <c r="M126" s="18"/>
      <c r="N126" s="18"/>
      <c r="O126" s="18"/>
      <c r="P126" s="23"/>
      <c r="Q126" s="18"/>
      <c r="R126" s="18"/>
      <c r="S126" s="18"/>
      <c r="T126" s="18"/>
    </row>
    <row r="127" spans="1:20">
      <c r="A127" s="4">
        <v>123</v>
      </c>
      <c r="B127" s="17"/>
      <c r="C127" s="18"/>
      <c r="D127" s="18"/>
      <c r="E127" s="19"/>
      <c r="F127" s="18"/>
      <c r="G127" s="19"/>
      <c r="H127" s="19"/>
      <c r="I127" s="17">
        <f t="shared" si="2"/>
        <v>0</v>
      </c>
      <c r="J127" s="18"/>
      <c r="K127" s="18"/>
      <c r="L127" s="18"/>
      <c r="M127" s="18"/>
      <c r="N127" s="18"/>
      <c r="O127" s="18"/>
      <c r="P127" s="23"/>
      <c r="Q127" s="18"/>
      <c r="R127" s="18"/>
      <c r="S127" s="18"/>
      <c r="T127" s="18"/>
    </row>
    <row r="128" spans="1:20">
      <c r="A128" s="4">
        <v>124</v>
      </c>
      <c r="B128" s="17"/>
      <c r="C128" s="18"/>
      <c r="D128" s="18"/>
      <c r="E128" s="19"/>
      <c r="F128" s="18"/>
      <c r="G128" s="19"/>
      <c r="H128" s="19"/>
      <c r="I128" s="17">
        <f t="shared" si="2"/>
        <v>0</v>
      </c>
      <c r="J128" s="18"/>
      <c r="K128" s="18"/>
      <c r="L128" s="18"/>
      <c r="M128" s="18"/>
      <c r="N128" s="18"/>
      <c r="O128" s="18"/>
      <c r="P128" s="23"/>
      <c r="Q128" s="18"/>
      <c r="R128" s="18"/>
      <c r="S128" s="18"/>
      <c r="T128" s="18"/>
    </row>
    <row r="129" spans="1:20">
      <c r="A129" s="4">
        <v>125</v>
      </c>
      <c r="B129" s="17"/>
      <c r="C129" s="18"/>
      <c r="D129" s="18"/>
      <c r="E129" s="19"/>
      <c r="F129" s="18"/>
      <c r="G129" s="19"/>
      <c r="H129" s="19"/>
      <c r="I129" s="17">
        <f t="shared" si="2"/>
        <v>0</v>
      </c>
      <c r="J129" s="18"/>
      <c r="K129" s="18"/>
      <c r="L129" s="18"/>
      <c r="M129" s="18"/>
      <c r="N129" s="18"/>
      <c r="O129" s="18"/>
      <c r="P129" s="23"/>
      <c r="Q129" s="18"/>
      <c r="R129" s="18"/>
      <c r="S129" s="18"/>
      <c r="T129" s="18"/>
    </row>
    <row r="130" spans="1:20">
      <c r="A130" s="4">
        <v>126</v>
      </c>
      <c r="B130" s="17"/>
      <c r="C130" s="18"/>
      <c r="D130" s="18"/>
      <c r="E130" s="19"/>
      <c r="F130" s="18"/>
      <c r="G130" s="19"/>
      <c r="H130" s="19"/>
      <c r="I130" s="17">
        <f t="shared" si="2"/>
        <v>0</v>
      </c>
      <c r="J130" s="18"/>
      <c r="K130" s="18"/>
      <c r="L130" s="18"/>
      <c r="M130" s="18"/>
      <c r="N130" s="18"/>
      <c r="O130" s="18"/>
      <c r="P130" s="23"/>
      <c r="Q130" s="18"/>
      <c r="R130" s="18"/>
      <c r="S130" s="18"/>
      <c r="T130" s="18"/>
    </row>
    <row r="131" spans="1:20">
      <c r="A131" s="4">
        <v>127</v>
      </c>
      <c r="B131" s="17"/>
      <c r="C131" s="18"/>
      <c r="D131" s="18"/>
      <c r="E131" s="19"/>
      <c r="F131" s="18"/>
      <c r="G131" s="19"/>
      <c r="H131" s="19"/>
      <c r="I131" s="17">
        <f t="shared" si="2"/>
        <v>0</v>
      </c>
      <c r="J131" s="18"/>
      <c r="K131" s="18"/>
      <c r="L131" s="18"/>
      <c r="M131" s="18"/>
      <c r="N131" s="18"/>
      <c r="O131" s="18"/>
      <c r="P131" s="23"/>
      <c r="Q131" s="18"/>
      <c r="R131" s="18"/>
      <c r="S131" s="18"/>
      <c r="T131" s="18"/>
    </row>
    <row r="132" spans="1:20">
      <c r="A132" s="4">
        <v>128</v>
      </c>
      <c r="B132" s="17"/>
      <c r="C132" s="18"/>
      <c r="D132" s="18"/>
      <c r="E132" s="19"/>
      <c r="F132" s="18"/>
      <c r="G132" s="19"/>
      <c r="H132" s="19"/>
      <c r="I132" s="17">
        <f t="shared" si="2"/>
        <v>0</v>
      </c>
      <c r="J132" s="18"/>
      <c r="K132" s="18"/>
      <c r="L132" s="18"/>
      <c r="M132" s="18"/>
      <c r="N132" s="18"/>
      <c r="O132" s="18"/>
      <c r="P132" s="23"/>
      <c r="Q132" s="18"/>
      <c r="R132" s="18"/>
      <c r="S132" s="18"/>
      <c r="T132" s="18"/>
    </row>
    <row r="133" spans="1:20">
      <c r="A133" s="4">
        <v>129</v>
      </c>
      <c r="B133" s="17"/>
      <c r="C133" s="18"/>
      <c r="D133" s="18"/>
      <c r="E133" s="19"/>
      <c r="F133" s="18"/>
      <c r="G133" s="19"/>
      <c r="H133" s="19"/>
      <c r="I133" s="17">
        <f t="shared" si="2"/>
        <v>0</v>
      </c>
      <c r="J133" s="18"/>
      <c r="K133" s="18"/>
      <c r="L133" s="18"/>
      <c r="M133" s="18"/>
      <c r="N133" s="18"/>
      <c r="O133" s="18"/>
      <c r="P133" s="23"/>
      <c r="Q133" s="18"/>
      <c r="R133" s="18"/>
      <c r="S133" s="18"/>
      <c r="T133" s="18"/>
    </row>
    <row r="134" spans="1:20">
      <c r="A134" s="4">
        <v>130</v>
      </c>
      <c r="B134" s="17"/>
      <c r="C134" s="18"/>
      <c r="D134" s="18"/>
      <c r="E134" s="19"/>
      <c r="F134" s="18"/>
      <c r="G134" s="19"/>
      <c r="H134" s="19"/>
      <c r="I134" s="17">
        <f t="shared" ref="I134:I164" si="3">+G134+H134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17">
        <f t="shared" si="3"/>
        <v>0</v>
      </c>
      <c r="J135" s="18"/>
      <c r="K135" s="18"/>
      <c r="L135" s="18"/>
      <c r="M135" s="18"/>
      <c r="N135" s="18"/>
      <c r="O135" s="18"/>
      <c r="P135" s="23"/>
      <c r="Q135" s="18"/>
      <c r="R135" s="18"/>
      <c r="S135" s="18"/>
      <c r="T135" s="18"/>
    </row>
    <row r="136" spans="1:20">
      <c r="A136" s="4">
        <v>132</v>
      </c>
      <c r="B136" s="17"/>
      <c r="C136" s="18"/>
      <c r="D136" s="18"/>
      <c r="E136" s="19"/>
      <c r="F136" s="18"/>
      <c r="G136" s="19"/>
      <c r="H136" s="19"/>
      <c r="I136" s="17">
        <f t="shared" si="3"/>
        <v>0</v>
      </c>
      <c r="J136" s="18"/>
      <c r="K136" s="18"/>
      <c r="L136" s="18"/>
      <c r="M136" s="18"/>
      <c r="N136" s="18"/>
      <c r="O136" s="18"/>
      <c r="P136" s="23"/>
      <c r="Q136" s="18"/>
      <c r="R136" s="18"/>
      <c r="S136" s="18"/>
      <c r="T136" s="18"/>
    </row>
    <row r="137" spans="1:20">
      <c r="A137" s="4">
        <v>133</v>
      </c>
      <c r="B137" s="17"/>
      <c r="C137" s="18"/>
      <c r="D137" s="18"/>
      <c r="E137" s="19"/>
      <c r="F137" s="18"/>
      <c r="G137" s="19"/>
      <c r="H137" s="19"/>
      <c r="I137" s="17">
        <f t="shared" si="3"/>
        <v>0</v>
      </c>
      <c r="J137" s="18"/>
      <c r="K137" s="18"/>
      <c r="L137" s="18"/>
      <c r="M137" s="18"/>
      <c r="N137" s="18"/>
      <c r="O137" s="18"/>
      <c r="P137" s="23"/>
      <c r="Q137" s="18"/>
      <c r="R137" s="18"/>
      <c r="S137" s="18"/>
      <c r="T137" s="18"/>
    </row>
    <row r="138" spans="1:20">
      <c r="A138" s="4">
        <v>134</v>
      </c>
      <c r="B138" s="17"/>
      <c r="C138" s="18"/>
      <c r="D138" s="18"/>
      <c r="E138" s="19"/>
      <c r="F138" s="18"/>
      <c r="G138" s="19"/>
      <c r="H138" s="19"/>
      <c r="I138" s="17">
        <f t="shared" si="3"/>
        <v>0</v>
      </c>
      <c r="J138" s="18"/>
      <c r="K138" s="18"/>
      <c r="L138" s="18"/>
      <c r="M138" s="18"/>
      <c r="N138" s="18"/>
      <c r="O138" s="18"/>
      <c r="P138" s="23"/>
      <c r="Q138" s="18"/>
      <c r="R138" s="18"/>
      <c r="S138" s="18"/>
      <c r="T138" s="18"/>
    </row>
    <row r="139" spans="1:20">
      <c r="A139" s="4">
        <v>135</v>
      </c>
      <c r="B139" s="17"/>
      <c r="C139" s="18"/>
      <c r="D139" s="18"/>
      <c r="E139" s="19"/>
      <c r="F139" s="18"/>
      <c r="G139" s="19"/>
      <c r="H139" s="19"/>
      <c r="I139" s="17">
        <f t="shared" si="3"/>
        <v>0</v>
      </c>
      <c r="J139" s="18"/>
      <c r="K139" s="18"/>
      <c r="L139" s="18"/>
      <c r="M139" s="18"/>
      <c r="N139" s="18"/>
      <c r="O139" s="18"/>
      <c r="P139" s="23"/>
      <c r="Q139" s="18"/>
      <c r="R139" s="18"/>
      <c r="S139" s="18"/>
      <c r="T139" s="18"/>
    </row>
    <row r="140" spans="1:20">
      <c r="A140" s="4">
        <v>136</v>
      </c>
      <c r="B140" s="17"/>
      <c r="C140" s="18"/>
      <c r="D140" s="18"/>
      <c r="E140" s="19"/>
      <c r="F140" s="18"/>
      <c r="G140" s="19"/>
      <c r="H140" s="19"/>
      <c r="I140" s="17">
        <f t="shared" si="3"/>
        <v>0</v>
      </c>
      <c r="J140" s="18"/>
      <c r="K140" s="18"/>
      <c r="L140" s="18"/>
      <c r="M140" s="18"/>
      <c r="N140" s="18"/>
      <c r="O140" s="18"/>
      <c r="P140" s="23"/>
      <c r="Q140" s="18"/>
      <c r="R140" s="18"/>
      <c r="S140" s="18"/>
      <c r="T140" s="18"/>
    </row>
    <row r="141" spans="1:20">
      <c r="A141" s="4">
        <v>137</v>
      </c>
      <c r="B141" s="17"/>
      <c r="C141" s="18"/>
      <c r="D141" s="18"/>
      <c r="E141" s="19"/>
      <c r="F141" s="18"/>
      <c r="G141" s="19"/>
      <c r="H141" s="19"/>
      <c r="I141" s="17">
        <f t="shared" si="3"/>
        <v>0</v>
      </c>
      <c r="J141" s="18"/>
      <c r="K141" s="18"/>
      <c r="L141" s="18"/>
      <c r="M141" s="18"/>
      <c r="N141" s="18"/>
      <c r="O141" s="18"/>
      <c r="P141" s="23"/>
      <c r="Q141" s="18"/>
      <c r="R141" s="18"/>
      <c r="S141" s="18"/>
      <c r="T141" s="18"/>
    </row>
    <row r="142" spans="1:20">
      <c r="A142" s="4">
        <v>138</v>
      </c>
      <c r="B142" s="17"/>
      <c r="C142" s="18"/>
      <c r="D142" s="18"/>
      <c r="E142" s="19"/>
      <c r="F142" s="18"/>
      <c r="G142" s="19"/>
      <c r="H142" s="19"/>
      <c r="I142" s="17">
        <f t="shared" si="3"/>
        <v>0</v>
      </c>
      <c r="J142" s="18"/>
      <c r="K142" s="18"/>
      <c r="L142" s="18"/>
      <c r="M142" s="18"/>
      <c r="N142" s="18"/>
      <c r="O142" s="18"/>
      <c r="P142" s="23"/>
      <c r="Q142" s="18"/>
      <c r="R142" s="18"/>
      <c r="S142" s="18"/>
      <c r="T142" s="18"/>
    </row>
    <row r="143" spans="1:20">
      <c r="A143" s="4">
        <v>139</v>
      </c>
      <c r="B143" s="17"/>
      <c r="C143" s="18"/>
      <c r="D143" s="18"/>
      <c r="E143" s="19"/>
      <c r="F143" s="18"/>
      <c r="G143" s="19"/>
      <c r="H143" s="19"/>
      <c r="I143" s="17">
        <f t="shared" si="3"/>
        <v>0</v>
      </c>
      <c r="J143" s="18"/>
      <c r="K143" s="18"/>
      <c r="L143" s="18"/>
      <c r="M143" s="18"/>
      <c r="N143" s="18"/>
      <c r="O143" s="18"/>
      <c r="P143" s="23"/>
      <c r="Q143" s="18"/>
      <c r="R143" s="18"/>
      <c r="S143" s="18"/>
      <c r="T143" s="18"/>
    </row>
    <row r="144" spans="1:20">
      <c r="A144" s="4">
        <v>140</v>
      </c>
      <c r="B144" s="17"/>
      <c r="C144" s="18"/>
      <c r="D144" s="18"/>
      <c r="E144" s="19"/>
      <c r="F144" s="18"/>
      <c r="G144" s="19"/>
      <c r="H144" s="19"/>
      <c r="I144" s="17">
        <f t="shared" si="3"/>
        <v>0</v>
      </c>
      <c r="J144" s="18"/>
      <c r="K144" s="18"/>
      <c r="L144" s="18"/>
      <c r="M144" s="18"/>
      <c r="N144" s="18"/>
      <c r="O144" s="18"/>
      <c r="P144" s="23"/>
      <c r="Q144" s="18"/>
      <c r="R144" s="18"/>
      <c r="S144" s="18"/>
      <c r="T144" s="18"/>
    </row>
    <row r="145" spans="1:20">
      <c r="A145" s="4">
        <v>141</v>
      </c>
      <c r="B145" s="17"/>
      <c r="C145" s="18"/>
      <c r="D145" s="18"/>
      <c r="E145" s="19"/>
      <c r="F145" s="18"/>
      <c r="G145" s="19"/>
      <c r="H145" s="19"/>
      <c r="I145" s="17">
        <f t="shared" si="3"/>
        <v>0</v>
      </c>
      <c r="J145" s="18"/>
      <c r="K145" s="18"/>
      <c r="L145" s="18"/>
      <c r="M145" s="18"/>
      <c r="N145" s="18"/>
      <c r="O145" s="18"/>
      <c r="P145" s="23"/>
      <c r="Q145" s="18"/>
      <c r="R145" s="18"/>
      <c r="S145" s="18"/>
      <c r="T145" s="18"/>
    </row>
    <row r="146" spans="1:20">
      <c r="A146" s="4">
        <v>142</v>
      </c>
      <c r="B146" s="17"/>
      <c r="C146" s="18"/>
      <c r="D146" s="18"/>
      <c r="E146" s="19"/>
      <c r="F146" s="18"/>
      <c r="G146" s="19"/>
      <c r="H146" s="19"/>
      <c r="I146" s="17">
        <f t="shared" si="3"/>
        <v>0</v>
      </c>
      <c r="J146" s="18"/>
      <c r="K146" s="18"/>
      <c r="L146" s="18"/>
      <c r="M146" s="18"/>
      <c r="N146" s="18"/>
      <c r="O146" s="18"/>
      <c r="P146" s="23"/>
      <c r="Q146" s="18"/>
      <c r="R146" s="18"/>
      <c r="S146" s="18"/>
      <c r="T146" s="18"/>
    </row>
    <row r="147" spans="1:20">
      <c r="A147" s="4">
        <v>143</v>
      </c>
      <c r="B147" s="17"/>
      <c r="C147" s="18"/>
      <c r="D147" s="18"/>
      <c r="E147" s="19"/>
      <c r="F147" s="18"/>
      <c r="G147" s="19"/>
      <c r="H147" s="19"/>
      <c r="I147" s="17">
        <f t="shared" si="3"/>
        <v>0</v>
      </c>
      <c r="J147" s="18"/>
      <c r="K147" s="18"/>
      <c r="L147" s="18"/>
      <c r="M147" s="18"/>
      <c r="N147" s="18"/>
      <c r="O147" s="18"/>
      <c r="P147" s="23"/>
      <c r="Q147" s="18"/>
      <c r="R147" s="18"/>
      <c r="S147" s="18"/>
      <c r="T147" s="18"/>
    </row>
    <row r="148" spans="1:20">
      <c r="A148" s="4">
        <v>144</v>
      </c>
      <c r="B148" s="17"/>
      <c r="C148" s="18"/>
      <c r="D148" s="18"/>
      <c r="E148" s="19"/>
      <c r="F148" s="18"/>
      <c r="G148" s="19"/>
      <c r="H148" s="19"/>
      <c r="I148" s="17">
        <f t="shared" si="3"/>
        <v>0</v>
      </c>
      <c r="J148" s="18"/>
      <c r="K148" s="18"/>
      <c r="L148" s="18"/>
      <c r="M148" s="18"/>
      <c r="N148" s="18"/>
      <c r="O148" s="18"/>
      <c r="P148" s="23"/>
      <c r="Q148" s="18"/>
      <c r="R148" s="18"/>
      <c r="S148" s="18"/>
      <c r="T148" s="18"/>
    </row>
    <row r="149" spans="1:20">
      <c r="A149" s="4">
        <v>145</v>
      </c>
      <c r="B149" s="17"/>
      <c r="C149" s="18"/>
      <c r="D149" s="18"/>
      <c r="E149" s="19"/>
      <c r="F149" s="18"/>
      <c r="G149" s="19"/>
      <c r="H149" s="19"/>
      <c r="I149" s="17">
        <f t="shared" si="3"/>
        <v>0</v>
      </c>
      <c r="J149" s="18"/>
      <c r="K149" s="18"/>
      <c r="L149" s="18"/>
      <c r="M149" s="18"/>
      <c r="N149" s="18"/>
      <c r="O149" s="18"/>
      <c r="P149" s="23"/>
      <c r="Q149" s="18"/>
      <c r="R149" s="18"/>
      <c r="S149" s="18"/>
      <c r="T149" s="18"/>
    </row>
    <row r="150" spans="1:20">
      <c r="A150" s="4">
        <v>146</v>
      </c>
      <c r="B150" s="17"/>
      <c r="C150" s="18"/>
      <c r="D150" s="18"/>
      <c r="E150" s="19"/>
      <c r="F150" s="18"/>
      <c r="G150" s="19"/>
      <c r="H150" s="19"/>
      <c r="I150" s="17">
        <f t="shared" si="3"/>
        <v>0</v>
      </c>
      <c r="J150" s="18"/>
      <c r="K150" s="18"/>
      <c r="L150" s="18"/>
      <c r="M150" s="18"/>
      <c r="N150" s="18"/>
      <c r="O150" s="18"/>
      <c r="P150" s="23"/>
      <c r="Q150" s="18"/>
      <c r="R150" s="18"/>
      <c r="S150" s="18"/>
      <c r="T150" s="18"/>
    </row>
    <row r="151" spans="1:20">
      <c r="A151" s="4">
        <v>147</v>
      </c>
      <c r="B151" s="17"/>
      <c r="C151" s="18"/>
      <c r="D151" s="18"/>
      <c r="E151" s="19"/>
      <c r="F151" s="18"/>
      <c r="G151" s="19"/>
      <c r="H151" s="19"/>
      <c r="I151" s="17">
        <f t="shared" si="3"/>
        <v>0</v>
      </c>
      <c r="J151" s="18"/>
      <c r="K151" s="18"/>
      <c r="L151" s="18"/>
      <c r="M151" s="18"/>
      <c r="N151" s="18"/>
      <c r="O151" s="18"/>
      <c r="P151" s="23"/>
      <c r="Q151" s="18"/>
      <c r="R151" s="18"/>
      <c r="S151" s="18"/>
      <c r="T151" s="18"/>
    </row>
    <row r="152" spans="1:20">
      <c r="A152" s="4">
        <v>148</v>
      </c>
      <c r="B152" s="17"/>
      <c r="C152" s="18"/>
      <c r="D152" s="18"/>
      <c r="E152" s="19"/>
      <c r="F152" s="18"/>
      <c r="G152" s="19"/>
      <c r="H152" s="19"/>
      <c r="I152" s="17">
        <f t="shared" si="3"/>
        <v>0</v>
      </c>
      <c r="J152" s="18"/>
      <c r="K152" s="18"/>
      <c r="L152" s="18"/>
      <c r="M152" s="18"/>
      <c r="N152" s="18"/>
      <c r="O152" s="18"/>
      <c r="P152" s="23"/>
      <c r="Q152" s="18"/>
      <c r="R152" s="18"/>
      <c r="S152" s="18"/>
      <c r="T152" s="18"/>
    </row>
    <row r="153" spans="1:20">
      <c r="A153" s="4">
        <v>149</v>
      </c>
      <c r="B153" s="17"/>
      <c r="C153" s="18"/>
      <c r="D153" s="18"/>
      <c r="E153" s="19"/>
      <c r="F153" s="18"/>
      <c r="G153" s="19"/>
      <c r="H153" s="19"/>
      <c r="I153" s="17">
        <f t="shared" si="3"/>
        <v>0</v>
      </c>
      <c r="J153" s="18"/>
      <c r="K153" s="18"/>
      <c r="L153" s="18"/>
      <c r="M153" s="18"/>
      <c r="N153" s="18"/>
      <c r="O153" s="18"/>
      <c r="P153" s="23"/>
      <c r="Q153" s="18"/>
      <c r="R153" s="18"/>
      <c r="S153" s="18"/>
      <c r="T153" s="18"/>
    </row>
    <row r="154" spans="1:20">
      <c r="A154" s="4">
        <v>150</v>
      </c>
      <c r="B154" s="17"/>
      <c r="C154" s="18"/>
      <c r="D154" s="18"/>
      <c r="E154" s="19"/>
      <c r="F154" s="18"/>
      <c r="G154" s="19"/>
      <c r="H154" s="19"/>
      <c r="I154" s="17">
        <f t="shared" si="3"/>
        <v>0</v>
      </c>
      <c r="J154" s="18"/>
      <c r="K154" s="18"/>
      <c r="L154" s="18"/>
      <c r="M154" s="18"/>
      <c r="N154" s="18"/>
      <c r="O154" s="18"/>
      <c r="P154" s="23"/>
      <c r="Q154" s="18"/>
      <c r="R154" s="18"/>
      <c r="S154" s="18"/>
      <c r="T154" s="18"/>
    </row>
    <row r="155" spans="1:20">
      <c r="A155" s="4">
        <v>151</v>
      </c>
      <c r="B155" s="17"/>
      <c r="C155" s="18"/>
      <c r="D155" s="18"/>
      <c r="E155" s="19"/>
      <c r="F155" s="18"/>
      <c r="G155" s="19"/>
      <c r="H155" s="19"/>
      <c r="I155" s="17">
        <f t="shared" si="3"/>
        <v>0</v>
      </c>
      <c r="J155" s="18"/>
      <c r="K155" s="18"/>
      <c r="L155" s="18"/>
      <c r="M155" s="18"/>
      <c r="N155" s="18"/>
      <c r="O155" s="18"/>
      <c r="P155" s="23"/>
      <c r="Q155" s="18"/>
      <c r="R155" s="18"/>
      <c r="S155" s="18"/>
      <c r="T155" s="18"/>
    </row>
    <row r="156" spans="1:20">
      <c r="A156" s="4">
        <v>152</v>
      </c>
      <c r="B156" s="17"/>
      <c r="C156" s="18"/>
      <c r="D156" s="18"/>
      <c r="E156" s="19"/>
      <c r="F156" s="18"/>
      <c r="G156" s="19"/>
      <c r="H156" s="19"/>
      <c r="I156" s="17">
        <f t="shared" si="3"/>
        <v>0</v>
      </c>
      <c r="J156" s="18"/>
      <c r="K156" s="18"/>
      <c r="L156" s="18"/>
      <c r="M156" s="18"/>
      <c r="N156" s="18"/>
      <c r="O156" s="18"/>
      <c r="P156" s="23"/>
      <c r="Q156" s="18"/>
      <c r="R156" s="18"/>
      <c r="S156" s="18"/>
      <c r="T156" s="18"/>
    </row>
    <row r="157" spans="1:20">
      <c r="A157" s="4">
        <v>153</v>
      </c>
      <c r="B157" s="17"/>
      <c r="C157" s="18"/>
      <c r="D157" s="18"/>
      <c r="E157" s="19"/>
      <c r="F157" s="18"/>
      <c r="G157" s="19"/>
      <c r="H157" s="19"/>
      <c r="I157" s="17">
        <f t="shared" si="3"/>
        <v>0</v>
      </c>
      <c r="J157" s="18"/>
      <c r="K157" s="18"/>
      <c r="L157" s="18"/>
      <c r="M157" s="18"/>
      <c r="N157" s="18"/>
      <c r="O157" s="18"/>
      <c r="P157" s="23"/>
      <c r="Q157" s="18"/>
      <c r="R157" s="18"/>
      <c r="S157" s="18"/>
      <c r="T157" s="18"/>
    </row>
    <row r="158" spans="1:20">
      <c r="A158" s="4">
        <v>154</v>
      </c>
      <c r="B158" s="17"/>
      <c r="C158" s="18"/>
      <c r="D158" s="18"/>
      <c r="E158" s="19"/>
      <c r="F158" s="18"/>
      <c r="G158" s="19"/>
      <c r="H158" s="19"/>
      <c r="I158" s="17">
        <f t="shared" si="3"/>
        <v>0</v>
      </c>
      <c r="J158" s="18"/>
      <c r="K158" s="18"/>
      <c r="L158" s="18"/>
      <c r="M158" s="18"/>
      <c r="N158" s="18"/>
      <c r="O158" s="18"/>
      <c r="P158" s="23"/>
      <c r="Q158" s="18"/>
      <c r="R158" s="18"/>
      <c r="S158" s="18"/>
      <c r="T158" s="18"/>
    </row>
    <row r="159" spans="1:20">
      <c r="A159" s="4">
        <v>155</v>
      </c>
      <c r="B159" s="17"/>
      <c r="C159" s="18"/>
      <c r="D159" s="18"/>
      <c r="E159" s="19"/>
      <c r="F159" s="18"/>
      <c r="G159" s="19"/>
      <c r="H159" s="19"/>
      <c r="I159" s="17">
        <f t="shared" si="3"/>
        <v>0</v>
      </c>
      <c r="J159" s="18"/>
      <c r="K159" s="18"/>
      <c r="L159" s="18"/>
      <c r="M159" s="18"/>
      <c r="N159" s="18"/>
      <c r="O159" s="18"/>
      <c r="P159" s="23"/>
      <c r="Q159" s="18"/>
      <c r="R159" s="18"/>
      <c r="S159" s="18"/>
      <c r="T159" s="18"/>
    </row>
    <row r="160" spans="1:20">
      <c r="A160" s="4">
        <v>156</v>
      </c>
      <c r="B160" s="17"/>
      <c r="C160" s="18"/>
      <c r="D160" s="18"/>
      <c r="E160" s="19"/>
      <c r="F160" s="18"/>
      <c r="G160" s="19"/>
      <c r="H160" s="19"/>
      <c r="I160" s="17">
        <f t="shared" si="3"/>
        <v>0</v>
      </c>
      <c r="J160" s="18"/>
      <c r="K160" s="18"/>
      <c r="L160" s="18"/>
      <c r="M160" s="18"/>
      <c r="N160" s="18"/>
      <c r="O160" s="18"/>
      <c r="P160" s="23"/>
      <c r="Q160" s="18"/>
      <c r="R160" s="18"/>
      <c r="S160" s="18"/>
      <c r="T160" s="18"/>
    </row>
    <row r="161" spans="1:20">
      <c r="A161" s="4">
        <v>157</v>
      </c>
      <c r="B161" s="17"/>
      <c r="C161" s="18"/>
      <c r="D161" s="18"/>
      <c r="E161" s="19"/>
      <c r="F161" s="18"/>
      <c r="G161" s="19"/>
      <c r="H161" s="19"/>
      <c r="I161" s="17">
        <f t="shared" si="3"/>
        <v>0</v>
      </c>
      <c r="J161" s="18"/>
      <c r="K161" s="18"/>
      <c r="L161" s="18"/>
      <c r="M161" s="18"/>
      <c r="N161" s="18"/>
      <c r="O161" s="18"/>
      <c r="P161" s="23"/>
      <c r="Q161" s="18"/>
      <c r="R161" s="18"/>
      <c r="S161" s="18"/>
      <c r="T161" s="18"/>
    </row>
    <row r="162" spans="1:20">
      <c r="A162" s="4">
        <v>158</v>
      </c>
      <c r="B162" s="17"/>
      <c r="C162" s="18"/>
      <c r="D162" s="18"/>
      <c r="E162" s="19"/>
      <c r="F162" s="18"/>
      <c r="G162" s="19"/>
      <c r="H162" s="19"/>
      <c r="I162" s="17">
        <f t="shared" si="3"/>
        <v>0</v>
      </c>
      <c r="J162" s="18"/>
      <c r="K162" s="18"/>
      <c r="L162" s="18"/>
      <c r="M162" s="18"/>
      <c r="N162" s="18"/>
      <c r="O162" s="18"/>
      <c r="P162" s="23"/>
      <c r="Q162" s="18"/>
      <c r="R162" s="18"/>
      <c r="S162" s="18"/>
      <c r="T162" s="18"/>
    </row>
    <row r="163" spans="1:20">
      <c r="A163" s="4">
        <v>159</v>
      </c>
      <c r="B163" s="17"/>
      <c r="C163" s="18"/>
      <c r="D163" s="18"/>
      <c r="E163" s="19"/>
      <c r="F163" s="18"/>
      <c r="G163" s="19"/>
      <c r="H163" s="19"/>
      <c r="I163" s="17">
        <f t="shared" si="3"/>
        <v>0</v>
      </c>
      <c r="J163" s="18"/>
      <c r="K163" s="18"/>
      <c r="L163" s="18"/>
      <c r="M163" s="18"/>
      <c r="N163" s="18"/>
      <c r="O163" s="18"/>
      <c r="P163" s="23"/>
      <c r="Q163" s="18"/>
      <c r="R163" s="18"/>
      <c r="S163" s="18"/>
      <c r="T163" s="18"/>
    </row>
    <row r="164" spans="1:20">
      <c r="A164" s="4">
        <v>160</v>
      </c>
      <c r="B164" s="17"/>
      <c r="C164" s="18"/>
      <c r="D164" s="18"/>
      <c r="E164" s="19"/>
      <c r="F164" s="18"/>
      <c r="G164" s="19"/>
      <c r="H164" s="19"/>
      <c r="I164" s="17">
        <f t="shared" si="3"/>
        <v>0</v>
      </c>
      <c r="J164" s="18"/>
      <c r="K164" s="18"/>
      <c r="L164" s="18"/>
      <c r="M164" s="18"/>
      <c r="N164" s="18"/>
      <c r="O164" s="18"/>
      <c r="P164" s="23"/>
      <c r="Q164" s="18"/>
      <c r="R164" s="18"/>
      <c r="S164" s="18"/>
      <c r="T164" s="18"/>
    </row>
    <row r="165" spans="1:20">
      <c r="A165" s="3" t="s">
        <v>11</v>
      </c>
      <c r="B165" s="37"/>
      <c r="C165" s="3">
        <f>COUNTIFS(C5:C164,"*")</f>
        <v>99</v>
      </c>
      <c r="D165" s="3"/>
      <c r="E165" s="13"/>
      <c r="F165" s="3"/>
      <c r="G165" s="13">
        <f>SUM(G5:G164)</f>
        <v>5500</v>
      </c>
      <c r="H165" s="13">
        <f>SUM(H5:H164)</f>
        <v>4845</v>
      </c>
      <c r="I165" s="13">
        <f>SUM(I5:I164)</f>
        <v>10345</v>
      </c>
      <c r="J165" s="3"/>
      <c r="K165" s="7"/>
      <c r="L165" s="20"/>
      <c r="M165" s="20"/>
      <c r="N165" s="7"/>
      <c r="O165" s="7"/>
      <c r="P165" s="14"/>
      <c r="Q165" s="3"/>
      <c r="R165" s="3"/>
      <c r="S165" s="3"/>
      <c r="T165" s="12"/>
    </row>
    <row r="166" spans="1:20">
      <c r="A166" s="42" t="s">
        <v>68</v>
      </c>
      <c r="B166" s="10">
        <f>COUNTIF(B$5:B$164,"Team 1")</f>
        <v>46</v>
      </c>
      <c r="C166" s="42" t="s">
        <v>29</v>
      </c>
      <c r="D166" s="10">
        <f>COUNTIF(D5:D164,"Anganwadi")</f>
        <v>46</v>
      </c>
    </row>
    <row r="167" spans="1:20">
      <c r="A167" s="42" t="s">
        <v>69</v>
      </c>
      <c r="B167" s="10">
        <f>COUNTIF(B$6:B$164,"Team 2")</f>
        <v>46</v>
      </c>
      <c r="C167" s="42" t="s">
        <v>27</v>
      </c>
      <c r="D167" s="10">
        <f>COUNTIF(D5:D164,"School")</f>
        <v>46</v>
      </c>
    </row>
  </sheetData>
  <sheetProtection password="CBE1" sheet="1" objects="1" scenarios="1" formatCells="0" deleteColumns="0" deleteRows="0"/>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horizontalDpi="4294967295" verticalDpi="4294967295"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D2" sqref="D2"/>
    </sheetView>
  </sheetViews>
  <sheetFormatPr defaultColWidth="9.140625"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65</v>
      </c>
      <c r="B1" s="200"/>
      <c r="C1" s="200"/>
      <c r="D1" s="201"/>
      <c r="E1" s="201"/>
      <c r="F1" s="201"/>
      <c r="G1" s="201"/>
      <c r="H1" s="201"/>
      <c r="I1" s="201"/>
      <c r="J1" s="201"/>
      <c r="K1" s="201"/>
      <c r="L1" s="201"/>
      <c r="M1" s="201"/>
      <c r="N1" s="201"/>
      <c r="O1" s="201"/>
      <c r="P1" s="201"/>
      <c r="Q1" s="201"/>
      <c r="R1" s="201"/>
      <c r="S1" s="201"/>
    </row>
    <row r="2" spans="1:20">
      <c r="A2" s="204" t="s">
        <v>63</v>
      </c>
      <c r="B2" s="205"/>
      <c r="C2" s="205"/>
      <c r="D2" s="47" t="s">
        <v>926</v>
      </c>
      <c r="E2" s="21"/>
      <c r="F2" s="21"/>
      <c r="G2" s="21"/>
      <c r="H2" s="21"/>
      <c r="I2" s="21"/>
      <c r="J2" s="21"/>
      <c r="K2" s="21"/>
      <c r="L2" s="21"/>
      <c r="M2" s="21"/>
      <c r="N2" s="21"/>
      <c r="O2" s="21"/>
      <c r="P2" s="21"/>
      <c r="Q2" s="21"/>
      <c r="R2" s="21"/>
      <c r="S2" s="21"/>
    </row>
    <row r="3" spans="1:20" ht="24" customHeight="1">
      <c r="A3" s="199" t="s">
        <v>14</v>
      </c>
      <c r="B3" s="202" t="s">
        <v>67</v>
      </c>
      <c r="C3" s="198" t="s">
        <v>7</v>
      </c>
      <c r="D3" s="198" t="s">
        <v>59</v>
      </c>
      <c r="E3" s="198" t="s">
        <v>16</v>
      </c>
      <c r="F3" s="206" t="s">
        <v>17</v>
      </c>
      <c r="G3" s="198" t="s">
        <v>8</v>
      </c>
      <c r="H3" s="198"/>
      <c r="I3" s="198"/>
      <c r="J3" s="198" t="s">
        <v>35</v>
      </c>
      <c r="K3" s="202" t="s">
        <v>37</v>
      </c>
      <c r="L3" s="202" t="s">
        <v>54</v>
      </c>
      <c r="M3" s="202" t="s">
        <v>55</v>
      </c>
      <c r="N3" s="202" t="s">
        <v>38</v>
      </c>
      <c r="O3" s="202" t="s">
        <v>39</v>
      </c>
      <c r="P3" s="199" t="s">
        <v>58</v>
      </c>
      <c r="Q3" s="198" t="s">
        <v>56</v>
      </c>
      <c r="R3" s="198" t="s">
        <v>36</v>
      </c>
      <c r="S3" s="198" t="s">
        <v>57</v>
      </c>
      <c r="T3" s="198" t="s">
        <v>13</v>
      </c>
    </row>
    <row r="4" spans="1:20" ht="25.5" customHeight="1">
      <c r="A4" s="199"/>
      <c r="B4" s="207"/>
      <c r="C4" s="198"/>
      <c r="D4" s="198"/>
      <c r="E4" s="198"/>
      <c r="F4" s="206"/>
      <c r="G4" s="22" t="s">
        <v>9</v>
      </c>
      <c r="H4" s="22" t="s">
        <v>10</v>
      </c>
      <c r="I4" s="22" t="s">
        <v>11</v>
      </c>
      <c r="J4" s="198"/>
      <c r="K4" s="203"/>
      <c r="L4" s="203"/>
      <c r="M4" s="203"/>
      <c r="N4" s="203"/>
      <c r="O4" s="203"/>
      <c r="P4" s="199"/>
      <c r="Q4" s="199"/>
      <c r="R4" s="198"/>
      <c r="S4" s="198"/>
      <c r="T4" s="198"/>
    </row>
    <row r="5" spans="1:20">
      <c r="A5" s="4">
        <v>1</v>
      </c>
      <c r="B5" s="71"/>
      <c r="C5" s="68" t="s">
        <v>279</v>
      </c>
      <c r="D5" s="68"/>
      <c r="E5" s="70"/>
      <c r="F5" s="68"/>
      <c r="G5" s="70"/>
      <c r="H5" s="70"/>
      <c r="I5" s="71"/>
      <c r="J5" s="68"/>
      <c r="K5" s="68"/>
      <c r="L5" s="68"/>
      <c r="M5" s="68"/>
      <c r="N5" s="68"/>
      <c r="O5" s="68"/>
      <c r="P5" s="80">
        <v>43586</v>
      </c>
      <c r="Q5" s="68" t="s">
        <v>79</v>
      </c>
      <c r="R5" s="18"/>
      <c r="S5" s="18"/>
      <c r="T5" s="18"/>
    </row>
    <row r="6" spans="1:20">
      <c r="A6" s="4">
        <v>2</v>
      </c>
      <c r="B6" s="68" t="s">
        <v>68</v>
      </c>
      <c r="C6" s="83" t="s">
        <v>280</v>
      </c>
      <c r="D6" s="68" t="s">
        <v>29</v>
      </c>
      <c r="E6" s="70">
        <v>121</v>
      </c>
      <c r="F6" s="68"/>
      <c r="G6" s="70">
        <v>29</v>
      </c>
      <c r="H6" s="70">
        <v>29</v>
      </c>
      <c r="I6" s="71">
        <f>+G6+H6</f>
        <v>58</v>
      </c>
      <c r="J6" s="84">
        <v>8480655235</v>
      </c>
      <c r="K6" s="66" t="s">
        <v>121</v>
      </c>
      <c r="L6" s="66" t="s">
        <v>122</v>
      </c>
      <c r="M6" s="66">
        <v>9435006621</v>
      </c>
      <c r="N6" s="90" t="s">
        <v>123</v>
      </c>
      <c r="O6" s="79">
        <v>9613132542</v>
      </c>
      <c r="P6" s="80">
        <v>43587</v>
      </c>
      <c r="Q6" s="68" t="s">
        <v>82</v>
      </c>
      <c r="R6" s="18"/>
      <c r="S6" s="18"/>
      <c r="T6" s="18"/>
    </row>
    <row r="7" spans="1:20">
      <c r="A7" s="4">
        <v>3</v>
      </c>
      <c r="B7" s="68" t="s">
        <v>68</v>
      </c>
      <c r="C7" s="82" t="s">
        <v>281</v>
      </c>
      <c r="D7" s="68" t="s">
        <v>27</v>
      </c>
      <c r="E7" s="82">
        <v>18110212802</v>
      </c>
      <c r="F7" s="68" t="s">
        <v>75</v>
      </c>
      <c r="G7" s="70">
        <v>280</v>
      </c>
      <c r="H7" s="70">
        <v>255</v>
      </c>
      <c r="I7" s="71">
        <f t="shared" ref="I7:I70" si="0">+G7+H7</f>
        <v>535</v>
      </c>
      <c r="J7" s="82">
        <v>8486741619</v>
      </c>
      <c r="K7" s="66" t="s">
        <v>121</v>
      </c>
      <c r="L7" s="66" t="s">
        <v>122</v>
      </c>
      <c r="M7" s="66">
        <v>9435006621</v>
      </c>
      <c r="N7" s="90" t="s">
        <v>123</v>
      </c>
      <c r="O7" s="79">
        <v>9613132542</v>
      </c>
      <c r="P7" s="80">
        <v>43587</v>
      </c>
      <c r="Q7" s="68" t="s">
        <v>82</v>
      </c>
      <c r="R7" s="18"/>
      <c r="S7" s="18"/>
      <c r="T7" s="18"/>
    </row>
    <row r="8" spans="1:20">
      <c r="A8" s="4">
        <v>4</v>
      </c>
      <c r="B8" s="68" t="s">
        <v>69</v>
      </c>
      <c r="C8" s="69" t="s">
        <v>282</v>
      </c>
      <c r="D8" s="68" t="s">
        <v>29</v>
      </c>
      <c r="E8" s="70">
        <v>159</v>
      </c>
      <c r="F8" s="68"/>
      <c r="G8" s="70">
        <v>41</v>
      </c>
      <c r="H8" s="70">
        <v>40</v>
      </c>
      <c r="I8" s="71">
        <f t="shared" si="0"/>
        <v>81</v>
      </c>
      <c r="J8" s="72">
        <v>9706727194</v>
      </c>
      <c r="K8" s="73" t="s">
        <v>228</v>
      </c>
      <c r="L8" s="74" t="s">
        <v>229</v>
      </c>
      <c r="M8" s="73">
        <v>9401450902</v>
      </c>
      <c r="N8" s="77" t="s">
        <v>283</v>
      </c>
      <c r="O8" s="89">
        <v>9508349318</v>
      </c>
      <c r="P8" s="80">
        <v>43587</v>
      </c>
      <c r="Q8" s="68" t="s">
        <v>82</v>
      </c>
      <c r="R8" s="18"/>
      <c r="S8" s="18"/>
      <c r="T8" s="18"/>
    </row>
    <row r="9" spans="1:20">
      <c r="A9" s="4">
        <v>5</v>
      </c>
      <c r="B9" s="68" t="s">
        <v>69</v>
      </c>
      <c r="C9" s="82" t="s">
        <v>284</v>
      </c>
      <c r="D9" s="68" t="s">
        <v>27</v>
      </c>
      <c r="E9" s="82">
        <v>18110216901</v>
      </c>
      <c r="F9" s="68" t="s">
        <v>74</v>
      </c>
      <c r="G9" s="70">
        <v>64</v>
      </c>
      <c r="H9" s="70">
        <v>51</v>
      </c>
      <c r="I9" s="71">
        <f t="shared" si="0"/>
        <v>115</v>
      </c>
      <c r="J9" s="66">
        <v>9864615023</v>
      </c>
      <c r="K9" s="73" t="s">
        <v>228</v>
      </c>
      <c r="L9" s="74" t="s">
        <v>229</v>
      </c>
      <c r="M9" s="73">
        <v>9401450902</v>
      </c>
      <c r="N9" s="77" t="s">
        <v>283</v>
      </c>
      <c r="O9" s="89">
        <v>9508349318</v>
      </c>
      <c r="P9" s="80">
        <v>43587</v>
      </c>
      <c r="Q9" s="68" t="s">
        <v>82</v>
      </c>
      <c r="R9" s="18"/>
      <c r="S9" s="18"/>
      <c r="T9" s="18"/>
    </row>
    <row r="10" spans="1:20">
      <c r="A10" s="4">
        <v>6</v>
      </c>
      <c r="B10" s="68" t="s">
        <v>68</v>
      </c>
      <c r="C10" s="83" t="s">
        <v>285</v>
      </c>
      <c r="D10" s="68" t="s">
        <v>29</v>
      </c>
      <c r="E10" s="70">
        <v>123</v>
      </c>
      <c r="F10" s="68"/>
      <c r="G10" s="70">
        <v>44</v>
      </c>
      <c r="H10" s="70">
        <v>32</v>
      </c>
      <c r="I10" s="71">
        <f t="shared" si="0"/>
        <v>76</v>
      </c>
      <c r="J10" s="84">
        <v>9859449742</v>
      </c>
      <c r="K10" s="66" t="s">
        <v>121</v>
      </c>
      <c r="L10" s="66" t="s">
        <v>122</v>
      </c>
      <c r="M10" s="66">
        <v>9435006621</v>
      </c>
      <c r="N10" s="90" t="s">
        <v>123</v>
      </c>
      <c r="O10" s="79">
        <v>9613132542</v>
      </c>
      <c r="P10" s="80">
        <v>43588</v>
      </c>
      <c r="Q10" s="68" t="s">
        <v>80</v>
      </c>
      <c r="R10" s="18"/>
      <c r="S10" s="18"/>
      <c r="T10" s="18"/>
    </row>
    <row r="11" spans="1:20">
      <c r="A11" s="4">
        <v>7</v>
      </c>
      <c r="B11" s="68" t="s">
        <v>68</v>
      </c>
      <c r="C11" s="82" t="s">
        <v>281</v>
      </c>
      <c r="D11" s="68" t="s">
        <v>27</v>
      </c>
      <c r="E11" s="82">
        <v>18110212802</v>
      </c>
      <c r="F11" s="68" t="s">
        <v>75</v>
      </c>
      <c r="G11" s="70">
        <v>280</v>
      </c>
      <c r="H11" s="70">
        <v>255</v>
      </c>
      <c r="I11" s="71">
        <f t="shared" si="0"/>
        <v>535</v>
      </c>
      <c r="J11" s="82">
        <v>8486741619</v>
      </c>
      <c r="K11" s="66" t="s">
        <v>121</v>
      </c>
      <c r="L11" s="66" t="s">
        <v>122</v>
      </c>
      <c r="M11" s="66">
        <v>9435006621</v>
      </c>
      <c r="N11" s="90" t="s">
        <v>123</v>
      </c>
      <c r="O11" s="79">
        <v>9613132542</v>
      </c>
      <c r="P11" s="80">
        <v>43588</v>
      </c>
      <c r="Q11" s="68" t="s">
        <v>80</v>
      </c>
      <c r="R11" s="18"/>
      <c r="S11" s="18"/>
      <c r="T11" s="18"/>
    </row>
    <row r="12" spans="1:20">
      <c r="A12" s="4">
        <v>8</v>
      </c>
      <c r="B12" s="68" t="s">
        <v>69</v>
      </c>
      <c r="C12" s="69" t="s">
        <v>286</v>
      </c>
      <c r="D12" s="68" t="s">
        <v>29</v>
      </c>
      <c r="E12" s="70">
        <v>92</v>
      </c>
      <c r="F12" s="68"/>
      <c r="G12" s="70">
        <v>36</v>
      </c>
      <c r="H12" s="70">
        <v>30</v>
      </c>
      <c r="I12" s="71">
        <f t="shared" si="0"/>
        <v>66</v>
      </c>
      <c r="J12" s="72">
        <v>7896402107</v>
      </c>
      <c r="K12" s="88" t="s">
        <v>287</v>
      </c>
      <c r="L12" s="96" t="s">
        <v>288</v>
      </c>
      <c r="M12" s="101">
        <v>9954988234</v>
      </c>
      <c r="N12" s="77" t="s">
        <v>289</v>
      </c>
      <c r="O12" s="89"/>
      <c r="P12" s="80">
        <v>43588</v>
      </c>
      <c r="Q12" s="68" t="s">
        <v>80</v>
      </c>
      <c r="R12" s="18"/>
      <c r="S12" s="18"/>
      <c r="T12" s="18"/>
    </row>
    <row r="13" spans="1:20">
      <c r="A13" s="4">
        <v>9</v>
      </c>
      <c r="B13" s="68" t="s">
        <v>69</v>
      </c>
      <c r="C13" s="82" t="s">
        <v>290</v>
      </c>
      <c r="D13" s="68" t="s">
        <v>27</v>
      </c>
      <c r="E13" s="82">
        <v>18110210214</v>
      </c>
      <c r="F13" s="68" t="s">
        <v>74</v>
      </c>
      <c r="G13" s="70">
        <v>97</v>
      </c>
      <c r="H13" s="70">
        <v>74</v>
      </c>
      <c r="I13" s="71">
        <f t="shared" si="0"/>
        <v>171</v>
      </c>
      <c r="J13" s="68"/>
      <c r="K13" s="88" t="s">
        <v>287</v>
      </c>
      <c r="L13" s="96" t="s">
        <v>288</v>
      </c>
      <c r="M13" s="101">
        <v>9954988234</v>
      </c>
      <c r="N13" s="77" t="s">
        <v>289</v>
      </c>
      <c r="O13" s="89"/>
      <c r="P13" s="80">
        <v>43588</v>
      </c>
      <c r="Q13" s="68" t="s">
        <v>80</v>
      </c>
      <c r="R13" s="18"/>
      <c r="S13" s="18"/>
      <c r="T13" s="18"/>
    </row>
    <row r="14" spans="1:20">
      <c r="A14" s="4">
        <v>10</v>
      </c>
      <c r="B14" s="68" t="s">
        <v>68</v>
      </c>
      <c r="C14" s="83" t="s">
        <v>291</v>
      </c>
      <c r="D14" s="68" t="s">
        <v>29</v>
      </c>
      <c r="E14" s="70">
        <v>127</v>
      </c>
      <c r="F14" s="68"/>
      <c r="G14" s="70">
        <v>24</v>
      </c>
      <c r="H14" s="70">
        <v>42</v>
      </c>
      <c r="I14" s="71">
        <f t="shared" si="0"/>
        <v>66</v>
      </c>
      <c r="J14" s="84">
        <v>9678666386</v>
      </c>
      <c r="K14" s="66" t="s">
        <v>121</v>
      </c>
      <c r="L14" s="66" t="s">
        <v>122</v>
      </c>
      <c r="M14" s="66">
        <v>9435006621</v>
      </c>
      <c r="N14" s="90" t="s">
        <v>292</v>
      </c>
      <c r="O14" s="79">
        <v>8011236163</v>
      </c>
      <c r="P14" s="80">
        <v>43589</v>
      </c>
      <c r="Q14" s="68" t="s">
        <v>76</v>
      </c>
      <c r="R14" s="18"/>
      <c r="S14" s="18"/>
      <c r="T14" s="18"/>
    </row>
    <row r="15" spans="1:20">
      <c r="A15" s="4">
        <v>11</v>
      </c>
      <c r="B15" s="68" t="s">
        <v>68</v>
      </c>
      <c r="C15" s="82" t="s">
        <v>293</v>
      </c>
      <c r="D15" s="68" t="s">
        <v>27</v>
      </c>
      <c r="E15" s="82">
        <v>18110211202</v>
      </c>
      <c r="F15" s="68" t="s">
        <v>74</v>
      </c>
      <c r="G15" s="70">
        <v>72</v>
      </c>
      <c r="H15" s="70">
        <v>67</v>
      </c>
      <c r="I15" s="71">
        <f t="shared" si="0"/>
        <v>139</v>
      </c>
      <c r="J15" s="66">
        <v>9678813720</v>
      </c>
      <c r="K15" s="66" t="s">
        <v>121</v>
      </c>
      <c r="L15" s="66" t="s">
        <v>122</v>
      </c>
      <c r="M15" s="66">
        <v>9435006621</v>
      </c>
      <c r="N15" s="90" t="s">
        <v>292</v>
      </c>
      <c r="O15" s="79">
        <v>8011236163</v>
      </c>
      <c r="P15" s="80">
        <v>43589</v>
      </c>
      <c r="Q15" s="68" t="s">
        <v>76</v>
      </c>
      <c r="R15" s="18"/>
      <c r="S15" s="18"/>
      <c r="T15" s="18"/>
    </row>
    <row r="16" spans="1:20" ht="31.5">
      <c r="A16" s="4">
        <v>12</v>
      </c>
      <c r="B16" s="68" t="s">
        <v>69</v>
      </c>
      <c r="C16" s="69" t="s">
        <v>294</v>
      </c>
      <c r="D16" s="68" t="s">
        <v>29</v>
      </c>
      <c r="E16" s="70">
        <v>59</v>
      </c>
      <c r="F16" s="68"/>
      <c r="G16" s="70">
        <v>22</v>
      </c>
      <c r="H16" s="70">
        <v>18</v>
      </c>
      <c r="I16" s="71">
        <f t="shared" si="0"/>
        <v>40</v>
      </c>
      <c r="J16" s="72">
        <v>8486879619</v>
      </c>
      <c r="K16" s="73" t="s">
        <v>136</v>
      </c>
      <c r="L16" s="74" t="s">
        <v>137</v>
      </c>
      <c r="M16" s="73">
        <v>9401450883</v>
      </c>
      <c r="N16" s="77" t="s">
        <v>295</v>
      </c>
      <c r="O16" s="89">
        <v>8822204785</v>
      </c>
      <c r="P16" s="80">
        <v>43589</v>
      </c>
      <c r="Q16" s="68" t="s">
        <v>76</v>
      </c>
      <c r="R16" s="18"/>
      <c r="S16" s="18"/>
      <c r="T16" s="18"/>
    </row>
    <row r="17" spans="1:20" ht="31.5">
      <c r="A17" s="4">
        <v>13</v>
      </c>
      <c r="B17" s="68" t="s">
        <v>69</v>
      </c>
      <c r="C17" s="82" t="s">
        <v>296</v>
      </c>
      <c r="D17" s="68" t="s">
        <v>27</v>
      </c>
      <c r="E17" s="82">
        <v>18110215801</v>
      </c>
      <c r="F17" s="68" t="s">
        <v>74</v>
      </c>
      <c r="G17" s="70">
        <v>66</v>
      </c>
      <c r="H17" s="70">
        <v>76</v>
      </c>
      <c r="I17" s="71">
        <f t="shared" si="0"/>
        <v>142</v>
      </c>
      <c r="J17" s="66">
        <v>9859014426</v>
      </c>
      <c r="K17" s="73" t="s">
        <v>136</v>
      </c>
      <c r="L17" s="74" t="s">
        <v>137</v>
      </c>
      <c r="M17" s="73">
        <v>9401450883</v>
      </c>
      <c r="N17" s="77" t="s">
        <v>295</v>
      </c>
      <c r="O17" s="89">
        <v>8822204785</v>
      </c>
      <c r="P17" s="80">
        <v>43589</v>
      </c>
      <c r="Q17" s="68" t="s">
        <v>76</v>
      </c>
      <c r="R17" s="18"/>
      <c r="S17" s="18"/>
      <c r="T17" s="18"/>
    </row>
    <row r="18" spans="1:20">
      <c r="A18" s="4">
        <v>14</v>
      </c>
      <c r="B18" s="68"/>
      <c r="C18" s="68" t="s">
        <v>99</v>
      </c>
      <c r="D18" s="68"/>
      <c r="E18" s="82"/>
      <c r="F18" s="68"/>
      <c r="G18" s="70"/>
      <c r="H18" s="70"/>
      <c r="I18" s="71"/>
      <c r="J18" s="128"/>
      <c r="K18" s="73"/>
      <c r="L18" s="74"/>
      <c r="M18" s="73"/>
      <c r="N18" s="77"/>
      <c r="O18" s="89"/>
      <c r="P18" s="80">
        <v>43590</v>
      </c>
      <c r="Q18" s="68" t="s">
        <v>99</v>
      </c>
      <c r="R18" s="18"/>
      <c r="S18" s="18"/>
      <c r="T18" s="18"/>
    </row>
    <row r="19" spans="1:20">
      <c r="A19" s="4">
        <v>15</v>
      </c>
      <c r="B19" s="68" t="s">
        <v>68</v>
      </c>
      <c r="C19" s="83" t="s">
        <v>297</v>
      </c>
      <c r="D19" s="68" t="s">
        <v>29</v>
      </c>
      <c r="E19" s="70">
        <v>145</v>
      </c>
      <c r="F19" s="68"/>
      <c r="G19" s="70">
        <v>32</v>
      </c>
      <c r="H19" s="70">
        <v>41</v>
      </c>
      <c r="I19" s="71">
        <f t="shared" si="0"/>
        <v>73</v>
      </c>
      <c r="J19" s="84">
        <v>8876177408</v>
      </c>
      <c r="K19" s="73" t="s">
        <v>165</v>
      </c>
      <c r="L19" s="74" t="s">
        <v>166</v>
      </c>
      <c r="M19" s="73">
        <v>9854460251</v>
      </c>
      <c r="N19" s="90" t="s">
        <v>175</v>
      </c>
      <c r="O19" s="79">
        <v>8876811432</v>
      </c>
      <c r="P19" s="80">
        <v>43591</v>
      </c>
      <c r="Q19" s="68" t="s">
        <v>77</v>
      </c>
      <c r="R19" s="18"/>
      <c r="S19" s="18"/>
      <c r="T19" s="18"/>
    </row>
    <row r="20" spans="1:20">
      <c r="A20" s="4">
        <v>16</v>
      </c>
      <c r="B20" s="68" t="s">
        <v>68</v>
      </c>
      <c r="C20" s="82" t="s">
        <v>298</v>
      </c>
      <c r="D20" s="68" t="s">
        <v>27</v>
      </c>
      <c r="E20" s="82">
        <v>18110214201</v>
      </c>
      <c r="F20" s="68" t="s">
        <v>74</v>
      </c>
      <c r="G20" s="70">
        <v>61</v>
      </c>
      <c r="H20" s="70">
        <v>52</v>
      </c>
      <c r="I20" s="71">
        <f t="shared" si="0"/>
        <v>113</v>
      </c>
      <c r="J20" s="66">
        <v>9085589213</v>
      </c>
      <c r="K20" s="73" t="s">
        <v>165</v>
      </c>
      <c r="L20" s="74" t="s">
        <v>166</v>
      </c>
      <c r="M20" s="73">
        <v>9854460251</v>
      </c>
      <c r="N20" s="90" t="s">
        <v>175</v>
      </c>
      <c r="O20" s="79">
        <v>8876811432</v>
      </c>
      <c r="P20" s="80">
        <v>43591</v>
      </c>
      <c r="Q20" s="68" t="s">
        <v>77</v>
      </c>
      <c r="R20" s="18"/>
      <c r="S20" s="18"/>
      <c r="T20" s="18"/>
    </row>
    <row r="21" spans="1:20">
      <c r="A21" s="4">
        <v>17</v>
      </c>
      <c r="B21" s="68" t="s">
        <v>69</v>
      </c>
      <c r="C21" s="69" t="s">
        <v>299</v>
      </c>
      <c r="D21" s="68" t="s">
        <v>29</v>
      </c>
      <c r="E21" s="70">
        <v>6</v>
      </c>
      <c r="F21" s="68"/>
      <c r="G21" s="70">
        <v>36</v>
      </c>
      <c r="H21" s="70">
        <v>28</v>
      </c>
      <c r="I21" s="71">
        <f t="shared" si="0"/>
        <v>64</v>
      </c>
      <c r="J21" s="72">
        <v>9613227633</v>
      </c>
      <c r="K21" s="73" t="s">
        <v>300</v>
      </c>
      <c r="L21" s="74" t="s">
        <v>301</v>
      </c>
      <c r="M21" s="73">
        <v>9854533081</v>
      </c>
      <c r="N21" s="93" t="s">
        <v>302</v>
      </c>
      <c r="O21" s="79">
        <v>995466257</v>
      </c>
      <c r="P21" s="80">
        <v>43591</v>
      </c>
      <c r="Q21" s="68" t="s">
        <v>77</v>
      </c>
      <c r="R21" s="18"/>
      <c r="S21" s="18"/>
      <c r="T21" s="18"/>
    </row>
    <row r="22" spans="1:20">
      <c r="A22" s="4">
        <v>18</v>
      </c>
      <c r="B22" s="68" t="s">
        <v>69</v>
      </c>
      <c r="C22" s="82" t="s">
        <v>303</v>
      </c>
      <c r="D22" s="68" t="s">
        <v>27</v>
      </c>
      <c r="E22" s="82">
        <v>18110220802</v>
      </c>
      <c r="F22" s="68" t="s">
        <v>74</v>
      </c>
      <c r="G22" s="70">
        <v>77</v>
      </c>
      <c r="H22" s="70">
        <v>57</v>
      </c>
      <c r="I22" s="71">
        <f t="shared" si="0"/>
        <v>134</v>
      </c>
      <c r="J22" s="66">
        <v>9435501952</v>
      </c>
      <c r="K22" s="73" t="s">
        <v>300</v>
      </c>
      <c r="L22" s="74" t="s">
        <v>301</v>
      </c>
      <c r="M22" s="73">
        <v>9854533081</v>
      </c>
      <c r="N22" s="93" t="s">
        <v>302</v>
      </c>
      <c r="O22" s="79">
        <v>995466257</v>
      </c>
      <c r="P22" s="80">
        <v>43591</v>
      </c>
      <c r="Q22" s="68" t="s">
        <v>77</v>
      </c>
      <c r="R22" s="18"/>
      <c r="S22" s="18"/>
      <c r="T22" s="18"/>
    </row>
    <row r="23" spans="1:20">
      <c r="A23" s="4">
        <v>19</v>
      </c>
      <c r="B23" s="68" t="s">
        <v>68</v>
      </c>
      <c r="C23" s="83" t="s">
        <v>304</v>
      </c>
      <c r="D23" s="68" t="s">
        <v>29</v>
      </c>
      <c r="E23" s="70">
        <v>134</v>
      </c>
      <c r="F23" s="68"/>
      <c r="G23" s="70">
        <v>42</v>
      </c>
      <c r="H23" s="70">
        <v>35</v>
      </c>
      <c r="I23" s="71">
        <f t="shared" si="0"/>
        <v>77</v>
      </c>
      <c r="J23" s="84">
        <v>8723809119</v>
      </c>
      <c r="K23" s="73" t="s">
        <v>223</v>
      </c>
      <c r="L23" s="74" t="s">
        <v>224</v>
      </c>
      <c r="M23" s="73">
        <v>9854417771</v>
      </c>
      <c r="N23" s="90" t="s">
        <v>225</v>
      </c>
      <c r="O23" s="79">
        <v>9057863390</v>
      </c>
      <c r="P23" s="80">
        <v>43592</v>
      </c>
      <c r="Q23" s="68" t="s">
        <v>78</v>
      </c>
      <c r="R23" s="18"/>
      <c r="S23" s="18"/>
      <c r="T23" s="18"/>
    </row>
    <row r="24" spans="1:20">
      <c r="A24" s="4">
        <v>20</v>
      </c>
      <c r="B24" s="68" t="s">
        <v>68</v>
      </c>
      <c r="C24" s="82" t="s">
        <v>305</v>
      </c>
      <c r="D24" s="68" t="s">
        <v>27</v>
      </c>
      <c r="E24" s="82">
        <v>18110216801</v>
      </c>
      <c r="F24" s="68" t="s">
        <v>74</v>
      </c>
      <c r="G24" s="70">
        <v>74</v>
      </c>
      <c r="H24" s="70">
        <v>53</v>
      </c>
      <c r="I24" s="71">
        <f t="shared" si="0"/>
        <v>127</v>
      </c>
      <c r="J24" s="66">
        <v>9401248601</v>
      </c>
      <c r="K24" s="73" t="s">
        <v>223</v>
      </c>
      <c r="L24" s="74" t="s">
        <v>224</v>
      </c>
      <c r="M24" s="73">
        <v>9854417771</v>
      </c>
      <c r="N24" s="90" t="s">
        <v>225</v>
      </c>
      <c r="O24" s="79">
        <v>9057863390</v>
      </c>
      <c r="P24" s="80">
        <v>43592</v>
      </c>
      <c r="Q24" s="68" t="s">
        <v>78</v>
      </c>
      <c r="R24" s="18"/>
      <c r="S24" s="18"/>
      <c r="T24" s="18"/>
    </row>
    <row r="25" spans="1:20">
      <c r="A25" s="4">
        <v>21</v>
      </c>
      <c r="B25" s="68" t="s">
        <v>69</v>
      </c>
      <c r="C25" s="69" t="s">
        <v>306</v>
      </c>
      <c r="D25" s="68" t="s">
        <v>29</v>
      </c>
      <c r="E25" s="70">
        <v>16</v>
      </c>
      <c r="F25" s="68"/>
      <c r="G25" s="70">
        <v>20</v>
      </c>
      <c r="H25" s="70">
        <v>27</v>
      </c>
      <c r="I25" s="71">
        <f t="shared" si="0"/>
        <v>47</v>
      </c>
      <c r="J25" s="72">
        <v>9508793835</v>
      </c>
      <c r="K25" s="73" t="s">
        <v>300</v>
      </c>
      <c r="L25" s="74" t="s">
        <v>301</v>
      </c>
      <c r="M25" s="73">
        <v>9854533081</v>
      </c>
      <c r="N25" s="93" t="s">
        <v>302</v>
      </c>
      <c r="O25" s="79">
        <v>995466257</v>
      </c>
      <c r="P25" s="80">
        <v>43592</v>
      </c>
      <c r="Q25" s="68" t="s">
        <v>78</v>
      </c>
      <c r="R25" s="18"/>
      <c r="S25" s="18"/>
      <c r="T25" s="18"/>
    </row>
    <row r="26" spans="1:20">
      <c r="A26" s="4">
        <v>22</v>
      </c>
      <c r="B26" s="68" t="s">
        <v>69</v>
      </c>
      <c r="C26" s="82" t="s">
        <v>307</v>
      </c>
      <c r="D26" s="68" t="s">
        <v>27</v>
      </c>
      <c r="E26" s="82">
        <v>18110220805</v>
      </c>
      <c r="F26" s="68" t="s">
        <v>74</v>
      </c>
      <c r="G26" s="70">
        <v>260</v>
      </c>
      <c r="H26" s="70">
        <v>239</v>
      </c>
      <c r="I26" s="71">
        <f t="shared" si="0"/>
        <v>499</v>
      </c>
      <c r="J26" s="66">
        <v>9435629943</v>
      </c>
      <c r="K26" s="73" t="s">
        <v>300</v>
      </c>
      <c r="L26" s="74" t="s">
        <v>301</v>
      </c>
      <c r="M26" s="73">
        <v>9854533081</v>
      </c>
      <c r="N26" s="93" t="s">
        <v>302</v>
      </c>
      <c r="O26" s="79">
        <v>995466257</v>
      </c>
      <c r="P26" s="80">
        <v>43592</v>
      </c>
      <c r="Q26" s="68" t="s">
        <v>78</v>
      </c>
      <c r="R26" s="18"/>
      <c r="S26" s="18"/>
      <c r="T26" s="18"/>
    </row>
    <row r="27" spans="1:20">
      <c r="A27" s="4">
        <v>23</v>
      </c>
      <c r="B27" s="68" t="s">
        <v>68</v>
      </c>
      <c r="C27" s="83" t="s">
        <v>308</v>
      </c>
      <c r="D27" s="68" t="s">
        <v>29</v>
      </c>
      <c r="E27" s="70">
        <v>137</v>
      </c>
      <c r="F27" s="68"/>
      <c r="G27" s="70">
        <v>26</v>
      </c>
      <c r="H27" s="70">
        <v>22</v>
      </c>
      <c r="I27" s="71">
        <f t="shared" si="0"/>
        <v>48</v>
      </c>
      <c r="J27" s="84">
        <v>9854243118</v>
      </c>
      <c r="K27" s="66" t="s">
        <v>145</v>
      </c>
      <c r="L27" s="66" t="s">
        <v>146</v>
      </c>
      <c r="M27" s="66">
        <v>7896511441</v>
      </c>
      <c r="N27" s="90" t="s">
        <v>309</v>
      </c>
      <c r="O27" s="79">
        <v>32537273890</v>
      </c>
      <c r="P27" s="80">
        <v>43593</v>
      </c>
      <c r="Q27" s="68" t="s">
        <v>79</v>
      </c>
      <c r="R27" s="18"/>
      <c r="S27" s="18"/>
      <c r="T27" s="18"/>
    </row>
    <row r="28" spans="1:20">
      <c r="A28" s="4">
        <v>24</v>
      </c>
      <c r="B28" s="68" t="s">
        <v>68</v>
      </c>
      <c r="C28" s="82" t="s">
        <v>310</v>
      </c>
      <c r="D28" s="68" t="s">
        <v>27</v>
      </c>
      <c r="E28" s="82">
        <v>18110211204</v>
      </c>
      <c r="F28" s="68" t="s">
        <v>74</v>
      </c>
      <c r="G28" s="68">
        <v>79</v>
      </c>
      <c r="H28" s="68">
        <v>67</v>
      </c>
      <c r="I28" s="71">
        <f t="shared" si="0"/>
        <v>146</v>
      </c>
      <c r="J28" s="66">
        <v>9435646467</v>
      </c>
      <c r="K28" s="66" t="s">
        <v>145</v>
      </c>
      <c r="L28" s="66" t="s">
        <v>146</v>
      </c>
      <c r="M28" s="66">
        <v>7896511441</v>
      </c>
      <c r="N28" s="90" t="s">
        <v>309</v>
      </c>
      <c r="O28" s="79">
        <v>32537273890</v>
      </c>
      <c r="P28" s="80">
        <v>43593</v>
      </c>
      <c r="Q28" s="68" t="s">
        <v>79</v>
      </c>
      <c r="R28" s="18"/>
      <c r="S28" s="18"/>
      <c r="T28" s="18"/>
    </row>
    <row r="29" spans="1:20">
      <c r="A29" s="4">
        <v>25</v>
      </c>
      <c r="B29" s="68" t="s">
        <v>69</v>
      </c>
      <c r="C29" s="69" t="s">
        <v>311</v>
      </c>
      <c r="D29" s="68" t="s">
        <v>29</v>
      </c>
      <c r="E29" s="70">
        <v>24</v>
      </c>
      <c r="F29" s="68"/>
      <c r="G29" s="70">
        <v>44</v>
      </c>
      <c r="H29" s="70">
        <v>46</v>
      </c>
      <c r="I29" s="71">
        <f t="shared" si="0"/>
        <v>90</v>
      </c>
      <c r="J29" s="72">
        <v>9864892652</v>
      </c>
      <c r="K29" s="73" t="s">
        <v>300</v>
      </c>
      <c r="L29" s="74" t="s">
        <v>301</v>
      </c>
      <c r="M29" s="73">
        <v>9854533081</v>
      </c>
      <c r="N29" s="93" t="s">
        <v>302</v>
      </c>
      <c r="O29" s="79">
        <v>995466257</v>
      </c>
      <c r="P29" s="80">
        <v>43593</v>
      </c>
      <c r="Q29" s="68" t="s">
        <v>79</v>
      </c>
      <c r="R29" s="18"/>
      <c r="S29" s="18"/>
      <c r="T29" s="18"/>
    </row>
    <row r="30" spans="1:20">
      <c r="A30" s="4">
        <v>26</v>
      </c>
      <c r="B30" s="68" t="s">
        <v>69</v>
      </c>
      <c r="C30" s="82" t="s">
        <v>307</v>
      </c>
      <c r="D30" s="68" t="s">
        <v>27</v>
      </c>
      <c r="E30" s="82">
        <v>18110220805</v>
      </c>
      <c r="F30" s="68" t="s">
        <v>74</v>
      </c>
      <c r="G30" s="70">
        <v>260</v>
      </c>
      <c r="H30" s="70">
        <v>239</v>
      </c>
      <c r="I30" s="71">
        <f t="shared" si="0"/>
        <v>499</v>
      </c>
      <c r="J30" s="66">
        <v>9435629943</v>
      </c>
      <c r="K30" s="73" t="s">
        <v>300</v>
      </c>
      <c r="L30" s="74" t="s">
        <v>301</v>
      </c>
      <c r="M30" s="73">
        <v>9854533081</v>
      </c>
      <c r="N30" s="93" t="s">
        <v>302</v>
      </c>
      <c r="O30" s="79">
        <v>995466257</v>
      </c>
      <c r="P30" s="80">
        <v>43593</v>
      </c>
      <c r="Q30" s="68" t="s">
        <v>79</v>
      </c>
      <c r="R30" s="18"/>
      <c r="S30" s="18"/>
      <c r="T30" s="18"/>
    </row>
    <row r="31" spans="1:20">
      <c r="A31" s="4">
        <v>27</v>
      </c>
      <c r="B31" s="68" t="s">
        <v>68</v>
      </c>
      <c r="C31" s="83" t="s">
        <v>312</v>
      </c>
      <c r="D31" s="68" t="s">
        <v>29</v>
      </c>
      <c r="E31" s="70">
        <v>167</v>
      </c>
      <c r="F31" s="68"/>
      <c r="G31" s="70">
        <v>28</v>
      </c>
      <c r="H31" s="70">
        <v>13</v>
      </c>
      <c r="I31" s="71">
        <f t="shared" si="0"/>
        <v>41</v>
      </c>
      <c r="J31" s="84">
        <v>9859265208</v>
      </c>
      <c r="K31" s="73" t="s">
        <v>155</v>
      </c>
      <c r="L31" s="74" t="s">
        <v>156</v>
      </c>
      <c r="M31" s="73">
        <v>9435278253</v>
      </c>
      <c r="N31" s="93" t="s">
        <v>205</v>
      </c>
      <c r="O31" s="79"/>
      <c r="P31" s="80">
        <v>43594</v>
      </c>
      <c r="Q31" s="68" t="s">
        <v>82</v>
      </c>
      <c r="R31" s="18"/>
      <c r="S31" s="18"/>
      <c r="T31" s="18"/>
    </row>
    <row r="32" spans="1:20">
      <c r="A32" s="4">
        <v>28</v>
      </c>
      <c r="B32" s="68" t="s">
        <v>68</v>
      </c>
      <c r="C32" s="82" t="s">
        <v>313</v>
      </c>
      <c r="D32" s="68" t="s">
        <v>27</v>
      </c>
      <c r="E32" s="82">
        <v>18110222001</v>
      </c>
      <c r="F32" s="68" t="s">
        <v>74</v>
      </c>
      <c r="G32" s="70">
        <v>86</v>
      </c>
      <c r="H32" s="70">
        <v>64</v>
      </c>
      <c r="I32" s="71">
        <f t="shared" si="0"/>
        <v>150</v>
      </c>
      <c r="J32" s="66">
        <v>9613384854</v>
      </c>
      <c r="K32" s="73" t="s">
        <v>155</v>
      </c>
      <c r="L32" s="74" t="s">
        <v>156</v>
      </c>
      <c r="M32" s="73">
        <v>9435278253</v>
      </c>
      <c r="N32" s="93" t="s">
        <v>205</v>
      </c>
      <c r="O32" s="79"/>
      <c r="P32" s="80">
        <v>43594</v>
      </c>
      <c r="Q32" s="68" t="s">
        <v>82</v>
      </c>
      <c r="R32" s="18"/>
      <c r="S32" s="18"/>
      <c r="T32" s="18"/>
    </row>
    <row r="33" spans="1:20">
      <c r="A33" s="4">
        <v>29</v>
      </c>
      <c r="B33" s="68" t="s">
        <v>69</v>
      </c>
      <c r="C33" s="69" t="s">
        <v>314</v>
      </c>
      <c r="D33" s="68" t="s">
        <v>29</v>
      </c>
      <c r="E33" s="70">
        <v>30</v>
      </c>
      <c r="F33" s="68"/>
      <c r="G33" s="70">
        <v>42</v>
      </c>
      <c r="H33" s="70">
        <v>30</v>
      </c>
      <c r="I33" s="71">
        <f t="shared" si="0"/>
        <v>72</v>
      </c>
      <c r="J33" s="72">
        <v>8011829271</v>
      </c>
      <c r="K33" s="73" t="s">
        <v>101</v>
      </c>
      <c r="L33" s="74" t="s">
        <v>102</v>
      </c>
      <c r="M33" s="73">
        <v>7576071868</v>
      </c>
      <c r="N33" s="78" t="s">
        <v>103</v>
      </c>
      <c r="O33" s="79">
        <v>9854179066</v>
      </c>
      <c r="P33" s="80">
        <v>43594</v>
      </c>
      <c r="Q33" s="68" t="s">
        <v>82</v>
      </c>
      <c r="R33" s="18"/>
      <c r="S33" s="18"/>
      <c r="T33" s="18"/>
    </row>
    <row r="34" spans="1:20">
      <c r="A34" s="4">
        <v>30</v>
      </c>
      <c r="B34" s="68" t="s">
        <v>69</v>
      </c>
      <c r="C34" s="82" t="s">
        <v>315</v>
      </c>
      <c r="D34" s="68" t="s">
        <v>27</v>
      </c>
      <c r="E34" s="82">
        <v>18110225601</v>
      </c>
      <c r="F34" s="68" t="s">
        <v>74</v>
      </c>
      <c r="G34" s="70">
        <v>90</v>
      </c>
      <c r="H34" s="70">
        <v>71</v>
      </c>
      <c r="I34" s="71">
        <f t="shared" si="0"/>
        <v>161</v>
      </c>
      <c r="J34" s="66">
        <v>9859604288</v>
      </c>
      <c r="K34" s="73" t="s">
        <v>101</v>
      </c>
      <c r="L34" s="74" t="s">
        <v>102</v>
      </c>
      <c r="M34" s="73">
        <v>7576071868</v>
      </c>
      <c r="N34" s="78" t="s">
        <v>103</v>
      </c>
      <c r="O34" s="79">
        <v>9854179066</v>
      </c>
      <c r="P34" s="80">
        <v>43594</v>
      </c>
      <c r="Q34" s="68" t="s">
        <v>82</v>
      </c>
      <c r="R34" s="18"/>
      <c r="S34" s="18"/>
      <c r="T34" s="18"/>
    </row>
    <row r="35" spans="1:20">
      <c r="A35" s="4">
        <v>31</v>
      </c>
      <c r="B35" s="68" t="s">
        <v>68</v>
      </c>
      <c r="C35" s="83" t="s">
        <v>316</v>
      </c>
      <c r="D35" s="68" t="s">
        <v>29</v>
      </c>
      <c r="E35" s="70">
        <v>208</v>
      </c>
      <c r="F35" s="68"/>
      <c r="G35" s="70">
        <v>29</v>
      </c>
      <c r="H35" s="70">
        <v>36</v>
      </c>
      <c r="I35" s="71">
        <f t="shared" si="0"/>
        <v>65</v>
      </c>
      <c r="J35" s="84">
        <v>9854801430</v>
      </c>
      <c r="K35" s="73" t="s">
        <v>213</v>
      </c>
      <c r="L35" s="74" t="s">
        <v>214</v>
      </c>
      <c r="M35" s="73">
        <v>9401450923</v>
      </c>
      <c r="N35" s="77" t="s">
        <v>317</v>
      </c>
      <c r="O35" s="68"/>
      <c r="P35" s="80">
        <v>43595</v>
      </c>
      <c r="Q35" s="68" t="s">
        <v>80</v>
      </c>
      <c r="R35" s="18"/>
      <c r="S35" s="18"/>
      <c r="T35" s="18"/>
    </row>
    <row r="36" spans="1:20">
      <c r="A36" s="4">
        <v>32</v>
      </c>
      <c r="B36" s="68" t="s">
        <v>68</v>
      </c>
      <c r="C36" s="82" t="s">
        <v>318</v>
      </c>
      <c r="D36" s="68" t="s">
        <v>27</v>
      </c>
      <c r="E36" s="82">
        <v>18110202103</v>
      </c>
      <c r="F36" s="68" t="s">
        <v>74</v>
      </c>
      <c r="G36" s="70">
        <v>74</v>
      </c>
      <c r="H36" s="70">
        <v>55</v>
      </c>
      <c r="I36" s="71">
        <f t="shared" si="0"/>
        <v>129</v>
      </c>
      <c r="J36" s="66">
        <v>9854732190</v>
      </c>
      <c r="K36" s="73" t="s">
        <v>213</v>
      </c>
      <c r="L36" s="74" t="s">
        <v>214</v>
      </c>
      <c r="M36" s="73">
        <v>9401450923</v>
      </c>
      <c r="N36" s="77" t="s">
        <v>317</v>
      </c>
      <c r="O36" s="68"/>
      <c r="P36" s="80">
        <v>43595</v>
      </c>
      <c r="Q36" s="68" t="s">
        <v>80</v>
      </c>
      <c r="R36" s="18"/>
      <c r="S36" s="18"/>
      <c r="T36" s="18"/>
    </row>
    <row r="37" spans="1:20">
      <c r="A37" s="4">
        <v>33</v>
      </c>
      <c r="B37" s="68" t="s">
        <v>69</v>
      </c>
      <c r="C37" s="69" t="s">
        <v>319</v>
      </c>
      <c r="D37" s="68" t="s">
        <v>29</v>
      </c>
      <c r="E37" s="70">
        <v>36</v>
      </c>
      <c r="F37" s="68"/>
      <c r="G37" s="70">
        <v>48</v>
      </c>
      <c r="H37" s="70">
        <v>35</v>
      </c>
      <c r="I37" s="71">
        <f t="shared" si="0"/>
        <v>83</v>
      </c>
      <c r="J37" s="72">
        <v>7399429624</v>
      </c>
      <c r="K37" s="73" t="s">
        <v>300</v>
      </c>
      <c r="L37" s="74" t="s">
        <v>301</v>
      </c>
      <c r="M37" s="73">
        <v>9854533081</v>
      </c>
      <c r="N37" s="93" t="s">
        <v>302</v>
      </c>
      <c r="O37" s="79">
        <v>995466257</v>
      </c>
      <c r="P37" s="80">
        <v>43595</v>
      </c>
      <c r="Q37" s="68" t="s">
        <v>80</v>
      </c>
      <c r="R37" s="18"/>
      <c r="S37" s="18"/>
      <c r="T37" s="18"/>
    </row>
    <row r="38" spans="1:20">
      <c r="A38" s="4">
        <v>34</v>
      </c>
      <c r="B38" s="68" t="s">
        <v>69</v>
      </c>
      <c r="C38" s="82" t="s">
        <v>320</v>
      </c>
      <c r="D38" s="68" t="s">
        <v>27</v>
      </c>
      <c r="E38" s="82">
        <v>18110218501</v>
      </c>
      <c r="F38" s="68" t="s">
        <v>74</v>
      </c>
      <c r="G38" s="70">
        <v>65</v>
      </c>
      <c r="H38" s="70">
        <v>51</v>
      </c>
      <c r="I38" s="71">
        <f t="shared" si="0"/>
        <v>116</v>
      </c>
      <c r="J38" s="66">
        <v>9954815207</v>
      </c>
      <c r="K38" s="73" t="s">
        <v>300</v>
      </c>
      <c r="L38" s="74" t="s">
        <v>301</v>
      </c>
      <c r="M38" s="73">
        <v>9854533081</v>
      </c>
      <c r="N38" s="93" t="s">
        <v>302</v>
      </c>
      <c r="O38" s="79">
        <v>995466257</v>
      </c>
      <c r="P38" s="80">
        <v>43595</v>
      </c>
      <c r="Q38" s="68" t="s">
        <v>80</v>
      </c>
      <c r="R38" s="18"/>
      <c r="S38" s="18"/>
      <c r="T38" s="18"/>
    </row>
    <row r="39" spans="1:20">
      <c r="A39" s="4">
        <v>35</v>
      </c>
      <c r="B39" s="68" t="s">
        <v>68</v>
      </c>
      <c r="C39" s="83" t="s">
        <v>321</v>
      </c>
      <c r="D39" s="68" t="s">
        <v>29</v>
      </c>
      <c r="E39" s="70">
        <v>204</v>
      </c>
      <c r="F39" s="68"/>
      <c r="G39" s="70">
        <v>40</v>
      </c>
      <c r="H39" s="70">
        <v>63</v>
      </c>
      <c r="I39" s="71">
        <f t="shared" si="0"/>
        <v>103</v>
      </c>
      <c r="J39" s="84">
        <v>7399253439</v>
      </c>
      <c r="K39" s="73" t="s">
        <v>213</v>
      </c>
      <c r="L39" s="96" t="s">
        <v>322</v>
      </c>
      <c r="M39" s="101">
        <v>9613739294</v>
      </c>
      <c r="N39" s="77" t="s">
        <v>215</v>
      </c>
      <c r="O39" s="68"/>
      <c r="P39" s="80">
        <v>43596</v>
      </c>
      <c r="Q39" s="68" t="s">
        <v>76</v>
      </c>
      <c r="R39" s="18"/>
      <c r="S39" s="18"/>
      <c r="T39" s="18"/>
    </row>
    <row r="40" spans="1:20">
      <c r="A40" s="4">
        <v>36</v>
      </c>
      <c r="B40" s="68" t="s">
        <v>68</v>
      </c>
      <c r="C40" s="82" t="s">
        <v>323</v>
      </c>
      <c r="D40" s="68" t="s">
        <v>27</v>
      </c>
      <c r="E40" s="82">
        <v>18110219801</v>
      </c>
      <c r="F40" s="68" t="s">
        <v>74</v>
      </c>
      <c r="G40" s="70">
        <v>117</v>
      </c>
      <c r="H40" s="70">
        <v>100</v>
      </c>
      <c r="I40" s="71">
        <f t="shared" si="0"/>
        <v>217</v>
      </c>
      <c r="J40" s="66">
        <v>9707661023</v>
      </c>
      <c r="K40" s="73" t="s">
        <v>213</v>
      </c>
      <c r="L40" s="96" t="s">
        <v>322</v>
      </c>
      <c r="M40" s="101">
        <v>9613739294</v>
      </c>
      <c r="N40" s="77" t="s">
        <v>215</v>
      </c>
      <c r="O40" s="68"/>
      <c r="P40" s="80">
        <v>43596</v>
      </c>
      <c r="Q40" s="68" t="s">
        <v>76</v>
      </c>
      <c r="R40" s="18"/>
      <c r="S40" s="18"/>
      <c r="T40" s="18"/>
    </row>
    <row r="41" spans="1:20">
      <c r="A41" s="4">
        <v>37</v>
      </c>
      <c r="B41" s="68" t="s">
        <v>69</v>
      </c>
      <c r="C41" s="69" t="s">
        <v>324</v>
      </c>
      <c r="D41" s="68" t="s">
        <v>29</v>
      </c>
      <c r="E41" s="70">
        <v>53</v>
      </c>
      <c r="F41" s="68"/>
      <c r="G41" s="70">
        <v>27</v>
      </c>
      <c r="H41" s="70">
        <v>18</v>
      </c>
      <c r="I41" s="71">
        <f t="shared" si="0"/>
        <v>45</v>
      </c>
      <c r="J41" s="72">
        <v>9854620047</v>
      </c>
      <c r="K41" s="73" t="s">
        <v>160</v>
      </c>
      <c r="L41" s="74" t="s">
        <v>161</v>
      </c>
      <c r="M41" s="73">
        <v>9864693837</v>
      </c>
      <c r="N41" s="78" t="s">
        <v>325</v>
      </c>
      <c r="O41" s="79">
        <v>8486240952</v>
      </c>
      <c r="P41" s="80">
        <v>43596</v>
      </c>
      <c r="Q41" s="68" t="s">
        <v>76</v>
      </c>
      <c r="R41" s="18"/>
      <c r="S41" s="18"/>
      <c r="T41" s="18"/>
    </row>
    <row r="42" spans="1:20">
      <c r="A42" s="4">
        <v>38</v>
      </c>
      <c r="B42" s="68" t="s">
        <v>69</v>
      </c>
      <c r="C42" s="82" t="s">
        <v>326</v>
      </c>
      <c r="D42" s="68" t="s">
        <v>27</v>
      </c>
      <c r="E42" s="82">
        <v>18110221002</v>
      </c>
      <c r="F42" s="68" t="s">
        <v>74</v>
      </c>
      <c r="G42" s="70">
        <v>95</v>
      </c>
      <c r="H42" s="70">
        <v>70</v>
      </c>
      <c r="I42" s="71">
        <f t="shared" si="0"/>
        <v>165</v>
      </c>
      <c r="J42" s="66">
        <v>9613477736</v>
      </c>
      <c r="K42" s="73" t="s">
        <v>160</v>
      </c>
      <c r="L42" s="74" t="s">
        <v>161</v>
      </c>
      <c r="M42" s="73">
        <v>9864693837</v>
      </c>
      <c r="N42" s="78" t="s">
        <v>325</v>
      </c>
      <c r="O42" s="79">
        <v>8486240952</v>
      </c>
      <c r="P42" s="80">
        <v>43596</v>
      </c>
      <c r="Q42" s="68" t="s">
        <v>76</v>
      </c>
      <c r="R42" s="18"/>
      <c r="S42" s="18"/>
      <c r="T42" s="18"/>
    </row>
    <row r="43" spans="1:20">
      <c r="A43" s="4">
        <v>39</v>
      </c>
      <c r="B43" s="68"/>
      <c r="C43" s="68" t="s">
        <v>99</v>
      </c>
      <c r="D43" s="68"/>
      <c r="E43" s="82"/>
      <c r="F43" s="68"/>
      <c r="G43" s="70"/>
      <c r="H43" s="70"/>
      <c r="I43" s="71"/>
      <c r="J43" s="128"/>
      <c r="K43" s="73"/>
      <c r="L43" s="74"/>
      <c r="M43" s="73"/>
      <c r="N43" s="78"/>
      <c r="O43" s="79"/>
      <c r="P43" s="80">
        <v>43597</v>
      </c>
      <c r="Q43" s="68" t="s">
        <v>99</v>
      </c>
      <c r="R43" s="18"/>
      <c r="S43" s="18"/>
      <c r="T43" s="18"/>
    </row>
    <row r="44" spans="1:20">
      <c r="A44" s="4">
        <v>40</v>
      </c>
      <c r="B44" s="68" t="s">
        <v>68</v>
      </c>
      <c r="C44" s="83" t="s">
        <v>327</v>
      </c>
      <c r="D44" s="68" t="s">
        <v>29</v>
      </c>
      <c r="E44" s="70">
        <v>246</v>
      </c>
      <c r="F44" s="68"/>
      <c r="G44" s="70">
        <v>28</v>
      </c>
      <c r="H44" s="70">
        <v>35</v>
      </c>
      <c r="I44" s="71">
        <f t="shared" si="0"/>
        <v>63</v>
      </c>
      <c r="J44" s="84">
        <v>8723839463</v>
      </c>
      <c r="K44" s="66" t="s">
        <v>328</v>
      </c>
      <c r="L44" s="66" t="s">
        <v>329</v>
      </c>
      <c r="M44" s="66">
        <v>98544478</v>
      </c>
      <c r="N44" s="75" t="s">
        <v>330</v>
      </c>
      <c r="O44" s="68"/>
      <c r="P44" s="80">
        <v>43598</v>
      </c>
      <c r="Q44" s="68" t="s">
        <v>77</v>
      </c>
      <c r="R44" s="18"/>
      <c r="S44" s="18"/>
      <c r="T44" s="18"/>
    </row>
    <row r="45" spans="1:20">
      <c r="A45" s="4">
        <v>41</v>
      </c>
      <c r="B45" s="68" t="s">
        <v>68</v>
      </c>
      <c r="C45" s="82" t="s">
        <v>331</v>
      </c>
      <c r="D45" s="68" t="s">
        <v>27</v>
      </c>
      <c r="E45" s="82">
        <v>18110232703</v>
      </c>
      <c r="F45" s="68" t="s">
        <v>74</v>
      </c>
      <c r="G45" s="70">
        <v>81</v>
      </c>
      <c r="H45" s="70">
        <v>64</v>
      </c>
      <c r="I45" s="71">
        <f t="shared" si="0"/>
        <v>145</v>
      </c>
      <c r="J45" s="66">
        <v>9435508041</v>
      </c>
      <c r="K45" s="66" t="s">
        <v>328</v>
      </c>
      <c r="L45" s="66" t="s">
        <v>329</v>
      </c>
      <c r="M45" s="66">
        <v>98544478</v>
      </c>
      <c r="N45" s="75" t="s">
        <v>330</v>
      </c>
      <c r="O45" s="68"/>
      <c r="P45" s="80">
        <v>43598</v>
      </c>
      <c r="Q45" s="68" t="s">
        <v>77</v>
      </c>
      <c r="R45" s="18"/>
      <c r="S45" s="18"/>
      <c r="T45" s="18"/>
    </row>
    <row r="46" spans="1:20">
      <c r="A46" s="4">
        <v>42</v>
      </c>
      <c r="B46" s="68" t="s">
        <v>69</v>
      </c>
      <c r="C46" s="69" t="s">
        <v>332</v>
      </c>
      <c r="D46" s="68" t="s">
        <v>29</v>
      </c>
      <c r="E46" s="70">
        <v>70</v>
      </c>
      <c r="F46" s="68"/>
      <c r="G46" s="70">
        <v>27</v>
      </c>
      <c r="H46" s="70">
        <v>30</v>
      </c>
      <c r="I46" s="71">
        <f t="shared" si="0"/>
        <v>57</v>
      </c>
      <c r="J46" s="72">
        <v>9854606856</v>
      </c>
      <c r="K46" s="66" t="s">
        <v>333</v>
      </c>
      <c r="L46" s="96" t="s">
        <v>334</v>
      </c>
      <c r="M46" s="101">
        <v>8876257305</v>
      </c>
      <c r="N46" s="77" t="s">
        <v>335</v>
      </c>
      <c r="O46" s="68"/>
      <c r="P46" s="80">
        <v>43598</v>
      </c>
      <c r="Q46" s="68" t="s">
        <v>77</v>
      </c>
      <c r="R46" s="18"/>
      <c r="S46" s="18"/>
      <c r="T46" s="18"/>
    </row>
    <row r="47" spans="1:20">
      <c r="A47" s="4">
        <v>43</v>
      </c>
      <c r="B47" s="68" t="s">
        <v>69</v>
      </c>
      <c r="C47" s="82" t="s">
        <v>336</v>
      </c>
      <c r="D47" s="68" t="s">
        <v>27</v>
      </c>
      <c r="E47" s="82">
        <v>18110216301</v>
      </c>
      <c r="F47" s="68" t="s">
        <v>74</v>
      </c>
      <c r="G47" s="70">
        <v>80</v>
      </c>
      <c r="H47" s="70">
        <v>64</v>
      </c>
      <c r="I47" s="71">
        <f t="shared" si="0"/>
        <v>144</v>
      </c>
      <c r="J47" s="66">
        <v>9678384600</v>
      </c>
      <c r="K47" s="66" t="s">
        <v>333</v>
      </c>
      <c r="L47" s="96" t="s">
        <v>334</v>
      </c>
      <c r="M47" s="101">
        <v>8876257305</v>
      </c>
      <c r="N47" s="77" t="s">
        <v>335</v>
      </c>
      <c r="O47" s="68"/>
      <c r="P47" s="80">
        <v>43598</v>
      </c>
      <c r="Q47" s="68" t="s">
        <v>77</v>
      </c>
      <c r="R47" s="18"/>
      <c r="S47" s="18"/>
      <c r="T47" s="18"/>
    </row>
    <row r="48" spans="1:20">
      <c r="A48" s="4">
        <v>44</v>
      </c>
      <c r="B48" s="68" t="s">
        <v>68</v>
      </c>
      <c r="C48" s="83" t="s">
        <v>337</v>
      </c>
      <c r="D48" s="68" t="s">
        <v>29</v>
      </c>
      <c r="E48" s="70">
        <v>272</v>
      </c>
      <c r="F48" s="68"/>
      <c r="G48" s="70">
        <v>30</v>
      </c>
      <c r="H48" s="70">
        <v>35</v>
      </c>
      <c r="I48" s="71">
        <f t="shared" si="0"/>
        <v>65</v>
      </c>
      <c r="J48" s="84" t="s">
        <v>338</v>
      </c>
      <c r="K48" s="91" t="s">
        <v>178</v>
      </c>
      <c r="L48" s="74" t="s">
        <v>179</v>
      </c>
      <c r="M48" s="73">
        <v>9401450919</v>
      </c>
      <c r="N48" s="93" t="s">
        <v>339</v>
      </c>
      <c r="O48" s="79">
        <v>9613936765</v>
      </c>
      <c r="P48" s="80">
        <v>43599</v>
      </c>
      <c r="Q48" s="68" t="s">
        <v>78</v>
      </c>
      <c r="R48" s="18"/>
      <c r="S48" s="18"/>
      <c r="T48" s="18"/>
    </row>
    <row r="49" spans="1:20">
      <c r="A49" s="4">
        <v>45</v>
      </c>
      <c r="B49" s="68" t="s">
        <v>68</v>
      </c>
      <c r="C49" s="82" t="s">
        <v>340</v>
      </c>
      <c r="D49" s="68" t="s">
        <v>27</v>
      </c>
      <c r="E49" s="82">
        <v>18110215901</v>
      </c>
      <c r="F49" s="68" t="s">
        <v>74</v>
      </c>
      <c r="G49" s="70">
        <v>74</v>
      </c>
      <c r="H49" s="70">
        <v>51</v>
      </c>
      <c r="I49" s="71">
        <f t="shared" si="0"/>
        <v>125</v>
      </c>
      <c r="J49" s="66">
        <v>9854238159</v>
      </c>
      <c r="K49" s="91" t="s">
        <v>178</v>
      </c>
      <c r="L49" s="74" t="s">
        <v>179</v>
      </c>
      <c r="M49" s="73">
        <v>9401450919</v>
      </c>
      <c r="N49" s="93" t="s">
        <v>339</v>
      </c>
      <c r="O49" s="79">
        <v>9613936765</v>
      </c>
      <c r="P49" s="80">
        <v>43599</v>
      </c>
      <c r="Q49" s="68" t="s">
        <v>78</v>
      </c>
      <c r="R49" s="18"/>
      <c r="S49" s="18"/>
      <c r="T49" s="18"/>
    </row>
    <row r="50" spans="1:20">
      <c r="A50" s="4">
        <v>46</v>
      </c>
      <c r="B50" s="68" t="s">
        <v>69</v>
      </c>
      <c r="C50" s="83" t="s">
        <v>341</v>
      </c>
      <c r="D50" s="68" t="s">
        <v>29</v>
      </c>
      <c r="E50" s="70">
        <v>245</v>
      </c>
      <c r="F50" s="68"/>
      <c r="G50" s="70">
        <v>39</v>
      </c>
      <c r="H50" s="70">
        <v>37</v>
      </c>
      <c r="I50" s="71">
        <f t="shared" si="0"/>
        <v>76</v>
      </c>
      <c r="J50" s="84">
        <v>8471920832</v>
      </c>
      <c r="K50" s="88" t="s">
        <v>287</v>
      </c>
      <c r="L50" s="96" t="s">
        <v>288</v>
      </c>
      <c r="M50" s="101">
        <v>9954988234</v>
      </c>
      <c r="N50" s="77" t="s">
        <v>289</v>
      </c>
      <c r="O50" s="68"/>
      <c r="P50" s="80">
        <v>43599</v>
      </c>
      <c r="Q50" s="68" t="s">
        <v>78</v>
      </c>
      <c r="R50" s="18"/>
      <c r="S50" s="18"/>
      <c r="T50" s="18"/>
    </row>
    <row r="51" spans="1:20">
      <c r="A51" s="4">
        <v>47</v>
      </c>
      <c r="B51" s="68" t="s">
        <v>69</v>
      </c>
      <c r="C51" s="82" t="s">
        <v>342</v>
      </c>
      <c r="D51" s="68" t="s">
        <v>27</v>
      </c>
      <c r="E51" s="82">
        <v>18110207902</v>
      </c>
      <c r="F51" s="68" t="s">
        <v>74</v>
      </c>
      <c r="G51" s="70">
        <v>69</v>
      </c>
      <c r="H51" s="70">
        <v>48</v>
      </c>
      <c r="I51" s="71">
        <f t="shared" si="0"/>
        <v>117</v>
      </c>
      <c r="J51" s="66">
        <v>9613069635</v>
      </c>
      <c r="K51" s="88" t="s">
        <v>287</v>
      </c>
      <c r="L51" s="96" t="s">
        <v>288</v>
      </c>
      <c r="M51" s="101">
        <v>9954988234</v>
      </c>
      <c r="N51" s="77" t="s">
        <v>289</v>
      </c>
      <c r="O51" s="68"/>
      <c r="P51" s="80">
        <v>43599</v>
      </c>
      <c r="Q51" s="68" t="s">
        <v>78</v>
      </c>
      <c r="R51" s="18"/>
      <c r="S51" s="18"/>
      <c r="T51" s="18"/>
    </row>
    <row r="52" spans="1:20" ht="31.5">
      <c r="A52" s="4">
        <v>48</v>
      </c>
      <c r="B52" s="68" t="s">
        <v>68</v>
      </c>
      <c r="C52" s="69" t="s">
        <v>343</v>
      </c>
      <c r="D52" s="68" t="s">
        <v>29</v>
      </c>
      <c r="E52" s="70">
        <v>41</v>
      </c>
      <c r="F52" s="68"/>
      <c r="G52" s="70">
        <v>21</v>
      </c>
      <c r="H52" s="70">
        <v>29</v>
      </c>
      <c r="I52" s="71">
        <f t="shared" si="0"/>
        <v>50</v>
      </c>
      <c r="J52" s="72">
        <v>9854672522</v>
      </c>
      <c r="K52" s="91" t="s">
        <v>126</v>
      </c>
      <c r="L52" s="74" t="s">
        <v>127</v>
      </c>
      <c r="M52" s="73">
        <v>9401450885</v>
      </c>
      <c r="N52" s="77" t="s">
        <v>344</v>
      </c>
      <c r="O52" s="89">
        <v>7896145342</v>
      </c>
      <c r="P52" s="80">
        <v>43600</v>
      </c>
      <c r="Q52" s="68" t="s">
        <v>79</v>
      </c>
      <c r="R52" s="18"/>
      <c r="S52" s="18"/>
      <c r="T52" s="18"/>
    </row>
    <row r="53" spans="1:20" ht="28.5">
      <c r="A53" s="4">
        <v>49</v>
      </c>
      <c r="B53" s="68" t="s">
        <v>68</v>
      </c>
      <c r="C53" s="82" t="s">
        <v>345</v>
      </c>
      <c r="D53" s="68" t="s">
        <v>27</v>
      </c>
      <c r="E53" s="82">
        <v>18110211604</v>
      </c>
      <c r="F53" s="68" t="s">
        <v>74</v>
      </c>
      <c r="G53" s="70">
        <v>87</v>
      </c>
      <c r="H53" s="70">
        <v>53</v>
      </c>
      <c r="I53" s="71">
        <f t="shared" si="0"/>
        <v>140</v>
      </c>
      <c r="J53" s="66">
        <v>9954813800</v>
      </c>
      <c r="K53" s="91" t="s">
        <v>126</v>
      </c>
      <c r="L53" s="74" t="s">
        <v>127</v>
      </c>
      <c r="M53" s="73">
        <v>9401450885</v>
      </c>
      <c r="N53" s="77" t="s">
        <v>344</v>
      </c>
      <c r="O53" s="89">
        <v>7896145342</v>
      </c>
      <c r="P53" s="80">
        <v>43600</v>
      </c>
      <c r="Q53" s="68" t="s">
        <v>79</v>
      </c>
      <c r="R53" s="18"/>
      <c r="S53" s="18"/>
      <c r="T53" s="18"/>
    </row>
    <row r="54" spans="1:20">
      <c r="A54" s="4">
        <v>50</v>
      </c>
      <c r="B54" s="68" t="s">
        <v>69</v>
      </c>
      <c r="C54" s="83" t="s">
        <v>346</v>
      </c>
      <c r="D54" s="68" t="s">
        <v>29</v>
      </c>
      <c r="E54" s="70">
        <v>251</v>
      </c>
      <c r="F54" s="68"/>
      <c r="G54" s="70">
        <v>31</v>
      </c>
      <c r="H54" s="70">
        <v>31</v>
      </c>
      <c r="I54" s="71">
        <f t="shared" si="0"/>
        <v>62</v>
      </c>
      <c r="J54" s="84">
        <v>9577270100</v>
      </c>
      <c r="K54" s="91" t="s">
        <v>178</v>
      </c>
      <c r="L54" s="74" t="s">
        <v>179</v>
      </c>
      <c r="M54" s="73">
        <v>9401450919</v>
      </c>
      <c r="N54" s="93" t="s">
        <v>347</v>
      </c>
      <c r="O54" s="79">
        <v>9401765091</v>
      </c>
      <c r="P54" s="80">
        <v>43600</v>
      </c>
      <c r="Q54" s="68" t="s">
        <v>79</v>
      </c>
      <c r="R54" s="18"/>
      <c r="S54" s="18"/>
      <c r="T54" s="18"/>
    </row>
    <row r="55" spans="1:20">
      <c r="A55" s="4">
        <v>51</v>
      </c>
      <c r="B55" s="68" t="s">
        <v>69</v>
      </c>
      <c r="C55" s="82" t="s">
        <v>348</v>
      </c>
      <c r="D55" s="68" t="s">
        <v>27</v>
      </c>
      <c r="E55" s="82">
        <v>18110208501</v>
      </c>
      <c r="F55" s="68" t="s">
        <v>74</v>
      </c>
      <c r="G55" s="70">
        <v>77</v>
      </c>
      <c r="H55" s="70">
        <v>51</v>
      </c>
      <c r="I55" s="71">
        <f t="shared" si="0"/>
        <v>128</v>
      </c>
      <c r="J55" s="66">
        <v>9859389537</v>
      </c>
      <c r="K55" s="91" t="s">
        <v>178</v>
      </c>
      <c r="L55" s="74" t="s">
        <v>179</v>
      </c>
      <c r="M55" s="73">
        <v>9401450919</v>
      </c>
      <c r="N55" s="93" t="s">
        <v>347</v>
      </c>
      <c r="O55" s="79">
        <v>9401765091</v>
      </c>
      <c r="P55" s="80">
        <v>43600</v>
      </c>
      <c r="Q55" s="68" t="s">
        <v>79</v>
      </c>
      <c r="R55" s="18"/>
      <c r="S55" s="18"/>
      <c r="T55" s="18"/>
    </row>
    <row r="56" spans="1:20">
      <c r="A56" s="4">
        <v>52</v>
      </c>
      <c r="B56" s="68" t="s">
        <v>68</v>
      </c>
      <c r="C56" s="69" t="s">
        <v>349</v>
      </c>
      <c r="D56" s="68" t="s">
        <v>29</v>
      </c>
      <c r="E56" s="70">
        <v>50</v>
      </c>
      <c r="F56" s="68"/>
      <c r="G56" s="70">
        <v>55</v>
      </c>
      <c r="H56" s="70">
        <v>40</v>
      </c>
      <c r="I56" s="71">
        <f t="shared" si="0"/>
        <v>95</v>
      </c>
      <c r="J56" s="72">
        <v>9577968040</v>
      </c>
      <c r="K56" s="66" t="s">
        <v>333</v>
      </c>
      <c r="L56" s="66" t="s">
        <v>350</v>
      </c>
      <c r="M56" s="66">
        <v>9854591954</v>
      </c>
      <c r="N56" s="77" t="s">
        <v>295</v>
      </c>
      <c r="O56" s="68"/>
      <c r="P56" s="80">
        <v>43601</v>
      </c>
      <c r="Q56" s="68" t="s">
        <v>82</v>
      </c>
      <c r="R56" s="18"/>
      <c r="S56" s="18"/>
      <c r="T56" s="18"/>
    </row>
    <row r="57" spans="1:20">
      <c r="A57" s="4">
        <v>53</v>
      </c>
      <c r="B57" s="68" t="s">
        <v>68</v>
      </c>
      <c r="C57" s="82" t="s">
        <v>351</v>
      </c>
      <c r="D57" s="68" t="s">
        <v>27</v>
      </c>
      <c r="E57" s="82">
        <v>18110219301</v>
      </c>
      <c r="F57" s="68" t="s">
        <v>74</v>
      </c>
      <c r="G57" s="70">
        <v>89</v>
      </c>
      <c r="H57" s="70">
        <v>56</v>
      </c>
      <c r="I57" s="71">
        <f t="shared" si="0"/>
        <v>145</v>
      </c>
      <c r="J57" s="66">
        <v>9854239005</v>
      </c>
      <c r="K57" s="66" t="s">
        <v>333</v>
      </c>
      <c r="L57" s="66" t="s">
        <v>350</v>
      </c>
      <c r="M57" s="66">
        <v>9854591954</v>
      </c>
      <c r="N57" s="77" t="s">
        <v>295</v>
      </c>
      <c r="O57" s="68"/>
      <c r="P57" s="80">
        <v>43601</v>
      </c>
      <c r="Q57" s="68" t="s">
        <v>82</v>
      </c>
      <c r="R57" s="18"/>
      <c r="S57" s="18"/>
      <c r="T57" s="18"/>
    </row>
    <row r="58" spans="1:20">
      <c r="A58" s="4">
        <v>54</v>
      </c>
      <c r="B58" s="68" t="s">
        <v>69</v>
      </c>
      <c r="C58" s="83" t="s">
        <v>352</v>
      </c>
      <c r="D58" s="68" t="s">
        <v>29</v>
      </c>
      <c r="E58" s="70">
        <v>207</v>
      </c>
      <c r="F58" s="68"/>
      <c r="G58" s="70">
        <v>39</v>
      </c>
      <c r="H58" s="70">
        <v>43</v>
      </c>
      <c r="I58" s="71">
        <f t="shared" si="0"/>
        <v>82</v>
      </c>
      <c r="J58" s="84">
        <v>9854760062</v>
      </c>
      <c r="K58" s="66" t="s">
        <v>353</v>
      </c>
      <c r="L58" s="66" t="s">
        <v>354</v>
      </c>
      <c r="M58" s="66">
        <v>9864220575</v>
      </c>
      <c r="N58" s="77" t="s">
        <v>355</v>
      </c>
      <c r="O58" s="89">
        <v>9613501961</v>
      </c>
      <c r="P58" s="80">
        <v>43601</v>
      </c>
      <c r="Q58" s="68" t="s">
        <v>82</v>
      </c>
      <c r="R58" s="18"/>
      <c r="S58" s="18"/>
      <c r="T58" s="18"/>
    </row>
    <row r="59" spans="1:20">
      <c r="A59" s="4">
        <v>55</v>
      </c>
      <c r="B59" s="68" t="s">
        <v>69</v>
      </c>
      <c r="C59" s="82" t="s">
        <v>356</v>
      </c>
      <c r="D59" s="68" t="s">
        <v>27</v>
      </c>
      <c r="E59" s="82">
        <v>18110209703</v>
      </c>
      <c r="F59" s="68" t="s">
        <v>74</v>
      </c>
      <c r="G59" s="70">
        <v>55</v>
      </c>
      <c r="H59" s="70">
        <v>43</v>
      </c>
      <c r="I59" s="71">
        <f t="shared" si="0"/>
        <v>98</v>
      </c>
      <c r="J59" s="66">
        <v>9854762820</v>
      </c>
      <c r="K59" s="66" t="s">
        <v>353</v>
      </c>
      <c r="L59" s="66" t="s">
        <v>354</v>
      </c>
      <c r="M59" s="66">
        <v>9864220575</v>
      </c>
      <c r="N59" s="77" t="s">
        <v>355</v>
      </c>
      <c r="O59" s="89">
        <v>9613501961</v>
      </c>
      <c r="P59" s="80">
        <v>43601</v>
      </c>
      <c r="Q59" s="68" t="s">
        <v>82</v>
      </c>
      <c r="R59" s="54"/>
      <c r="S59" s="54"/>
      <c r="T59" s="18"/>
    </row>
    <row r="60" spans="1:20" ht="28.5">
      <c r="A60" s="4">
        <v>56</v>
      </c>
      <c r="B60" s="68" t="s">
        <v>68</v>
      </c>
      <c r="C60" s="69" t="s">
        <v>357</v>
      </c>
      <c r="D60" s="68" t="s">
        <v>29</v>
      </c>
      <c r="E60" s="70">
        <v>83</v>
      </c>
      <c r="F60" s="68"/>
      <c r="G60" s="70">
        <v>23</v>
      </c>
      <c r="H60" s="70">
        <v>38</v>
      </c>
      <c r="I60" s="71">
        <f t="shared" si="0"/>
        <v>61</v>
      </c>
      <c r="J60" s="72" t="s">
        <v>338</v>
      </c>
      <c r="K60" s="91" t="s">
        <v>126</v>
      </c>
      <c r="L60" s="74" t="s">
        <v>127</v>
      </c>
      <c r="M60" s="73">
        <v>9401450885</v>
      </c>
      <c r="N60" s="77" t="s">
        <v>183</v>
      </c>
      <c r="O60" s="89">
        <v>9864864863</v>
      </c>
      <c r="P60" s="80">
        <v>43602</v>
      </c>
      <c r="Q60" s="68" t="s">
        <v>80</v>
      </c>
      <c r="R60" s="54"/>
      <c r="S60" s="54"/>
      <c r="T60" s="18"/>
    </row>
    <row r="61" spans="1:20" ht="28.5">
      <c r="A61" s="4">
        <v>57</v>
      </c>
      <c r="B61" s="68" t="s">
        <v>68</v>
      </c>
      <c r="C61" s="82" t="s">
        <v>358</v>
      </c>
      <c r="D61" s="68" t="s">
        <v>27</v>
      </c>
      <c r="E61" s="82">
        <v>18110212101</v>
      </c>
      <c r="F61" s="68" t="s">
        <v>74</v>
      </c>
      <c r="G61" s="70">
        <v>130</v>
      </c>
      <c r="H61" s="70">
        <v>120</v>
      </c>
      <c r="I61" s="71">
        <f t="shared" si="0"/>
        <v>250</v>
      </c>
      <c r="J61" s="66">
        <v>9864910749</v>
      </c>
      <c r="K61" s="91" t="s">
        <v>126</v>
      </c>
      <c r="L61" s="74" t="s">
        <v>127</v>
      </c>
      <c r="M61" s="73">
        <v>9401450885</v>
      </c>
      <c r="N61" s="77" t="s">
        <v>183</v>
      </c>
      <c r="O61" s="89">
        <v>9864864863</v>
      </c>
      <c r="P61" s="80">
        <v>43602</v>
      </c>
      <c r="Q61" s="68" t="s">
        <v>80</v>
      </c>
      <c r="R61" s="54"/>
      <c r="S61" s="54"/>
      <c r="T61" s="18"/>
    </row>
    <row r="62" spans="1:20">
      <c r="A62" s="4">
        <v>58</v>
      </c>
      <c r="B62" s="68" t="s">
        <v>69</v>
      </c>
      <c r="C62" s="83" t="s">
        <v>359</v>
      </c>
      <c r="D62" s="68" t="s">
        <v>29</v>
      </c>
      <c r="E62" s="70">
        <v>211</v>
      </c>
      <c r="F62" s="68"/>
      <c r="G62" s="70">
        <v>21</v>
      </c>
      <c r="H62" s="70">
        <v>22</v>
      </c>
      <c r="I62" s="71">
        <f t="shared" si="0"/>
        <v>43</v>
      </c>
      <c r="J62" s="84">
        <v>9706684752</v>
      </c>
      <c r="K62" s="73" t="s">
        <v>360</v>
      </c>
      <c r="L62" s="74" t="s">
        <v>361</v>
      </c>
      <c r="M62" s="73">
        <v>8402082218</v>
      </c>
      <c r="N62" s="90" t="s">
        <v>362</v>
      </c>
      <c r="O62" s="79">
        <v>9508893881</v>
      </c>
      <c r="P62" s="80">
        <v>43602</v>
      </c>
      <c r="Q62" s="68" t="s">
        <v>80</v>
      </c>
      <c r="R62" s="54"/>
      <c r="S62" s="54"/>
      <c r="T62" s="18"/>
    </row>
    <row r="63" spans="1:20">
      <c r="A63" s="4">
        <v>59</v>
      </c>
      <c r="B63" s="68" t="s">
        <v>69</v>
      </c>
      <c r="C63" s="82" t="s">
        <v>363</v>
      </c>
      <c r="D63" s="68" t="s">
        <v>27</v>
      </c>
      <c r="E63" s="82">
        <v>18110219901</v>
      </c>
      <c r="F63" s="68" t="s">
        <v>74</v>
      </c>
      <c r="G63" s="70">
        <v>98</v>
      </c>
      <c r="H63" s="70">
        <v>75</v>
      </c>
      <c r="I63" s="71">
        <f t="shared" si="0"/>
        <v>173</v>
      </c>
      <c r="J63" s="66">
        <v>9854018627</v>
      </c>
      <c r="K63" s="73" t="s">
        <v>360</v>
      </c>
      <c r="L63" s="74" t="s">
        <v>361</v>
      </c>
      <c r="M63" s="73">
        <v>8402082218</v>
      </c>
      <c r="N63" s="90" t="s">
        <v>362</v>
      </c>
      <c r="O63" s="79">
        <v>9508893881</v>
      </c>
      <c r="P63" s="80">
        <v>43602</v>
      </c>
      <c r="Q63" s="68" t="s">
        <v>80</v>
      </c>
      <c r="R63" s="54"/>
      <c r="S63" s="54"/>
      <c r="T63" s="18"/>
    </row>
    <row r="64" spans="1:20">
      <c r="A64" s="4">
        <v>60</v>
      </c>
      <c r="B64" s="68"/>
      <c r="C64" s="82" t="s">
        <v>277</v>
      </c>
      <c r="D64" s="68"/>
      <c r="E64" s="82"/>
      <c r="F64" s="68"/>
      <c r="G64" s="70"/>
      <c r="H64" s="70"/>
      <c r="I64" s="71"/>
      <c r="J64" s="66"/>
      <c r="K64" s="73"/>
      <c r="L64" s="131"/>
      <c r="M64" s="132"/>
      <c r="N64" s="90"/>
      <c r="O64" s="79"/>
      <c r="P64" s="80">
        <v>43603</v>
      </c>
      <c r="Q64" s="68" t="s">
        <v>76</v>
      </c>
      <c r="R64" s="54"/>
      <c r="S64" s="54"/>
      <c r="T64" s="18"/>
    </row>
    <row r="65" spans="1:20">
      <c r="A65" s="4">
        <v>61</v>
      </c>
      <c r="B65" s="68"/>
      <c r="C65" s="68" t="s">
        <v>99</v>
      </c>
      <c r="D65" s="68"/>
      <c r="E65" s="82"/>
      <c r="F65" s="68"/>
      <c r="G65" s="70"/>
      <c r="H65" s="70"/>
      <c r="I65" s="71"/>
      <c r="J65" s="66"/>
      <c r="K65" s="73"/>
      <c r="L65" s="131"/>
      <c r="M65" s="132"/>
      <c r="N65" s="90"/>
      <c r="O65" s="79"/>
      <c r="P65" s="80">
        <v>43604</v>
      </c>
      <c r="Q65" s="68" t="s">
        <v>99</v>
      </c>
      <c r="R65" s="54"/>
      <c r="S65" s="54"/>
      <c r="T65" s="18"/>
    </row>
    <row r="66" spans="1:20">
      <c r="A66" s="4">
        <v>62</v>
      </c>
      <c r="B66" s="68" t="s">
        <v>68</v>
      </c>
      <c r="C66" s="69" t="s">
        <v>364</v>
      </c>
      <c r="D66" s="68" t="s">
        <v>29</v>
      </c>
      <c r="E66" s="70">
        <v>54</v>
      </c>
      <c r="F66" s="68"/>
      <c r="G66" s="70">
        <v>17</v>
      </c>
      <c r="H66" s="70">
        <v>23</v>
      </c>
      <c r="I66" s="71">
        <f t="shared" si="0"/>
        <v>40</v>
      </c>
      <c r="J66" s="72">
        <v>9613419656</v>
      </c>
      <c r="K66" s="66" t="s">
        <v>333</v>
      </c>
      <c r="L66" s="96" t="s">
        <v>334</v>
      </c>
      <c r="M66" s="101">
        <v>8876257305</v>
      </c>
      <c r="N66" s="77" t="s">
        <v>365</v>
      </c>
      <c r="O66" s="89">
        <v>9577284476</v>
      </c>
      <c r="P66" s="80">
        <v>43605</v>
      </c>
      <c r="Q66" s="68" t="s">
        <v>77</v>
      </c>
      <c r="R66" s="54"/>
      <c r="S66" s="54"/>
      <c r="T66" s="18"/>
    </row>
    <row r="67" spans="1:20">
      <c r="A67" s="4">
        <v>63</v>
      </c>
      <c r="B67" s="68" t="s">
        <v>68</v>
      </c>
      <c r="C67" s="82" t="s">
        <v>366</v>
      </c>
      <c r="D67" s="68" t="s">
        <v>27</v>
      </c>
      <c r="E67" s="82">
        <v>18110211706</v>
      </c>
      <c r="F67" s="68" t="s">
        <v>74</v>
      </c>
      <c r="G67" s="70">
        <v>110</v>
      </c>
      <c r="H67" s="70">
        <v>73</v>
      </c>
      <c r="I67" s="71">
        <f t="shared" si="0"/>
        <v>183</v>
      </c>
      <c r="J67" s="66">
        <v>9859693296</v>
      </c>
      <c r="K67" s="66" t="s">
        <v>333</v>
      </c>
      <c r="L67" s="96" t="s">
        <v>334</v>
      </c>
      <c r="M67" s="101">
        <v>8876257305</v>
      </c>
      <c r="N67" s="77" t="s">
        <v>365</v>
      </c>
      <c r="O67" s="89">
        <v>9577284476</v>
      </c>
      <c r="P67" s="80">
        <v>43605</v>
      </c>
      <c r="Q67" s="68" t="s">
        <v>77</v>
      </c>
      <c r="R67" s="54"/>
      <c r="S67" s="54"/>
      <c r="T67" s="18"/>
    </row>
    <row r="68" spans="1:20">
      <c r="A68" s="4">
        <v>64</v>
      </c>
      <c r="B68" s="68" t="s">
        <v>69</v>
      </c>
      <c r="C68" s="83" t="s">
        <v>367</v>
      </c>
      <c r="D68" s="68" t="s">
        <v>29</v>
      </c>
      <c r="E68" s="70">
        <v>198</v>
      </c>
      <c r="F68" s="68"/>
      <c r="G68" s="70">
        <v>57</v>
      </c>
      <c r="H68" s="70">
        <v>48</v>
      </c>
      <c r="I68" s="71">
        <f t="shared" si="0"/>
        <v>105</v>
      </c>
      <c r="J68" s="84">
        <v>9859114766</v>
      </c>
      <c r="K68" s="73" t="s">
        <v>213</v>
      </c>
      <c r="L68" s="74" t="s">
        <v>214</v>
      </c>
      <c r="M68" s="73">
        <v>9401450923</v>
      </c>
      <c r="N68" s="77" t="s">
        <v>317</v>
      </c>
      <c r="O68" s="89"/>
      <c r="P68" s="80">
        <v>43605</v>
      </c>
      <c r="Q68" s="68" t="s">
        <v>77</v>
      </c>
      <c r="R68" s="54"/>
      <c r="S68" s="54"/>
      <c r="T68" s="18"/>
    </row>
    <row r="69" spans="1:20">
      <c r="A69" s="4">
        <v>65</v>
      </c>
      <c r="B69" s="68" t="s">
        <v>69</v>
      </c>
      <c r="C69" s="82" t="s">
        <v>368</v>
      </c>
      <c r="D69" s="68" t="s">
        <v>27</v>
      </c>
      <c r="E69" s="82">
        <v>18110202101</v>
      </c>
      <c r="F69" s="68" t="s">
        <v>74</v>
      </c>
      <c r="G69" s="70">
        <v>84</v>
      </c>
      <c r="H69" s="70">
        <v>60</v>
      </c>
      <c r="I69" s="71">
        <f t="shared" si="0"/>
        <v>144</v>
      </c>
      <c r="J69" s="66">
        <v>9864930668</v>
      </c>
      <c r="K69" s="73" t="s">
        <v>213</v>
      </c>
      <c r="L69" s="74" t="s">
        <v>214</v>
      </c>
      <c r="M69" s="73">
        <v>9401450923</v>
      </c>
      <c r="N69" s="77" t="s">
        <v>317</v>
      </c>
      <c r="O69" s="89"/>
      <c r="P69" s="80">
        <v>43605</v>
      </c>
      <c r="Q69" s="68" t="s">
        <v>77</v>
      </c>
      <c r="R69" s="54"/>
      <c r="S69" s="54"/>
      <c r="T69" s="18"/>
    </row>
    <row r="70" spans="1:20">
      <c r="A70" s="4">
        <v>66</v>
      </c>
      <c r="B70" s="68" t="s">
        <v>68</v>
      </c>
      <c r="C70" s="102" t="s">
        <v>369</v>
      </c>
      <c r="D70" s="68" t="s">
        <v>29</v>
      </c>
      <c r="E70" s="70">
        <v>37</v>
      </c>
      <c r="F70" s="68"/>
      <c r="G70" s="70">
        <v>25</v>
      </c>
      <c r="H70" s="70">
        <v>35</v>
      </c>
      <c r="I70" s="71">
        <f t="shared" si="0"/>
        <v>60</v>
      </c>
      <c r="J70" s="72">
        <v>9859705273</v>
      </c>
      <c r="K70" s="73" t="s">
        <v>370</v>
      </c>
      <c r="L70" s="74" t="s">
        <v>301</v>
      </c>
      <c r="M70" s="73">
        <v>9854533081</v>
      </c>
      <c r="N70" s="93" t="s">
        <v>371</v>
      </c>
      <c r="O70" s="79">
        <v>9577728247</v>
      </c>
      <c r="P70" s="80">
        <v>43606</v>
      </c>
      <c r="Q70" s="68" t="s">
        <v>78</v>
      </c>
      <c r="R70" s="54"/>
      <c r="S70" s="54"/>
      <c r="T70" s="18"/>
    </row>
    <row r="71" spans="1:20">
      <c r="A71" s="4">
        <v>67</v>
      </c>
      <c r="B71" s="68" t="s">
        <v>68</v>
      </c>
      <c r="C71" s="82" t="s">
        <v>372</v>
      </c>
      <c r="D71" s="68" t="s">
        <v>27</v>
      </c>
      <c r="E71" s="82">
        <v>18110201001</v>
      </c>
      <c r="F71" s="68" t="s">
        <v>74</v>
      </c>
      <c r="G71" s="70">
        <v>67</v>
      </c>
      <c r="H71" s="70">
        <v>49</v>
      </c>
      <c r="I71" s="71">
        <f t="shared" ref="I71:I111" si="1">+G71+H71</f>
        <v>116</v>
      </c>
      <c r="J71" s="66">
        <v>9577303962</v>
      </c>
      <c r="K71" s="73" t="s">
        <v>370</v>
      </c>
      <c r="L71" s="74" t="s">
        <v>301</v>
      </c>
      <c r="M71" s="73">
        <v>9854533081</v>
      </c>
      <c r="N71" s="93" t="s">
        <v>371</v>
      </c>
      <c r="O71" s="79">
        <v>9577728247</v>
      </c>
      <c r="P71" s="80">
        <v>43606</v>
      </c>
      <c r="Q71" s="68" t="s">
        <v>78</v>
      </c>
      <c r="R71" s="54"/>
      <c r="S71" s="54"/>
      <c r="T71" s="18"/>
    </row>
    <row r="72" spans="1:20">
      <c r="A72" s="4">
        <v>68</v>
      </c>
      <c r="B72" s="68" t="s">
        <v>69</v>
      </c>
      <c r="C72" s="83" t="s">
        <v>373</v>
      </c>
      <c r="D72" s="68" t="s">
        <v>29</v>
      </c>
      <c r="E72" s="70">
        <v>235</v>
      </c>
      <c r="F72" s="68"/>
      <c r="G72" s="70">
        <v>47</v>
      </c>
      <c r="H72" s="70">
        <v>40</v>
      </c>
      <c r="I72" s="71">
        <f t="shared" si="1"/>
        <v>87</v>
      </c>
      <c r="J72" s="84">
        <v>9854337676</v>
      </c>
      <c r="K72" s="66" t="s">
        <v>328</v>
      </c>
      <c r="L72" s="66" t="s">
        <v>329</v>
      </c>
      <c r="M72" s="66">
        <v>98544478</v>
      </c>
      <c r="N72" s="75" t="s">
        <v>330</v>
      </c>
      <c r="O72" s="68"/>
      <c r="P72" s="80">
        <v>43606</v>
      </c>
      <c r="Q72" s="68" t="s">
        <v>78</v>
      </c>
      <c r="R72" s="54"/>
      <c r="S72" s="54"/>
      <c r="T72" s="18"/>
    </row>
    <row r="73" spans="1:20" ht="24">
      <c r="A73" s="4">
        <v>69</v>
      </c>
      <c r="B73" s="68" t="s">
        <v>69</v>
      </c>
      <c r="C73" s="82" t="s">
        <v>374</v>
      </c>
      <c r="D73" s="68" t="s">
        <v>27</v>
      </c>
      <c r="E73" s="82">
        <v>18110221910</v>
      </c>
      <c r="F73" s="68" t="s">
        <v>74</v>
      </c>
      <c r="G73" s="70">
        <v>86</v>
      </c>
      <c r="H73" s="70">
        <v>78</v>
      </c>
      <c r="I73" s="71">
        <f t="shared" si="1"/>
        <v>164</v>
      </c>
      <c r="J73" s="97">
        <v>9678815154</v>
      </c>
      <c r="K73" s="66" t="s">
        <v>328</v>
      </c>
      <c r="L73" s="66" t="s">
        <v>329</v>
      </c>
      <c r="M73" s="66">
        <v>98544478</v>
      </c>
      <c r="N73" s="75" t="s">
        <v>330</v>
      </c>
      <c r="O73" s="68"/>
      <c r="P73" s="80">
        <v>43606</v>
      </c>
      <c r="Q73" s="68" t="s">
        <v>78</v>
      </c>
      <c r="R73" s="54"/>
      <c r="S73" s="54"/>
      <c r="T73" s="18"/>
    </row>
    <row r="74" spans="1:20">
      <c r="A74" s="4">
        <v>70</v>
      </c>
      <c r="B74" s="68" t="s">
        <v>68</v>
      </c>
      <c r="C74" s="69" t="s">
        <v>110</v>
      </c>
      <c r="D74" s="68" t="s">
        <v>29</v>
      </c>
      <c r="E74" s="70">
        <v>22</v>
      </c>
      <c r="F74" s="68"/>
      <c r="G74" s="70">
        <v>37</v>
      </c>
      <c r="H74" s="70">
        <v>53</v>
      </c>
      <c r="I74" s="71">
        <f t="shared" si="1"/>
        <v>90</v>
      </c>
      <c r="J74" s="72">
        <v>8749827046</v>
      </c>
      <c r="K74" s="73" t="s">
        <v>111</v>
      </c>
      <c r="L74" s="96" t="s">
        <v>375</v>
      </c>
      <c r="M74" s="101">
        <v>7035425723</v>
      </c>
      <c r="N74" s="78" t="s">
        <v>376</v>
      </c>
      <c r="O74" s="68"/>
      <c r="P74" s="80">
        <v>43607</v>
      </c>
      <c r="Q74" s="68" t="s">
        <v>79</v>
      </c>
      <c r="R74" s="54"/>
      <c r="S74" s="54"/>
      <c r="T74" s="18"/>
    </row>
    <row r="75" spans="1:20">
      <c r="A75" s="4">
        <v>71</v>
      </c>
      <c r="B75" s="68" t="s">
        <v>68</v>
      </c>
      <c r="C75" s="82" t="s">
        <v>377</v>
      </c>
      <c r="D75" s="68" t="s">
        <v>27</v>
      </c>
      <c r="E75" s="82">
        <v>18110200702</v>
      </c>
      <c r="F75" s="68" t="s">
        <v>74</v>
      </c>
      <c r="G75" s="70">
        <v>66</v>
      </c>
      <c r="H75" s="70">
        <v>41</v>
      </c>
      <c r="I75" s="71">
        <f t="shared" si="1"/>
        <v>107</v>
      </c>
      <c r="J75" s="66">
        <v>8876882440</v>
      </c>
      <c r="K75" s="73" t="s">
        <v>111</v>
      </c>
      <c r="L75" s="96" t="s">
        <v>375</v>
      </c>
      <c r="M75" s="101">
        <v>7035425723</v>
      </c>
      <c r="N75" s="78" t="s">
        <v>376</v>
      </c>
      <c r="O75" s="68"/>
      <c r="P75" s="80">
        <v>43607</v>
      </c>
      <c r="Q75" s="68" t="s">
        <v>79</v>
      </c>
      <c r="R75" s="54"/>
      <c r="S75" s="54"/>
      <c r="T75" s="18"/>
    </row>
    <row r="76" spans="1:20">
      <c r="A76" s="4">
        <v>72</v>
      </c>
      <c r="B76" s="68" t="s">
        <v>69</v>
      </c>
      <c r="C76" s="83" t="s">
        <v>378</v>
      </c>
      <c r="D76" s="68" t="s">
        <v>29</v>
      </c>
      <c r="E76" s="70">
        <v>227</v>
      </c>
      <c r="F76" s="68"/>
      <c r="G76" s="70">
        <v>26</v>
      </c>
      <c r="H76" s="70">
        <v>46</v>
      </c>
      <c r="I76" s="71">
        <f t="shared" si="1"/>
        <v>72</v>
      </c>
      <c r="J76" s="84">
        <v>9707279323</v>
      </c>
      <c r="K76" s="73" t="s">
        <v>155</v>
      </c>
      <c r="L76" s="74" t="s">
        <v>156</v>
      </c>
      <c r="M76" s="73">
        <v>9435278253</v>
      </c>
      <c r="N76" s="93" t="s">
        <v>379</v>
      </c>
      <c r="O76" s="79">
        <v>9854469387</v>
      </c>
      <c r="P76" s="80">
        <v>43607</v>
      </c>
      <c r="Q76" s="68" t="s">
        <v>79</v>
      </c>
      <c r="R76" s="54"/>
      <c r="S76" s="54"/>
      <c r="T76" s="18"/>
    </row>
    <row r="77" spans="1:20">
      <c r="A77" s="4">
        <v>73</v>
      </c>
      <c r="B77" s="68" t="s">
        <v>69</v>
      </c>
      <c r="C77" s="82" t="s">
        <v>380</v>
      </c>
      <c r="D77" s="68" t="s">
        <v>27</v>
      </c>
      <c r="E77" s="82">
        <v>18110207903</v>
      </c>
      <c r="F77" s="68" t="s">
        <v>74</v>
      </c>
      <c r="G77" s="70">
        <v>53</v>
      </c>
      <c r="H77" s="70">
        <v>43</v>
      </c>
      <c r="I77" s="71">
        <f t="shared" si="1"/>
        <v>96</v>
      </c>
      <c r="J77" s="66">
        <v>9854165913</v>
      </c>
      <c r="K77" s="73" t="s">
        <v>155</v>
      </c>
      <c r="L77" s="74" t="s">
        <v>156</v>
      </c>
      <c r="M77" s="73">
        <v>9435278253</v>
      </c>
      <c r="N77" s="93" t="s">
        <v>379</v>
      </c>
      <c r="O77" s="79">
        <v>9854469387</v>
      </c>
      <c r="P77" s="80">
        <v>43607</v>
      </c>
      <c r="Q77" s="68" t="s">
        <v>79</v>
      </c>
      <c r="R77" s="54"/>
      <c r="S77" s="54"/>
      <c r="T77" s="18"/>
    </row>
    <row r="78" spans="1:20">
      <c r="A78" s="4">
        <v>74</v>
      </c>
      <c r="B78" s="68" t="s">
        <v>68</v>
      </c>
      <c r="C78" s="69" t="s">
        <v>381</v>
      </c>
      <c r="D78" s="68" t="s">
        <v>29</v>
      </c>
      <c r="E78" s="70">
        <v>107</v>
      </c>
      <c r="F78" s="68"/>
      <c r="G78" s="70">
        <v>20</v>
      </c>
      <c r="H78" s="70">
        <v>20</v>
      </c>
      <c r="I78" s="71">
        <f t="shared" si="1"/>
        <v>40</v>
      </c>
      <c r="J78" s="72">
        <v>8876395074</v>
      </c>
      <c r="K78" s="76" t="s">
        <v>254</v>
      </c>
      <c r="L78" s="66" t="s">
        <v>255</v>
      </c>
      <c r="M78" s="66"/>
      <c r="N78" s="76" t="s">
        <v>256</v>
      </c>
      <c r="O78" s="68"/>
      <c r="P78" s="80">
        <v>43608</v>
      </c>
      <c r="Q78" s="68" t="s">
        <v>82</v>
      </c>
      <c r="R78" s="54"/>
      <c r="S78" s="54"/>
      <c r="T78" s="18"/>
    </row>
    <row r="79" spans="1:20">
      <c r="A79" s="4">
        <v>75</v>
      </c>
      <c r="B79" s="68" t="s">
        <v>68</v>
      </c>
      <c r="C79" s="82" t="s">
        <v>382</v>
      </c>
      <c r="D79" s="68" t="s">
        <v>27</v>
      </c>
      <c r="E79" s="82">
        <v>18110223601</v>
      </c>
      <c r="F79" s="68" t="s">
        <v>74</v>
      </c>
      <c r="G79" s="70">
        <v>160</v>
      </c>
      <c r="H79" s="70">
        <v>132</v>
      </c>
      <c r="I79" s="71">
        <f t="shared" si="1"/>
        <v>292</v>
      </c>
      <c r="J79" s="66">
        <v>9707894418</v>
      </c>
      <c r="K79" s="76" t="s">
        <v>254</v>
      </c>
      <c r="L79" s="66" t="s">
        <v>255</v>
      </c>
      <c r="M79" s="66"/>
      <c r="N79" s="76" t="s">
        <v>256</v>
      </c>
      <c r="O79" s="68"/>
      <c r="P79" s="80">
        <v>43608</v>
      </c>
      <c r="Q79" s="68" t="s">
        <v>82</v>
      </c>
      <c r="R79" s="54"/>
      <c r="S79" s="54"/>
      <c r="T79" s="18"/>
    </row>
    <row r="80" spans="1:20">
      <c r="A80" s="4">
        <v>76</v>
      </c>
      <c r="B80" s="68" t="s">
        <v>69</v>
      </c>
      <c r="C80" s="83" t="s">
        <v>383</v>
      </c>
      <c r="D80" s="68" t="s">
        <v>29</v>
      </c>
      <c r="E80" s="70">
        <v>99</v>
      </c>
      <c r="F80" s="68"/>
      <c r="G80" s="70">
        <v>70</v>
      </c>
      <c r="H80" s="70">
        <v>66</v>
      </c>
      <c r="I80" s="71">
        <f t="shared" si="1"/>
        <v>136</v>
      </c>
      <c r="J80" s="84">
        <v>7896886729</v>
      </c>
      <c r="K80" s="66" t="s">
        <v>145</v>
      </c>
      <c r="L80" s="66" t="s">
        <v>146</v>
      </c>
      <c r="M80" s="66">
        <v>7896511441</v>
      </c>
      <c r="N80" s="90" t="s">
        <v>384</v>
      </c>
      <c r="O80" s="79">
        <v>8011456589</v>
      </c>
      <c r="P80" s="80">
        <v>43608</v>
      </c>
      <c r="Q80" s="68" t="s">
        <v>82</v>
      </c>
      <c r="R80" s="54"/>
      <c r="S80" s="54"/>
      <c r="T80" s="18"/>
    </row>
    <row r="81" spans="1:20">
      <c r="A81" s="4">
        <v>77</v>
      </c>
      <c r="B81" s="68" t="s">
        <v>69</v>
      </c>
      <c r="C81" s="82" t="s">
        <v>385</v>
      </c>
      <c r="D81" s="68" t="s">
        <v>27</v>
      </c>
      <c r="E81" s="82">
        <v>18110212801</v>
      </c>
      <c r="F81" s="68" t="s">
        <v>74</v>
      </c>
      <c r="G81" s="70">
        <v>133</v>
      </c>
      <c r="H81" s="70">
        <v>100</v>
      </c>
      <c r="I81" s="71">
        <f t="shared" si="1"/>
        <v>233</v>
      </c>
      <c r="J81" s="82">
        <v>8721868740</v>
      </c>
      <c r="K81" s="66" t="s">
        <v>145</v>
      </c>
      <c r="L81" s="66" t="s">
        <v>146</v>
      </c>
      <c r="M81" s="66">
        <v>7896511441</v>
      </c>
      <c r="N81" s="90" t="s">
        <v>384</v>
      </c>
      <c r="O81" s="79">
        <v>8011456589</v>
      </c>
      <c r="P81" s="80">
        <v>43608</v>
      </c>
      <c r="Q81" s="68" t="s">
        <v>82</v>
      </c>
      <c r="R81" s="54"/>
      <c r="S81" s="54"/>
      <c r="T81" s="18"/>
    </row>
    <row r="82" spans="1:20">
      <c r="A82" s="4">
        <v>78</v>
      </c>
      <c r="B82" s="68" t="s">
        <v>68</v>
      </c>
      <c r="C82" s="69" t="s">
        <v>386</v>
      </c>
      <c r="D82" s="68" t="s">
        <v>29</v>
      </c>
      <c r="E82" s="70">
        <v>109</v>
      </c>
      <c r="F82" s="68"/>
      <c r="G82" s="70">
        <v>35</v>
      </c>
      <c r="H82" s="70">
        <v>30</v>
      </c>
      <c r="I82" s="71">
        <f t="shared" si="1"/>
        <v>65</v>
      </c>
      <c r="J82" s="72">
        <v>9707635579</v>
      </c>
      <c r="K82" s="76" t="s">
        <v>254</v>
      </c>
      <c r="L82" s="66" t="s">
        <v>255</v>
      </c>
      <c r="M82" s="66"/>
      <c r="N82" s="76" t="s">
        <v>256</v>
      </c>
      <c r="O82" s="68"/>
      <c r="P82" s="80">
        <v>43609</v>
      </c>
      <c r="Q82" s="68" t="s">
        <v>80</v>
      </c>
      <c r="R82" s="54"/>
      <c r="S82" s="54"/>
      <c r="T82" s="18"/>
    </row>
    <row r="83" spans="1:20">
      <c r="A83" s="4">
        <v>79</v>
      </c>
      <c r="B83" s="68" t="s">
        <v>68</v>
      </c>
      <c r="C83" s="82" t="s">
        <v>382</v>
      </c>
      <c r="D83" s="68" t="s">
        <v>27</v>
      </c>
      <c r="E83" s="82">
        <v>18110223601</v>
      </c>
      <c r="F83" s="68" t="s">
        <v>74</v>
      </c>
      <c r="G83" s="70">
        <v>160</v>
      </c>
      <c r="H83" s="70">
        <v>132</v>
      </c>
      <c r="I83" s="71">
        <f t="shared" si="1"/>
        <v>292</v>
      </c>
      <c r="J83" s="66">
        <v>9707894418</v>
      </c>
      <c r="K83" s="76" t="s">
        <v>254</v>
      </c>
      <c r="L83" s="66" t="s">
        <v>255</v>
      </c>
      <c r="M83" s="66"/>
      <c r="N83" s="76" t="s">
        <v>256</v>
      </c>
      <c r="O83" s="68"/>
      <c r="P83" s="80">
        <v>43609</v>
      </c>
      <c r="Q83" s="68" t="s">
        <v>80</v>
      </c>
      <c r="R83" s="54"/>
      <c r="S83" s="54"/>
      <c r="T83" s="18"/>
    </row>
    <row r="84" spans="1:20">
      <c r="A84" s="4">
        <v>80</v>
      </c>
      <c r="B84" s="68" t="s">
        <v>69</v>
      </c>
      <c r="C84" s="83" t="s">
        <v>387</v>
      </c>
      <c r="D84" s="68" t="s">
        <v>29</v>
      </c>
      <c r="E84" s="70">
        <v>108</v>
      </c>
      <c r="F84" s="68"/>
      <c r="G84" s="70">
        <v>47</v>
      </c>
      <c r="H84" s="70">
        <v>40</v>
      </c>
      <c r="I84" s="71">
        <f t="shared" si="1"/>
        <v>87</v>
      </c>
      <c r="J84" s="84">
        <v>9678172096</v>
      </c>
      <c r="K84" s="66" t="s">
        <v>145</v>
      </c>
      <c r="L84" s="66" t="s">
        <v>146</v>
      </c>
      <c r="M84" s="66">
        <v>7896511441</v>
      </c>
      <c r="N84" s="90" t="s">
        <v>147</v>
      </c>
      <c r="O84" s="79">
        <v>8471986974</v>
      </c>
      <c r="P84" s="80">
        <v>43609</v>
      </c>
      <c r="Q84" s="68" t="s">
        <v>80</v>
      </c>
      <c r="R84" s="54"/>
      <c r="S84" s="54"/>
      <c r="T84" s="18"/>
    </row>
    <row r="85" spans="1:20">
      <c r="A85" s="4">
        <v>81</v>
      </c>
      <c r="B85" s="68" t="s">
        <v>69</v>
      </c>
      <c r="C85" s="82" t="s">
        <v>385</v>
      </c>
      <c r="D85" s="68" t="s">
        <v>27</v>
      </c>
      <c r="E85" s="82">
        <v>18110212801</v>
      </c>
      <c r="F85" s="68" t="s">
        <v>74</v>
      </c>
      <c r="G85" s="70">
        <v>133</v>
      </c>
      <c r="H85" s="70">
        <v>100</v>
      </c>
      <c r="I85" s="71">
        <f t="shared" si="1"/>
        <v>233</v>
      </c>
      <c r="J85" s="82">
        <v>8721868740</v>
      </c>
      <c r="K85" s="66" t="s">
        <v>145</v>
      </c>
      <c r="L85" s="66" t="s">
        <v>146</v>
      </c>
      <c r="M85" s="66">
        <v>7896511441</v>
      </c>
      <c r="N85" s="90" t="s">
        <v>147</v>
      </c>
      <c r="O85" s="79">
        <v>8471986974</v>
      </c>
      <c r="P85" s="80">
        <v>43609</v>
      </c>
      <c r="Q85" s="68" t="s">
        <v>80</v>
      </c>
      <c r="R85" s="54"/>
      <c r="S85" s="54"/>
      <c r="T85" s="18"/>
    </row>
    <row r="86" spans="1:20">
      <c r="A86" s="4">
        <v>82</v>
      </c>
      <c r="B86" s="68" t="s">
        <v>68</v>
      </c>
      <c r="C86" s="69" t="s">
        <v>388</v>
      </c>
      <c r="D86" s="68" t="s">
        <v>29</v>
      </c>
      <c r="E86" s="70">
        <v>141</v>
      </c>
      <c r="F86" s="68"/>
      <c r="G86" s="70">
        <v>23</v>
      </c>
      <c r="H86" s="70">
        <v>18</v>
      </c>
      <c r="I86" s="71">
        <f t="shared" si="1"/>
        <v>41</v>
      </c>
      <c r="J86" s="72">
        <v>8876179533</v>
      </c>
      <c r="K86" s="73" t="s">
        <v>228</v>
      </c>
      <c r="L86" s="74" t="s">
        <v>229</v>
      </c>
      <c r="M86" s="73">
        <v>9401450902</v>
      </c>
      <c r="N86" s="77" t="s">
        <v>230</v>
      </c>
      <c r="O86" s="89">
        <v>9508529722</v>
      </c>
      <c r="P86" s="80">
        <v>43610</v>
      </c>
      <c r="Q86" s="68" t="s">
        <v>76</v>
      </c>
      <c r="R86" s="54"/>
      <c r="S86" s="54"/>
      <c r="T86" s="18"/>
    </row>
    <row r="87" spans="1:20">
      <c r="A87" s="4">
        <v>83</v>
      </c>
      <c r="B87" s="68" t="s">
        <v>68</v>
      </c>
      <c r="C87" s="82" t="s">
        <v>389</v>
      </c>
      <c r="D87" s="68" t="s">
        <v>27</v>
      </c>
      <c r="E87" s="82">
        <v>18110217107</v>
      </c>
      <c r="F87" s="68" t="s">
        <v>74</v>
      </c>
      <c r="G87" s="70">
        <v>88</v>
      </c>
      <c r="H87" s="70">
        <v>70</v>
      </c>
      <c r="I87" s="71">
        <f t="shared" si="1"/>
        <v>158</v>
      </c>
      <c r="J87" s="66">
        <v>7399149855</v>
      </c>
      <c r="K87" s="73" t="s">
        <v>228</v>
      </c>
      <c r="L87" s="74" t="s">
        <v>229</v>
      </c>
      <c r="M87" s="73">
        <v>9401450902</v>
      </c>
      <c r="N87" s="77" t="s">
        <v>230</v>
      </c>
      <c r="O87" s="89">
        <v>9508529722</v>
      </c>
      <c r="P87" s="80">
        <v>43610</v>
      </c>
      <c r="Q87" s="68" t="s">
        <v>76</v>
      </c>
      <c r="R87" s="54"/>
      <c r="S87" s="54"/>
      <c r="T87" s="18"/>
    </row>
    <row r="88" spans="1:20">
      <c r="A88" s="4">
        <v>84</v>
      </c>
      <c r="B88" s="68" t="s">
        <v>69</v>
      </c>
      <c r="C88" s="83" t="s">
        <v>390</v>
      </c>
      <c r="D88" s="68" t="s">
        <v>29</v>
      </c>
      <c r="E88" s="70">
        <v>52</v>
      </c>
      <c r="F88" s="68"/>
      <c r="G88" s="70">
        <v>37</v>
      </c>
      <c r="H88" s="70">
        <v>26</v>
      </c>
      <c r="I88" s="71">
        <f t="shared" si="1"/>
        <v>63</v>
      </c>
      <c r="J88" s="66">
        <v>9435683175</v>
      </c>
      <c r="K88" s="88" t="s">
        <v>116</v>
      </c>
      <c r="L88" s="74" t="s">
        <v>117</v>
      </c>
      <c r="M88" s="73">
        <v>8822147428</v>
      </c>
      <c r="N88" s="90" t="s">
        <v>193</v>
      </c>
      <c r="O88" s="79">
        <v>848622891</v>
      </c>
      <c r="P88" s="80">
        <v>43610</v>
      </c>
      <c r="Q88" s="68" t="s">
        <v>76</v>
      </c>
      <c r="R88" s="54"/>
      <c r="S88" s="54"/>
      <c r="T88" s="18"/>
    </row>
    <row r="89" spans="1:20">
      <c r="A89" s="4">
        <v>85</v>
      </c>
      <c r="B89" s="68" t="s">
        <v>69</v>
      </c>
      <c r="C89" s="82" t="s">
        <v>391</v>
      </c>
      <c r="D89" s="68" t="s">
        <v>27</v>
      </c>
      <c r="E89" s="82">
        <v>18110205601</v>
      </c>
      <c r="F89" s="68" t="s">
        <v>74</v>
      </c>
      <c r="G89" s="70">
        <v>82</v>
      </c>
      <c r="H89" s="70">
        <v>59</v>
      </c>
      <c r="I89" s="71">
        <f t="shared" si="1"/>
        <v>141</v>
      </c>
      <c r="J89" s="66">
        <v>9854737558</v>
      </c>
      <c r="K89" s="88" t="s">
        <v>116</v>
      </c>
      <c r="L89" s="74" t="s">
        <v>117</v>
      </c>
      <c r="M89" s="73">
        <v>8822147428</v>
      </c>
      <c r="N89" s="90" t="s">
        <v>193</v>
      </c>
      <c r="O89" s="79">
        <v>848622891</v>
      </c>
      <c r="P89" s="80">
        <v>43610</v>
      </c>
      <c r="Q89" s="68" t="s">
        <v>76</v>
      </c>
      <c r="R89" s="54"/>
      <c r="S89" s="54"/>
      <c r="T89" s="18"/>
    </row>
    <row r="90" spans="1:20">
      <c r="A90" s="4">
        <v>86</v>
      </c>
      <c r="B90" s="68"/>
      <c r="C90" s="68" t="s">
        <v>99</v>
      </c>
      <c r="D90" s="68"/>
      <c r="E90" s="82"/>
      <c r="F90" s="68"/>
      <c r="G90" s="70"/>
      <c r="H90" s="70"/>
      <c r="I90" s="71"/>
      <c r="J90" s="128"/>
      <c r="K90" s="88"/>
      <c r="L90" s="74"/>
      <c r="M90" s="73"/>
      <c r="N90" s="90"/>
      <c r="O90" s="79"/>
      <c r="P90" s="80">
        <v>43611</v>
      </c>
      <c r="Q90" s="68" t="s">
        <v>99</v>
      </c>
      <c r="R90" s="54"/>
      <c r="S90" s="54"/>
      <c r="T90" s="18"/>
    </row>
    <row r="91" spans="1:20">
      <c r="A91" s="4">
        <v>87</v>
      </c>
      <c r="B91" s="68" t="s">
        <v>68</v>
      </c>
      <c r="C91" s="83" t="s">
        <v>392</v>
      </c>
      <c r="D91" s="68" t="s">
        <v>27</v>
      </c>
      <c r="E91" s="70">
        <v>63</v>
      </c>
      <c r="F91" s="68"/>
      <c r="G91" s="70">
        <v>46</v>
      </c>
      <c r="H91" s="70">
        <v>60</v>
      </c>
      <c r="I91" s="71">
        <f t="shared" si="1"/>
        <v>106</v>
      </c>
      <c r="J91" s="84">
        <v>9577365609</v>
      </c>
      <c r="K91" s="91" t="s">
        <v>393</v>
      </c>
      <c r="L91" s="74" t="s">
        <v>394</v>
      </c>
      <c r="M91" s="73">
        <v>9954836125</v>
      </c>
      <c r="N91" s="77" t="s">
        <v>395</v>
      </c>
      <c r="O91" s="68"/>
      <c r="P91" s="80">
        <v>43612</v>
      </c>
      <c r="Q91" s="68" t="s">
        <v>77</v>
      </c>
      <c r="R91" s="54"/>
      <c r="S91" s="54"/>
      <c r="T91" s="18"/>
    </row>
    <row r="92" spans="1:20">
      <c r="A92" s="4">
        <v>88</v>
      </c>
      <c r="B92" s="68" t="s">
        <v>68</v>
      </c>
      <c r="C92" s="82" t="s">
        <v>396</v>
      </c>
      <c r="D92" s="68" t="s">
        <v>29</v>
      </c>
      <c r="E92" s="82">
        <v>18110205201</v>
      </c>
      <c r="F92" s="68" t="s">
        <v>74</v>
      </c>
      <c r="G92" s="70">
        <v>100</v>
      </c>
      <c r="H92" s="70">
        <v>97</v>
      </c>
      <c r="I92" s="71">
        <f t="shared" si="1"/>
        <v>197</v>
      </c>
      <c r="J92" s="66">
        <v>9859116195</v>
      </c>
      <c r="K92" s="91" t="s">
        <v>393</v>
      </c>
      <c r="L92" s="74" t="s">
        <v>394</v>
      </c>
      <c r="M92" s="73">
        <v>9954836125</v>
      </c>
      <c r="N92" s="77" t="s">
        <v>395</v>
      </c>
      <c r="O92" s="68"/>
      <c r="P92" s="80">
        <v>43612</v>
      </c>
      <c r="Q92" s="68" t="s">
        <v>77</v>
      </c>
      <c r="R92" s="54"/>
      <c r="S92" s="54"/>
      <c r="T92" s="18"/>
    </row>
    <row r="93" spans="1:20" ht="47.25">
      <c r="A93" s="4">
        <v>89</v>
      </c>
      <c r="B93" s="68" t="s">
        <v>69</v>
      </c>
      <c r="C93" s="69" t="s">
        <v>397</v>
      </c>
      <c r="D93" s="68" t="s">
        <v>29</v>
      </c>
      <c r="E93" s="70">
        <v>219</v>
      </c>
      <c r="F93" s="68"/>
      <c r="G93" s="70">
        <v>21</v>
      </c>
      <c r="H93" s="70">
        <v>10</v>
      </c>
      <c r="I93" s="71">
        <f t="shared" si="1"/>
        <v>31</v>
      </c>
      <c r="J93" s="72">
        <v>9859184120</v>
      </c>
      <c r="K93" s="73" t="s">
        <v>398</v>
      </c>
      <c r="L93" s="74" t="s">
        <v>399</v>
      </c>
      <c r="M93" s="73">
        <v>9401278859</v>
      </c>
      <c r="N93" s="76" t="s">
        <v>400</v>
      </c>
      <c r="O93" s="103">
        <v>9859157474</v>
      </c>
      <c r="P93" s="80">
        <v>43612</v>
      </c>
      <c r="Q93" s="68" t="s">
        <v>77</v>
      </c>
      <c r="R93" s="54"/>
      <c r="S93" s="54"/>
      <c r="T93" s="18"/>
    </row>
    <row r="94" spans="1:20">
      <c r="A94" s="4">
        <v>90</v>
      </c>
      <c r="B94" s="68" t="s">
        <v>69</v>
      </c>
      <c r="C94" s="82" t="s">
        <v>401</v>
      </c>
      <c r="D94" s="68" t="s">
        <v>27</v>
      </c>
      <c r="E94" s="82">
        <v>18110202703</v>
      </c>
      <c r="F94" s="68" t="s">
        <v>74</v>
      </c>
      <c r="G94" s="70">
        <v>195</v>
      </c>
      <c r="H94" s="70">
        <v>164</v>
      </c>
      <c r="I94" s="71">
        <f t="shared" si="1"/>
        <v>359</v>
      </c>
      <c r="J94" s="66">
        <v>8876395270</v>
      </c>
      <c r="K94" s="73" t="s">
        <v>398</v>
      </c>
      <c r="L94" s="74" t="s">
        <v>399</v>
      </c>
      <c r="M94" s="73">
        <v>9401278859</v>
      </c>
      <c r="N94" s="76" t="s">
        <v>400</v>
      </c>
      <c r="O94" s="103">
        <v>9859157474</v>
      </c>
      <c r="P94" s="80">
        <v>43612</v>
      </c>
      <c r="Q94" s="68" t="s">
        <v>77</v>
      </c>
      <c r="R94" s="54"/>
      <c r="S94" s="54"/>
      <c r="T94" s="18"/>
    </row>
    <row r="95" spans="1:20">
      <c r="A95" s="4">
        <v>91</v>
      </c>
      <c r="B95" s="68" t="s">
        <v>68</v>
      </c>
      <c r="C95" s="83" t="s">
        <v>402</v>
      </c>
      <c r="D95" s="68" t="s">
        <v>29</v>
      </c>
      <c r="E95" s="70">
        <v>78</v>
      </c>
      <c r="F95" s="68"/>
      <c r="G95" s="70">
        <v>22</v>
      </c>
      <c r="H95" s="70">
        <v>22</v>
      </c>
      <c r="I95" s="71">
        <f t="shared" si="1"/>
        <v>44</v>
      </c>
      <c r="J95" s="84">
        <v>9577658846</v>
      </c>
      <c r="K95" s="73" t="s">
        <v>131</v>
      </c>
      <c r="L95" s="74" t="s">
        <v>132</v>
      </c>
      <c r="M95" s="73">
        <v>9854524664</v>
      </c>
      <c r="N95" s="77" t="s">
        <v>403</v>
      </c>
      <c r="O95" s="89">
        <v>7399965708</v>
      </c>
      <c r="P95" s="80">
        <v>43613</v>
      </c>
      <c r="Q95" s="68" t="s">
        <v>78</v>
      </c>
      <c r="R95" s="54"/>
      <c r="S95" s="54"/>
      <c r="T95" s="18"/>
    </row>
    <row r="96" spans="1:20">
      <c r="A96" s="4">
        <v>92</v>
      </c>
      <c r="B96" s="68" t="s">
        <v>68</v>
      </c>
      <c r="C96" s="82" t="s">
        <v>404</v>
      </c>
      <c r="D96" s="68" t="s">
        <v>27</v>
      </c>
      <c r="E96" s="82">
        <v>18110213106</v>
      </c>
      <c r="F96" s="68" t="s">
        <v>74</v>
      </c>
      <c r="G96" s="70">
        <v>73</v>
      </c>
      <c r="H96" s="70">
        <v>73</v>
      </c>
      <c r="I96" s="71">
        <f t="shared" si="1"/>
        <v>146</v>
      </c>
      <c r="J96" s="66">
        <v>9706406604</v>
      </c>
      <c r="K96" s="73" t="s">
        <v>131</v>
      </c>
      <c r="L96" s="74" t="s">
        <v>132</v>
      </c>
      <c r="M96" s="73">
        <v>9854524664</v>
      </c>
      <c r="N96" s="77" t="s">
        <v>403</v>
      </c>
      <c r="O96" s="89">
        <v>7399965708</v>
      </c>
      <c r="P96" s="80">
        <v>43613</v>
      </c>
      <c r="Q96" s="68" t="s">
        <v>78</v>
      </c>
      <c r="R96" s="54"/>
      <c r="S96" s="54"/>
      <c r="T96" s="18"/>
    </row>
    <row r="97" spans="1:20" ht="31.5">
      <c r="A97" s="4">
        <v>93</v>
      </c>
      <c r="B97" s="68" t="s">
        <v>69</v>
      </c>
      <c r="C97" s="69" t="s">
        <v>405</v>
      </c>
      <c r="D97" s="68" t="s">
        <v>29</v>
      </c>
      <c r="E97" s="70">
        <v>248</v>
      </c>
      <c r="F97" s="68"/>
      <c r="G97" s="70">
        <v>22</v>
      </c>
      <c r="H97" s="70">
        <v>30</v>
      </c>
      <c r="I97" s="71">
        <f t="shared" si="1"/>
        <v>52</v>
      </c>
      <c r="J97" s="72">
        <v>9864022277</v>
      </c>
      <c r="K97" s="73" t="s">
        <v>160</v>
      </c>
      <c r="L97" s="74" t="s">
        <v>161</v>
      </c>
      <c r="M97" s="73">
        <v>9864693837</v>
      </c>
      <c r="N97" s="78" t="s">
        <v>162</v>
      </c>
      <c r="O97" s="79">
        <v>8811801831</v>
      </c>
      <c r="P97" s="80">
        <v>43613</v>
      </c>
      <c r="Q97" s="68" t="s">
        <v>78</v>
      </c>
      <c r="R97" s="54"/>
      <c r="S97" s="54"/>
      <c r="T97" s="18"/>
    </row>
    <row r="98" spans="1:20">
      <c r="A98" s="4">
        <v>94</v>
      </c>
      <c r="B98" s="68" t="s">
        <v>69</v>
      </c>
      <c r="C98" s="82" t="s">
        <v>406</v>
      </c>
      <c r="D98" s="68" t="s">
        <v>27</v>
      </c>
      <c r="E98" s="82">
        <v>18110220603</v>
      </c>
      <c r="F98" s="68" t="s">
        <v>74</v>
      </c>
      <c r="G98" s="70">
        <v>87</v>
      </c>
      <c r="H98" s="70">
        <v>67</v>
      </c>
      <c r="I98" s="71">
        <f t="shared" si="1"/>
        <v>154</v>
      </c>
      <c r="J98" s="66">
        <v>9678808251</v>
      </c>
      <c r="K98" s="73" t="s">
        <v>160</v>
      </c>
      <c r="L98" s="74" t="s">
        <v>161</v>
      </c>
      <c r="M98" s="73">
        <v>9864693837</v>
      </c>
      <c r="N98" s="78" t="s">
        <v>162</v>
      </c>
      <c r="O98" s="79">
        <v>8811801831</v>
      </c>
      <c r="P98" s="80">
        <v>43613</v>
      </c>
      <c r="Q98" s="68" t="s">
        <v>78</v>
      </c>
      <c r="R98" s="54"/>
      <c r="S98" s="54"/>
      <c r="T98" s="18"/>
    </row>
    <row r="99" spans="1:20">
      <c r="A99" s="4">
        <v>95</v>
      </c>
      <c r="B99" s="68" t="s">
        <v>68</v>
      </c>
      <c r="C99" s="69" t="s">
        <v>407</v>
      </c>
      <c r="D99" s="68" t="s">
        <v>29</v>
      </c>
      <c r="E99" s="70">
        <v>286</v>
      </c>
      <c r="F99" s="68"/>
      <c r="G99" s="70">
        <v>18</v>
      </c>
      <c r="H99" s="70">
        <v>20</v>
      </c>
      <c r="I99" s="71">
        <f t="shared" si="1"/>
        <v>38</v>
      </c>
      <c r="J99" s="95">
        <v>8254080972</v>
      </c>
      <c r="K99" s="73" t="s">
        <v>155</v>
      </c>
      <c r="L99" s="74" t="s">
        <v>156</v>
      </c>
      <c r="M99" s="73">
        <v>9435278253</v>
      </c>
      <c r="N99" s="93" t="s">
        <v>379</v>
      </c>
      <c r="O99" s="79">
        <v>9854469387</v>
      </c>
      <c r="P99" s="80">
        <v>43614</v>
      </c>
      <c r="Q99" s="68" t="s">
        <v>79</v>
      </c>
      <c r="R99" s="54"/>
      <c r="S99" s="54"/>
      <c r="T99" s="18"/>
    </row>
    <row r="100" spans="1:20">
      <c r="A100" s="4">
        <v>96</v>
      </c>
      <c r="B100" s="68" t="s">
        <v>68</v>
      </c>
      <c r="C100" s="82" t="s">
        <v>408</v>
      </c>
      <c r="D100" s="68" t="s">
        <v>27</v>
      </c>
      <c r="E100" s="82">
        <v>18110207101</v>
      </c>
      <c r="F100" s="68" t="s">
        <v>74</v>
      </c>
      <c r="G100" s="70">
        <v>100</v>
      </c>
      <c r="H100" s="70">
        <v>87</v>
      </c>
      <c r="I100" s="71">
        <f t="shared" si="1"/>
        <v>187</v>
      </c>
      <c r="J100" s="66">
        <v>9854326232</v>
      </c>
      <c r="K100" s="73" t="s">
        <v>155</v>
      </c>
      <c r="L100" s="74" t="s">
        <v>156</v>
      </c>
      <c r="M100" s="73">
        <v>9435278253</v>
      </c>
      <c r="N100" s="93" t="s">
        <v>379</v>
      </c>
      <c r="O100" s="79">
        <v>9854469387</v>
      </c>
      <c r="P100" s="80">
        <v>43614</v>
      </c>
      <c r="Q100" s="68" t="s">
        <v>79</v>
      </c>
      <c r="R100" s="54"/>
      <c r="S100" s="54"/>
      <c r="T100" s="18"/>
    </row>
    <row r="101" spans="1:20">
      <c r="A101" s="4">
        <v>97</v>
      </c>
      <c r="B101" s="68" t="s">
        <v>69</v>
      </c>
      <c r="C101" s="83" t="s">
        <v>409</v>
      </c>
      <c r="D101" s="68" t="s">
        <v>29</v>
      </c>
      <c r="E101" s="70">
        <v>120</v>
      </c>
      <c r="F101" s="68"/>
      <c r="G101" s="70">
        <v>24</v>
      </c>
      <c r="H101" s="70">
        <v>26</v>
      </c>
      <c r="I101" s="71">
        <f t="shared" si="1"/>
        <v>50</v>
      </c>
      <c r="J101" s="84">
        <v>8761804263</v>
      </c>
      <c r="K101" s="66" t="s">
        <v>121</v>
      </c>
      <c r="L101" s="66" t="s">
        <v>122</v>
      </c>
      <c r="M101" s="66">
        <v>9435006621</v>
      </c>
      <c r="N101" s="90" t="s">
        <v>410</v>
      </c>
      <c r="O101" s="79">
        <v>8811953400</v>
      </c>
      <c r="P101" s="80">
        <v>43614</v>
      </c>
      <c r="Q101" s="68" t="s">
        <v>79</v>
      </c>
      <c r="R101" s="54"/>
      <c r="S101" s="54"/>
      <c r="T101" s="18"/>
    </row>
    <row r="102" spans="1:20">
      <c r="A102" s="4">
        <v>98</v>
      </c>
      <c r="B102" s="68" t="s">
        <v>69</v>
      </c>
      <c r="C102" s="82" t="s">
        <v>411</v>
      </c>
      <c r="D102" s="68" t="s">
        <v>27</v>
      </c>
      <c r="E102" s="82">
        <v>18110204701</v>
      </c>
      <c r="F102" s="68" t="s">
        <v>75</v>
      </c>
      <c r="G102" s="70">
        <v>89</v>
      </c>
      <c r="H102" s="70">
        <v>64</v>
      </c>
      <c r="I102" s="71">
        <f t="shared" si="1"/>
        <v>153</v>
      </c>
      <c r="J102" s="66">
        <v>9854740020</v>
      </c>
      <c r="K102" s="66" t="s">
        <v>121</v>
      </c>
      <c r="L102" s="66" t="s">
        <v>122</v>
      </c>
      <c r="M102" s="66">
        <v>9435006621</v>
      </c>
      <c r="N102" s="90" t="s">
        <v>410</v>
      </c>
      <c r="O102" s="79">
        <v>8811953400</v>
      </c>
      <c r="P102" s="80">
        <v>43614</v>
      </c>
      <c r="Q102" s="68" t="s">
        <v>79</v>
      </c>
      <c r="R102" s="18"/>
      <c r="S102" s="18"/>
      <c r="T102" s="18"/>
    </row>
    <row r="103" spans="1:20">
      <c r="A103" s="4">
        <v>99</v>
      </c>
      <c r="B103" s="68" t="s">
        <v>68</v>
      </c>
      <c r="C103" s="69" t="s">
        <v>412</v>
      </c>
      <c r="D103" s="68" t="s">
        <v>29</v>
      </c>
      <c r="E103" s="70">
        <v>329</v>
      </c>
      <c r="F103" s="68"/>
      <c r="G103" s="70">
        <v>22</v>
      </c>
      <c r="H103" s="70">
        <v>23</v>
      </c>
      <c r="I103" s="71">
        <f t="shared" si="1"/>
        <v>45</v>
      </c>
      <c r="J103" s="72">
        <v>8486973096</v>
      </c>
      <c r="K103" s="66" t="s">
        <v>208</v>
      </c>
      <c r="L103" s="66" t="s">
        <v>413</v>
      </c>
      <c r="M103" s="66"/>
      <c r="N103" s="76" t="s">
        <v>414</v>
      </c>
      <c r="O103" s="79">
        <v>9678623538</v>
      </c>
      <c r="P103" s="80">
        <v>43615</v>
      </c>
      <c r="Q103" s="68" t="s">
        <v>82</v>
      </c>
      <c r="R103" s="18"/>
      <c r="S103" s="18"/>
      <c r="T103" s="18"/>
    </row>
    <row r="104" spans="1:20">
      <c r="A104" s="4">
        <v>100</v>
      </c>
      <c r="B104" s="68" t="s">
        <v>68</v>
      </c>
      <c r="C104" s="82" t="s">
        <v>415</v>
      </c>
      <c r="D104" s="68" t="s">
        <v>27</v>
      </c>
      <c r="E104" s="82">
        <v>18110223701</v>
      </c>
      <c r="F104" s="68" t="s">
        <v>74</v>
      </c>
      <c r="G104" s="70">
        <v>108</v>
      </c>
      <c r="H104" s="70">
        <v>100</v>
      </c>
      <c r="I104" s="71">
        <f t="shared" si="1"/>
        <v>208</v>
      </c>
      <c r="J104" s="66">
        <v>9707042314</v>
      </c>
      <c r="K104" s="66" t="s">
        <v>208</v>
      </c>
      <c r="L104" s="66" t="s">
        <v>413</v>
      </c>
      <c r="M104" s="66"/>
      <c r="N104" s="76" t="s">
        <v>414</v>
      </c>
      <c r="O104" s="79">
        <v>9678623538</v>
      </c>
      <c r="P104" s="80">
        <v>43615</v>
      </c>
      <c r="Q104" s="68" t="s">
        <v>82</v>
      </c>
      <c r="R104" s="18"/>
      <c r="S104" s="18"/>
      <c r="T104" s="18"/>
    </row>
    <row r="105" spans="1:20">
      <c r="A105" s="4">
        <v>101</v>
      </c>
      <c r="B105" s="68" t="s">
        <v>69</v>
      </c>
      <c r="C105" s="83" t="s">
        <v>416</v>
      </c>
      <c r="D105" s="68" t="s">
        <v>29</v>
      </c>
      <c r="E105" s="70">
        <v>265</v>
      </c>
      <c r="F105" s="68"/>
      <c r="G105" s="70">
        <v>26</v>
      </c>
      <c r="H105" s="70">
        <v>27</v>
      </c>
      <c r="I105" s="71">
        <f t="shared" si="1"/>
        <v>53</v>
      </c>
      <c r="J105" s="84">
        <v>7399591372</v>
      </c>
      <c r="K105" s="104" t="s">
        <v>417</v>
      </c>
      <c r="L105" s="104" t="s">
        <v>418</v>
      </c>
      <c r="M105" s="104">
        <v>9706078412</v>
      </c>
      <c r="N105" s="77" t="s">
        <v>419</v>
      </c>
      <c r="O105" s="89">
        <v>9577438906</v>
      </c>
      <c r="P105" s="80">
        <v>43615</v>
      </c>
      <c r="Q105" s="68" t="s">
        <v>82</v>
      </c>
      <c r="R105" s="18"/>
      <c r="S105" s="18"/>
      <c r="T105" s="18"/>
    </row>
    <row r="106" spans="1:20">
      <c r="A106" s="4">
        <v>102</v>
      </c>
      <c r="B106" s="68" t="s">
        <v>69</v>
      </c>
      <c r="C106" s="82" t="s">
        <v>420</v>
      </c>
      <c r="D106" s="68" t="s">
        <v>27</v>
      </c>
      <c r="E106" s="82">
        <v>18110213402</v>
      </c>
      <c r="F106" s="68" t="s">
        <v>74</v>
      </c>
      <c r="G106" s="70">
        <v>71</v>
      </c>
      <c r="H106" s="70">
        <v>53</v>
      </c>
      <c r="I106" s="71">
        <f t="shared" si="1"/>
        <v>124</v>
      </c>
      <c r="J106" s="66">
        <v>9854052292</v>
      </c>
      <c r="K106" s="104" t="s">
        <v>417</v>
      </c>
      <c r="L106" s="104" t="s">
        <v>418</v>
      </c>
      <c r="M106" s="104">
        <v>9706078412</v>
      </c>
      <c r="N106" s="77" t="s">
        <v>419</v>
      </c>
      <c r="O106" s="89">
        <v>9577438906</v>
      </c>
      <c r="P106" s="80">
        <v>43615</v>
      </c>
      <c r="Q106" s="68" t="s">
        <v>82</v>
      </c>
      <c r="R106" s="18"/>
      <c r="S106" s="18"/>
      <c r="T106" s="18"/>
    </row>
    <row r="107" spans="1:20" ht="31.5">
      <c r="A107" s="4">
        <v>103</v>
      </c>
      <c r="B107" s="68" t="s">
        <v>68</v>
      </c>
      <c r="C107" s="69" t="s">
        <v>421</v>
      </c>
      <c r="D107" s="68" t="s">
        <v>29</v>
      </c>
      <c r="E107" s="70">
        <v>184</v>
      </c>
      <c r="F107" s="68"/>
      <c r="G107" s="70">
        <v>50</v>
      </c>
      <c r="H107" s="70">
        <v>54</v>
      </c>
      <c r="I107" s="71">
        <f t="shared" si="1"/>
        <v>104</v>
      </c>
      <c r="J107" s="72">
        <v>9678323718</v>
      </c>
      <c r="K107" s="73" t="s">
        <v>398</v>
      </c>
      <c r="L107" s="74" t="s">
        <v>399</v>
      </c>
      <c r="M107" s="73">
        <v>9401278859</v>
      </c>
      <c r="N107" s="76" t="s">
        <v>422</v>
      </c>
      <c r="O107" s="103"/>
      <c r="P107" s="80">
        <v>43616</v>
      </c>
      <c r="Q107" s="68" t="s">
        <v>80</v>
      </c>
      <c r="R107" s="18"/>
      <c r="S107" s="18"/>
      <c r="T107" s="18"/>
    </row>
    <row r="108" spans="1:20" ht="31.5">
      <c r="A108" s="4">
        <v>104</v>
      </c>
      <c r="B108" s="68" t="s">
        <v>68</v>
      </c>
      <c r="C108" s="69" t="s">
        <v>423</v>
      </c>
      <c r="D108" s="68" t="s">
        <v>29</v>
      </c>
      <c r="E108" s="70">
        <v>185</v>
      </c>
      <c r="F108" s="68"/>
      <c r="G108" s="70">
        <v>36</v>
      </c>
      <c r="H108" s="70">
        <v>32</v>
      </c>
      <c r="I108" s="71">
        <f t="shared" si="1"/>
        <v>68</v>
      </c>
      <c r="J108" s="72">
        <v>9859541459</v>
      </c>
      <c r="K108" s="73" t="s">
        <v>398</v>
      </c>
      <c r="L108" s="74" t="s">
        <v>399</v>
      </c>
      <c r="M108" s="73">
        <v>9401278859</v>
      </c>
      <c r="N108" s="76" t="s">
        <v>422</v>
      </c>
      <c r="O108" s="103"/>
      <c r="P108" s="80">
        <v>43616</v>
      </c>
      <c r="Q108" s="68" t="s">
        <v>80</v>
      </c>
      <c r="R108" s="18"/>
      <c r="S108" s="18"/>
      <c r="T108" s="18"/>
    </row>
    <row r="109" spans="1:20">
      <c r="A109" s="4">
        <v>105</v>
      </c>
      <c r="B109" s="68" t="s">
        <v>69</v>
      </c>
      <c r="C109" s="83" t="s">
        <v>424</v>
      </c>
      <c r="D109" s="68" t="s">
        <v>29</v>
      </c>
      <c r="E109" s="70">
        <v>241</v>
      </c>
      <c r="F109" s="68"/>
      <c r="G109" s="70">
        <v>50</v>
      </c>
      <c r="H109" s="70">
        <v>45</v>
      </c>
      <c r="I109" s="71">
        <f t="shared" si="1"/>
        <v>95</v>
      </c>
      <c r="J109" s="84">
        <v>8011565529</v>
      </c>
      <c r="K109" s="73" t="s">
        <v>155</v>
      </c>
      <c r="L109" s="74" t="s">
        <v>156</v>
      </c>
      <c r="M109" s="73">
        <v>9435278253</v>
      </c>
      <c r="N109" s="75" t="s">
        <v>275</v>
      </c>
      <c r="O109" s="68"/>
      <c r="P109" s="80">
        <v>43616</v>
      </c>
      <c r="Q109" s="68" t="s">
        <v>80</v>
      </c>
      <c r="R109" s="18"/>
      <c r="S109" s="18"/>
      <c r="T109" s="18"/>
    </row>
    <row r="110" spans="1:20">
      <c r="A110" s="4">
        <v>106</v>
      </c>
      <c r="B110" s="68" t="s">
        <v>69</v>
      </c>
      <c r="C110" s="83" t="s">
        <v>425</v>
      </c>
      <c r="D110" s="68" t="s">
        <v>29</v>
      </c>
      <c r="E110" s="70">
        <v>244</v>
      </c>
      <c r="F110" s="68"/>
      <c r="G110" s="70">
        <v>36</v>
      </c>
      <c r="H110" s="70">
        <v>38</v>
      </c>
      <c r="I110" s="71">
        <f t="shared" si="1"/>
        <v>74</v>
      </c>
      <c r="J110" s="84">
        <v>9707444713</v>
      </c>
      <c r="K110" s="73" t="s">
        <v>155</v>
      </c>
      <c r="L110" s="74" t="s">
        <v>156</v>
      </c>
      <c r="M110" s="73">
        <v>9435278253</v>
      </c>
      <c r="N110" s="75" t="s">
        <v>275</v>
      </c>
      <c r="O110" s="68"/>
      <c r="P110" s="80">
        <v>43616</v>
      </c>
      <c r="Q110" s="68" t="s">
        <v>80</v>
      </c>
      <c r="R110" s="18"/>
      <c r="S110" s="18"/>
      <c r="T110" s="18"/>
    </row>
    <row r="111" spans="1:20">
      <c r="A111" s="4">
        <v>107</v>
      </c>
      <c r="B111" s="71"/>
      <c r="C111" s="68"/>
      <c r="D111" s="68"/>
      <c r="E111" s="70"/>
      <c r="F111" s="68"/>
      <c r="G111" s="70"/>
      <c r="H111" s="70"/>
      <c r="I111" s="71">
        <f t="shared" si="1"/>
        <v>0</v>
      </c>
      <c r="J111" s="68"/>
      <c r="K111" s="68"/>
      <c r="L111" s="68"/>
      <c r="M111" s="68"/>
      <c r="N111" s="68"/>
      <c r="O111" s="68"/>
      <c r="P111" s="80">
        <v>43617</v>
      </c>
      <c r="Q111" s="68" t="s">
        <v>76</v>
      </c>
      <c r="R111" s="18"/>
      <c r="S111" s="18"/>
      <c r="T111" s="18"/>
    </row>
    <row r="112" spans="1:20">
      <c r="A112" s="4">
        <v>108</v>
      </c>
      <c r="B112" s="71"/>
      <c r="C112" s="68"/>
      <c r="D112" s="68"/>
      <c r="E112" s="70"/>
      <c r="F112" s="68"/>
      <c r="G112" s="70"/>
      <c r="H112" s="70"/>
      <c r="I112" s="71"/>
      <c r="J112" s="68"/>
      <c r="K112" s="68"/>
      <c r="L112" s="68"/>
      <c r="M112" s="68"/>
      <c r="N112" s="68"/>
      <c r="O112" s="68"/>
      <c r="P112" s="105"/>
      <c r="Q112" s="68"/>
      <c r="R112" s="18"/>
      <c r="S112" s="18"/>
      <c r="T112" s="18"/>
    </row>
    <row r="113" spans="1:20">
      <c r="A113" s="4">
        <v>109</v>
      </c>
      <c r="B113" s="71"/>
      <c r="C113" s="68"/>
      <c r="D113" s="68"/>
      <c r="E113" s="70"/>
      <c r="F113" s="68"/>
      <c r="G113" s="70"/>
      <c r="H113" s="70"/>
      <c r="I113" s="71"/>
      <c r="J113" s="68"/>
      <c r="K113" s="68"/>
      <c r="L113" s="68"/>
      <c r="M113" s="68"/>
      <c r="N113" s="68"/>
      <c r="O113" s="68"/>
      <c r="P113" s="80"/>
      <c r="Q113" s="68"/>
      <c r="R113" s="18"/>
      <c r="S113" s="18"/>
      <c r="T113" s="18"/>
    </row>
    <row r="114" spans="1:20">
      <c r="A114" s="4">
        <v>110</v>
      </c>
      <c r="B114" s="71"/>
      <c r="C114" s="68"/>
      <c r="D114" s="68"/>
      <c r="E114" s="70"/>
      <c r="F114" s="68"/>
      <c r="G114" s="70"/>
      <c r="H114" s="70"/>
      <c r="I114" s="71"/>
      <c r="J114" s="68"/>
      <c r="K114" s="68"/>
      <c r="L114" s="68"/>
      <c r="M114" s="68"/>
      <c r="N114" s="68"/>
      <c r="O114" s="68"/>
      <c r="P114" s="80"/>
      <c r="Q114" s="68"/>
      <c r="R114" s="18"/>
      <c r="S114" s="18"/>
      <c r="T114" s="18"/>
    </row>
    <row r="115" spans="1:20">
      <c r="A115" s="4">
        <v>111</v>
      </c>
      <c r="B115" s="71"/>
      <c r="C115" s="68"/>
      <c r="D115" s="68"/>
      <c r="E115" s="70"/>
      <c r="F115" s="68"/>
      <c r="G115" s="70"/>
      <c r="H115" s="70"/>
      <c r="I115" s="71">
        <f t="shared" ref="I115:I134" si="2">+G115+H115</f>
        <v>0</v>
      </c>
      <c r="J115" s="68"/>
      <c r="K115" s="68"/>
      <c r="L115" s="68"/>
      <c r="M115" s="68"/>
      <c r="N115" s="68"/>
      <c r="O115" s="68"/>
      <c r="P115" s="80"/>
      <c r="Q115" s="68"/>
      <c r="R115" s="18"/>
      <c r="S115" s="18"/>
      <c r="T115" s="18"/>
    </row>
    <row r="116" spans="1:20">
      <c r="A116" s="4">
        <v>112</v>
      </c>
      <c r="B116" s="71"/>
      <c r="C116" s="68"/>
      <c r="D116" s="68"/>
      <c r="E116" s="70"/>
      <c r="F116" s="68"/>
      <c r="G116" s="70"/>
      <c r="H116" s="70"/>
      <c r="I116" s="71">
        <f t="shared" si="2"/>
        <v>0</v>
      </c>
      <c r="J116" s="68"/>
      <c r="K116" s="68"/>
      <c r="L116" s="68"/>
      <c r="M116" s="68"/>
      <c r="N116" s="68"/>
      <c r="O116" s="68"/>
      <c r="P116" s="80"/>
      <c r="Q116" s="68"/>
      <c r="R116" s="18"/>
      <c r="S116" s="18"/>
      <c r="T116" s="18"/>
    </row>
    <row r="117" spans="1:20">
      <c r="A117" s="4">
        <v>113</v>
      </c>
      <c r="B117" s="71"/>
      <c r="C117" s="68"/>
      <c r="D117" s="68"/>
      <c r="E117" s="70"/>
      <c r="F117" s="68"/>
      <c r="G117" s="70"/>
      <c r="H117" s="70"/>
      <c r="I117" s="71">
        <f t="shared" si="2"/>
        <v>0</v>
      </c>
      <c r="J117" s="68"/>
      <c r="K117" s="68"/>
      <c r="L117" s="68"/>
      <c r="M117" s="68"/>
      <c r="N117" s="68"/>
      <c r="O117" s="68"/>
      <c r="P117" s="80"/>
      <c r="Q117" s="68"/>
      <c r="R117" s="18"/>
      <c r="S117" s="18"/>
      <c r="T117" s="18"/>
    </row>
    <row r="118" spans="1:20">
      <c r="A118" s="4">
        <v>114</v>
      </c>
      <c r="B118" s="71"/>
      <c r="C118" s="68"/>
      <c r="D118" s="68"/>
      <c r="E118" s="70"/>
      <c r="F118" s="68"/>
      <c r="G118" s="70"/>
      <c r="H118" s="70"/>
      <c r="I118" s="71">
        <f t="shared" si="2"/>
        <v>0</v>
      </c>
      <c r="J118" s="68"/>
      <c r="K118" s="68"/>
      <c r="L118" s="68"/>
      <c r="M118" s="68"/>
      <c r="N118" s="68"/>
      <c r="O118" s="68"/>
      <c r="P118" s="80"/>
      <c r="Q118" s="68"/>
      <c r="R118" s="18"/>
      <c r="S118" s="18"/>
      <c r="T118" s="18"/>
    </row>
    <row r="119" spans="1:20">
      <c r="A119" s="4">
        <v>115</v>
      </c>
      <c r="B119" s="71"/>
      <c r="C119" s="68"/>
      <c r="D119" s="68"/>
      <c r="E119" s="70"/>
      <c r="F119" s="68"/>
      <c r="G119" s="70"/>
      <c r="H119" s="70"/>
      <c r="I119" s="71">
        <f t="shared" si="2"/>
        <v>0</v>
      </c>
      <c r="J119" s="68"/>
      <c r="K119" s="68"/>
      <c r="L119" s="68"/>
      <c r="M119" s="68"/>
      <c r="N119" s="68"/>
      <c r="O119" s="68"/>
      <c r="P119" s="80"/>
      <c r="Q119" s="68"/>
      <c r="R119" s="18"/>
      <c r="S119" s="18"/>
      <c r="T119" s="18"/>
    </row>
    <row r="120" spans="1:20">
      <c r="A120" s="4">
        <v>116</v>
      </c>
      <c r="B120" s="71"/>
      <c r="C120" s="68"/>
      <c r="D120" s="68"/>
      <c r="E120" s="70"/>
      <c r="F120" s="68"/>
      <c r="G120" s="70"/>
      <c r="H120" s="70"/>
      <c r="I120" s="71">
        <f t="shared" si="2"/>
        <v>0</v>
      </c>
      <c r="J120" s="68"/>
      <c r="K120" s="68"/>
      <c r="L120" s="68"/>
      <c r="M120" s="68"/>
      <c r="N120" s="68"/>
      <c r="O120" s="68"/>
      <c r="P120" s="80"/>
      <c r="Q120" s="68"/>
      <c r="R120" s="18"/>
      <c r="S120" s="18"/>
      <c r="T120" s="18"/>
    </row>
    <row r="121" spans="1:20">
      <c r="A121" s="4">
        <v>117</v>
      </c>
      <c r="B121" s="71"/>
      <c r="C121" s="68"/>
      <c r="D121" s="68"/>
      <c r="E121" s="70"/>
      <c r="F121" s="68"/>
      <c r="G121" s="70"/>
      <c r="H121" s="70"/>
      <c r="I121" s="71">
        <f t="shared" si="2"/>
        <v>0</v>
      </c>
      <c r="J121" s="68"/>
      <c r="K121" s="68"/>
      <c r="L121" s="68"/>
      <c r="M121" s="68"/>
      <c r="N121" s="68"/>
      <c r="O121" s="68"/>
      <c r="P121" s="80"/>
      <c r="Q121" s="68"/>
      <c r="R121" s="18"/>
      <c r="S121" s="18"/>
      <c r="T121" s="18"/>
    </row>
    <row r="122" spans="1:20">
      <c r="A122" s="4">
        <v>118</v>
      </c>
      <c r="B122" s="71"/>
      <c r="C122" s="68"/>
      <c r="D122" s="68"/>
      <c r="E122" s="70"/>
      <c r="F122" s="68"/>
      <c r="G122" s="70"/>
      <c r="H122" s="70"/>
      <c r="I122" s="71">
        <f t="shared" si="2"/>
        <v>0</v>
      </c>
      <c r="J122" s="68"/>
      <c r="K122" s="68"/>
      <c r="L122" s="68"/>
      <c r="M122" s="68"/>
      <c r="N122" s="68"/>
      <c r="O122" s="68"/>
      <c r="P122" s="80"/>
      <c r="Q122" s="68"/>
      <c r="R122" s="18"/>
      <c r="S122" s="18"/>
      <c r="T122" s="18"/>
    </row>
    <row r="123" spans="1:20">
      <c r="A123" s="4">
        <v>119</v>
      </c>
      <c r="B123" s="71"/>
      <c r="C123" s="68"/>
      <c r="D123" s="68"/>
      <c r="E123" s="70"/>
      <c r="F123" s="68"/>
      <c r="G123" s="70"/>
      <c r="H123" s="70"/>
      <c r="I123" s="71">
        <f t="shared" si="2"/>
        <v>0</v>
      </c>
      <c r="J123" s="68"/>
      <c r="K123" s="68"/>
      <c r="L123" s="68"/>
      <c r="M123" s="68"/>
      <c r="N123" s="68"/>
      <c r="O123" s="68"/>
      <c r="P123" s="80"/>
      <c r="Q123" s="68"/>
      <c r="R123" s="18"/>
      <c r="S123" s="18"/>
      <c r="T123" s="18"/>
    </row>
    <row r="124" spans="1:20">
      <c r="A124" s="4">
        <v>120</v>
      </c>
      <c r="B124" s="71"/>
      <c r="C124" s="68"/>
      <c r="D124" s="68"/>
      <c r="E124" s="70"/>
      <c r="F124" s="68"/>
      <c r="G124" s="70"/>
      <c r="H124" s="70"/>
      <c r="I124" s="71">
        <f t="shared" si="2"/>
        <v>0</v>
      </c>
      <c r="J124" s="68"/>
      <c r="K124" s="68"/>
      <c r="L124" s="68"/>
      <c r="M124" s="68"/>
      <c r="N124" s="68"/>
      <c r="O124" s="68"/>
      <c r="P124" s="80"/>
      <c r="Q124" s="68"/>
      <c r="R124" s="18"/>
      <c r="S124" s="18"/>
      <c r="T124" s="18"/>
    </row>
    <row r="125" spans="1:20">
      <c r="A125" s="4">
        <v>121</v>
      </c>
      <c r="B125" s="71"/>
      <c r="C125" s="68"/>
      <c r="D125" s="68"/>
      <c r="E125" s="70"/>
      <c r="F125" s="68"/>
      <c r="G125" s="70"/>
      <c r="H125" s="70"/>
      <c r="I125" s="71">
        <f t="shared" si="2"/>
        <v>0</v>
      </c>
      <c r="J125" s="68"/>
      <c r="K125" s="68"/>
      <c r="L125" s="68"/>
      <c r="M125" s="68"/>
      <c r="N125" s="68"/>
      <c r="O125" s="68"/>
      <c r="P125" s="80"/>
      <c r="Q125" s="68"/>
      <c r="R125" s="18"/>
      <c r="S125" s="18"/>
      <c r="T125" s="18"/>
    </row>
    <row r="126" spans="1:20">
      <c r="A126" s="4">
        <v>122</v>
      </c>
      <c r="B126" s="71"/>
      <c r="C126" s="68"/>
      <c r="D126" s="68"/>
      <c r="E126" s="70"/>
      <c r="F126" s="68"/>
      <c r="G126" s="70"/>
      <c r="H126" s="70"/>
      <c r="I126" s="71">
        <f t="shared" si="2"/>
        <v>0</v>
      </c>
      <c r="J126" s="68"/>
      <c r="K126" s="68"/>
      <c r="L126" s="68"/>
      <c r="M126" s="68"/>
      <c r="N126" s="68"/>
      <c r="O126" s="68"/>
      <c r="P126" s="80"/>
      <c r="Q126" s="68"/>
      <c r="R126" s="18"/>
      <c r="S126" s="18"/>
      <c r="T126" s="18"/>
    </row>
    <row r="127" spans="1:20">
      <c r="A127" s="4">
        <v>123</v>
      </c>
      <c r="B127" s="71"/>
      <c r="C127" s="68"/>
      <c r="D127" s="68"/>
      <c r="E127" s="70"/>
      <c r="F127" s="68"/>
      <c r="G127" s="70"/>
      <c r="H127" s="70"/>
      <c r="I127" s="71">
        <f t="shared" si="2"/>
        <v>0</v>
      </c>
      <c r="J127" s="68"/>
      <c r="K127" s="68"/>
      <c r="L127" s="68"/>
      <c r="M127" s="68"/>
      <c r="N127" s="68"/>
      <c r="O127" s="68"/>
      <c r="P127" s="80"/>
      <c r="Q127" s="68"/>
      <c r="R127" s="18"/>
      <c r="S127" s="18"/>
      <c r="T127" s="18"/>
    </row>
    <row r="128" spans="1:20">
      <c r="A128" s="4">
        <v>124</v>
      </c>
      <c r="B128" s="71"/>
      <c r="C128" s="68"/>
      <c r="D128" s="68"/>
      <c r="E128" s="70"/>
      <c r="F128" s="68"/>
      <c r="G128" s="70"/>
      <c r="H128" s="70"/>
      <c r="I128" s="71">
        <f t="shared" si="2"/>
        <v>0</v>
      </c>
      <c r="J128" s="68"/>
      <c r="K128" s="68"/>
      <c r="L128" s="68"/>
      <c r="M128" s="68"/>
      <c r="N128" s="68"/>
      <c r="O128" s="68"/>
      <c r="P128" s="80"/>
      <c r="Q128" s="68"/>
      <c r="R128" s="18"/>
      <c r="S128" s="18"/>
      <c r="T128" s="18"/>
    </row>
    <row r="129" spans="1:20">
      <c r="A129" s="4">
        <v>125</v>
      </c>
      <c r="B129" s="71"/>
      <c r="C129" s="68"/>
      <c r="D129" s="68"/>
      <c r="E129" s="70"/>
      <c r="F129" s="68"/>
      <c r="G129" s="70"/>
      <c r="H129" s="70"/>
      <c r="I129" s="71">
        <f t="shared" si="2"/>
        <v>0</v>
      </c>
      <c r="J129" s="68"/>
      <c r="K129" s="68"/>
      <c r="L129" s="68"/>
      <c r="M129" s="68"/>
      <c r="N129" s="68"/>
      <c r="O129" s="68"/>
      <c r="P129" s="80"/>
      <c r="Q129" s="68"/>
      <c r="R129" s="18"/>
      <c r="S129" s="18"/>
      <c r="T129" s="18"/>
    </row>
    <row r="130" spans="1:20">
      <c r="A130" s="4">
        <v>126</v>
      </c>
      <c r="B130" s="71"/>
      <c r="C130" s="68"/>
      <c r="D130" s="68"/>
      <c r="E130" s="70"/>
      <c r="F130" s="68"/>
      <c r="G130" s="70"/>
      <c r="H130" s="70"/>
      <c r="I130" s="71">
        <f t="shared" si="2"/>
        <v>0</v>
      </c>
      <c r="J130" s="68"/>
      <c r="K130" s="68"/>
      <c r="L130" s="68"/>
      <c r="M130" s="68"/>
      <c r="N130" s="68"/>
      <c r="O130" s="68"/>
      <c r="P130" s="80"/>
      <c r="Q130" s="68"/>
      <c r="R130" s="18"/>
      <c r="S130" s="18"/>
      <c r="T130" s="18"/>
    </row>
    <row r="131" spans="1:20">
      <c r="A131" s="4">
        <v>127</v>
      </c>
      <c r="B131" s="71"/>
      <c r="C131" s="68"/>
      <c r="D131" s="68"/>
      <c r="E131" s="70"/>
      <c r="F131" s="68"/>
      <c r="G131" s="70"/>
      <c r="H131" s="70"/>
      <c r="I131" s="71">
        <f t="shared" si="2"/>
        <v>0</v>
      </c>
      <c r="J131" s="68"/>
      <c r="K131" s="68"/>
      <c r="L131" s="68"/>
      <c r="M131" s="68"/>
      <c r="N131" s="68"/>
      <c r="O131" s="68"/>
      <c r="P131" s="80"/>
      <c r="Q131" s="68"/>
      <c r="R131" s="18"/>
      <c r="S131" s="18"/>
      <c r="T131" s="18"/>
    </row>
    <row r="132" spans="1:20">
      <c r="A132" s="4">
        <v>128</v>
      </c>
      <c r="B132" s="71"/>
      <c r="C132" s="68"/>
      <c r="D132" s="68"/>
      <c r="E132" s="70"/>
      <c r="F132" s="68"/>
      <c r="G132" s="70"/>
      <c r="H132" s="70"/>
      <c r="I132" s="71">
        <f t="shared" si="2"/>
        <v>0</v>
      </c>
      <c r="J132" s="68"/>
      <c r="K132" s="68"/>
      <c r="L132" s="68"/>
      <c r="M132" s="68"/>
      <c r="N132" s="68"/>
      <c r="O132" s="68"/>
      <c r="P132" s="80"/>
      <c r="Q132" s="68"/>
      <c r="R132" s="18"/>
      <c r="S132" s="18"/>
      <c r="T132" s="18"/>
    </row>
    <row r="133" spans="1:20">
      <c r="A133" s="4">
        <v>129</v>
      </c>
      <c r="B133" s="71"/>
      <c r="C133" s="68"/>
      <c r="D133" s="68"/>
      <c r="E133" s="70"/>
      <c r="F133" s="68"/>
      <c r="G133" s="70"/>
      <c r="H133" s="70"/>
      <c r="I133" s="71">
        <f t="shared" si="2"/>
        <v>0</v>
      </c>
      <c r="J133" s="68"/>
      <c r="K133" s="68"/>
      <c r="L133" s="68"/>
      <c r="M133" s="68"/>
      <c r="N133" s="68"/>
      <c r="O133" s="68"/>
      <c r="P133" s="80"/>
      <c r="Q133" s="68"/>
      <c r="R133" s="18"/>
      <c r="S133" s="18"/>
      <c r="T133" s="18"/>
    </row>
    <row r="134" spans="1:20">
      <c r="A134" s="4">
        <v>130</v>
      </c>
      <c r="B134" s="71"/>
      <c r="C134" s="68"/>
      <c r="D134" s="68"/>
      <c r="E134" s="70"/>
      <c r="F134" s="68"/>
      <c r="G134" s="70"/>
      <c r="H134" s="70"/>
      <c r="I134" s="71">
        <f t="shared" si="2"/>
        <v>0</v>
      </c>
      <c r="J134" s="68"/>
      <c r="K134" s="68"/>
      <c r="L134" s="68"/>
      <c r="M134" s="68"/>
      <c r="N134" s="68"/>
      <c r="O134" s="68"/>
      <c r="P134" s="80"/>
      <c r="Q134" s="68"/>
      <c r="R134" s="18"/>
      <c r="S134" s="18"/>
      <c r="T134" s="18"/>
    </row>
    <row r="135" spans="1:20">
      <c r="A135" s="4">
        <v>131</v>
      </c>
      <c r="B135" s="71"/>
      <c r="C135" s="68"/>
      <c r="D135" s="68"/>
      <c r="E135" s="70"/>
      <c r="F135" s="68"/>
      <c r="G135" s="70"/>
      <c r="H135" s="70"/>
      <c r="I135" s="71">
        <f t="shared" ref="I135:I164" si="3">+G135+H135</f>
        <v>0</v>
      </c>
      <c r="J135" s="68"/>
      <c r="K135" s="68"/>
      <c r="L135" s="68"/>
      <c r="M135" s="68"/>
      <c r="N135" s="68"/>
      <c r="O135" s="68"/>
      <c r="P135" s="80"/>
      <c r="Q135" s="68"/>
      <c r="R135" s="18"/>
      <c r="S135" s="18"/>
      <c r="T135" s="18"/>
    </row>
    <row r="136" spans="1:20">
      <c r="A136" s="4">
        <v>132</v>
      </c>
      <c r="B136" s="71"/>
      <c r="C136" s="68"/>
      <c r="D136" s="68"/>
      <c r="E136" s="70"/>
      <c r="F136" s="68"/>
      <c r="G136" s="70"/>
      <c r="H136" s="70"/>
      <c r="I136" s="71">
        <f t="shared" si="3"/>
        <v>0</v>
      </c>
      <c r="J136" s="68"/>
      <c r="K136" s="68"/>
      <c r="L136" s="68"/>
      <c r="M136" s="68"/>
      <c r="N136" s="68"/>
      <c r="O136" s="68"/>
      <c r="P136" s="80"/>
      <c r="Q136" s="68"/>
      <c r="R136" s="18"/>
      <c r="S136" s="18"/>
      <c r="T136" s="18"/>
    </row>
    <row r="137" spans="1:20">
      <c r="A137" s="4">
        <v>133</v>
      </c>
      <c r="B137" s="71"/>
      <c r="C137" s="68"/>
      <c r="D137" s="68"/>
      <c r="E137" s="70"/>
      <c r="F137" s="68"/>
      <c r="G137" s="70"/>
      <c r="H137" s="70"/>
      <c r="I137" s="71">
        <f t="shared" si="3"/>
        <v>0</v>
      </c>
      <c r="J137" s="68"/>
      <c r="K137" s="68"/>
      <c r="L137" s="68"/>
      <c r="M137" s="68"/>
      <c r="N137" s="68"/>
      <c r="O137" s="68"/>
      <c r="P137" s="80"/>
      <c r="Q137" s="68"/>
      <c r="R137" s="18"/>
      <c r="S137" s="18"/>
      <c r="T137" s="18"/>
    </row>
    <row r="138" spans="1:20">
      <c r="A138" s="4">
        <v>134</v>
      </c>
      <c r="B138" s="71"/>
      <c r="C138" s="68"/>
      <c r="D138" s="68"/>
      <c r="E138" s="70"/>
      <c r="F138" s="68"/>
      <c r="G138" s="70"/>
      <c r="H138" s="70"/>
      <c r="I138" s="71">
        <f t="shared" si="3"/>
        <v>0</v>
      </c>
      <c r="J138" s="68"/>
      <c r="K138" s="68"/>
      <c r="L138" s="68"/>
      <c r="M138" s="68"/>
      <c r="N138" s="68"/>
      <c r="O138" s="68"/>
      <c r="P138" s="80"/>
      <c r="Q138" s="68"/>
      <c r="R138" s="18"/>
      <c r="S138" s="18"/>
      <c r="T138" s="18"/>
    </row>
    <row r="139" spans="1:20">
      <c r="A139" s="4">
        <v>135</v>
      </c>
      <c r="B139" s="71"/>
      <c r="C139" s="68"/>
      <c r="D139" s="68"/>
      <c r="E139" s="70"/>
      <c r="F139" s="68"/>
      <c r="G139" s="70"/>
      <c r="H139" s="70"/>
      <c r="I139" s="71">
        <f t="shared" si="3"/>
        <v>0</v>
      </c>
      <c r="J139" s="68"/>
      <c r="K139" s="68"/>
      <c r="L139" s="68"/>
      <c r="M139" s="68"/>
      <c r="N139" s="68"/>
      <c r="O139" s="68"/>
      <c r="P139" s="80"/>
      <c r="Q139" s="68"/>
      <c r="R139" s="18"/>
      <c r="S139" s="18"/>
      <c r="T139" s="18"/>
    </row>
    <row r="140" spans="1:20">
      <c r="A140" s="4">
        <v>136</v>
      </c>
      <c r="B140" s="71"/>
      <c r="C140" s="68"/>
      <c r="D140" s="68"/>
      <c r="E140" s="70"/>
      <c r="F140" s="68"/>
      <c r="G140" s="70"/>
      <c r="H140" s="70"/>
      <c r="I140" s="71">
        <f t="shared" si="3"/>
        <v>0</v>
      </c>
      <c r="J140" s="68"/>
      <c r="K140" s="68"/>
      <c r="L140" s="68"/>
      <c r="M140" s="68"/>
      <c r="N140" s="68"/>
      <c r="O140" s="68"/>
      <c r="P140" s="80"/>
      <c r="Q140" s="68"/>
      <c r="R140" s="18"/>
      <c r="S140" s="18"/>
      <c r="T140" s="18"/>
    </row>
    <row r="141" spans="1:20">
      <c r="A141" s="4">
        <v>137</v>
      </c>
      <c r="B141" s="71"/>
      <c r="C141" s="68"/>
      <c r="D141" s="68"/>
      <c r="E141" s="70"/>
      <c r="F141" s="68"/>
      <c r="G141" s="70"/>
      <c r="H141" s="70"/>
      <c r="I141" s="71">
        <f t="shared" si="3"/>
        <v>0</v>
      </c>
      <c r="J141" s="68"/>
      <c r="K141" s="68"/>
      <c r="L141" s="68"/>
      <c r="M141" s="68"/>
      <c r="N141" s="68"/>
      <c r="O141" s="68"/>
      <c r="P141" s="80"/>
      <c r="Q141" s="68"/>
      <c r="R141" s="18"/>
      <c r="S141" s="18"/>
      <c r="T141" s="18"/>
    </row>
    <row r="142" spans="1:20">
      <c r="A142" s="4">
        <v>138</v>
      </c>
      <c r="B142" s="71"/>
      <c r="C142" s="68"/>
      <c r="D142" s="68"/>
      <c r="E142" s="70"/>
      <c r="F142" s="68"/>
      <c r="G142" s="70"/>
      <c r="H142" s="70"/>
      <c r="I142" s="71">
        <f t="shared" si="3"/>
        <v>0</v>
      </c>
      <c r="J142" s="68"/>
      <c r="K142" s="68"/>
      <c r="L142" s="68"/>
      <c r="M142" s="68"/>
      <c r="N142" s="68"/>
      <c r="O142" s="68"/>
      <c r="P142" s="80"/>
      <c r="Q142" s="68"/>
      <c r="R142" s="18"/>
      <c r="S142" s="18"/>
      <c r="T142" s="18"/>
    </row>
    <row r="143" spans="1:20">
      <c r="A143" s="4">
        <v>139</v>
      </c>
      <c r="B143" s="71"/>
      <c r="C143" s="68"/>
      <c r="D143" s="68"/>
      <c r="E143" s="70"/>
      <c r="F143" s="68"/>
      <c r="G143" s="70"/>
      <c r="H143" s="70"/>
      <c r="I143" s="71">
        <f t="shared" si="3"/>
        <v>0</v>
      </c>
      <c r="J143" s="68"/>
      <c r="K143" s="68"/>
      <c r="L143" s="68"/>
      <c r="M143" s="68"/>
      <c r="N143" s="68"/>
      <c r="O143" s="68"/>
      <c r="P143" s="80"/>
      <c r="Q143" s="68"/>
      <c r="R143" s="18"/>
      <c r="S143" s="18"/>
      <c r="T143" s="18"/>
    </row>
    <row r="144" spans="1:20">
      <c r="A144" s="4">
        <v>140</v>
      </c>
      <c r="B144" s="71"/>
      <c r="C144" s="68"/>
      <c r="D144" s="68"/>
      <c r="E144" s="70"/>
      <c r="F144" s="68"/>
      <c r="G144" s="70"/>
      <c r="H144" s="70"/>
      <c r="I144" s="71">
        <f t="shared" si="3"/>
        <v>0</v>
      </c>
      <c r="J144" s="68"/>
      <c r="K144" s="68"/>
      <c r="L144" s="68"/>
      <c r="M144" s="68"/>
      <c r="N144" s="68"/>
      <c r="O144" s="68"/>
      <c r="P144" s="80"/>
      <c r="Q144" s="68"/>
      <c r="R144" s="18"/>
      <c r="S144" s="18"/>
      <c r="T144" s="18"/>
    </row>
    <row r="145" spans="1:20">
      <c r="A145" s="4">
        <v>141</v>
      </c>
      <c r="B145" s="71"/>
      <c r="C145" s="68"/>
      <c r="D145" s="68"/>
      <c r="E145" s="70"/>
      <c r="F145" s="68"/>
      <c r="G145" s="70"/>
      <c r="H145" s="70"/>
      <c r="I145" s="71">
        <f t="shared" si="3"/>
        <v>0</v>
      </c>
      <c r="J145" s="68"/>
      <c r="K145" s="68"/>
      <c r="L145" s="68"/>
      <c r="M145" s="68"/>
      <c r="N145" s="68"/>
      <c r="O145" s="68"/>
      <c r="P145" s="80"/>
      <c r="Q145" s="68"/>
      <c r="R145" s="18"/>
      <c r="S145" s="18"/>
      <c r="T145" s="18"/>
    </row>
    <row r="146" spans="1:20">
      <c r="A146" s="4">
        <v>142</v>
      </c>
      <c r="B146" s="71"/>
      <c r="C146" s="68"/>
      <c r="D146" s="68"/>
      <c r="E146" s="70"/>
      <c r="F146" s="68"/>
      <c r="G146" s="70"/>
      <c r="H146" s="70"/>
      <c r="I146" s="71">
        <f t="shared" si="3"/>
        <v>0</v>
      </c>
      <c r="J146" s="68"/>
      <c r="K146" s="68"/>
      <c r="L146" s="68"/>
      <c r="M146" s="68"/>
      <c r="N146" s="68"/>
      <c r="O146" s="68"/>
      <c r="P146" s="80"/>
      <c r="Q146" s="68"/>
      <c r="R146" s="18"/>
      <c r="S146" s="18"/>
      <c r="T146" s="18"/>
    </row>
    <row r="147" spans="1:20">
      <c r="A147" s="4">
        <v>143</v>
      </c>
      <c r="B147" s="71"/>
      <c r="C147" s="68"/>
      <c r="D147" s="68"/>
      <c r="E147" s="70"/>
      <c r="F147" s="68"/>
      <c r="G147" s="70"/>
      <c r="H147" s="70"/>
      <c r="I147" s="71">
        <f t="shared" si="3"/>
        <v>0</v>
      </c>
      <c r="J147" s="68"/>
      <c r="K147" s="68"/>
      <c r="L147" s="68"/>
      <c r="M147" s="68"/>
      <c r="N147" s="68"/>
      <c r="O147" s="68"/>
      <c r="P147" s="80"/>
      <c r="Q147" s="68"/>
      <c r="R147" s="18"/>
      <c r="S147" s="18"/>
      <c r="T147" s="18"/>
    </row>
    <row r="148" spans="1:20">
      <c r="A148" s="4">
        <v>144</v>
      </c>
      <c r="B148" s="71"/>
      <c r="C148" s="68"/>
      <c r="D148" s="68"/>
      <c r="E148" s="70"/>
      <c r="F148" s="68"/>
      <c r="G148" s="70"/>
      <c r="H148" s="70"/>
      <c r="I148" s="71">
        <f t="shared" si="3"/>
        <v>0</v>
      </c>
      <c r="J148" s="68"/>
      <c r="K148" s="68"/>
      <c r="L148" s="68"/>
      <c r="M148" s="68"/>
      <c r="N148" s="68"/>
      <c r="O148" s="68"/>
      <c r="P148" s="80"/>
      <c r="Q148" s="68"/>
      <c r="R148" s="18"/>
      <c r="S148" s="18"/>
      <c r="T148" s="18"/>
    </row>
    <row r="149" spans="1:20">
      <c r="A149" s="4">
        <v>145</v>
      </c>
      <c r="B149" s="71"/>
      <c r="C149" s="68"/>
      <c r="D149" s="68"/>
      <c r="E149" s="70"/>
      <c r="F149" s="68"/>
      <c r="G149" s="70"/>
      <c r="H149" s="70"/>
      <c r="I149" s="71">
        <f t="shared" si="3"/>
        <v>0</v>
      </c>
      <c r="J149" s="68"/>
      <c r="K149" s="68"/>
      <c r="L149" s="68"/>
      <c r="M149" s="68"/>
      <c r="N149" s="68"/>
      <c r="O149" s="68"/>
      <c r="P149" s="80"/>
      <c r="Q149" s="68"/>
      <c r="R149" s="18"/>
      <c r="S149" s="18"/>
      <c r="T149" s="18"/>
    </row>
    <row r="150" spans="1:20">
      <c r="A150" s="4">
        <v>146</v>
      </c>
      <c r="B150" s="71"/>
      <c r="C150" s="68"/>
      <c r="D150" s="68"/>
      <c r="E150" s="70"/>
      <c r="F150" s="68"/>
      <c r="G150" s="70"/>
      <c r="H150" s="70"/>
      <c r="I150" s="71">
        <f t="shared" si="3"/>
        <v>0</v>
      </c>
      <c r="J150" s="68"/>
      <c r="K150" s="68"/>
      <c r="L150" s="68"/>
      <c r="M150" s="68"/>
      <c r="N150" s="68"/>
      <c r="O150" s="68"/>
      <c r="P150" s="80"/>
      <c r="Q150" s="68"/>
      <c r="R150" s="18"/>
      <c r="S150" s="18"/>
      <c r="T150" s="18"/>
    </row>
    <row r="151" spans="1:20">
      <c r="A151" s="4">
        <v>147</v>
      </c>
      <c r="B151" s="71"/>
      <c r="C151" s="68"/>
      <c r="D151" s="68"/>
      <c r="E151" s="70"/>
      <c r="F151" s="68"/>
      <c r="G151" s="70"/>
      <c r="H151" s="70"/>
      <c r="I151" s="71">
        <f t="shared" si="3"/>
        <v>0</v>
      </c>
      <c r="J151" s="68"/>
      <c r="K151" s="68"/>
      <c r="L151" s="68"/>
      <c r="M151" s="68"/>
      <c r="N151" s="68"/>
      <c r="O151" s="68"/>
      <c r="P151" s="80"/>
      <c r="Q151" s="68"/>
      <c r="R151" s="18"/>
      <c r="S151" s="18"/>
      <c r="T151" s="18"/>
    </row>
    <row r="152" spans="1:20">
      <c r="A152" s="4">
        <v>148</v>
      </c>
      <c r="B152" s="71"/>
      <c r="C152" s="68"/>
      <c r="D152" s="68"/>
      <c r="E152" s="70"/>
      <c r="F152" s="68"/>
      <c r="G152" s="70"/>
      <c r="H152" s="70"/>
      <c r="I152" s="71">
        <f t="shared" si="3"/>
        <v>0</v>
      </c>
      <c r="J152" s="68"/>
      <c r="K152" s="68"/>
      <c r="L152" s="68"/>
      <c r="M152" s="68"/>
      <c r="N152" s="68"/>
      <c r="O152" s="68"/>
      <c r="P152" s="80"/>
      <c r="Q152" s="68"/>
      <c r="R152" s="18"/>
      <c r="S152" s="18"/>
      <c r="T152" s="18"/>
    </row>
    <row r="153" spans="1:20">
      <c r="A153" s="4">
        <v>149</v>
      </c>
      <c r="B153" s="71"/>
      <c r="C153" s="68"/>
      <c r="D153" s="68"/>
      <c r="E153" s="70"/>
      <c r="F153" s="68"/>
      <c r="G153" s="70"/>
      <c r="H153" s="70"/>
      <c r="I153" s="71">
        <f t="shared" si="3"/>
        <v>0</v>
      </c>
      <c r="J153" s="68"/>
      <c r="K153" s="68"/>
      <c r="L153" s="68"/>
      <c r="M153" s="68"/>
      <c r="N153" s="68"/>
      <c r="O153" s="68"/>
      <c r="P153" s="80"/>
      <c r="Q153" s="68"/>
      <c r="R153" s="18"/>
      <c r="S153" s="18"/>
      <c r="T153" s="18"/>
    </row>
    <row r="154" spans="1:20">
      <c r="A154" s="4">
        <v>150</v>
      </c>
      <c r="B154" s="71"/>
      <c r="C154" s="68"/>
      <c r="D154" s="68"/>
      <c r="E154" s="70"/>
      <c r="F154" s="68"/>
      <c r="G154" s="70"/>
      <c r="H154" s="70"/>
      <c r="I154" s="71">
        <f t="shared" si="3"/>
        <v>0</v>
      </c>
      <c r="J154" s="68"/>
      <c r="K154" s="68"/>
      <c r="L154" s="68"/>
      <c r="M154" s="68"/>
      <c r="N154" s="68"/>
      <c r="O154" s="68"/>
      <c r="P154" s="80"/>
      <c r="Q154" s="68"/>
      <c r="R154" s="18"/>
      <c r="S154" s="18"/>
      <c r="T154" s="18"/>
    </row>
    <row r="155" spans="1:20">
      <c r="A155" s="4">
        <v>151</v>
      </c>
      <c r="B155" s="71"/>
      <c r="C155" s="68"/>
      <c r="D155" s="68"/>
      <c r="E155" s="70"/>
      <c r="F155" s="68"/>
      <c r="G155" s="70"/>
      <c r="H155" s="70"/>
      <c r="I155" s="71">
        <f t="shared" si="3"/>
        <v>0</v>
      </c>
      <c r="J155" s="68"/>
      <c r="K155" s="68"/>
      <c r="L155" s="68"/>
      <c r="M155" s="68"/>
      <c r="N155" s="68"/>
      <c r="O155" s="68"/>
      <c r="P155" s="80"/>
      <c r="Q155" s="68"/>
      <c r="R155" s="18"/>
      <c r="S155" s="18"/>
      <c r="T155" s="18"/>
    </row>
    <row r="156" spans="1:20">
      <c r="A156" s="4">
        <v>152</v>
      </c>
      <c r="B156" s="71"/>
      <c r="C156" s="68"/>
      <c r="D156" s="68"/>
      <c r="E156" s="70"/>
      <c r="F156" s="68"/>
      <c r="G156" s="70"/>
      <c r="H156" s="70"/>
      <c r="I156" s="71">
        <f t="shared" si="3"/>
        <v>0</v>
      </c>
      <c r="J156" s="68"/>
      <c r="K156" s="68"/>
      <c r="L156" s="68"/>
      <c r="M156" s="68"/>
      <c r="N156" s="68"/>
      <c r="O156" s="68"/>
      <c r="P156" s="80"/>
      <c r="Q156" s="68"/>
      <c r="R156" s="18"/>
      <c r="S156" s="18"/>
      <c r="T156" s="18"/>
    </row>
    <row r="157" spans="1:20">
      <c r="A157" s="4">
        <v>153</v>
      </c>
      <c r="B157" s="71"/>
      <c r="C157" s="68"/>
      <c r="D157" s="68"/>
      <c r="E157" s="70"/>
      <c r="F157" s="68"/>
      <c r="G157" s="70"/>
      <c r="H157" s="70"/>
      <c r="I157" s="71">
        <f t="shared" si="3"/>
        <v>0</v>
      </c>
      <c r="J157" s="68"/>
      <c r="K157" s="68"/>
      <c r="L157" s="68"/>
      <c r="M157" s="68"/>
      <c r="N157" s="68"/>
      <c r="O157" s="68"/>
      <c r="P157" s="80"/>
      <c r="Q157" s="68"/>
      <c r="R157" s="18"/>
      <c r="S157" s="18"/>
      <c r="T157" s="18"/>
    </row>
    <row r="158" spans="1:20">
      <c r="A158" s="4">
        <v>154</v>
      </c>
      <c r="B158" s="71"/>
      <c r="C158" s="68"/>
      <c r="D158" s="68"/>
      <c r="E158" s="70"/>
      <c r="F158" s="68"/>
      <c r="G158" s="70"/>
      <c r="H158" s="70"/>
      <c r="I158" s="71">
        <f t="shared" si="3"/>
        <v>0</v>
      </c>
      <c r="J158" s="68"/>
      <c r="K158" s="68"/>
      <c r="L158" s="68"/>
      <c r="M158" s="68"/>
      <c r="N158" s="68"/>
      <c r="O158" s="68"/>
      <c r="P158" s="80"/>
      <c r="Q158" s="68"/>
      <c r="R158" s="18"/>
      <c r="S158" s="18"/>
      <c r="T158" s="18"/>
    </row>
    <row r="159" spans="1:20">
      <c r="A159" s="4">
        <v>155</v>
      </c>
      <c r="B159" s="71"/>
      <c r="C159" s="68"/>
      <c r="D159" s="68"/>
      <c r="E159" s="70"/>
      <c r="F159" s="68"/>
      <c r="G159" s="70"/>
      <c r="H159" s="70"/>
      <c r="I159" s="71">
        <f t="shared" si="3"/>
        <v>0</v>
      </c>
      <c r="J159" s="68"/>
      <c r="K159" s="68"/>
      <c r="L159" s="68"/>
      <c r="M159" s="68"/>
      <c r="N159" s="68"/>
      <c r="O159" s="68"/>
      <c r="P159" s="80"/>
      <c r="Q159" s="68"/>
      <c r="R159" s="18"/>
      <c r="S159" s="18"/>
      <c r="T159" s="18"/>
    </row>
    <row r="160" spans="1:20">
      <c r="A160" s="4">
        <v>156</v>
      </c>
      <c r="B160" s="71"/>
      <c r="C160" s="68"/>
      <c r="D160" s="68"/>
      <c r="E160" s="70"/>
      <c r="F160" s="68"/>
      <c r="G160" s="70"/>
      <c r="H160" s="70"/>
      <c r="I160" s="71">
        <f t="shared" si="3"/>
        <v>0</v>
      </c>
      <c r="J160" s="68"/>
      <c r="K160" s="68"/>
      <c r="L160" s="68"/>
      <c r="M160" s="68"/>
      <c r="N160" s="68"/>
      <c r="O160" s="68"/>
      <c r="P160" s="80"/>
      <c r="Q160" s="18"/>
      <c r="R160" s="18"/>
      <c r="S160" s="18"/>
      <c r="T160" s="18"/>
    </row>
    <row r="161" spans="1:20">
      <c r="A161" s="4">
        <v>157</v>
      </c>
      <c r="B161" s="71"/>
      <c r="C161" s="68"/>
      <c r="D161" s="68"/>
      <c r="E161" s="70"/>
      <c r="F161" s="68"/>
      <c r="G161" s="70"/>
      <c r="H161" s="70"/>
      <c r="I161" s="71">
        <f t="shared" si="3"/>
        <v>0</v>
      </c>
      <c r="J161" s="68"/>
      <c r="K161" s="68"/>
      <c r="L161" s="68"/>
      <c r="M161" s="68"/>
      <c r="N161" s="68"/>
      <c r="O161" s="68"/>
      <c r="P161" s="80"/>
      <c r="Q161" s="18"/>
      <c r="R161" s="18"/>
      <c r="S161" s="18"/>
      <c r="T161" s="18"/>
    </row>
    <row r="162" spans="1:20">
      <c r="A162" s="4">
        <v>158</v>
      </c>
      <c r="B162" s="71"/>
      <c r="C162" s="68"/>
      <c r="D162" s="68"/>
      <c r="E162" s="70"/>
      <c r="F162" s="68"/>
      <c r="G162" s="70"/>
      <c r="H162" s="70"/>
      <c r="I162" s="71">
        <f t="shared" si="3"/>
        <v>0</v>
      </c>
      <c r="J162" s="68"/>
      <c r="K162" s="68"/>
      <c r="L162" s="68"/>
      <c r="M162" s="68"/>
      <c r="N162" s="68"/>
      <c r="O162" s="68"/>
      <c r="P162" s="80"/>
      <c r="Q162" s="18"/>
      <c r="R162" s="18"/>
      <c r="S162" s="18"/>
      <c r="T162" s="18"/>
    </row>
    <row r="163" spans="1:20">
      <c r="A163" s="4">
        <v>159</v>
      </c>
      <c r="B163" s="17"/>
      <c r="C163" s="18"/>
      <c r="D163" s="18"/>
      <c r="E163" s="19"/>
      <c r="F163" s="18"/>
      <c r="G163" s="19"/>
      <c r="H163" s="19"/>
      <c r="I163" s="17">
        <f t="shared" si="3"/>
        <v>0</v>
      </c>
      <c r="J163" s="18"/>
      <c r="K163" s="18"/>
      <c r="L163" s="18"/>
      <c r="M163" s="18"/>
      <c r="N163" s="18"/>
      <c r="O163" s="18"/>
      <c r="P163" s="23"/>
      <c r="Q163" s="18"/>
      <c r="R163" s="18"/>
      <c r="S163" s="18"/>
      <c r="T163" s="18"/>
    </row>
    <row r="164" spans="1:20">
      <c r="A164" s="4">
        <v>160</v>
      </c>
      <c r="B164" s="17"/>
      <c r="C164" s="18"/>
      <c r="D164" s="18"/>
      <c r="E164" s="19"/>
      <c r="F164" s="18"/>
      <c r="G164" s="19"/>
      <c r="H164" s="19"/>
      <c r="I164" s="17">
        <f t="shared" si="3"/>
        <v>0</v>
      </c>
      <c r="J164" s="18"/>
      <c r="K164" s="18"/>
      <c r="L164" s="18"/>
      <c r="M164" s="18"/>
      <c r="N164" s="18"/>
      <c r="O164" s="18"/>
      <c r="P164" s="23"/>
      <c r="Q164" s="18"/>
      <c r="R164" s="18"/>
      <c r="S164" s="18"/>
      <c r="T164" s="18"/>
    </row>
    <row r="165" spans="1:20">
      <c r="A165" s="20" t="s">
        <v>11</v>
      </c>
      <c r="B165" s="37"/>
      <c r="C165" s="20">
        <f>COUNTIFS(C5:C164,"*")</f>
        <v>106</v>
      </c>
      <c r="D165" s="20"/>
      <c r="E165" s="13"/>
      <c r="F165" s="20"/>
      <c r="G165" s="20">
        <f>SUM(G5:G164)</f>
        <v>6820</v>
      </c>
      <c r="H165" s="20">
        <f>SUM(H5:H164)</f>
        <v>5920</v>
      </c>
      <c r="I165" s="20">
        <f>SUM(I5:I164)</f>
        <v>12740</v>
      </c>
      <c r="J165" s="20"/>
      <c r="K165" s="20"/>
      <c r="L165" s="20"/>
      <c r="M165" s="20"/>
      <c r="N165" s="20"/>
      <c r="O165" s="20"/>
      <c r="P165" s="14"/>
      <c r="Q165" s="20"/>
      <c r="R165" s="20"/>
      <c r="S165" s="20"/>
      <c r="T165" s="12"/>
    </row>
    <row r="166" spans="1:20">
      <c r="A166" s="42" t="s">
        <v>68</v>
      </c>
      <c r="B166" s="10">
        <f>COUNTIF(B$5:B$164,"Team 1")</f>
        <v>50</v>
      </c>
      <c r="C166" s="42" t="s">
        <v>29</v>
      </c>
      <c r="D166" s="10">
        <f>COUNTIF(D5:D164,"Anganwadi")</f>
        <v>52</v>
      </c>
    </row>
    <row r="167" spans="1:20">
      <c r="A167" s="42" t="s">
        <v>69</v>
      </c>
      <c r="B167" s="10">
        <f>COUNTIF(B$6:B$164,"Team 2")</f>
        <v>50</v>
      </c>
      <c r="C167" s="42" t="s">
        <v>27</v>
      </c>
      <c r="D167" s="10">
        <f>COUNTIF(D5:D164,"School")</f>
        <v>48</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D2" sqref="D2"/>
    </sheetView>
  </sheetViews>
  <sheetFormatPr defaultColWidth="9.140625" defaultRowHeight="16.5"/>
  <cols>
    <col min="1" max="1" width="10" style="1" customWidth="1"/>
    <col min="2" max="2" width="13.7109375" style="1" bestFit="1" customWidth="1"/>
    <col min="3" max="3" width="25.85546875" style="1" customWidth="1"/>
    <col min="4" max="4" width="17.42578125" style="63" bestFit="1" customWidth="1"/>
    <col min="5" max="5" width="16" style="16" customWidth="1"/>
    <col min="6" max="6" width="17" style="1" customWidth="1"/>
    <col min="7" max="7" width="6.140625" style="16" customWidth="1"/>
    <col min="8" max="8" width="6.28515625" style="16" bestFit="1" customWidth="1"/>
    <col min="9" max="9" width="6" style="59" bestFit="1" customWidth="1"/>
    <col min="10" max="10" width="16.7109375" style="59"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65</v>
      </c>
      <c r="B1" s="200"/>
      <c r="C1" s="200"/>
      <c r="D1" s="201"/>
      <c r="E1" s="201"/>
      <c r="F1" s="201"/>
      <c r="G1" s="201"/>
      <c r="H1" s="201"/>
      <c r="I1" s="201"/>
      <c r="J1" s="201"/>
      <c r="K1" s="201"/>
      <c r="L1" s="201"/>
      <c r="M1" s="201"/>
      <c r="N1" s="201"/>
      <c r="O1" s="201"/>
      <c r="P1" s="201"/>
      <c r="Q1" s="201"/>
      <c r="R1" s="201"/>
      <c r="S1" s="201"/>
    </row>
    <row r="2" spans="1:20">
      <c r="A2" s="204" t="s">
        <v>63</v>
      </c>
      <c r="B2" s="205"/>
      <c r="C2" s="205"/>
      <c r="D2" s="60" t="s">
        <v>928</v>
      </c>
      <c r="E2" s="21"/>
      <c r="F2" s="21"/>
      <c r="G2" s="50"/>
      <c r="H2" s="50"/>
      <c r="I2" s="50"/>
      <c r="J2" s="50"/>
      <c r="K2" s="21"/>
      <c r="L2" s="21"/>
      <c r="M2" s="21"/>
      <c r="N2" s="21"/>
      <c r="O2" s="21"/>
      <c r="P2" s="21"/>
      <c r="Q2" s="21"/>
      <c r="R2" s="21"/>
      <c r="S2" s="21"/>
    </row>
    <row r="3" spans="1:20" ht="24" customHeight="1">
      <c r="A3" s="199" t="s">
        <v>14</v>
      </c>
      <c r="B3" s="202" t="s">
        <v>67</v>
      </c>
      <c r="C3" s="198" t="s">
        <v>7</v>
      </c>
      <c r="D3" s="208" t="s">
        <v>59</v>
      </c>
      <c r="E3" s="198" t="s">
        <v>16</v>
      </c>
      <c r="F3" s="206" t="s">
        <v>17</v>
      </c>
      <c r="G3" s="198" t="s">
        <v>8</v>
      </c>
      <c r="H3" s="198"/>
      <c r="I3" s="198"/>
      <c r="J3" s="198" t="s">
        <v>35</v>
      </c>
      <c r="K3" s="202" t="s">
        <v>37</v>
      </c>
      <c r="L3" s="202" t="s">
        <v>54</v>
      </c>
      <c r="M3" s="202" t="s">
        <v>55</v>
      </c>
      <c r="N3" s="202" t="s">
        <v>38</v>
      </c>
      <c r="O3" s="202" t="s">
        <v>39</v>
      </c>
      <c r="P3" s="199" t="s">
        <v>58</v>
      </c>
      <c r="Q3" s="198" t="s">
        <v>56</v>
      </c>
      <c r="R3" s="198" t="s">
        <v>36</v>
      </c>
      <c r="S3" s="198" t="s">
        <v>57</v>
      </c>
      <c r="T3" s="198" t="s">
        <v>13</v>
      </c>
    </row>
    <row r="4" spans="1:20" ht="25.5" customHeight="1">
      <c r="A4" s="199"/>
      <c r="B4" s="207"/>
      <c r="C4" s="198"/>
      <c r="D4" s="208"/>
      <c r="E4" s="198"/>
      <c r="F4" s="206"/>
      <c r="G4" s="49" t="s">
        <v>9</v>
      </c>
      <c r="H4" s="49" t="s">
        <v>10</v>
      </c>
      <c r="I4" s="49" t="s">
        <v>11</v>
      </c>
      <c r="J4" s="198"/>
      <c r="K4" s="203"/>
      <c r="L4" s="203"/>
      <c r="M4" s="203"/>
      <c r="N4" s="203"/>
      <c r="O4" s="203"/>
      <c r="P4" s="199"/>
      <c r="Q4" s="199"/>
      <c r="R4" s="198"/>
      <c r="S4" s="198"/>
      <c r="T4" s="198"/>
    </row>
    <row r="5" spans="1:20">
      <c r="A5" s="4">
        <v>1</v>
      </c>
      <c r="B5" s="68" t="s">
        <v>68</v>
      </c>
      <c r="C5" s="69" t="s">
        <v>426</v>
      </c>
      <c r="D5" s="68" t="s">
        <v>29</v>
      </c>
      <c r="E5" s="70">
        <v>328</v>
      </c>
      <c r="F5" s="68"/>
      <c r="G5" s="70">
        <v>30</v>
      </c>
      <c r="H5" s="70">
        <v>27</v>
      </c>
      <c r="I5" s="71">
        <f>+G5+H5</f>
        <v>57</v>
      </c>
      <c r="J5" s="72">
        <v>9707419379</v>
      </c>
      <c r="K5" s="73" t="s">
        <v>233</v>
      </c>
      <c r="L5" s="74" t="s">
        <v>234</v>
      </c>
      <c r="M5" s="73">
        <v>9401262396</v>
      </c>
      <c r="N5" s="90" t="s">
        <v>262</v>
      </c>
      <c r="O5" s="79"/>
      <c r="P5" s="80">
        <v>43617</v>
      </c>
      <c r="Q5" s="68" t="s">
        <v>76</v>
      </c>
      <c r="R5" s="51"/>
      <c r="S5" s="51"/>
      <c r="T5" s="57"/>
    </row>
    <row r="6" spans="1:20">
      <c r="A6" s="4">
        <v>2</v>
      </c>
      <c r="B6" s="68" t="s">
        <v>68</v>
      </c>
      <c r="C6" s="82" t="s">
        <v>427</v>
      </c>
      <c r="D6" s="68" t="s">
        <v>27</v>
      </c>
      <c r="E6" s="82">
        <v>18110203701</v>
      </c>
      <c r="F6" s="68" t="s">
        <v>74</v>
      </c>
      <c r="G6" s="70">
        <v>127</v>
      </c>
      <c r="H6" s="70">
        <v>104</v>
      </c>
      <c r="I6" s="71">
        <f>+G6+H6</f>
        <v>231</v>
      </c>
      <c r="J6" s="66">
        <v>9508619380</v>
      </c>
      <c r="K6" s="73" t="s">
        <v>233</v>
      </c>
      <c r="L6" s="74" t="s">
        <v>234</v>
      </c>
      <c r="M6" s="73">
        <v>9401262396</v>
      </c>
      <c r="N6" s="90" t="s">
        <v>262</v>
      </c>
      <c r="O6" s="79"/>
      <c r="P6" s="80">
        <v>43617</v>
      </c>
      <c r="Q6" s="68" t="s">
        <v>76</v>
      </c>
      <c r="R6" s="57"/>
      <c r="S6" s="57"/>
      <c r="T6" s="57"/>
    </row>
    <row r="7" spans="1:20">
      <c r="A7" s="4">
        <v>3</v>
      </c>
      <c r="B7" s="68" t="s">
        <v>69</v>
      </c>
      <c r="C7" s="83" t="s">
        <v>428</v>
      </c>
      <c r="D7" s="68" t="s">
        <v>29</v>
      </c>
      <c r="E7" s="70">
        <v>264</v>
      </c>
      <c r="F7" s="68"/>
      <c r="G7" s="70">
        <v>32</v>
      </c>
      <c r="H7" s="70">
        <v>30</v>
      </c>
      <c r="I7" s="71">
        <f t="shared" ref="I7:I40" si="0">+G7+H7</f>
        <v>62</v>
      </c>
      <c r="J7" s="84">
        <v>9854569363</v>
      </c>
      <c r="K7" s="66" t="s">
        <v>429</v>
      </c>
      <c r="L7" s="66" t="s">
        <v>430</v>
      </c>
      <c r="M7" s="66"/>
      <c r="N7" s="77" t="s">
        <v>118</v>
      </c>
      <c r="O7" s="89">
        <v>7399244194</v>
      </c>
      <c r="P7" s="80">
        <v>43617</v>
      </c>
      <c r="Q7" s="68" t="s">
        <v>76</v>
      </c>
      <c r="R7" s="51"/>
      <c r="S7" s="51"/>
      <c r="T7" s="57"/>
    </row>
    <row r="8" spans="1:20">
      <c r="A8" s="4">
        <v>4</v>
      </c>
      <c r="B8" s="68" t="s">
        <v>69</v>
      </c>
      <c r="C8" s="82" t="s">
        <v>431</v>
      </c>
      <c r="D8" s="68" t="s">
        <v>27</v>
      </c>
      <c r="E8" s="82">
        <v>18110205701</v>
      </c>
      <c r="F8" s="68" t="s">
        <v>74</v>
      </c>
      <c r="G8" s="70">
        <v>70</v>
      </c>
      <c r="H8" s="70">
        <v>61</v>
      </c>
      <c r="I8" s="71">
        <f t="shared" si="0"/>
        <v>131</v>
      </c>
      <c r="J8" s="66">
        <v>9577275647</v>
      </c>
      <c r="K8" s="66" t="s">
        <v>429</v>
      </c>
      <c r="L8" s="66" t="s">
        <v>430</v>
      </c>
      <c r="M8" s="66"/>
      <c r="N8" s="77" t="s">
        <v>118</v>
      </c>
      <c r="O8" s="89">
        <v>7399244194</v>
      </c>
      <c r="P8" s="80">
        <v>43617</v>
      </c>
      <c r="Q8" s="68" t="s">
        <v>76</v>
      </c>
      <c r="R8" s="57"/>
      <c r="S8" s="57"/>
      <c r="T8" s="57"/>
    </row>
    <row r="9" spans="1:20">
      <c r="A9" s="4">
        <v>5</v>
      </c>
      <c r="B9" s="68"/>
      <c r="C9" s="68" t="s">
        <v>99</v>
      </c>
      <c r="D9" s="68"/>
      <c r="E9" s="82"/>
      <c r="F9" s="68"/>
      <c r="G9" s="70"/>
      <c r="H9" s="70"/>
      <c r="I9" s="71"/>
      <c r="J9" s="66"/>
      <c r="K9" s="66"/>
      <c r="L9" s="66"/>
      <c r="M9" s="66"/>
      <c r="N9" s="77"/>
      <c r="O9" s="89"/>
      <c r="P9" s="80">
        <v>43618</v>
      </c>
      <c r="Q9" s="68" t="s">
        <v>99</v>
      </c>
      <c r="R9" s="51"/>
      <c r="S9" s="51"/>
      <c r="T9" s="57"/>
    </row>
    <row r="10" spans="1:20">
      <c r="A10" s="4">
        <v>6</v>
      </c>
      <c r="B10" s="68" t="s">
        <v>68</v>
      </c>
      <c r="C10" s="69" t="s">
        <v>222</v>
      </c>
      <c r="D10" s="68" t="s">
        <v>29</v>
      </c>
      <c r="E10" s="70">
        <v>305</v>
      </c>
      <c r="F10" s="68"/>
      <c r="G10" s="70">
        <v>26</v>
      </c>
      <c r="H10" s="70">
        <v>12</v>
      </c>
      <c r="I10" s="71">
        <f t="shared" si="0"/>
        <v>38</v>
      </c>
      <c r="J10" s="95">
        <v>7907140828</v>
      </c>
      <c r="K10" s="73" t="s">
        <v>223</v>
      </c>
      <c r="L10" s="74" t="s">
        <v>224</v>
      </c>
      <c r="M10" s="73">
        <v>9854417771</v>
      </c>
      <c r="N10" s="90" t="s">
        <v>432</v>
      </c>
      <c r="O10" s="79">
        <v>995436417</v>
      </c>
      <c r="P10" s="80">
        <v>43619</v>
      </c>
      <c r="Q10" s="68" t="s">
        <v>77</v>
      </c>
      <c r="R10" s="57"/>
      <c r="S10" s="57"/>
      <c r="T10" s="57"/>
    </row>
    <row r="11" spans="1:20">
      <c r="A11" s="4">
        <v>7</v>
      </c>
      <c r="B11" s="68" t="s">
        <v>68</v>
      </c>
      <c r="C11" s="82" t="s">
        <v>433</v>
      </c>
      <c r="D11" s="68" t="s">
        <v>27</v>
      </c>
      <c r="E11" s="82">
        <v>18110232401</v>
      </c>
      <c r="F11" s="68" t="s">
        <v>74</v>
      </c>
      <c r="G11" s="70">
        <v>100</v>
      </c>
      <c r="H11" s="70">
        <v>73</v>
      </c>
      <c r="I11" s="71">
        <f t="shared" si="0"/>
        <v>173</v>
      </c>
      <c r="J11" s="68"/>
      <c r="K11" s="73" t="s">
        <v>223</v>
      </c>
      <c r="L11" s="74" t="s">
        <v>224</v>
      </c>
      <c r="M11" s="73">
        <v>9854417771</v>
      </c>
      <c r="N11" s="90" t="s">
        <v>432</v>
      </c>
      <c r="O11" s="79">
        <v>995436417</v>
      </c>
      <c r="P11" s="80">
        <v>43619</v>
      </c>
      <c r="Q11" s="68" t="s">
        <v>77</v>
      </c>
      <c r="R11" s="57"/>
      <c r="S11" s="57"/>
      <c r="T11" s="57"/>
    </row>
    <row r="12" spans="1:20">
      <c r="A12" s="4">
        <v>8</v>
      </c>
      <c r="B12" s="68" t="s">
        <v>69</v>
      </c>
      <c r="C12" s="83" t="s">
        <v>434</v>
      </c>
      <c r="D12" s="68" t="s">
        <v>29</v>
      </c>
      <c r="E12" s="70">
        <v>151</v>
      </c>
      <c r="F12" s="68"/>
      <c r="G12" s="70">
        <v>40</v>
      </c>
      <c r="H12" s="70">
        <v>36</v>
      </c>
      <c r="I12" s="71">
        <f t="shared" si="0"/>
        <v>76</v>
      </c>
      <c r="J12" s="84">
        <v>7399430781</v>
      </c>
      <c r="K12" s="73" t="s">
        <v>165</v>
      </c>
      <c r="L12" s="74" t="s">
        <v>166</v>
      </c>
      <c r="M12" s="73">
        <v>9854460251</v>
      </c>
      <c r="N12" s="90" t="s">
        <v>435</v>
      </c>
      <c r="O12" s="79">
        <v>8876716852</v>
      </c>
      <c r="P12" s="80">
        <v>43619</v>
      </c>
      <c r="Q12" s="68" t="s">
        <v>77</v>
      </c>
      <c r="R12" s="57"/>
      <c r="S12" s="57"/>
      <c r="T12" s="57"/>
    </row>
    <row r="13" spans="1:20">
      <c r="A13" s="4">
        <v>9</v>
      </c>
      <c r="B13" s="68" t="s">
        <v>69</v>
      </c>
      <c r="C13" s="82" t="s">
        <v>436</v>
      </c>
      <c r="D13" s="68" t="s">
        <v>27</v>
      </c>
      <c r="E13" s="82">
        <v>18110214901</v>
      </c>
      <c r="F13" s="68" t="s">
        <v>74</v>
      </c>
      <c r="G13" s="70">
        <v>300</v>
      </c>
      <c r="H13" s="70">
        <v>225</v>
      </c>
      <c r="I13" s="71">
        <f t="shared" si="0"/>
        <v>525</v>
      </c>
      <c r="J13" s="66">
        <v>9854273152</v>
      </c>
      <c r="K13" s="73" t="s">
        <v>165</v>
      </c>
      <c r="L13" s="74" t="s">
        <v>166</v>
      </c>
      <c r="M13" s="73">
        <v>9854460251</v>
      </c>
      <c r="N13" s="90" t="s">
        <v>435</v>
      </c>
      <c r="O13" s="79">
        <v>8876716852</v>
      </c>
      <c r="P13" s="80">
        <v>43619</v>
      </c>
      <c r="Q13" s="68" t="s">
        <v>77</v>
      </c>
      <c r="R13" s="51"/>
      <c r="S13" s="51"/>
      <c r="T13" s="57"/>
    </row>
    <row r="14" spans="1:20" ht="31.5">
      <c r="A14" s="4">
        <v>10</v>
      </c>
      <c r="B14" s="68" t="s">
        <v>68</v>
      </c>
      <c r="C14" s="69" t="s">
        <v>437</v>
      </c>
      <c r="D14" s="68" t="s">
        <v>29</v>
      </c>
      <c r="E14" s="70">
        <v>153</v>
      </c>
      <c r="F14" s="68"/>
      <c r="G14" s="70">
        <v>30</v>
      </c>
      <c r="H14" s="70">
        <v>31</v>
      </c>
      <c r="I14" s="71">
        <f t="shared" si="0"/>
        <v>61</v>
      </c>
      <c r="J14" s="72">
        <v>8751865034</v>
      </c>
      <c r="K14" s="98" t="s">
        <v>270</v>
      </c>
      <c r="L14" s="66" t="s">
        <v>271</v>
      </c>
      <c r="M14" s="66">
        <v>9435521897</v>
      </c>
      <c r="N14" s="106" t="s">
        <v>438</v>
      </c>
      <c r="O14" s="103">
        <v>9859136699</v>
      </c>
      <c r="P14" s="80">
        <v>43620</v>
      </c>
      <c r="Q14" s="68" t="s">
        <v>78</v>
      </c>
      <c r="R14" s="57"/>
      <c r="S14" s="57"/>
      <c r="T14" s="57"/>
    </row>
    <row r="15" spans="1:20" ht="21">
      <c r="A15" s="4">
        <v>11</v>
      </c>
      <c r="B15" s="68" t="s">
        <v>68</v>
      </c>
      <c r="C15" s="82" t="s">
        <v>439</v>
      </c>
      <c r="D15" s="68" t="s">
        <v>27</v>
      </c>
      <c r="E15" s="82">
        <v>18110217701</v>
      </c>
      <c r="F15" s="68" t="s">
        <v>74</v>
      </c>
      <c r="G15" s="70">
        <v>185</v>
      </c>
      <c r="H15" s="70">
        <v>132</v>
      </c>
      <c r="I15" s="71">
        <f t="shared" si="0"/>
        <v>317</v>
      </c>
      <c r="J15" s="66">
        <v>9864897048</v>
      </c>
      <c r="K15" s="98" t="s">
        <v>270</v>
      </c>
      <c r="L15" s="66" t="s">
        <v>271</v>
      </c>
      <c r="M15" s="66">
        <v>9435521897</v>
      </c>
      <c r="N15" s="106" t="s">
        <v>438</v>
      </c>
      <c r="O15" s="103">
        <v>9859136699</v>
      </c>
      <c r="P15" s="80">
        <v>43620</v>
      </c>
      <c r="Q15" s="68" t="s">
        <v>78</v>
      </c>
      <c r="R15" s="51"/>
      <c r="S15" s="51"/>
      <c r="T15" s="57"/>
    </row>
    <row r="16" spans="1:20">
      <c r="A16" s="4">
        <v>12</v>
      </c>
      <c r="B16" s="68" t="s">
        <v>69</v>
      </c>
      <c r="C16" s="83" t="s">
        <v>440</v>
      </c>
      <c r="D16" s="68" t="s">
        <v>29</v>
      </c>
      <c r="E16" s="70">
        <v>249</v>
      </c>
      <c r="F16" s="68"/>
      <c r="G16" s="70">
        <v>18</v>
      </c>
      <c r="H16" s="70">
        <v>26</v>
      </c>
      <c r="I16" s="71">
        <f t="shared" si="0"/>
        <v>44</v>
      </c>
      <c r="J16" s="84">
        <v>8486191979</v>
      </c>
      <c r="K16" s="73" t="s">
        <v>165</v>
      </c>
      <c r="L16" s="74" t="s">
        <v>166</v>
      </c>
      <c r="M16" s="73">
        <v>9854460251</v>
      </c>
      <c r="N16" s="90" t="s">
        <v>435</v>
      </c>
      <c r="O16" s="79">
        <v>8876716852</v>
      </c>
      <c r="P16" s="80">
        <v>43620</v>
      </c>
      <c r="Q16" s="68" t="s">
        <v>78</v>
      </c>
      <c r="R16" s="57"/>
      <c r="S16" s="57"/>
      <c r="T16" s="57"/>
    </row>
    <row r="17" spans="1:20">
      <c r="A17" s="4">
        <v>13</v>
      </c>
      <c r="B17" s="68" t="s">
        <v>69</v>
      </c>
      <c r="C17" s="82" t="s">
        <v>436</v>
      </c>
      <c r="D17" s="68" t="s">
        <v>27</v>
      </c>
      <c r="E17" s="82">
        <v>18110214901</v>
      </c>
      <c r="F17" s="68" t="s">
        <v>74</v>
      </c>
      <c r="G17" s="70">
        <v>300</v>
      </c>
      <c r="H17" s="70">
        <v>225</v>
      </c>
      <c r="I17" s="71">
        <f t="shared" si="0"/>
        <v>525</v>
      </c>
      <c r="J17" s="66">
        <v>9854273152</v>
      </c>
      <c r="K17" s="73" t="s">
        <v>165</v>
      </c>
      <c r="L17" s="74" t="s">
        <v>166</v>
      </c>
      <c r="M17" s="73">
        <v>9854460251</v>
      </c>
      <c r="N17" s="90" t="s">
        <v>435</v>
      </c>
      <c r="O17" s="79">
        <v>8876716852</v>
      </c>
      <c r="P17" s="80">
        <v>43620</v>
      </c>
      <c r="Q17" s="68" t="s">
        <v>78</v>
      </c>
      <c r="R17" s="57"/>
      <c r="S17" s="57"/>
      <c r="T17" s="57"/>
    </row>
    <row r="18" spans="1:20">
      <c r="A18" s="4">
        <v>14</v>
      </c>
      <c r="B18" s="68"/>
      <c r="C18" s="82" t="s">
        <v>927</v>
      </c>
      <c r="D18" s="68"/>
      <c r="E18" s="82"/>
      <c r="F18" s="68"/>
      <c r="G18" s="70"/>
      <c r="H18" s="70"/>
      <c r="I18" s="71"/>
      <c r="J18" s="66"/>
      <c r="K18" s="73"/>
      <c r="L18" s="74"/>
      <c r="M18" s="73"/>
      <c r="N18" s="90"/>
      <c r="O18" s="79"/>
      <c r="P18" s="80">
        <v>43621</v>
      </c>
      <c r="Q18" s="68" t="s">
        <v>79</v>
      </c>
      <c r="R18" s="57"/>
      <c r="S18" s="57"/>
      <c r="T18" s="57"/>
    </row>
    <row r="19" spans="1:20" ht="31.5">
      <c r="A19" s="4">
        <v>15</v>
      </c>
      <c r="B19" s="68" t="s">
        <v>68</v>
      </c>
      <c r="C19" s="69" t="s">
        <v>441</v>
      </c>
      <c r="D19" s="68" t="s">
        <v>29</v>
      </c>
      <c r="E19" s="70">
        <v>146</v>
      </c>
      <c r="F19" s="68"/>
      <c r="G19" s="70">
        <v>27</v>
      </c>
      <c r="H19" s="70">
        <v>30</v>
      </c>
      <c r="I19" s="71">
        <f t="shared" si="0"/>
        <v>57</v>
      </c>
      <c r="J19" s="72">
        <v>9613908478</v>
      </c>
      <c r="K19" s="98" t="s">
        <v>270</v>
      </c>
      <c r="L19" s="66" t="s">
        <v>271</v>
      </c>
      <c r="M19" s="66">
        <v>9435521897</v>
      </c>
      <c r="N19" s="106" t="s">
        <v>438</v>
      </c>
      <c r="O19" s="103">
        <v>9859136699</v>
      </c>
      <c r="P19" s="80">
        <v>43622</v>
      </c>
      <c r="Q19" s="68" t="s">
        <v>82</v>
      </c>
      <c r="R19" s="57"/>
      <c r="S19" s="57"/>
      <c r="T19" s="57"/>
    </row>
    <row r="20" spans="1:20" ht="21">
      <c r="A20" s="4">
        <v>16</v>
      </c>
      <c r="B20" s="68" t="s">
        <v>68</v>
      </c>
      <c r="C20" s="82" t="s">
        <v>439</v>
      </c>
      <c r="D20" s="68" t="s">
        <v>27</v>
      </c>
      <c r="E20" s="82">
        <v>18110217701</v>
      </c>
      <c r="F20" s="68" t="s">
        <v>74</v>
      </c>
      <c r="G20" s="70">
        <v>185</v>
      </c>
      <c r="H20" s="70">
        <v>132</v>
      </c>
      <c r="I20" s="71">
        <f t="shared" si="0"/>
        <v>317</v>
      </c>
      <c r="J20" s="66">
        <v>9864897048</v>
      </c>
      <c r="K20" s="98" t="s">
        <v>270</v>
      </c>
      <c r="L20" s="66" t="s">
        <v>271</v>
      </c>
      <c r="M20" s="66">
        <v>9435521897</v>
      </c>
      <c r="N20" s="106" t="s">
        <v>438</v>
      </c>
      <c r="O20" s="103">
        <v>9859136699</v>
      </c>
      <c r="P20" s="80">
        <v>43622</v>
      </c>
      <c r="Q20" s="68" t="s">
        <v>82</v>
      </c>
      <c r="R20" s="57"/>
      <c r="S20" s="57"/>
      <c r="T20" s="57"/>
    </row>
    <row r="21" spans="1:20">
      <c r="A21" s="4">
        <v>17</v>
      </c>
      <c r="B21" s="68" t="s">
        <v>69</v>
      </c>
      <c r="C21" s="83" t="s">
        <v>442</v>
      </c>
      <c r="D21" s="68" t="s">
        <v>29</v>
      </c>
      <c r="E21" s="70">
        <v>213</v>
      </c>
      <c r="F21" s="68"/>
      <c r="G21" s="70">
        <v>41</v>
      </c>
      <c r="H21" s="70">
        <v>40</v>
      </c>
      <c r="I21" s="71">
        <f t="shared" si="0"/>
        <v>81</v>
      </c>
      <c r="J21" s="84">
        <v>9854448664</v>
      </c>
      <c r="K21" s="88" t="s">
        <v>116</v>
      </c>
      <c r="L21" s="74" t="s">
        <v>117</v>
      </c>
      <c r="M21" s="73">
        <v>8822147428</v>
      </c>
      <c r="N21" s="90" t="s">
        <v>443</v>
      </c>
      <c r="O21" s="79">
        <v>9707302108</v>
      </c>
      <c r="P21" s="80">
        <v>43622</v>
      </c>
      <c r="Q21" s="68" t="s">
        <v>82</v>
      </c>
      <c r="R21" s="57"/>
      <c r="S21" s="57"/>
      <c r="T21" s="57"/>
    </row>
    <row r="22" spans="1:20">
      <c r="A22" s="4">
        <v>18</v>
      </c>
      <c r="B22" s="68" t="s">
        <v>69</v>
      </c>
      <c r="C22" s="82" t="s">
        <v>444</v>
      </c>
      <c r="D22" s="68" t="s">
        <v>27</v>
      </c>
      <c r="E22" s="82">
        <v>18110208805</v>
      </c>
      <c r="F22" s="68" t="s">
        <v>74</v>
      </c>
      <c r="G22" s="70">
        <v>57</v>
      </c>
      <c r="H22" s="70">
        <v>50</v>
      </c>
      <c r="I22" s="71">
        <f t="shared" si="0"/>
        <v>107</v>
      </c>
      <c r="J22" s="66">
        <v>8751865421</v>
      </c>
      <c r="K22" s="88" t="s">
        <v>116</v>
      </c>
      <c r="L22" s="74" t="s">
        <v>117</v>
      </c>
      <c r="M22" s="73">
        <v>8822147428</v>
      </c>
      <c r="N22" s="90" t="s">
        <v>443</v>
      </c>
      <c r="O22" s="79">
        <v>9707302108</v>
      </c>
      <c r="P22" s="80">
        <v>43622</v>
      </c>
      <c r="Q22" s="68" t="s">
        <v>82</v>
      </c>
      <c r="R22" s="57"/>
      <c r="S22" s="57"/>
      <c r="T22" s="57"/>
    </row>
    <row r="23" spans="1:20" ht="31.5">
      <c r="A23" s="4">
        <v>19</v>
      </c>
      <c r="B23" s="68" t="s">
        <v>68</v>
      </c>
      <c r="C23" s="69" t="s">
        <v>445</v>
      </c>
      <c r="D23" s="68" t="s">
        <v>29</v>
      </c>
      <c r="E23" s="70">
        <v>149</v>
      </c>
      <c r="F23" s="68"/>
      <c r="G23" s="70">
        <v>28</v>
      </c>
      <c r="H23" s="70">
        <v>23</v>
      </c>
      <c r="I23" s="71">
        <f t="shared" si="0"/>
        <v>51</v>
      </c>
      <c r="J23" s="72">
        <v>9859294819</v>
      </c>
      <c r="K23" s="98" t="s">
        <v>270</v>
      </c>
      <c r="L23" s="66" t="s">
        <v>271</v>
      </c>
      <c r="M23" s="66">
        <v>9435521897</v>
      </c>
      <c r="N23" s="98" t="s">
        <v>446</v>
      </c>
      <c r="O23" s="107">
        <v>9854985284</v>
      </c>
      <c r="P23" s="80">
        <v>43623</v>
      </c>
      <c r="Q23" s="68" t="s">
        <v>80</v>
      </c>
      <c r="R23" s="51"/>
      <c r="S23" s="57"/>
      <c r="T23" s="57"/>
    </row>
    <row r="24" spans="1:20" ht="21">
      <c r="A24" s="4">
        <v>20</v>
      </c>
      <c r="B24" s="68" t="s">
        <v>68</v>
      </c>
      <c r="C24" s="96" t="s">
        <v>273</v>
      </c>
      <c r="D24" s="68" t="s">
        <v>27</v>
      </c>
      <c r="E24" s="82">
        <v>18110217702</v>
      </c>
      <c r="F24" s="68" t="s">
        <v>74</v>
      </c>
      <c r="G24" s="70">
        <v>76</v>
      </c>
      <c r="H24" s="70">
        <v>71</v>
      </c>
      <c r="I24" s="71">
        <f t="shared" si="0"/>
        <v>147</v>
      </c>
      <c r="J24" s="68"/>
      <c r="K24" s="98" t="s">
        <v>270</v>
      </c>
      <c r="L24" s="66" t="s">
        <v>271</v>
      </c>
      <c r="M24" s="66">
        <v>9435521897</v>
      </c>
      <c r="N24" s="98" t="s">
        <v>446</v>
      </c>
      <c r="O24" s="107">
        <v>9854985284</v>
      </c>
      <c r="P24" s="80">
        <v>43623</v>
      </c>
      <c r="Q24" s="68" t="s">
        <v>80</v>
      </c>
      <c r="R24" s="57"/>
      <c r="S24" s="57"/>
      <c r="T24" s="57"/>
    </row>
    <row r="25" spans="1:20">
      <c r="A25" s="4">
        <v>21</v>
      </c>
      <c r="B25" s="68" t="s">
        <v>69</v>
      </c>
      <c r="C25" s="83" t="s">
        <v>447</v>
      </c>
      <c r="D25" s="68" t="s">
        <v>29</v>
      </c>
      <c r="E25" s="70">
        <v>232</v>
      </c>
      <c r="F25" s="68"/>
      <c r="G25" s="70">
        <v>77</v>
      </c>
      <c r="H25" s="70">
        <v>79</v>
      </c>
      <c r="I25" s="71">
        <f t="shared" si="0"/>
        <v>156</v>
      </c>
      <c r="J25" s="84">
        <v>9854524112</v>
      </c>
      <c r="K25" s="73" t="s">
        <v>233</v>
      </c>
      <c r="L25" s="74" t="s">
        <v>234</v>
      </c>
      <c r="M25" s="73">
        <v>9401262396</v>
      </c>
      <c r="N25" s="90" t="s">
        <v>448</v>
      </c>
      <c r="O25" s="79">
        <v>9706684712</v>
      </c>
      <c r="P25" s="80">
        <v>43623</v>
      </c>
      <c r="Q25" s="68" t="s">
        <v>80</v>
      </c>
      <c r="R25" s="51"/>
      <c r="S25" s="57"/>
      <c r="T25" s="57"/>
    </row>
    <row r="26" spans="1:20">
      <c r="A26" s="4">
        <v>22</v>
      </c>
      <c r="B26" s="68" t="s">
        <v>69</v>
      </c>
      <c r="C26" s="82" t="s">
        <v>449</v>
      </c>
      <c r="D26" s="68" t="s">
        <v>27</v>
      </c>
      <c r="E26" s="82">
        <v>18110218601</v>
      </c>
      <c r="F26" s="68" t="s">
        <v>74</v>
      </c>
      <c r="G26" s="70">
        <v>30</v>
      </c>
      <c r="H26" s="70">
        <v>46</v>
      </c>
      <c r="I26" s="71">
        <f t="shared" si="0"/>
        <v>76</v>
      </c>
      <c r="J26" s="66">
        <v>9954863200</v>
      </c>
      <c r="K26" s="73" t="s">
        <v>233</v>
      </c>
      <c r="L26" s="74" t="s">
        <v>234</v>
      </c>
      <c r="M26" s="73">
        <v>9401262396</v>
      </c>
      <c r="N26" s="90" t="s">
        <v>448</v>
      </c>
      <c r="O26" s="79">
        <v>9706684712</v>
      </c>
      <c r="P26" s="80">
        <v>43623</v>
      </c>
      <c r="Q26" s="68" t="s">
        <v>80</v>
      </c>
      <c r="R26" s="57"/>
      <c r="S26" s="57"/>
      <c r="T26" s="57"/>
    </row>
    <row r="27" spans="1:20">
      <c r="A27" s="4">
        <v>23</v>
      </c>
      <c r="B27" s="68" t="s">
        <v>68</v>
      </c>
      <c r="C27" s="69" t="s">
        <v>450</v>
      </c>
      <c r="D27" s="68" t="s">
        <v>29</v>
      </c>
      <c r="E27" s="70">
        <v>178</v>
      </c>
      <c r="F27" s="68"/>
      <c r="G27" s="70">
        <v>30</v>
      </c>
      <c r="H27" s="70">
        <v>36</v>
      </c>
      <c r="I27" s="71">
        <f t="shared" si="0"/>
        <v>66</v>
      </c>
      <c r="J27" s="72">
        <v>9859863903</v>
      </c>
      <c r="K27" s="88" t="s">
        <v>116</v>
      </c>
      <c r="L27" s="74" t="s">
        <v>117</v>
      </c>
      <c r="M27" s="73">
        <v>8822147428</v>
      </c>
      <c r="N27" s="90" t="s">
        <v>443</v>
      </c>
      <c r="O27" s="79">
        <v>9707302108</v>
      </c>
      <c r="P27" s="80">
        <v>43624</v>
      </c>
      <c r="Q27" s="68" t="s">
        <v>76</v>
      </c>
      <c r="R27" s="57"/>
      <c r="S27" s="57"/>
      <c r="T27" s="57"/>
    </row>
    <row r="28" spans="1:20">
      <c r="A28" s="4">
        <v>24</v>
      </c>
      <c r="B28" s="68" t="s">
        <v>68</v>
      </c>
      <c r="C28" s="82" t="s">
        <v>451</v>
      </c>
      <c r="D28" s="68" t="s">
        <v>27</v>
      </c>
      <c r="E28" s="82">
        <v>18110208802</v>
      </c>
      <c r="F28" s="68" t="s">
        <v>74</v>
      </c>
      <c r="G28" s="70">
        <v>144</v>
      </c>
      <c r="H28" s="70">
        <v>100</v>
      </c>
      <c r="I28" s="71">
        <f t="shared" si="0"/>
        <v>244</v>
      </c>
      <c r="J28" s="97">
        <v>9613004807</v>
      </c>
      <c r="K28" s="88" t="s">
        <v>116</v>
      </c>
      <c r="L28" s="74" t="s">
        <v>117</v>
      </c>
      <c r="M28" s="73">
        <v>8822147428</v>
      </c>
      <c r="N28" s="90" t="s">
        <v>443</v>
      </c>
      <c r="O28" s="79">
        <v>9707302108</v>
      </c>
      <c r="P28" s="80">
        <v>43624</v>
      </c>
      <c r="Q28" s="68" t="s">
        <v>76</v>
      </c>
      <c r="R28" s="57"/>
      <c r="S28" s="57"/>
      <c r="T28" s="57"/>
    </row>
    <row r="29" spans="1:20">
      <c r="A29" s="4">
        <v>25</v>
      </c>
      <c r="B29" s="68" t="s">
        <v>69</v>
      </c>
      <c r="C29" s="83" t="s">
        <v>452</v>
      </c>
      <c r="D29" s="68" t="s">
        <v>29</v>
      </c>
      <c r="E29" s="70">
        <v>158</v>
      </c>
      <c r="F29" s="68"/>
      <c r="G29" s="70">
        <v>59</v>
      </c>
      <c r="H29" s="70">
        <v>39</v>
      </c>
      <c r="I29" s="71">
        <f t="shared" si="0"/>
        <v>98</v>
      </c>
      <c r="J29" s="84">
        <v>158</v>
      </c>
      <c r="K29" s="73" t="s">
        <v>233</v>
      </c>
      <c r="L29" s="74" t="s">
        <v>234</v>
      </c>
      <c r="M29" s="73">
        <v>9401262396</v>
      </c>
      <c r="N29" s="90" t="s">
        <v>453</v>
      </c>
      <c r="O29" s="79">
        <v>9707671443</v>
      </c>
      <c r="P29" s="80">
        <v>43624</v>
      </c>
      <c r="Q29" s="68" t="s">
        <v>76</v>
      </c>
      <c r="R29" s="51"/>
      <c r="S29" s="57"/>
      <c r="T29" s="57"/>
    </row>
    <row r="30" spans="1:20">
      <c r="A30" s="4">
        <v>26</v>
      </c>
      <c r="B30" s="68" t="s">
        <v>69</v>
      </c>
      <c r="C30" s="82" t="s">
        <v>454</v>
      </c>
      <c r="D30" s="68" t="s">
        <v>27</v>
      </c>
      <c r="E30" s="82">
        <v>18110214902</v>
      </c>
      <c r="F30" s="68" t="s">
        <v>75</v>
      </c>
      <c r="G30" s="70">
        <v>200</v>
      </c>
      <c r="H30" s="70">
        <v>153</v>
      </c>
      <c r="I30" s="71">
        <f t="shared" si="0"/>
        <v>353</v>
      </c>
      <c r="J30" s="66">
        <v>9854189818</v>
      </c>
      <c r="K30" s="73" t="s">
        <v>233</v>
      </c>
      <c r="L30" s="74" t="s">
        <v>234</v>
      </c>
      <c r="M30" s="73">
        <v>9401262396</v>
      </c>
      <c r="N30" s="90" t="s">
        <v>453</v>
      </c>
      <c r="O30" s="79">
        <v>9707671443</v>
      </c>
      <c r="P30" s="80">
        <v>43624</v>
      </c>
      <c r="Q30" s="68" t="s">
        <v>76</v>
      </c>
      <c r="R30" s="51"/>
      <c r="S30" s="57"/>
      <c r="T30" s="57"/>
    </row>
    <row r="31" spans="1:20">
      <c r="A31" s="4">
        <v>27</v>
      </c>
      <c r="B31" s="68"/>
      <c r="C31" s="68" t="s">
        <v>99</v>
      </c>
      <c r="D31" s="68"/>
      <c r="E31" s="82"/>
      <c r="F31" s="68"/>
      <c r="G31" s="70"/>
      <c r="H31" s="70"/>
      <c r="I31" s="71"/>
      <c r="J31" s="66"/>
      <c r="K31" s="73"/>
      <c r="L31" s="74"/>
      <c r="M31" s="73"/>
      <c r="N31" s="90"/>
      <c r="O31" s="79"/>
      <c r="P31" s="80">
        <v>43625</v>
      </c>
      <c r="Q31" s="68" t="s">
        <v>99</v>
      </c>
      <c r="R31" s="57"/>
      <c r="S31" s="57"/>
      <c r="T31" s="57"/>
    </row>
    <row r="32" spans="1:20" ht="31.5">
      <c r="A32" s="4">
        <v>28</v>
      </c>
      <c r="B32" s="68" t="s">
        <v>68</v>
      </c>
      <c r="C32" s="69" t="s">
        <v>455</v>
      </c>
      <c r="D32" s="68" t="s">
        <v>29</v>
      </c>
      <c r="E32" s="70">
        <v>231</v>
      </c>
      <c r="F32" s="68"/>
      <c r="G32" s="70">
        <v>32</v>
      </c>
      <c r="H32" s="70">
        <v>34</v>
      </c>
      <c r="I32" s="71">
        <f t="shared" si="0"/>
        <v>66</v>
      </c>
      <c r="J32" s="72">
        <v>995742984</v>
      </c>
      <c r="K32" s="73" t="s">
        <v>160</v>
      </c>
      <c r="L32" s="74" t="s">
        <v>161</v>
      </c>
      <c r="M32" s="73">
        <v>9864693837</v>
      </c>
      <c r="N32" s="78" t="s">
        <v>456</v>
      </c>
      <c r="O32" s="79">
        <v>8822548078</v>
      </c>
      <c r="P32" s="80">
        <v>43626</v>
      </c>
      <c r="Q32" s="68" t="s">
        <v>77</v>
      </c>
      <c r="R32" s="57"/>
      <c r="S32" s="57"/>
      <c r="T32" s="57"/>
    </row>
    <row r="33" spans="1:20">
      <c r="A33" s="4">
        <v>29</v>
      </c>
      <c r="B33" s="68" t="s">
        <v>68</v>
      </c>
      <c r="C33" s="82" t="s">
        <v>457</v>
      </c>
      <c r="D33" s="68" t="s">
        <v>27</v>
      </c>
      <c r="E33" s="82">
        <v>18110221202</v>
      </c>
      <c r="F33" s="68" t="s">
        <v>75</v>
      </c>
      <c r="G33" s="70">
        <v>214</v>
      </c>
      <c r="H33" s="70">
        <v>143</v>
      </c>
      <c r="I33" s="71">
        <f t="shared" si="0"/>
        <v>357</v>
      </c>
      <c r="J33" s="66">
        <v>9435521886</v>
      </c>
      <c r="K33" s="73" t="s">
        <v>160</v>
      </c>
      <c r="L33" s="74" t="s">
        <v>161</v>
      </c>
      <c r="M33" s="73">
        <v>9864693837</v>
      </c>
      <c r="N33" s="78" t="s">
        <v>456</v>
      </c>
      <c r="O33" s="79">
        <v>8822548078</v>
      </c>
      <c r="P33" s="80">
        <v>43626</v>
      </c>
      <c r="Q33" s="68" t="s">
        <v>77</v>
      </c>
      <c r="R33" s="57"/>
      <c r="S33" s="57"/>
      <c r="T33" s="57"/>
    </row>
    <row r="34" spans="1:20">
      <c r="A34" s="4">
        <v>30</v>
      </c>
      <c r="B34" s="68" t="s">
        <v>69</v>
      </c>
      <c r="C34" s="83" t="s">
        <v>458</v>
      </c>
      <c r="D34" s="68" t="s">
        <v>29</v>
      </c>
      <c r="E34" s="70">
        <v>160</v>
      </c>
      <c r="F34" s="68"/>
      <c r="G34" s="70">
        <v>23</v>
      </c>
      <c r="H34" s="70">
        <v>20</v>
      </c>
      <c r="I34" s="71">
        <f t="shared" si="0"/>
        <v>43</v>
      </c>
      <c r="J34" s="84">
        <v>8876745910</v>
      </c>
      <c r="K34" s="73" t="s">
        <v>233</v>
      </c>
      <c r="L34" s="74" t="s">
        <v>234</v>
      </c>
      <c r="M34" s="73">
        <v>9401262396</v>
      </c>
      <c r="N34" s="90" t="s">
        <v>453</v>
      </c>
      <c r="O34" s="79">
        <v>9707671443</v>
      </c>
      <c r="P34" s="80">
        <v>43626</v>
      </c>
      <c r="Q34" s="68" t="s">
        <v>77</v>
      </c>
      <c r="R34" s="57"/>
      <c r="S34" s="57"/>
      <c r="T34" s="57"/>
    </row>
    <row r="35" spans="1:20">
      <c r="A35" s="4">
        <v>31</v>
      </c>
      <c r="B35" s="68" t="s">
        <v>69</v>
      </c>
      <c r="C35" s="82" t="s">
        <v>454</v>
      </c>
      <c r="D35" s="68" t="s">
        <v>27</v>
      </c>
      <c r="E35" s="82">
        <v>18110214902</v>
      </c>
      <c r="F35" s="68" t="s">
        <v>75</v>
      </c>
      <c r="G35" s="70">
        <v>200</v>
      </c>
      <c r="H35" s="70">
        <v>153</v>
      </c>
      <c r="I35" s="71">
        <f t="shared" si="0"/>
        <v>353</v>
      </c>
      <c r="J35" s="66">
        <v>9854189818</v>
      </c>
      <c r="K35" s="73" t="s">
        <v>233</v>
      </c>
      <c r="L35" s="74" t="s">
        <v>234</v>
      </c>
      <c r="M35" s="73">
        <v>9401262396</v>
      </c>
      <c r="N35" s="90" t="s">
        <v>453</v>
      </c>
      <c r="O35" s="79">
        <v>9707671443</v>
      </c>
      <c r="P35" s="80">
        <v>43626</v>
      </c>
      <c r="Q35" s="68" t="s">
        <v>77</v>
      </c>
      <c r="R35" s="57"/>
      <c r="S35" s="57"/>
      <c r="T35" s="57"/>
    </row>
    <row r="36" spans="1:20">
      <c r="A36" s="4">
        <v>32</v>
      </c>
      <c r="B36" s="68" t="s">
        <v>68</v>
      </c>
      <c r="C36" s="69" t="s">
        <v>459</v>
      </c>
      <c r="D36" s="68" t="s">
        <v>29</v>
      </c>
      <c r="E36" s="70">
        <v>230</v>
      </c>
      <c r="F36" s="68"/>
      <c r="G36" s="70">
        <v>22</v>
      </c>
      <c r="H36" s="70">
        <v>43</v>
      </c>
      <c r="I36" s="71">
        <f t="shared" si="0"/>
        <v>65</v>
      </c>
      <c r="J36" s="72">
        <v>9678323718</v>
      </c>
      <c r="K36" s="73" t="s">
        <v>233</v>
      </c>
      <c r="L36" s="74" t="s">
        <v>234</v>
      </c>
      <c r="M36" s="73">
        <v>9401262396</v>
      </c>
      <c r="N36" s="90" t="s">
        <v>453</v>
      </c>
      <c r="O36" s="79">
        <v>9707671443</v>
      </c>
      <c r="P36" s="80">
        <v>43627</v>
      </c>
      <c r="Q36" s="68" t="s">
        <v>78</v>
      </c>
      <c r="R36" s="51"/>
      <c r="S36" s="57"/>
      <c r="T36" s="57"/>
    </row>
    <row r="37" spans="1:20">
      <c r="A37" s="4">
        <v>33</v>
      </c>
      <c r="B37" s="68" t="s">
        <v>68</v>
      </c>
      <c r="C37" s="82" t="s">
        <v>454</v>
      </c>
      <c r="D37" s="68" t="s">
        <v>27</v>
      </c>
      <c r="E37" s="82">
        <v>18110214902</v>
      </c>
      <c r="F37" s="68" t="s">
        <v>75</v>
      </c>
      <c r="G37" s="70">
        <v>200</v>
      </c>
      <c r="H37" s="70">
        <v>153</v>
      </c>
      <c r="I37" s="71">
        <f t="shared" si="0"/>
        <v>353</v>
      </c>
      <c r="J37" s="66">
        <v>9854189818</v>
      </c>
      <c r="K37" s="73" t="s">
        <v>233</v>
      </c>
      <c r="L37" s="74" t="s">
        <v>234</v>
      </c>
      <c r="M37" s="73">
        <v>9401262396</v>
      </c>
      <c r="N37" s="90" t="s">
        <v>453</v>
      </c>
      <c r="O37" s="79">
        <v>9707671443</v>
      </c>
      <c r="P37" s="80">
        <v>43627</v>
      </c>
      <c r="Q37" s="68" t="s">
        <v>78</v>
      </c>
      <c r="R37" s="57"/>
      <c r="S37" s="57"/>
      <c r="T37" s="57"/>
    </row>
    <row r="38" spans="1:20">
      <c r="A38" s="4">
        <v>34</v>
      </c>
      <c r="B38" s="68" t="s">
        <v>69</v>
      </c>
      <c r="C38" s="83" t="s">
        <v>460</v>
      </c>
      <c r="D38" s="68" t="s">
        <v>29</v>
      </c>
      <c r="E38" s="70">
        <v>262</v>
      </c>
      <c r="F38" s="68"/>
      <c r="G38" s="70">
        <v>38</v>
      </c>
      <c r="H38" s="70">
        <v>38</v>
      </c>
      <c r="I38" s="71">
        <f t="shared" si="0"/>
        <v>76</v>
      </c>
      <c r="J38" s="84">
        <v>9577662718</v>
      </c>
      <c r="K38" s="66" t="s">
        <v>461</v>
      </c>
      <c r="L38" s="108" t="s">
        <v>462</v>
      </c>
      <c r="M38" s="108"/>
      <c r="N38" s="77" t="s">
        <v>463</v>
      </c>
      <c r="O38" s="89">
        <v>9859449793</v>
      </c>
      <c r="P38" s="80">
        <v>43627</v>
      </c>
      <c r="Q38" s="68" t="s">
        <v>78</v>
      </c>
      <c r="R38" s="57"/>
      <c r="S38" s="57"/>
      <c r="T38" s="57"/>
    </row>
    <row r="39" spans="1:20">
      <c r="A39" s="4">
        <v>35</v>
      </c>
      <c r="B39" s="68" t="s">
        <v>69</v>
      </c>
      <c r="C39" s="82" t="s">
        <v>464</v>
      </c>
      <c r="D39" s="68" t="s">
        <v>27</v>
      </c>
      <c r="E39" s="82">
        <v>18110207801</v>
      </c>
      <c r="F39" s="68" t="s">
        <v>74</v>
      </c>
      <c r="G39" s="70">
        <v>87</v>
      </c>
      <c r="H39" s="70">
        <v>60</v>
      </c>
      <c r="I39" s="71">
        <f t="shared" si="0"/>
        <v>147</v>
      </c>
      <c r="J39" s="66">
        <v>9613249607</v>
      </c>
      <c r="K39" s="66" t="s">
        <v>461</v>
      </c>
      <c r="L39" s="108" t="s">
        <v>462</v>
      </c>
      <c r="M39" s="108"/>
      <c r="N39" s="77" t="s">
        <v>463</v>
      </c>
      <c r="O39" s="89">
        <v>9859449793</v>
      </c>
      <c r="P39" s="80">
        <v>43627</v>
      </c>
      <c r="Q39" s="68" t="s">
        <v>78</v>
      </c>
      <c r="R39" s="57"/>
      <c r="S39" s="57"/>
      <c r="T39" s="57"/>
    </row>
    <row r="40" spans="1:20">
      <c r="A40" s="4">
        <v>36</v>
      </c>
      <c r="B40" s="68" t="s">
        <v>68</v>
      </c>
      <c r="C40" s="69" t="s">
        <v>465</v>
      </c>
      <c r="D40" s="68" t="s">
        <v>27</v>
      </c>
      <c r="E40" s="70">
        <v>18110229501</v>
      </c>
      <c r="F40" s="68" t="s">
        <v>74</v>
      </c>
      <c r="G40" s="70">
        <v>28</v>
      </c>
      <c r="H40" s="70">
        <v>39</v>
      </c>
      <c r="I40" s="71">
        <f t="shared" si="0"/>
        <v>67</v>
      </c>
      <c r="J40" s="72">
        <v>9854726886</v>
      </c>
      <c r="K40" s="66" t="s">
        <v>466</v>
      </c>
      <c r="L40" s="66" t="s">
        <v>467</v>
      </c>
      <c r="M40" s="66">
        <v>8011650721</v>
      </c>
      <c r="N40" s="66" t="s">
        <v>468</v>
      </c>
      <c r="O40" s="66">
        <v>8134975050</v>
      </c>
      <c r="P40" s="80">
        <v>43628</v>
      </c>
      <c r="Q40" s="68" t="s">
        <v>79</v>
      </c>
      <c r="R40" s="51"/>
      <c r="S40" s="57"/>
      <c r="T40" s="57"/>
    </row>
    <row r="41" spans="1:20">
      <c r="A41" s="4">
        <v>37</v>
      </c>
      <c r="B41" s="68" t="s">
        <v>68</v>
      </c>
      <c r="C41" s="82" t="s">
        <v>469</v>
      </c>
      <c r="D41" s="68" t="s">
        <v>27</v>
      </c>
      <c r="E41" s="70">
        <v>18110232401</v>
      </c>
      <c r="F41" s="68" t="s">
        <v>74</v>
      </c>
      <c r="G41" s="70">
        <v>44</v>
      </c>
      <c r="H41" s="70">
        <v>51</v>
      </c>
      <c r="I41" s="71">
        <v>62</v>
      </c>
      <c r="J41" s="72">
        <v>9854726886</v>
      </c>
      <c r="K41" s="66" t="s">
        <v>466</v>
      </c>
      <c r="L41" s="66" t="s">
        <v>467</v>
      </c>
      <c r="M41" s="66">
        <v>8011650721</v>
      </c>
      <c r="N41" s="66" t="s">
        <v>468</v>
      </c>
      <c r="O41" s="66">
        <v>8134975050</v>
      </c>
      <c r="P41" s="80">
        <v>43628</v>
      </c>
      <c r="Q41" s="68" t="s">
        <v>79</v>
      </c>
      <c r="R41" s="57"/>
      <c r="S41" s="57"/>
      <c r="T41" s="57"/>
    </row>
    <row r="42" spans="1:20">
      <c r="A42" s="4">
        <v>38</v>
      </c>
      <c r="B42" s="68" t="s">
        <v>69</v>
      </c>
      <c r="C42" s="83" t="s">
        <v>470</v>
      </c>
      <c r="D42" s="68" t="s">
        <v>29</v>
      </c>
      <c r="E42" s="70">
        <v>219</v>
      </c>
      <c r="F42" s="68"/>
      <c r="G42" s="70">
        <v>20</v>
      </c>
      <c r="H42" s="70">
        <v>25</v>
      </c>
      <c r="I42" s="71">
        <f t="shared" ref="I42:I105" si="1">+G42+H42</f>
        <v>45</v>
      </c>
      <c r="J42" s="68"/>
      <c r="K42" s="91" t="s">
        <v>178</v>
      </c>
      <c r="L42" s="74" t="s">
        <v>179</v>
      </c>
      <c r="M42" s="73">
        <v>9401450919</v>
      </c>
      <c r="N42" s="93" t="s">
        <v>180</v>
      </c>
      <c r="O42" s="79">
        <v>9577710172</v>
      </c>
      <c r="P42" s="80">
        <v>43628</v>
      </c>
      <c r="Q42" s="68" t="s">
        <v>79</v>
      </c>
      <c r="R42" s="57"/>
      <c r="S42" s="57"/>
      <c r="T42" s="57"/>
    </row>
    <row r="43" spans="1:20">
      <c r="A43" s="4">
        <v>39</v>
      </c>
      <c r="B43" s="68" t="s">
        <v>69</v>
      </c>
      <c r="C43" s="82" t="s">
        <v>471</v>
      </c>
      <c r="D43" s="68" t="s">
        <v>27</v>
      </c>
      <c r="E43" s="82">
        <v>18110205501</v>
      </c>
      <c r="F43" s="68" t="s">
        <v>74</v>
      </c>
      <c r="G43" s="70">
        <v>51</v>
      </c>
      <c r="H43" s="70">
        <v>50</v>
      </c>
      <c r="I43" s="71">
        <f t="shared" si="1"/>
        <v>101</v>
      </c>
      <c r="J43" s="66">
        <v>9859161692</v>
      </c>
      <c r="K43" s="91" t="s">
        <v>178</v>
      </c>
      <c r="L43" s="74" t="s">
        <v>179</v>
      </c>
      <c r="M43" s="73">
        <v>9401450919</v>
      </c>
      <c r="N43" s="93" t="s">
        <v>180</v>
      </c>
      <c r="O43" s="79">
        <v>9577710172</v>
      </c>
      <c r="P43" s="80">
        <v>43628</v>
      </c>
      <c r="Q43" s="68" t="s">
        <v>79</v>
      </c>
      <c r="R43" s="57"/>
      <c r="S43" s="57"/>
      <c r="T43" s="57"/>
    </row>
    <row r="44" spans="1:20" ht="31.5">
      <c r="A44" s="4">
        <v>40</v>
      </c>
      <c r="B44" s="68" t="s">
        <v>68</v>
      </c>
      <c r="C44" s="69" t="s">
        <v>472</v>
      </c>
      <c r="D44" s="68" t="s">
        <v>29</v>
      </c>
      <c r="E44" s="70">
        <v>189</v>
      </c>
      <c r="F44" s="68"/>
      <c r="G44" s="70">
        <v>39</v>
      </c>
      <c r="H44" s="70">
        <v>33</v>
      </c>
      <c r="I44" s="71">
        <f t="shared" si="1"/>
        <v>72</v>
      </c>
      <c r="J44" s="72">
        <v>9508191901</v>
      </c>
      <c r="K44" s="73" t="s">
        <v>473</v>
      </c>
      <c r="L44" s="74" t="s">
        <v>474</v>
      </c>
      <c r="M44" s="73">
        <v>8011650721</v>
      </c>
      <c r="N44" s="77" t="s">
        <v>475</v>
      </c>
      <c r="O44" s="89">
        <v>9401068639</v>
      </c>
      <c r="P44" s="80">
        <v>43629</v>
      </c>
      <c r="Q44" s="68" t="s">
        <v>82</v>
      </c>
      <c r="R44" s="57"/>
      <c r="S44" s="57"/>
      <c r="T44" s="57"/>
    </row>
    <row r="45" spans="1:20">
      <c r="A45" s="4">
        <v>41</v>
      </c>
      <c r="B45" s="68" t="s">
        <v>68</v>
      </c>
      <c r="C45" s="82" t="s">
        <v>476</v>
      </c>
      <c r="D45" s="68" t="s">
        <v>27</v>
      </c>
      <c r="E45" s="82">
        <v>18110210202</v>
      </c>
      <c r="F45" s="68" t="s">
        <v>74</v>
      </c>
      <c r="G45" s="70">
        <v>74</v>
      </c>
      <c r="H45" s="70">
        <v>50</v>
      </c>
      <c r="I45" s="71">
        <f t="shared" si="1"/>
        <v>124</v>
      </c>
      <c r="J45" s="97">
        <v>9401278215</v>
      </c>
      <c r="K45" s="73" t="s">
        <v>473</v>
      </c>
      <c r="L45" s="74" t="s">
        <v>474</v>
      </c>
      <c r="M45" s="73">
        <v>8011650721</v>
      </c>
      <c r="N45" s="77" t="s">
        <v>475</v>
      </c>
      <c r="O45" s="89">
        <v>9401068639</v>
      </c>
      <c r="P45" s="80">
        <v>43629</v>
      </c>
      <c r="Q45" s="68" t="s">
        <v>82</v>
      </c>
      <c r="R45" s="57"/>
      <c r="S45" s="57"/>
      <c r="T45" s="57"/>
    </row>
    <row r="46" spans="1:20">
      <c r="A46" s="4">
        <v>42</v>
      </c>
      <c r="B46" s="68" t="s">
        <v>69</v>
      </c>
      <c r="C46" s="83" t="s">
        <v>477</v>
      </c>
      <c r="D46" s="68" t="s">
        <v>27</v>
      </c>
      <c r="E46" s="70">
        <v>18110232801</v>
      </c>
      <c r="F46" s="68" t="s">
        <v>74</v>
      </c>
      <c r="G46" s="70">
        <v>44</v>
      </c>
      <c r="H46" s="70">
        <v>33</v>
      </c>
      <c r="I46" s="71">
        <f t="shared" si="1"/>
        <v>77</v>
      </c>
      <c r="J46" s="72">
        <v>9854726886</v>
      </c>
      <c r="K46" s="66" t="s">
        <v>461</v>
      </c>
      <c r="L46" s="66" t="s">
        <v>466</v>
      </c>
      <c r="M46" s="66" t="s">
        <v>478</v>
      </c>
      <c r="N46" s="66">
        <v>9613234953</v>
      </c>
      <c r="O46" s="66" t="s">
        <v>479</v>
      </c>
      <c r="P46" s="80">
        <v>43629</v>
      </c>
      <c r="Q46" s="68" t="s">
        <v>82</v>
      </c>
      <c r="R46" s="57"/>
      <c r="S46" s="57"/>
      <c r="T46" s="57"/>
    </row>
    <row r="47" spans="1:20">
      <c r="A47" s="4">
        <v>43</v>
      </c>
      <c r="B47" s="68" t="s">
        <v>69</v>
      </c>
      <c r="C47" s="82" t="s">
        <v>480</v>
      </c>
      <c r="D47" s="68" t="s">
        <v>27</v>
      </c>
      <c r="E47" s="82">
        <v>18110233301</v>
      </c>
      <c r="F47" s="68" t="s">
        <v>74</v>
      </c>
      <c r="G47" s="70">
        <v>46</v>
      </c>
      <c r="H47" s="70">
        <v>42</v>
      </c>
      <c r="I47" s="71">
        <f t="shared" si="1"/>
        <v>88</v>
      </c>
      <c r="J47" s="72">
        <v>9854726886</v>
      </c>
      <c r="K47" s="66" t="s">
        <v>461</v>
      </c>
      <c r="L47" s="66" t="s">
        <v>466</v>
      </c>
      <c r="M47" s="66" t="s">
        <v>478</v>
      </c>
      <c r="N47" s="66">
        <v>9613234953</v>
      </c>
      <c r="O47" s="66" t="s">
        <v>479</v>
      </c>
      <c r="P47" s="80">
        <v>43629</v>
      </c>
      <c r="Q47" s="68" t="s">
        <v>82</v>
      </c>
      <c r="R47" s="57"/>
      <c r="S47" s="57"/>
      <c r="T47" s="57"/>
    </row>
    <row r="48" spans="1:20">
      <c r="A48" s="4">
        <v>44</v>
      </c>
      <c r="B48" s="68" t="s">
        <v>68</v>
      </c>
      <c r="C48" s="69" t="s">
        <v>481</v>
      </c>
      <c r="D48" s="68" t="s">
        <v>27</v>
      </c>
      <c r="E48" s="70">
        <v>18110210215</v>
      </c>
      <c r="F48" s="68" t="s">
        <v>74</v>
      </c>
      <c r="G48" s="70">
        <v>45</v>
      </c>
      <c r="H48" s="70">
        <v>51</v>
      </c>
      <c r="I48" s="71">
        <f t="shared" si="1"/>
        <v>96</v>
      </c>
      <c r="J48" s="72">
        <v>9854726886</v>
      </c>
      <c r="K48" s="66" t="s">
        <v>466</v>
      </c>
      <c r="L48" s="66" t="s">
        <v>482</v>
      </c>
      <c r="M48" s="66">
        <v>7896660452</v>
      </c>
      <c r="N48" s="66" t="s">
        <v>483</v>
      </c>
      <c r="O48" s="66">
        <v>8474845577</v>
      </c>
      <c r="P48" s="80">
        <v>43630</v>
      </c>
      <c r="Q48" s="68" t="s">
        <v>80</v>
      </c>
      <c r="R48" s="57"/>
      <c r="S48" s="57"/>
      <c r="T48" s="57"/>
    </row>
    <row r="49" spans="1:20">
      <c r="A49" s="4">
        <v>45</v>
      </c>
      <c r="B49" s="68" t="s">
        <v>68</v>
      </c>
      <c r="C49" s="82" t="s">
        <v>484</v>
      </c>
      <c r="D49" s="68" t="s">
        <v>27</v>
      </c>
      <c r="E49" s="70">
        <v>18110210213</v>
      </c>
      <c r="F49" s="68" t="s">
        <v>74</v>
      </c>
      <c r="G49" s="70">
        <v>67</v>
      </c>
      <c r="H49" s="70">
        <v>57</v>
      </c>
      <c r="I49" s="71">
        <f t="shared" si="1"/>
        <v>124</v>
      </c>
      <c r="J49" s="72">
        <v>9854726886</v>
      </c>
      <c r="K49" s="66" t="s">
        <v>466</v>
      </c>
      <c r="L49" s="66" t="s">
        <v>482</v>
      </c>
      <c r="M49" s="66">
        <v>7896660452</v>
      </c>
      <c r="N49" s="66" t="s">
        <v>483</v>
      </c>
      <c r="O49" s="66">
        <v>8474845577</v>
      </c>
      <c r="P49" s="80">
        <v>43630</v>
      </c>
      <c r="Q49" s="68" t="s">
        <v>80</v>
      </c>
      <c r="R49" s="57"/>
      <c r="S49" s="57"/>
      <c r="T49" s="57"/>
    </row>
    <row r="50" spans="1:20">
      <c r="A50" s="4">
        <v>46</v>
      </c>
      <c r="B50" s="68" t="s">
        <v>69</v>
      </c>
      <c r="C50" s="83" t="s">
        <v>485</v>
      </c>
      <c r="D50" s="68" t="s">
        <v>29</v>
      </c>
      <c r="E50" s="70">
        <v>228</v>
      </c>
      <c r="F50" s="68"/>
      <c r="G50" s="70">
        <v>19</v>
      </c>
      <c r="H50" s="70">
        <v>17</v>
      </c>
      <c r="I50" s="71">
        <f t="shared" si="1"/>
        <v>36</v>
      </c>
      <c r="J50" s="84">
        <v>8822070108</v>
      </c>
      <c r="K50" s="66" t="s">
        <v>328</v>
      </c>
      <c r="L50" s="66" t="s">
        <v>329</v>
      </c>
      <c r="M50" s="66">
        <v>98544478</v>
      </c>
      <c r="N50" s="75" t="s">
        <v>486</v>
      </c>
      <c r="O50" s="68"/>
      <c r="P50" s="80">
        <v>43630</v>
      </c>
      <c r="Q50" s="68" t="s">
        <v>80</v>
      </c>
      <c r="R50" s="57"/>
      <c r="S50" s="57"/>
      <c r="T50" s="57"/>
    </row>
    <row r="51" spans="1:20">
      <c r="A51" s="4">
        <v>47</v>
      </c>
      <c r="B51" s="68" t="s">
        <v>69</v>
      </c>
      <c r="C51" s="82" t="s">
        <v>487</v>
      </c>
      <c r="D51" s="68" t="s">
        <v>27</v>
      </c>
      <c r="E51" s="82">
        <v>18110220501</v>
      </c>
      <c r="F51" s="68" t="s">
        <v>74</v>
      </c>
      <c r="G51" s="70">
        <v>100</v>
      </c>
      <c r="H51" s="70">
        <v>90</v>
      </c>
      <c r="I51" s="71">
        <f t="shared" si="1"/>
        <v>190</v>
      </c>
      <c r="J51" s="66">
        <v>9678821788</v>
      </c>
      <c r="K51" s="66" t="s">
        <v>328</v>
      </c>
      <c r="L51" s="66" t="s">
        <v>329</v>
      </c>
      <c r="M51" s="66">
        <v>98544478</v>
      </c>
      <c r="N51" s="75" t="s">
        <v>486</v>
      </c>
      <c r="O51" s="68"/>
      <c r="P51" s="80">
        <v>43630</v>
      </c>
      <c r="Q51" s="68" t="s">
        <v>80</v>
      </c>
      <c r="R51" s="57"/>
      <c r="S51" s="57"/>
      <c r="T51" s="57"/>
    </row>
    <row r="52" spans="1:20">
      <c r="A52" s="4">
        <v>48</v>
      </c>
      <c r="B52" s="68" t="s">
        <v>68</v>
      </c>
      <c r="C52" s="83" t="s">
        <v>488</v>
      </c>
      <c r="D52" s="68" t="s">
        <v>27</v>
      </c>
      <c r="E52" s="70">
        <v>18110227401</v>
      </c>
      <c r="F52" s="68" t="s">
        <v>74</v>
      </c>
      <c r="G52" s="70">
        <v>53</v>
      </c>
      <c r="H52" s="70">
        <v>49</v>
      </c>
      <c r="I52" s="71">
        <f t="shared" si="1"/>
        <v>102</v>
      </c>
      <c r="J52" s="68">
        <v>9435521268</v>
      </c>
      <c r="K52" s="66" t="s">
        <v>466</v>
      </c>
      <c r="L52" s="66" t="s">
        <v>478</v>
      </c>
      <c r="M52" s="66">
        <v>9613234953</v>
      </c>
      <c r="N52" s="66" t="s">
        <v>479</v>
      </c>
      <c r="O52" s="66">
        <v>9678502074</v>
      </c>
      <c r="P52" s="80">
        <v>43631</v>
      </c>
      <c r="Q52" s="68" t="s">
        <v>76</v>
      </c>
      <c r="R52" s="51"/>
      <c r="S52" s="51"/>
      <c r="T52" s="57"/>
    </row>
    <row r="53" spans="1:20">
      <c r="A53" s="4">
        <v>49</v>
      </c>
      <c r="B53" s="68" t="s">
        <v>68</v>
      </c>
      <c r="C53" s="82" t="s">
        <v>489</v>
      </c>
      <c r="D53" s="68" t="s">
        <v>27</v>
      </c>
      <c r="E53" s="82">
        <v>18110228101</v>
      </c>
      <c r="F53" s="68" t="s">
        <v>74</v>
      </c>
      <c r="G53" s="70">
        <v>64</v>
      </c>
      <c r="H53" s="70">
        <v>52</v>
      </c>
      <c r="I53" s="71">
        <f t="shared" si="1"/>
        <v>116</v>
      </c>
      <c r="J53" s="66">
        <v>9401354035</v>
      </c>
      <c r="K53" s="66" t="s">
        <v>466</v>
      </c>
      <c r="L53" s="66" t="s">
        <v>478</v>
      </c>
      <c r="M53" s="66">
        <v>9613234953</v>
      </c>
      <c r="N53" s="66" t="s">
        <v>479</v>
      </c>
      <c r="O53" s="66">
        <v>9678502074</v>
      </c>
      <c r="P53" s="80">
        <v>43631</v>
      </c>
      <c r="Q53" s="68" t="s">
        <v>76</v>
      </c>
      <c r="R53" s="57"/>
      <c r="S53" s="57"/>
      <c r="T53" s="57"/>
    </row>
    <row r="54" spans="1:20">
      <c r="A54" s="4">
        <v>50</v>
      </c>
      <c r="B54" s="68" t="s">
        <v>69</v>
      </c>
      <c r="C54" s="69" t="s">
        <v>490</v>
      </c>
      <c r="D54" s="68" t="s">
        <v>29</v>
      </c>
      <c r="E54" s="70">
        <v>76</v>
      </c>
      <c r="F54" s="68"/>
      <c r="G54" s="70">
        <v>18</v>
      </c>
      <c r="H54" s="70">
        <v>22</v>
      </c>
      <c r="I54" s="71">
        <f t="shared" si="1"/>
        <v>40</v>
      </c>
      <c r="J54" s="72">
        <v>9613215290</v>
      </c>
      <c r="K54" s="66" t="s">
        <v>333</v>
      </c>
      <c r="L54" s="66" t="s">
        <v>350</v>
      </c>
      <c r="M54" s="66">
        <v>9854591954</v>
      </c>
      <c r="N54" s="77" t="s">
        <v>491</v>
      </c>
      <c r="O54" s="89">
        <v>7399966458</v>
      </c>
      <c r="P54" s="80">
        <v>43631</v>
      </c>
      <c r="Q54" s="68" t="s">
        <v>76</v>
      </c>
      <c r="R54" s="57"/>
      <c r="S54" s="57"/>
      <c r="T54" s="57"/>
    </row>
    <row r="55" spans="1:20">
      <c r="A55" s="4">
        <v>51</v>
      </c>
      <c r="B55" s="68" t="s">
        <v>69</v>
      </c>
      <c r="C55" s="82" t="s">
        <v>492</v>
      </c>
      <c r="D55" s="68" t="s">
        <v>27</v>
      </c>
      <c r="E55" s="82">
        <v>18110211701</v>
      </c>
      <c r="F55" s="68" t="s">
        <v>74</v>
      </c>
      <c r="G55" s="70">
        <v>275</v>
      </c>
      <c r="H55" s="70">
        <v>200</v>
      </c>
      <c r="I55" s="71">
        <f t="shared" si="1"/>
        <v>475</v>
      </c>
      <c r="J55" s="66">
        <v>9435508124</v>
      </c>
      <c r="K55" s="66" t="s">
        <v>333</v>
      </c>
      <c r="L55" s="66" t="s">
        <v>350</v>
      </c>
      <c r="M55" s="66">
        <v>9854591954</v>
      </c>
      <c r="N55" s="77" t="s">
        <v>491</v>
      </c>
      <c r="O55" s="89">
        <v>7399966458</v>
      </c>
      <c r="P55" s="80">
        <v>43631</v>
      </c>
      <c r="Q55" s="68" t="s">
        <v>76</v>
      </c>
      <c r="R55" s="57"/>
      <c r="S55" s="57"/>
      <c r="T55" s="57"/>
    </row>
    <row r="56" spans="1:20">
      <c r="A56" s="4">
        <v>52</v>
      </c>
      <c r="B56" s="68"/>
      <c r="C56" s="129"/>
      <c r="D56" s="68"/>
      <c r="E56" s="82"/>
      <c r="F56" s="68"/>
      <c r="G56" s="70"/>
      <c r="H56" s="70"/>
      <c r="I56" s="71"/>
      <c r="J56" s="128"/>
      <c r="K56" s="66"/>
      <c r="L56" s="66"/>
      <c r="M56" s="66"/>
      <c r="N56" s="77"/>
      <c r="O56" s="89"/>
      <c r="P56" s="80">
        <v>43632</v>
      </c>
      <c r="Q56" s="68" t="s">
        <v>99</v>
      </c>
      <c r="R56" s="57"/>
      <c r="S56" s="57"/>
      <c r="T56" s="57"/>
    </row>
    <row r="57" spans="1:20" ht="19.5">
      <c r="A57" s="4">
        <v>53</v>
      </c>
      <c r="B57" s="68" t="s">
        <v>68</v>
      </c>
      <c r="C57" s="83" t="s">
        <v>493</v>
      </c>
      <c r="D57" s="68" t="s">
        <v>29</v>
      </c>
      <c r="E57" s="70">
        <v>44</v>
      </c>
      <c r="F57" s="68"/>
      <c r="G57" s="70">
        <v>22</v>
      </c>
      <c r="H57" s="70">
        <v>24</v>
      </c>
      <c r="I57" s="71">
        <f t="shared" si="1"/>
        <v>46</v>
      </c>
      <c r="J57" s="84">
        <v>9854704710</v>
      </c>
      <c r="K57" s="85" t="s">
        <v>106</v>
      </c>
      <c r="L57" s="66" t="s">
        <v>107</v>
      </c>
      <c r="M57" s="66">
        <v>7896478724</v>
      </c>
      <c r="N57" s="86" t="s">
        <v>494</v>
      </c>
      <c r="O57" s="87">
        <v>7896431970</v>
      </c>
      <c r="P57" s="80">
        <v>43633</v>
      </c>
      <c r="Q57" s="68" t="s">
        <v>77</v>
      </c>
      <c r="R57" s="57"/>
      <c r="S57" s="57"/>
      <c r="T57" s="57"/>
    </row>
    <row r="58" spans="1:20" ht="19.5">
      <c r="A58" s="4">
        <v>54</v>
      </c>
      <c r="B58" s="68" t="s">
        <v>68</v>
      </c>
      <c r="C58" s="82" t="s">
        <v>495</v>
      </c>
      <c r="D58" s="68" t="s">
        <v>27</v>
      </c>
      <c r="E58" s="82">
        <v>18110218903</v>
      </c>
      <c r="F58" s="68" t="s">
        <v>74</v>
      </c>
      <c r="G58" s="70">
        <v>82</v>
      </c>
      <c r="H58" s="70">
        <v>56</v>
      </c>
      <c r="I58" s="71">
        <f t="shared" si="1"/>
        <v>138</v>
      </c>
      <c r="J58" s="66">
        <v>9957623669</v>
      </c>
      <c r="K58" s="85" t="s">
        <v>106</v>
      </c>
      <c r="L58" s="66" t="s">
        <v>107</v>
      </c>
      <c r="M58" s="66">
        <v>7896478724</v>
      </c>
      <c r="N58" s="86" t="s">
        <v>494</v>
      </c>
      <c r="O58" s="87">
        <v>7896431970</v>
      </c>
      <c r="P58" s="80">
        <v>43633</v>
      </c>
      <c r="Q58" s="68" t="s">
        <v>77</v>
      </c>
      <c r="R58" s="57"/>
      <c r="S58" s="57"/>
      <c r="T58" s="57"/>
    </row>
    <row r="59" spans="1:20">
      <c r="A59" s="4">
        <v>55</v>
      </c>
      <c r="B59" s="68" t="s">
        <v>69</v>
      </c>
      <c r="C59" s="69" t="s">
        <v>496</v>
      </c>
      <c r="D59" s="68" t="s">
        <v>27</v>
      </c>
      <c r="E59" s="70">
        <v>18110210331</v>
      </c>
      <c r="F59" s="68"/>
      <c r="G59" s="70">
        <v>30</v>
      </c>
      <c r="H59" s="70">
        <v>42</v>
      </c>
      <c r="I59" s="71">
        <f t="shared" si="1"/>
        <v>72</v>
      </c>
      <c r="J59" s="72">
        <v>9854726886</v>
      </c>
      <c r="K59" s="66" t="s">
        <v>466</v>
      </c>
      <c r="L59" s="66" t="s">
        <v>467</v>
      </c>
      <c r="M59" s="66">
        <v>8011650721</v>
      </c>
      <c r="N59" s="66" t="s">
        <v>497</v>
      </c>
      <c r="O59" s="66">
        <v>8399855253</v>
      </c>
      <c r="P59" s="80">
        <v>43633</v>
      </c>
      <c r="Q59" s="68" t="s">
        <v>77</v>
      </c>
      <c r="R59" s="57"/>
      <c r="S59" s="57"/>
      <c r="T59" s="57"/>
    </row>
    <row r="60" spans="1:20">
      <c r="A60" s="4">
        <v>56</v>
      </c>
      <c r="B60" s="68" t="s">
        <v>69</v>
      </c>
      <c r="C60" s="82" t="s">
        <v>498</v>
      </c>
      <c r="D60" s="68" t="s">
        <v>27</v>
      </c>
      <c r="E60" s="70">
        <v>18110210215</v>
      </c>
      <c r="F60" s="68" t="s">
        <v>75</v>
      </c>
      <c r="G60" s="70">
        <v>53</v>
      </c>
      <c r="H60" s="70">
        <v>64</v>
      </c>
      <c r="I60" s="71">
        <f t="shared" si="1"/>
        <v>117</v>
      </c>
      <c r="J60" s="72">
        <v>9854726886</v>
      </c>
      <c r="K60" s="66" t="s">
        <v>466</v>
      </c>
      <c r="L60" s="66" t="s">
        <v>467</v>
      </c>
      <c r="M60" s="66">
        <v>8011650721</v>
      </c>
      <c r="N60" s="66" t="s">
        <v>497</v>
      </c>
      <c r="O60" s="66">
        <v>8399855253</v>
      </c>
      <c r="P60" s="80">
        <v>43633</v>
      </c>
      <c r="Q60" s="68" t="s">
        <v>77</v>
      </c>
      <c r="R60" s="57"/>
      <c r="S60" s="57"/>
      <c r="T60" s="57"/>
    </row>
    <row r="61" spans="1:20">
      <c r="A61" s="4">
        <v>57</v>
      </c>
      <c r="B61" s="68" t="s">
        <v>68</v>
      </c>
      <c r="C61" s="83" t="s">
        <v>499</v>
      </c>
      <c r="D61" s="68" t="s">
        <v>29</v>
      </c>
      <c r="E61" s="70">
        <v>47</v>
      </c>
      <c r="F61" s="68"/>
      <c r="G61" s="70">
        <v>14</v>
      </c>
      <c r="H61" s="70">
        <v>27</v>
      </c>
      <c r="I61" s="71">
        <f t="shared" si="1"/>
        <v>41</v>
      </c>
      <c r="J61" s="84">
        <v>9854413214</v>
      </c>
      <c r="K61" s="88" t="s">
        <v>116</v>
      </c>
      <c r="L61" s="74" t="s">
        <v>117</v>
      </c>
      <c r="M61" s="73">
        <v>8822147428</v>
      </c>
      <c r="N61" s="90" t="s">
        <v>443</v>
      </c>
      <c r="O61" s="79">
        <v>9707302108</v>
      </c>
      <c r="P61" s="80">
        <v>43634</v>
      </c>
      <c r="Q61" s="68" t="s">
        <v>78</v>
      </c>
      <c r="R61" s="57"/>
      <c r="S61" s="57"/>
      <c r="T61" s="57"/>
    </row>
    <row r="62" spans="1:20">
      <c r="A62" s="4">
        <v>58</v>
      </c>
      <c r="B62" s="68" t="s">
        <v>68</v>
      </c>
      <c r="C62" s="82" t="s">
        <v>500</v>
      </c>
      <c r="D62" s="68" t="s">
        <v>27</v>
      </c>
      <c r="E62" s="82">
        <v>18110207002</v>
      </c>
      <c r="F62" s="68" t="s">
        <v>75</v>
      </c>
      <c r="G62" s="70">
        <v>150</v>
      </c>
      <c r="H62" s="70">
        <v>140</v>
      </c>
      <c r="I62" s="71">
        <f t="shared" si="1"/>
        <v>290</v>
      </c>
      <c r="J62" s="66">
        <v>9401490724</v>
      </c>
      <c r="K62" s="88" t="s">
        <v>116</v>
      </c>
      <c r="L62" s="74" t="s">
        <v>117</v>
      </c>
      <c r="M62" s="73">
        <v>8822147428</v>
      </c>
      <c r="N62" s="90" t="s">
        <v>443</v>
      </c>
      <c r="O62" s="79">
        <v>9707302108</v>
      </c>
      <c r="P62" s="80">
        <v>43634</v>
      </c>
      <c r="Q62" s="68" t="s">
        <v>78</v>
      </c>
      <c r="R62" s="57"/>
      <c r="S62" s="57"/>
      <c r="T62" s="57"/>
    </row>
    <row r="63" spans="1:20" ht="31.5">
      <c r="A63" s="4">
        <v>59</v>
      </c>
      <c r="B63" s="68" t="s">
        <v>69</v>
      </c>
      <c r="C63" s="69" t="s">
        <v>501</v>
      </c>
      <c r="D63" s="68" t="s">
        <v>29</v>
      </c>
      <c r="E63" s="70">
        <v>87</v>
      </c>
      <c r="F63" s="68"/>
      <c r="G63" s="70">
        <v>29</v>
      </c>
      <c r="H63" s="70">
        <v>19</v>
      </c>
      <c r="I63" s="71">
        <f t="shared" si="1"/>
        <v>48</v>
      </c>
      <c r="J63" s="72">
        <v>9957421292</v>
      </c>
      <c r="K63" s="66" t="s">
        <v>502</v>
      </c>
      <c r="L63" s="66" t="s">
        <v>503</v>
      </c>
      <c r="M63" s="66"/>
      <c r="N63" s="77" t="s">
        <v>504</v>
      </c>
      <c r="O63" s="89"/>
      <c r="P63" s="80">
        <v>43634</v>
      </c>
      <c r="Q63" s="68" t="s">
        <v>78</v>
      </c>
      <c r="R63" s="57"/>
      <c r="S63" s="57"/>
      <c r="T63" s="57"/>
    </row>
    <row r="64" spans="1:20">
      <c r="A64" s="4">
        <v>60</v>
      </c>
      <c r="B64" s="68" t="s">
        <v>69</v>
      </c>
      <c r="C64" s="82" t="s">
        <v>505</v>
      </c>
      <c r="D64" s="68" t="s">
        <v>27</v>
      </c>
      <c r="E64" s="82">
        <v>18110209501</v>
      </c>
      <c r="F64" s="68" t="s">
        <v>74</v>
      </c>
      <c r="G64" s="70">
        <v>81</v>
      </c>
      <c r="H64" s="70">
        <v>62</v>
      </c>
      <c r="I64" s="71">
        <f t="shared" si="1"/>
        <v>143</v>
      </c>
      <c r="J64" s="66">
        <v>9957412692</v>
      </c>
      <c r="K64" s="66" t="s">
        <v>502</v>
      </c>
      <c r="L64" s="66" t="s">
        <v>503</v>
      </c>
      <c r="M64" s="66"/>
      <c r="N64" s="77" t="s">
        <v>504</v>
      </c>
      <c r="O64" s="89"/>
      <c r="P64" s="80">
        <v>43634</v>
      </c>
      <c r="Q64" s="68" t="s">
        <v>78</v>
      </c>
      <c r="R64" s="57"/>
      <c r="S64" s="57"/>
      <c r="T64" s="57"/>
    </row>
    <row r="65" spans="1:20">
      <c r="A65" s="4">
        <v>61</v>
      </c>
      <c r="B65" s="68" t="s">
        <v>68</v>
      </c>
      <c r="C65" s="83" t="s">
        <v>506</v>
      </c>
      <c r="D65" s="68" t="s">
        <v>29</v>
      </c>
      <c r="E65" s="70">
        <v>46</v>
      </c>
      <c r="F65" s="68"/>
      <c r="G65" s="70">
        <v>31</v>
      </c>
      <c r="H65" s="70">
        <v>38</v>
      </c>
      <c r="I65" s="71">
        <f t="shared" si="1"/>
        <v>69</v>
      </c>
      <c r="J65" s="84">
        <v>9613768082</v>
      </c>
      <c r="K65" s="88" t="s">
        <v>116</v>
      </c>
      <c r="L65" s="74" t="s">
        <v>117</v>
      </c>
      <c r="M65" s="73">
        <v>8822147428</v>
      </c>
      <c r="N65" s="90" t="s">
        <v>443</v>
      </c>
      <c r="O65" s="79">
        <v>9707302108</v>
      </c>
      <c r="P65" s="80">
        <v>43635</v>
      </c>
      <c r="Q65" s="68" t="s">
        <v>79</v>
      </c>
      <c r="R65" s="57"/>
      <c r="S65" s="57"/>
      <c r="T65" s="57"/>
    </row>
    <row r="66" spans="1:20">
      <c r="A66" s="4">
        <v>62</v>
      </c>
      <c r="B66" s="68" t="s">
        <v>68</v>
      </c>
      <c r="C66" s="82" t="s">
        <v>500</v>
      </c>
      <c r="D66" s="68" t="s">
        <v>27</v>
      </c>
      <c r="E66" s="82">
        <v>18110207002</v>
      </c>
      <c r="F66" s="68" t="s">
        <v>75</v>
      </c>
      <c r="G66" s="70">
        <v>150</v>
      </c>
      <c r="H66" s="70">
        <v>140</v>
      </c>
      <c r="I66" s="71">
        <f t="shared" si="1"/>
        <v>290</v>
      </c>
      <c r="J66" s="66">
        <v>9401490724</v>
      </c>
      <c r="K66" s="88" t="s">
        <v>116</v>
      </c>
      <c r="L66" s="74" t="s">
        <v>117</v>
      </c>
      <c r="M66" s="73">
        <v>8822147428</v>
      </c>
      <c r="N66" s="90" t="s">
        <v>443</v>
      </c>
      <c r="O66" s="79">
        <v>9707302108</v>
      </c>
      <c r="P66" s="80">
        <v>43635</v>
      </c>
      <c r="Q66" s="68" t="s">
        <v>79</v>
      </c>
      <c r="R66" s="51"/>
      <c r="S66" s="57"/>
      <c r="T66" s="57"/>
    </row>
    <row r="67" spans="1:20" ht="31.5">
      <c r="A67" s="4">
        <v>63</v>
      </c>
      <c r="B67" s="68" t="s">
        <v>69</v>
      </c>
      <c r="C67" s="69" t="s">
        <v>507</v>
      </c>
      <c r="D67" s="68" t="s">
        <v>29</v>
      </c>
      <c r="E67" s="70">
        <v>98</v>
      </c>
      <c r="F67" s="68"/>
      <c r="G67" s="70">
        <v>37</v>
      </c>
      <c r="H67" s="70">
        <v>40</v>
      </c>
      <c r="I67" s="71">
        <f t="shared" si="1"/>
        <v>77</v>
      </c>
      <c r="J67" s="72">
        <v>8254935858</v>
      </c>
      <c r="K67" s="66" t="s">
        <v>508</v>
      </c>
      <c r="L67" s="66" t="s">
        <v>509</v>
      </c>
      <c r="M67" s="66">
        <v>9401032741</v>
      </c>
      <c r="N67" s="77" t="s">
        <v>510</v>
      </c>
      <c r="O67" s="89"/>
      <c r="P67" s="80">
        <v>43635</v>
      </c>
      <c r="Q67" s="68" t="s">
        <v>79</v>
      </c>
      <c r="R67" s="51"/>
      <c r="S67" s="57"/>
      <c r="T67" s="57"/>
    </row>
    <row r="68" spans="1:20">
      <c r="A68" s="4">
        <v>64</v>
      </c>
      <c r="B68" s="68" t="s">
        <v>69</v>
      </c>
      <c r="C68" s="82" t="s">
        <v>511</v>
      </c>
      <c r="D68" s="68" t="s">
        <v>27</v>
      </c>
      <c r="E68" s="82">
        <v>18110209601</v>
      </c>
      <c r="F68" s="68" t="s">
        <v>74</v>
      </c>
      <c r="G68" s="70">
        <v>81</v>
      </c>
      <c r="H68" s="70">
        <v>46</v>
      </c>
      <c r="I68" s="71">
        <f t="shared" si="1"/>
        <v>127</v>
      </c>
      <c r="J68" s="66">
        <v>9859211262</v>
      </c>
      <c r="K68" s="66" t="s">
        <v>508</v>
      </c>
      <c r="L68" s="66" t="s">
        <v>509</v>
      </c>
      <c r="M68" s="66">
        <v>9401032741</v>
      </c>
      <c r="N68" s="77" t="s">
        <v>510</v>
      </c>
      <c r="O68" s="89"/>
      <c r="P68" s="80">
        <v>43635</v>
      </c>
      <c r="Q68" s="68" t="s">
        <v>79</v>
      </c>
      <c r="R68" s="57"/>
      <c r="S68" s="57"/>
      <c r="T68" s="57"/>
    </row>
    <row r="69" spans="1:20">
      <c r="A69" s="4">
        <v>65</v>
      </c>
      <c r="B69" s="68" t="s">
        <v>68</v>
      </c>
      <c r="C69" s="83" t="s">
        <v>512</v>
      </c>
      <c r="D69" s="68" t="s">
        <v>29</v>
      </c>
      <c r="E69" s="70">
        <v>68</v>
      </c>
      <c r="F69" s="68"/>
      <c r="G69" s="70">
        <v>38</v>
      </c>
      <c r="H69" s="70">
        <v>29</v>
      </c>
      <c r="I69" s="71">
        <f t="shared" si="1"/>
        <v>67</v>
      </c>
      <c r="J69" s="84">
        <v>9854372147</v>
      </c>
      <c r="K69" s="88" t="s">
        <v>116</v>
      </c>
      <c r="L69" s="74" t="s">
        <v>117</v>
      </c>
      <c r="M69" s="73">
        <v>8822147428</v>
      </c>
      <c r="N69" s="90" t="s">
        <v>443</v>
      </c>
      <c r="O69" s="79">
        <v>9707302108</v>
      </c>
      <c r="P69" s="80">
        <v>43636</v>
      </c>
      <c r="Q69" s="68" t="s">
        <v>82</v>
      </c>
      <c r="R69" s="51"/>
      <c r="S69" s="57"/>
      <c r="T69" s="57"/>
    </row>
    <row r="70" spans="1:20">
      <c r="A70" s="4">
        <v>66</v>
      </c>
      <c r="B70" s="68" t="s">
        <v>68</v>
      </c>
      <c r="C70" s="82" t="s">
        <v>513</v>
      </c>
      <c r="D70" s="68" t="s">
        <v>27</v>
      </c>
      <c r="E70" s="82">
        <v>18110205801</v>
      </c>
      <c r="F70" s="68" t="s">
        <v>74</v>
      </c>
      <c r="G70" s="70">
        <v>60</v>
      </c>
      <c r="H70" s="70">
        <v>57</v>
      </c>
      <c r="I70" s="71">
        <f t="shared" si="1"/>
        <v>117</v>
      </c>
      <c r="J70" s="97">
        <v>8876661441</v>
      </c>
      <c r="K70" s="88" t="s">
        <v>116</v>
      </c>
      <c r="L70" s="74" t="s">
        <v>117</v>
      </c>
      <c r="M70" s="73">
        <v>8822147428</v>
      </c>
      <c r="N70" s="90" t="s">
        <v>443</v>
      </c>
      <c r="O70" s="79">
        <v>9707302108</v>
      </c>
      <c r="P70" s="80">
        <v>43636</v>
      </c>
      <c r="Q70" s="68" t="s">
        <v>82</v>
      </c>
      <c r="R70" s="51"/>
      <c r="S70" s="57"/>
      <c r="T70" s="57"/>
    </row>
    <row r="71" spans="1:20" ht="31.5">
      <c r="A71" s="4">
        <v>67</v>
      </c>
      <c r="B71" s="68" t="s">
        <v>69</v>
      </c>
      <c r="C71" s="69" t="s">
        <v>514</v>
      </c>
      <c r="D71" s="68" t="s">
        <v>29</v>
      </c>
      <c r="E71" s="70">
        <v>100</v>
      </c>
      <c r="F71" s="68"/>
      <c r="G71" s="70">
        <v>34</v>
      </c>
      <c r="H71" s="70">
        <v>30</v>
      </c>
      <c r="I71" s="71">
        <f t="shared" si="1"/>
        <v>64</v>
      </c>
      <c r="J71" s="72">
        <v>9854026798</v>
      </c>
      <c r="K71" s="66" t="s">
        <v>515</v>
      </c>
      <c r="L71" s="66" t="s">
        <v>516</v>
      </c>
      <c r="M71" s="66">
        <v>9864399699</v>
      </c>
      <c r="N71" s="77" t="s">
        <v>517</v>
      </c>
      <c r="O71" s="89">
        <v>8822399121</v>
      </c>
      <c r="P71" s="80">
        <v>43636</v>
      </c>
      <c r="Q71" s="68" t="s">
        <v>82</v>
      </c>
      <c r="R71" s="57"/>
      <c r="S71" s="57"/>
      <c r="T71" s="57"/>
    </row>
    <row r="72" spans="1:20">
      <c r="A72" s="4">
        <v>68</v>
      </c>
      <c r="B72" s="68" t="s">
        <v>69</v>
      </c>
      <c r="C72" s="82" t="s">
        <v>518</v>
      </c>
      <c r="D72" s="68" t="s">
        <v>27</v>
      </c>
      <c r="E72" s="82">
        <v>18110210002</v>
      </c>
      <c r="F72" s="68" t="s">
        <v>74</v>
      </c>
      <c r="G72" s="70">
        <v>130</v>
      </c>
      <c r="H72" s="70">
        <v>101</v>
      </c>
      <c r="I72" s="71">
        <f t="shared" si="1"/>
        <v>231</v>
      </c>
      <c r="J72" s="68"/>
      <c r="K72" s="66" t="s">
        <v>515</v>
      </c>
      <c r="L72" s="66" t="s">
        <v>516</v>
      </c>
      <c r="M72" s="66">
        <v>9864399699</v>
      </c>
      <c r="N72" s="77" t="s">
        <v>517</v>
      </c>
      <c r="O72" s="89">
        <v>8822399121</v>
      </c>
      <c r="P72" s="80">
        <v>43636</v>
      </c>
      <c r="Q72" s="68" t="s">
        <v>82</v>
      </c>
      <c r="R72" s="57"/>
      <c r="S72" s="57"/>
      <c r="T72" s="57"/>
    </row>
    <row r="73" spans="1:20">
      <c r="A73" s="4">
        <v>69</v>
      </c>
      <c r="B73" s="68" t="s">
        <v>68</v>
      </c>
      <c r="C73" s="69" t="s">
        <v>519</v>
      </c>
      <c r="D73" s="68" t="s">
        <v>29</v>
      </c>
      <c r="E73" s="70">
        <v>270</v>
      </c>
      <c r="F73" s="68"/>
      <c r="G73" s="70">
        <v>27</v>
      </c>
      <c r="H73" s="70">
        <v>40</v>
      </c>
      <c r="I73" s="71">
        <f t="shared" si="1"/>
        <v>67</v>
      </c>
      <c r="J73" s="95">
        <v>8255050080</v>
      </c>
      <c r="K73" s="66" t="s">
        <v>520</v>
      </c>
      <c r="L73" s="66" t="s">
        <v>521</v>
      </c>
      <c r="M73" s="66">
        <v>9508420809</v>
      </c>
      <c r="N73" s="77" t="s">
        <v>522</v>
      </c>
      <c r="O73" s="68"/>
      <c r="P73" s="80">
        <v>43637</v>
      </c>
      <c r="Q73" s="68" t="s">
        <v>80</v>
      </c>
      <c r="R73" s="51"/>
      <c r="S73" s="57"/>
      <c r="T73" s="57"/>
    </row>
    <row r="74" spans="1:20">
      <c r="A74" s="4">
        <v>70</v>
      </c>
      <c r="B74" s="68" t="s">
        <v>68</v>
      </c>
      <c r="C74" s="69" t="s">
        <v>523</v>
      </c>
      <c r="D74" s="68" t="s">
        <v>29</v>
      </c>
      <c r="E74" s="70">
        <v>271</v>
      </c>
      <c r="F74" s="68"/>
      <c r="G74" s="70">
        <v>42</v>
      </c>
      <c r="H74" s="70">
        <v>43</v>
      </c>
      <c r="I74" s="71">
        <f t="shared" si="1"/>
        <v>85</v>
      </c>
      <c r="J74" s="95">
        <v>8255049809</v>
      </c>
      <c r="K74" s="66" t="s">
        <v>520</v>
      </c>
      <c r="L74" s="66" t="s">
        <v>521</v>
      </c>
      <c r="M74" s="66">
        <v>9508420809</v>
      </c>
      <c r="N74" s="77" t="s">
        <v>522</v>
      </c>
      <c r="O74" s="68"/>
      <c r="P74" s="80">
        <v>43637</v>
      </c>
      <c r="Q74" s="68" t="s">
        <v>80</v>
      </c>
      <c r="R74" s="57"/>
      <c r="S74" s="57"/>
      <c r="T74" s="57"/>
    </row>
    <row r="75" spans="1:20">
      <c r="A75" s="4">
        <v>71</v>
      </c>
      <c r="B75" s="68" t="s">
        <v>69</v>
      </c>
      <c r="C75" s="83" t="s">
        <v>524</v>
      </c>
      <c r="D75" s="68" t="s">
        <v>29</v>
      </c>
      <c r="E75" s="70">
        <v>37</v>
      </c>
      <c r="F75" s="68"/>
      <c r="G75" s="70">
        <v>35</v>
      </c>
      <c r="H75" s="70">
        <v>47</v>
      </c>
      <c r="I75" s="71">
        <f t="shared" si="1"/>
        <v>82</v>
      </c>
      <c r="J75" s="84">
        <v>9707445395</v>
      </c>
      <c r="K75" s="91" t="s">
        <v>178</v>
      </c>
      <c r="L75" s="74" t="s">
        <v>179</v>
      </c>
      <c r="M75" s="73">
        <v>9401450919</v>
      </c>
      <c r="N75" s="93" t="s">
        <v>180</v>
      </c>
      <c r="O75" s="79">
        <v>9577710172</v>
      </c>
      <c r="P75" s="80">
        <v>43637</v>
      </c>
      <c r="Q75" s="68" t="s">
        <v>80</v>
      </c>
      <c r="R75" s="51"/>
      <c r="S75" s="57"/>
      <c r="T75" s="57"/>
    </row>
    <row r="76" spans="1:20">
      <c r="A76" s="4">
        <v>72</v>
      </c>
      <c r="B76" s="68" t="s">
        <v>69</v>
      </c>
      <c r="C76" s="83" t="s">
        <v>525</v>
      </c>
      <c r="D76" s="68" t="s">
        <v>29</v>
      </c>
      <c r="E76" s="70">
        <v>38</v>
      </c>
      <c r="F76" s="68"/>
      <c r="G76" s="70">
        <v>49</v>
      </c>
      <c r="H76" s="70">
        <v>59</v>
      </c>
      <c r="I76" s="71">
        <f t="shared" si="1"/>
        <v>108</v>
      </c>
      <c r="J76" s="84">
        <v>9854450302</v>
      </c>
      <c r="K76" s="91" t="s">
        <v>178</v>
      </c>
      <c r="L76" s="74" t="s">
        <v>179</v>
      </c>
      <c r="M76" s="73">
        <v>9401450919</v>
      </c>
      <c r="N76" s="93" t="s">
        <v>180</v>
      </c>
      <c r="O76" s="79">
        <v>9577710172</v>
      </c>
      <c r="P76" s="80">
        <v>43637</v>
      </c>
      <c r="Q76" s="68" t="s">
        <v>80</v>
      </c>
      <c r="R76" s="57"/>
      <c r="S76" s="57"/>
      <c r="T76" s="57"/>
    </row>
    <row r="77" spans="1:20">
      <c r="A77" s="4">
        <v>73</v>
      </c>
      <c r="B77" s="68" t="s">
        <v>68</v>
      </c>
      <c r="C77" s="69" t="s">
        <v>526</v>
      </c>
      <c r="D77" s="68" t="s">
        <v>27</v>
      </c>
      <c r="E77" s="70">
        <v>18110210214</v>
      </c>
      <c r="F77" s="68" t="s">
        <v>74</v>
      </c>
      <c r="G77" s="70">
        <v>32</v>
      </c>
      <c r="H77" s="70">
        <v>28</v>
      </c>
      <c r="I77" s="71">
        <f t="shared" si="1"/>
        <v>60</v>
      </c>
      <c r="J77" s="72">
        <v>9854726886</v>
      </c>
      <c r="K77" s="66" t="s">
        <v>466</v>
      </c>
      <c r="L77" s="66" t="s">
        <v>478</v>
      </c>
      <c r="M77" s="66">
        <v>9613234953</v>
      </c>
      <c r="N77" s="66" t="s">
        <v>527</v>
      </c>
      <c r="O77" s="66">
        <v>8254035603</v>
      </c>
      <c r="P77" s="80">
        <v>43638</v>
      </c>
      <c r="Q77" s="68" t="s">
        <v>76</v>
      </c>
      <c r="R77" s="57"/>
      <c r="S77" s="57"/>
      <c r="T77" s="57"/>
    </row>
    <row r="78" spans="1:20">
      <c r="A78" s="4">
        <v>74</v>
      </c>
      <c r="B78" s="68" t="s">
        <v>68</v>
      </c>
      <c r="C78" s="69" t="s">
        <v>528</v>
      </c>
      <c r="D78" s="68" t="s">
        <v>27</v>
      </c>
      <c r="E78" s="70">
        <v>18110210216</v>
      </c>
      <c r="F78" s="68" t="s">
        <v>74</v>
      </c>
      <c r="G78" s="70">
        <v>27</v>
      </c>
      <c r="H78" s="70">
        <v>35</v>
      </c>
      <c r="I78" s="71">
        <f t="shared" si="1"/>
        <v>62</v>
      </c>
      <c r="J78" s="72">
        <v>9854726886</v>
      </c>
      <c r="K78" s="66" t="s">
        <v>466</v>
      </c>
      <c r="L78" s="66" t="s">
        <v>478</v>
      </c>
      <c r="M78" s="66">
        <v>9613234953</v>
      </c>
      <c r="N78" s="66" t="s">
        <v>527</v>
      </c>
      <c r="O78" s="66">
        <v>8254035603</v>
      </c>
      <c r="P78" s="80">
        <v>43638</v>
      </c>
      <c r="Q78" s="68" t="s">
        <v>76</v>
      </c>
      <c r="R78" s="57"/>
      <c r="S78" s="57"/>
      <c r="T78" s="57"/>
    </row>
    <row r="79" spans="1:20">
      <c r="A79" s="4">
        <v>75</v>
      </c>
      <c r="B79" s="68" t="s">
        <v>68</v>
      </c>
      <c r="C79" s="69" t="s">
        <v>529</v>
      </c>
      <c r="D79" s="68" t="s">
        <v>27</v>
      </c>
      <c r="E79" s="70">
        <v>18110210217</v>
      </c>
      <c r="F79" s="68" t="s">
        <v>74</v>
      </c>
      <c r="G79" s="70">
        <v>36</v>
      </c>
      <c r="H79" s="70">
        <v>31</v>
      </c>
      <c r="I79" s="71">
        <f t="shared" si="1"/>
        <v>67</v>
      </c>
      <c r="J79" s="72">
        <v>9854726886</v>
      </c>
      <c r="K79" s="66" t="s">
        <v>466</v>
      </c>
      <c r="L79" s="66" t="s">
        <v>478</v>
      </c>
      <c r="M79" s="66">
        <v>9613234953</v>
      </c>
      <c r="N79" s="66" t="s">
        <v>527</v>
      </c>
      <c r="O79" s="66">
        <v>8254035603</v>
      </c>
      <c r="P79" s="80">
        <v>43638</v>
      </c>
      <c r="Q79" s="68" t="s">
        <v>76</v>
      </c>
      <c r="R79" s="57"/>
      <c r="S79" s="57"/>
      <c r="T79" s="57"/>
    </row>
    <row r="80" spans="1:20" ht="21">
      <c r="A80" s="4">
        <v>76</v>
      </c>
      <c r="B80" s="68" t="s">
        <v>69</v>
      </c>
      <c r="C80" s="83" t="s">
        <v>530</v>
      </c>
      <c r="D80" s="68" t="s">
        <v>29</v>
      </c>
      <c r="E80" s="70">
        <v>83</v>
      </c>
      <c r="F80" s="68"/>
      <c r="G80" s="70">
        <v>51</v>
      </c>
      <c r="H80" s="70">
        <v>52</v>
      </c>
      <c r="I80" s="71">
        <f t="shared" si="1"/>
        <v>103</v>
      </c>
      <c r="J80" s="84">
        <v>9706415375</v>
      </c>
      <c r="K80" s="73" t="s">
        <v>131</v>
      </c>
      <c r="L80" s="74" t="s">
        <v>132</v>
      </c>
      <c r="M80" s="73">
        <v>9854524664</v>
      </c>
      <c r="N80" s="98" t="s">
        <v>531</v>
      </c>
      <c r="O80" s="68"/>
      <c r="P80" s="80">
        <v>43638</v>
      </c>
      <c r="Q80" s="68" t="s">
        <v>76</v>
      </c>
      <c r="R80" s="57"/>
      <c r="S80" s="57"/>
      <c r="T80" s="57"/>
    </row>
    <row r="81" spans="1:20" ht="21">
      <c r="A81" s="4">
        <v>77</v>
      </c>
      <c r="B81" s="68" t="s">
        <v>69</v>
      </c>
      <c r="C81" s="83" t="s">
        <v>532</v>
      </c>
      <c r="D81" s="68" t="s">
        <v>29</v>
      </c>
      <c r="E81" s="70">
        <v>84</v>
      </c>
      <c r="F81" s="68"/>
      <c r="G81" s="70">
        <v>36</v>
      </c>
      <c r="H81" s="70">
        <v>45</v>
      </c>
      <c r="I81" s="71">
        <f t="shared" si="1"/>
        <v>81</v>
      </c>
      <c r="J81" s="84">
        <v>9508247429</v>
      </c>
      <c r="K81" s="73" t="s">
        <v>131</v>
      </c>
      <c r="L81" s="74" t="s">
        <v>132</v>
      </c>
      <c r="M81" s="73">
        <v>9854524664</v>
      </c>
      <c r="N81" s="98" t="s">
        <v>531</v>
      </c>
      <c r="O81" s="68"/>
      <c r="P81" s="80">
        <v>43638</v>
      </c>
      <c r="Q81" s="68" t="s">
        <v>76</v>
      </c>
      <c r="R81" s="51"/>
      <c r="S81" s="57"/>
      <c r="T81" s="57"/>
    </row>
    <row r="82" spans="1:20" ht="21">
      <c r="A82" s="4">
        <v>78</v>
      </c>
      <c r="B82" s="68"/>
      <c r="C82" s="68" t="s">
        <v>99</v>
      </c>
      <c r="D82" s="68"/>
      <c r="E82" s="70"/>
      <c r="F82" s="68"/>
      <c r="G82" s="70"/>
      <c r="H82" s="70"/>
      <c r="I82" s="71"/>
      <c r="J82" s="133"/>
      <c r="K82" s="73"/>
      <c r="L82" s="74"/>
      <c r="M82" s="73"/>
      <c r="N82" s="98"/>
      <c r="O82" s="68"/>
      <c r="P82" s="80">
        <v>43639</v>
      </c>
      <c r="Q82" s="68" t="s">
        <v>99</v>
      </c>
      <c r="R82" s="57"/>
      <c r="S82" s="57"/>
      <c r="T82" s="57"/>
    </row>
    <row r="83" spans="1:20">
      <c r="A83" s="4">
        <v>79</v>
      </c>
      <c r="B83" s="68" t="s">
        <v>68</v>
      </c>
      <c r="C83" s="69" t="s">
        <v>533</v>
      </c>
      <c r="D83" s="68" t="s">
        <v>27</v>
      </c>
      <c r="E83" s="70">
        <v>18110228501</v>
      </c>
      <c r="F83" s="68" t="s">
        <v>74</v>
      </c>
      <c r="G83" s="70">
        <v>44</v>
      </c>
      <c r="H83" s="70">
        <v>48</v>
      </c>
      <c r="I83" s="71">
        <f t="shared" si="1"/>
        <v>92</v>
      </c>
      <c r="J83" s="72">
        <v>9854726886</v>
      </c>
      <c r="K83" s="66" t="s">
        <v>467</v>
      </c>
      <c r="L83" s="66">
        <v>8011650721</v>
      </c>
      <c r="M83" s="66" t="s">
        <v>534</v>
      </c>
      <c r="N83" s="66">
        <v>9859693311</v>
      </c>
      <c r="O83" s="68"/>
      <c r="P83" s="80">
        <v>43640</v>
      </c>
      <c r="Q83" s="68" t="s">
        <v>77</v>
      </c>
      <c r="R83" s="51"/>
      <c r="S83" s="57"/>
      <c r="T83" s="57"/>
    </row>
    <row r="84" spans="1:20">
      <c r="A84" s="4">
        <v>80</v>
      </c>
      <c r="B84" s="68" t="s">
        <v>68</v>
      </c>
      <c r="C84" s="69" t="s">
        <v>535</v>
      </c>
      <c r="D84" s="68" t="s">
        <v>29</v>
      </c>
      <c r="E84" s="70">
        <v>18110229001</v>
      </c>
      <c r="F84" s="68" t="s">
        <v>74</v>
      </c>
      <c r="G84" s="70">
        <v>29</v>
      </c>
      <c r="H84" s="70">
        <v>22</v>
      </c>
      <c r="I84" s="71">
        <f t="shared" si="1"/>
        <v>51</v>
      </c>
      <c r="J84" s="72">
        <v>9854726886</v>
      </c>
      <c r="K84" s="66" t="s">
        <v>467</v>
      </c>
      <c r="L84" s="66">
        <v>8011650721</v>
      </c>
      <c r="M84" s="66" t="s">
        <v>534</v>
      </c>
      <c r="N84" s="66">
        <v>9859693311</v>
      </c>
      <c r="O84" s="68"/>
      <c r="P84" s="80">
        <v>43640</v>
      </c>
      <c r="Q84" s="68" t="s">
        <v>77</v>
      </c>
      <c r="R84" s="57"/>
      <c r="S84" s="57"/>
      <c r="T84" s="57"/>
    </row>
    <row r="85" spans="1:20" ht="19.5">
      <c r="A85" s="4">
        <v>81</v>
      </c>
      <c r="B85" s="68" t="s">
        <v>69</v>
      </c>
      <c r="C85" s="83" t="s">
        <v>536</v>
      </c>
      <c r="D85" s="68" t="s">
        <v>29</v>
      </c>
      <c r="E85" s="70">
        <v>28</v>
      </c>
      <c r="F85" s="68"/>
      <c r="G85" s="70">
        <v>43</v>
      </c>
      <c r="H85" s="70">
        <v>58</v>
      </c>
      <c r="I85" s="71">
        <f t="shared" si="1"/>
        <v>101</v>
      </c>
      <c r="J85" s="84">
        <v>9859050266</v>
      </c>
      <c r="K85" s="85" t="s">
        <v>106</v>
      </c>
      <c r="L85" s="66" t="s">
        <v>107</v>
      </c>
      <c r="M85" s="66">
        <v>7896478724</v>
      </c>
      <c r="N85" s="86" t="s">
        <v>537</v>
      </c>
      <c r="O85" s="87">
        <v>9613250136</v>
      </c>
      <c r="P85" s="80">
        <v>43640</v>
      </c>
      <c r="Q85" s="68" t="s">
        <v>77</v>
      </c>
      <c r="R85" s="57"/>
      <c r="S85" s="57"/>
      <c r="T85" s="57"/>
    </row>
    <row r="86" spans="1:20" ht="19.5">
      <c r="A86" s="4">
        <v>82</v>
      </c>
      <c r="B86" s="68" t="s">
        <v>69</v>
      </c>
      <c r="C86" s="83" t="s">
        <v>538</v>
      </c>
      <c r="D86" s="68" t="s">
        <v>29</v>
      </c>
      <c r="E86" s="70">
        <v>29</v>
      </c>
      <c r="F86" s="68"/>
      <c r="G86" s="70">
        <v>33</v>
      </c>
      <c r="H86" s="70">
        <v>44</v>
      </c>
      <c r="I86" s="71">
        <f t="shared" si="1"/>
        <v>77</v>
      </c>
      <c r="J86" s="84">
        <v>9854524391</v>
      </c>
      <c r="K86" s="85" t="s">
        <v>106</v>
      </c>
      <c r="L86" s="66" t="s">
        <v>107</v>
      </c>
      <c r="M86" s="66">
        <v>7896478724</v>
      </c>
      <c r="N86" s="86" t="s">
        <v>537</v>
      </c>
      <c r="O86" s="87">
        <v>9613250136</v>
      </c>
      <c r="P86" s="80">
        <v>43640</v>
      </c>
      <c r="Q86" s="68" t="s">
        <v>77</v>
      </c>
      <c r="R86" s="57"/>
      <c r="S86" s="57"/>
      <c r="T86" s="57"/>
    </row>
    <row r="87" spans="1:20" ht="28.5">
      <c r="A87" s="4">
        <v>83</v>
      </c>
      <c r="B87" s="68" t="s">
        <v>68</v>
      </c>
      <c r="C87" s="69" t="s">
        <v>539</v>
      </c>
      <c r="D87" s="68" t="s">
        <v>29</v>
      </c>
      <c r="E87" s="70">
        <v>302</v>
      </c>
      <c r="F87" s="68"/>
      <c r="G87" s="70">
        <v>19</v>
      </c>
      <c r="H87" s="70">
        <v>14</v>
      </c>
      <c r="I87" s="71">
        <f t="shared" si="1"/>
        <v>33</v>
      </c>
      <c r="J87" s="95">
        <v>9678188951</v>
      </c>
      <c r="K87" s="91" t="s">
        <v>126</v>
      </c>
      <c r="L87" s="74" t="s">
        <v>127</v>
      </c>
      <c r="M87" s="73">
        <v>9401450885</v>
      </c>
      <c r="N87" s="98" t="s">
        <v>540</v>
      </c>
      <c r="O87" s="68"/>
      <c r="P87" s="80">
        <v>43641</v>
      </c>
      <c r="Q87" s="68" t="s">
        <v>78</v>
      </c>
      <c r="R87" s="51"/>
      <c r="S87" s="57"/>
      <c r="T87" s="57"/>
    </row>
    <row r="88" spans="1:20" ht="31.5">
      <c r="A88" s="4">
        <v>84</v>
      </c>
      <c r="B88" s="68" t="s">
        <v>68</v>
      </c>
      <c r="C88" s="69" t="s">
        <v>541</v>
      </c>
      <c r="D88" s="68" t="s">
        <v>29</v>
      </c>
      <c r="E88" s="70">
        <v>303</v>
      </c>
      <c r="F88" s="68"/>
      <c r="G88" s="70">
        <v>20</v>
      </c>
      <c r="H88" s="70">
        <v>15</v>
      </c>
      <c r="I88" s="71">
        <f t="shared" si="1"/>
        <v>35</v>
      </c>
      <c r="J88" s="95">
        <v>8622546799</v>
      </c>
      <c r="K88" s="91" t="s">
        <v>126</v>
      </c>
      <c r="L88" s="74" t="s">
        <v>127</v>
      </c>
      <c r="M88" s="73">
        <v>9401450885</v>
      </c>
      <c r="N88" s="98" t="s">
        <v>540</v>
      </c>
      <c r="O88" s="68"/>
      <c r="P88" s="80">
        <v>43641</v>
      </c>
      <c r="Q88" s="68" t="s">
        <v>78</v>
      </c>
      <c r="R88" s="57"/>
      <c r="S88" s="57"/>
      <c r="T88" s="57"/>
    </row>
    <row r="89" spans="1:20" ht="28.5">
      <c r="A89" s="4">
        <v>85</v>
      </c>
      <c r="B89" s="68" t="s">
        <v>68</v>
      </c>
      <c r="C89" s="69" t="s">
        <v>542</v>
      </c>
      <c r="D89" s="68" t="s">
        <v>29</v>
      </c>
      <c r="E89" s="70">
        <v>304</v>
      </c>
      <c r="F89" s="68"/>
      <c r="G89" s="70">
        <v>27</v>
      </c>
      <c r="H89" s="70">
        <v>23</v>
      </c>
      <c r="I89" s="71">
        <f t="shared" si="1"/>
        <v>50</v>
      </c>
      <c r="J89" s="95">
        <v>9613581077</v>
      </c>
      <c r="K89" s="91" t="s">
        <v>126</v>
      </c>
      <c r="L89" s="74" t="s">
        <v>127</v>
      </c>
      <c r="M89" s="73">
        <v>9401450885</v>
      </c>
      <c r="N89" s="98" t="s">
        <v>540</v>
      </c>
      <c r="O89" s="68"/>
      <c r="P89" s="80">
        <v>43641</v>
      </c>
      <c r="Q89" s="68" t="s">
        <v>78</v>
      </c>
      <c r="R89" s="51"/>
      <c r="S89" s="57"/>
      <c r="T89" s="57"/>
    </row>
    <row r="90" spans="1:20" ht="19.5">
      <c r="A90" s="4">
        <v>86</v>
      </c>
      <c r="B90" s="68" t="s">
        <v>69</v>
      </c>
      <c r="C90" s="83" t="s">
        <v>543</v>
      </c>
      <c r="D90" s="68" t="s">
        <v>29</v>
      </c>
      <c r="E90" s="70">
        <v>33</v>
      </c>
      <c r="F90" s="68"/>
      <c r="G90" s="70">
        <v>40</v>
      </c>
      <c r="H90" s="70">
        <v>39</v>
      </c>
      <c r="I90" s="71">
        <f t="shared" si="1"/>
        <v>79</v>
      </c>
      <c r="J90" s="84">
        <v>9854704015</v>
      </c>
      <c r="K90" s="85" t="s">
        <v>106</v>
      </c>
      <c r="L90" s="66" t="s">
        <v>107</v>
      </c>
      <c r="M90" s="66">
        <v>7896478724</v>
      </c>
      <c r="N90" s="86" t="s">
        <v>544</v>
      </c>
      <c r="O90" s="87">
        <v>9613501742</v>
      </c>
      <c r="P90" s="80">
        <v>43641</v>
      </c>
      <c r="Q90" s="68" t="s">
        <v>78</v>
      </c>
      <c r="R90" s="51"/>
      <c r="S90" s="57"/>
      <c r="T90" s="57"/>
    </row>
    <row r="91" spans="1:20" ht="19.5">
      <c r="A91" s="4">
        <v>87</v>
      </c>
      <c r="B91" s="68" t="s">
        <v>69</v>
      </c>
      <c r="C91" s="83" t="s">
        <v>545</v>
      </c>
      <c r="D91" s="68" t="s">
        <v>29</v>
      </c>
      <c r="E91" s="70">
        <v>34</v>
      </c>
      <c r="F91" s="68"/>
      <c r="G91" s="70">
        <v>46</v>
      </c>
      <c r="H91" s="70">
        <v>41</v>
      </c>
      <c r="I91" s="71">
        <f t="shared" si="1"/>
        <v>87</v>
      </c>
      <c r="J91" s="84">
        <v>9854246812</v>
      </c>
      <c r="K91" s="85" t="s">
        <v>106</v>
      </c>
      <c r="L91" s="66" t="s">
        <v>107</v>
      </c>
      <c r="M91" s="66">
        <v>7896478724</v>
      </c>
      <c r="N91" s="86" t="s">
        <v>544</v>
      </c>
      <c r="O91" s="87">
        <v>9613501742</v>
      </c>
      <c r="P91" s="80">
        <v>43641</v>
      </c>
      <c r="Q91" s="68" t="s">
        <v>78</v>
      </c>
      <c r="R91" s="57"/>
      <c r="S91" s="57"/>
      <c r="T91" s="57"/>
    </row>
    <row r="92" spans="1:20">
      <c r="A92" s="4">
        <v>88</v>
      </c>
      <c r="B92" s="68" t="s">
        <v>68</v>
      </c>
      <c r="C92" s="69" t="s">
        <v>546</v>
      </c>
      <c r="D92" s="68" t="s">
        <v>29</v>
      </c>
      <c r="E92" s="70">
        <v>97</v>
      </c>
      <c r="F92" s="68"/>
      <c r="G92" s="70">
        <v>38</v>
      </c>
      <c r="H92" s="70">
        <v>58</v>
      </c>
      <c r="I92" s="71">
        <f t="shared" si="1"/>
        <v>96</v>
      </c>
      <c r="J92" s="72">
        <v>9954680880</v>
      </c>
      <c r="K92" s="66" t="s">
        <v>508</v>
      </c>
      <c r="L92" s="66" t="s">
        <v>509</v>
      </c>
      <c r="M92" s="66">
        <v>9401032741</v>
      </c>
      <c r="N92" s="77" t="s">
        <v>510</v>
      </c>
      <c r="O92" s="68"/>
      <c r="P92" s="80">
        <v>43642</v>
      </c>
      <c r="Q92" s="68" t="s">
        <v>79</v>
      </c>
      <c r="R92" s="57"/>
      <c r="S92" s="57"/>
      <c r="T92" s="57"/>
    </row>
    <row r="93" spans="1:20">
      <c r="A93" s="4">
        <v>89</v>
      </c>
      <c r="B93" s="68" t="s">
        <v>68</v>
      </c>
      <c r="C93" s="69" t="s">
        <v>547</v>
      </c>
      <c r="D93" s="68" t="s">
        <v>29</v>
      </c>
      <c r="E93" s="70">
        <v>95</v>
      </c>
      <c r="F93" s="68"/>
      <c r="G93" s="70">
        <v>37</v>
      </c>
      <c r="H93" s="70">
        <v>34</v>
      </c>
      <c r="I93" s="71">
        <f t="shared" si="1"/>
        <v>71</v>
      </c>
      <c r="J93" s="72">
        <v>8753980715</v>
      </c>
      <c r="K93" s="66" t="s">
        <v>508</v>
      </c>
      <c r="L93" s="66" t="s">
        <v>509</v>
      </c>
      <c r="M93" s="66">
        <v>9401032741</v>
      </c>
      <c r="N93" s="77" t="s">
        <v>510</v>
      </c>
      <c r="O93" s="68"/>
      <c r="P93" s="80">
        <v>43642</v>
      </c>
      <c r="Q93" s="68" t="s">
        <v>79</v>
      </c>
      <c r="R93" s="57"/>
      <c r="S93" s="57"/>
      <c r="T93" s="57"/>
    </row>
    <row r="94" spans="1:20">
      <c r="A94" s="4">
        <v>90</v>
      </c>
      <c r="B94" s="68" t="s">
        <v>69</v>
      </c>
      <c r="C94" s="83" t="s">
        <v>548</v>
      </c>
      <c r="D94" s="68" t="s">
        <v>29</v>
      </c>
      <c r="E94" s="70">
        <v>143</v>
      </c>
      <c r="F94" s="68"/>
      <c r="G94" s="70">
        <v>52</v>
      </c>
      <c r="H94" s="70">
        <v>42</v>
      </c>
      <c r="I94" s="71">
        <f t="shared" si="1"/>
        <v>94</v>
      </c>
      <c r="J94" s="84">
        <v>9859157015</v>
      </c>
      <c r="K94" s="73" t="s">
        <v>165</v>
      </c>
      <c r="L94" s="74" t="s">
        <v>166</v>
      </c>
      <c r="M94" s="73">
        <v>9854460251</v>
      </c>
      <c r="N94" s="90" t="s">
        <v>175</v>
      </c>
      <c r="O94" s="79">
        <v>8876811432</v>
      </c>
      <c r="P94" s="80">
        <v>43642</v>
      </c>
      <c r="Q94" s="68" t="s">
        <v>79</v>
      </c>
      <c r="R94" s="68"/>
      <c r="S94" s="68"/>
      <c r="T94" s="18"/>
    </row>
    <row r="95" spans="1:20">
      <c r="A95" s="4">
        <v>91</v>
      </c>
      <c r="B95" s="68" t="s">
        <v>69</v>
      </c>
      <c r="C95" s="83" t="s">
        <v>549</v>
      </c>
      <c r="D95" s="68" t="s">
        <v>29</v>
      </c>
      <c r="E95" s="70">
        <v>144</v>
      </c>
      <c r="F95" s="68"/>
      <c r="G95" s="70">
        <v>33</v>
      </c>
      <c r="H95" s="70">
        <v>46</v>
      </c>
      <c r="I95" s="71">
        <f t="shared" si="1"/>
        <v>79</v>
      </c>
      <c r="J95" s="84">
        <v>9854366403</v>
      </c>
      <c r="K95" s="73" t="s">
        <v>165</v>
      </c>
      <c r="L95" s="74" t="s">
        <v>166</v>
      </c>
      <c r="M95" s="73">
        <v>9854460251</v>
      </c>
      <c r="N95" s="90" t="s">
        <v>175</v>
      </c>
      <c r="O95" s="79">
        <v>8876811432</v>
      </c>
      <c r="P95" s="80">
        <v>43642</v>
      </c>
      <c r="Q95" s="68" t="s">
        <v>79</v>
      </c>
      <c r="R95" s="68"/>
      <c r="S95" s="68"/>
      <c r="T95" s="18"/>
    </row>
    <row r="96" spans="1:20">
      <c r="A96" s="4">
        <v>92</v>
      </c>
      <c r="B96" s="68" t="s">
        <v>68</v>
      </c>
      <c r="C96" s="69" t="s">
        <v>550</v>
      </c>
      <c r="D96" s="68" t="s">
        <v>29</v>
      </c>
      <c r="E96" s="70">
        <v>104</v>
      </c>
      <c r="F96" s="68"/>
      <c r="G96" s="70">
        <v>35</v>
      </c>
      <c r="H96" s="70">
        <v>30</v>
      </c>
      <c r="I96" s="71">
        <f t="shared" si="1"/>
        <v>65</v>
      </c>
      <c r="J96" s="72">
        <v>9864615680</v>
      </c>
      <c r="K96" s="76" t="s">
        <v>551</v>
      </c>
      <c r="L96" s="66" t="s">
        <v>255</v>
      </c>
      <c r="M96" s="66"/>
      <c r="N96" s="76" t="s">
        <v>81</v>
      </c>
      <c r="O96" s="68"/>
      <c r="P96" s="80">
        <v>43643</v>
      </c>
      <c r="Q96" s="68" t="s">
        <v>82</v>
      </c>
      <c r="R96" s="68"/>
      <c r="S96" s="68"/>
      <c r="T96" s="18"/>
    </row>
    <row r="97" spans="1:20">
      <c r="A97" s="4">
        <v>93</v>
      </c>
      <c r="B97" s="68" t="s">
        <v>68</v>
      </c>
      <c r="C97" s="69" t="s">
        <v>552</v>
      </c>
      <c r="D97" s="68" t="s">
        <v>29</v>
      </c>
      <c r="E97" s="70">
        <v>105</v>
      </c>
      <c r="F97" s="68"/>
      <c r="G97" s="70">
        <v>24</v>
      </c>
      <c r="H97" s="70">
        <v>16</v>
      </c>
      <c r="I97" s="71">
        <f t="shared" si="1"/>
        <v>40</v>
      </c>
      <c r="J97" s="72">
        <v>9508764813</v>
      </c>
      <c r="K97" s="76" t="s">
        <v>551</v>
      </c>
      <c r="L97" s="66" t="s">
        <v>255</v>
      </c>
      <c r="M97" s="66"/>
      <c r="N97" s="76" t="s">
        <v>81</v>
      </c>
      <c r="O97" s="68"/>
      <c r="P97" s="80">
        <v>43643</v>
      </c>
      <c r="Q97" s="68" t="s">
        <v>82</v>
      </c>
      <c r="R97" s="68"/>
      <c r="S97" s="68"/>
      <c r="T97" s="18"/>
    </row>
    <row r="98" spans="1:20">
      <c r="A98" s="4">
        <v>94</v>
      </c>
      <c r="B98" s="68" t="s">
        <v>68</v>
      </c>
      <c r="C98" s="69" t="s">
        <v>553</v>
      </c>
      <c r="D98" s="68" t="s">
        <v>29</v>
      </c>
      <c r="E98" s="70">
        <v>106</v>
      </c>
      <c r="F98" s="68"/>
      <c r="G98" s="70">
        <v>33</v>
      </c>
      <c r="H98" s="70">
        <v>35</v>
      </c>
      <c r="I98" s="71">
        <f t="shared" si="1"/>
        <v>68</v>
      </c>
      <c r="J98" s="72">
        <v>8822423480</v>
      </c>
      <c r="K98" s="76" t="s">
        <v>551</v>
      </c>
      <c r="L98" s="66" t="s">
        <v>255</v>
      </c>
      <c r="M98" s="66"/>
      <c r="N98" s="76" t="s">
        <v>81</v>
      </c>
      <c r="O98" s="68"/>
      <c r="P98" s="80">
        <v>43643</v>
      </c>
      <c r="Q98" s="68" t="s">
        <v>82</v>
      </c>
      <c r="R98" s="68"/>
      <c r="S98" s="68"/>
      <c r="T98" s="18"/>
    </row>
    <row r="99" spans="1:20">
      <c r="A99" s="4">
        <v>95</v>
      </c>
      <c r="B99" s="68" t="s">
        <v>69</v>
      </c>
      <c r="C99" s="83" t="s">
        <v>554</v>
      </c>
      <c r="D99" s="68" t="s">
        <v>29</v>
      </c>
      <c r="E99" s="70">
        <v>140</v>
      </c>
      <c r="F99" s="68"/>
      <c r="G99" s="70">
        <v>29</v>
      </c>
      <c r="H99" s="70">
        <v>39</v>
      </c>
      <c r="I99" s="71">
        <f t="shared" si="1"/>
        <v>68</v>
      </c>
      <c r="J99" s="84">
        <v>8486848100</v>
      </c>
      <c r="K99" s="73" t="s">
        <v>165</v>
      </c>
      <c r="L99" s="74" t="s">
        <v>166</v>
      </c>
      <c r="M99" s="73">
        <v>9854460251</v>
      </c>
      <c r="N99" s="90" t="s">
        <v>175</v>
      </c>
      <c r="O99" s="79">
        <v>8876811432</v>
      </c>
      <c r="P99" s="80">
        <v>43643</v>
      </c>
      <c r="Q99" s="68" t="s">
        <v>82</v>
      </c>
      <c r="R99" s="68"/>
      <c r="S99" s="68"/>
      <c r="T99" s="18"/>
    </row>
    <row r="100" spans="1:20">
      <c r="A100" s="4">
        <v>96</v>
      </c>
      <c r="B100" s="68" t="s">
        <v>69</v>
      </c>
      <c r="C100" s="83" t="s">
        <v>555</v>
      </c>
      <c r="D100" s="68" t="s">
        <v>29</v>
      </c>
      <c r="E100" s="70">
        <v>141</v>
      </c>
      <c r="F100" s="68"/>
      <c r="G100" s="70">
        <v>36</v>
      </c>
      <c r="H100" s="70">
        <v>58</v>
      </c>
      <c r="I100" s="71">
        <f t="shared" si="1"/>
        <v>94</v>
      </c>
      <c r="J100" s="84">
        <v>9859442713</v>
      </c>
      <c r="K100" s="73" t="s">
        <v>165</v>
      </c>
      <c r="L100" s="74" t="s">
        <v>166</v>
      </c>
      <c r="M100" s="73">
        <v>9854460251</v>
      </c>
      <c r="N100" s="90" t="s">
        <v>175</v>
      </c>
      <c r="O100" s="79">
        <v>8876811432</v>
      </c>
      <c r="P100" s="80">
        <v>43643</v>
      </c>
      <c r="Q100" s="68" t="s">
        <v>82</v>
      </c>
      <c r="R100" s="68"/>
      <c r="S100" s="68"/>
      <c r="T100" s="18"/>
    </row>
    <row r="101" spans="1:20">
      <c r="A101" s="4">
        <v>97</v>
      </c>
      <c r="B101" s="68" t="s">
        <v>68</v>
      </c>
      <c r="C101" s="69" t="s">
        <v>556</v>
      </c>
      <c r="D101" s="68" t="s">
        <v>29</v>
      </c>
      <c r="E101" s="70">
        <v>148</v>
      </c>
      <c r="F101" s="68"/>
      <c r="G101" s="70">
        <v>53</v>
      </c>
      <c r="H101" s="70">
        <v>47</v>
      </c>
      <c r="I101" s="71">
        <f t="shared" si="1"/>
        <v>100</v>
      </c>
      <c r="J101" s="72">
        <v>9613388159</v>
      </c>
      <c r="K101" s="73" t="s">
        <v>228</v>
      </c>
      <c r="L101" s="74" t="s">
        <v>229</v>
      </c>
      <c r="M101" s="73">
        <v>9401450902</v>
      </c>
      <c r="N101" s="77" t="s">
        <v>283</v>
      </c>
      <c r="O101" s="89">
        <v>9508349318</v>
      </c>
      <c r="P101" s="80">
        <v>43644</v>
      </c>
      <c r="Q101" s="68" t="s">
        <v>80</v>
      </c>
      <c r="R101" s="68"/>
      <c r="S101" s="68"/>
      <c r="T101" s="18"/>
    </row>
    <row r="102" spans="1:20">
      <c r="A102" s="4">
        <v>98</v>
      </c>
      <c r="B102" s="68" t="s">
        <v>68</v>
      </c>
      <c r="C102" s="69" t="s">
        <v>557</v>
      </c>
      <c r="D102" s="68" t="s">
        <v>29</v>
      </c>
      <c r="E102" s="70">
        <v>150</v>
      </c>
      <c r="F102" s="68"/>
      <c r="G102" s="70">
        <v>32</v>
      </c>
      <c r="H102" s="70">
        <v>49</v>
      </c>
      <c r="I102" s="71">
        <f t="shared" si="1"/>
        <v>81</v>
      </c>
      <c r="J102" s="72">
        <v>9854183739</v>
      </c>
      <c r="K102" s="73" t="s">
        <v>228</v>
      </c>
      <c r="L102" s="74" t="s">
        <v>229</v>
      </c>
      <c r="M102" s="73">
        <v>9401450902</v>
      </c>
      <c r="N102" s="77" t="s">
        <v>283</v>
      </c>
      <c r="O102" s="89">
        <v>9508349318</v>
      </c>
      <c r="P102" s="80">
        <v>43644</v>
      </c>
      <c r="Q102" s="68" t="s">
        <v>80</v>
      </c>
      <c r="R102" s="68"/>
      <c r="S102" s="68"/>
      <c r="T102" s="18"/>
    </row>
    <row r="103" spans="1:20">
      <c r="A103" s="4">
        <v>99</v>
      </c>
      <c r="B103" s="68" t="s">
        <v>69</v>
      </c>
      <c r="C103" s="109" t="s">
        <v>558</v>
      </c>
      <c r="D103" s="68" t="s">
        <v>29</v>
      </c>
      <c r="E103" s="70">
        <v>87</v>
      </c>
      <c r="F103" s="68"/>
      <c r="G103" s="70">
        <v>50</v>
      </c>
      <c r="H103" s="70">
        <v>63</v>
      </c>
      <c r="I103" s="71">
        <f t="shared" si="1"/>
        <v>113</v>
      </c>
      <c r="J103" s="110">
        <v>9859324195</v>
      </c>
      <c r="K103" s="104" t="s">
        <v>417</v>
      </c>
      <c r="L103" s="104" t="s">
        <v>418</v>
      </c>
      <c r="M103" s="104">
        <v>9706078412</v>
      </c>
      <c r="N103" s="77" t="s">
        <v>559</v>
      </c>
      <c r="O103" s="89">
        <v>9577632891</v>
      </c>
      <c r="P103" s="80">
        <v>43644</v>
      </c>
      <c r="Q103" s="68" t="s">
        <v>80</v>
      </c>
      <c r="R103" s="68"/>
      <c r="S103" s="68"/>
      <c r="T103" s="18"/>
    </row>
    <row r="104" spans="1:20">
      <c r="A104" s="4">
        <v>100</v>
      </c>
      <c r="B104" s="68" t="s">
        <v>69</v>
      </c>
      <c r="C104" s="83" t="s">
        <v>560</v>
      </c>
      <c r="D104" s="68" t="s">
        <v>29</v>
      </c>
      <c r="E104" s="70">
        <v>96</v>
      </c>
      <c r="F104" s="68"/>
      <c r="G104" s="70">
        <v>21</v>
      </c>
      <c r="H104" s="70">
        <v>34</v>
      </c>
      <c r="I104" s="71">
        <f t="shared" si="1"/>
        <v>55</v>
      </c>
      <c r="J104" s="84">
        <v>9854184063</v>
      </c>
      <c r="K104" s="104" t="s">
        <v>417</v>
      </c>
      <c r="L104" s="104" t="s">
        <v>418</v>
      </c>
      <c r="M104" s="104">
        <v>9706078412</v>
      </c>
      <c r="N104" s="77" t="s">
        <v>559</v>
      </c>
      <c r="O104" s="89">
        <v>9577632891</v>
      </c>
      <c r="P104" s="80">
        <v>43644</v>
      </c>
      <c r="Q104" s="68" t="s">
        <v>80</v>
      </c>
      <c r="R104" s="68"/>
      <c r="S104" s="68"/>
      <c r="T104" s="18"/>
    </row>
    <row r="105" spans="1:20">
      <c r="A105" s="4">
        <v>101</v>
      </c>
      <c r="B105" s="68" t="s">
        <v>68</v>
      </c>
      <c r="C105" s="69" t="s">
        <v>561</v>
      </c>
      <c r="D105" s="68" t="s">
        <v>29</v>
      </c>
      <c r="E105" s="70">
        <v>167</v>
      </c>
      <c r="F105" s="68"/>
      <c r="G105" s="70">
        <v>24</v>
      </c>
      <c r="H105" s="70">
        <v>26</v>
      </c>
      <c r="I105" s="71">
        <f t="shared" si="1"/>
        <v>50</v>
      </c>
      <c r="J105" s="72">
        <v>8486745563</v>
      </c>
      <c r="K105" s="73" t="s">
        <v>228</v>
      </c>
      <c r="L105" s="74" t="s">
        <v>229</v>
      </c>
      <c r="M105" s="73">
        <v>9401450902</v>
      </c>
      <c r="N105" s="77" t="s">
        <v>230</v>
      </c>
      <c r="O105" s="89">
        <v>9508529722</v>
      </c>
      <c r="P105" s="80">
        <v>43645</v>
      </c>
      <c r="Q105" s="68" t="s">
        <v>76</v>
      </c>
      <c r="R105" s="68"/>
      <c r="S105" s="68"/>
      <c r="T105" s="18"/>
    </row>
    <row r="106" spans="1:20">
      <c r="A106" s="4">
        <v>102</v>
      </c>
      <c r="B106" s="68" t="s">
        <v>68</v>
      </c>
      <c r="C106" s="69" t="s">
        <v>562</v>
      </c>
      <c r="D106" s="68" t="s">
        <v>29</v>
      </c>
      <c r="E106" s="70">
        <v>169</v>
      </c>
      <c r="F106" s="68"/>
      <c r="G106" s="70">
        <v>45</v>
      </c>
      <c r="H106" s="70">
        <v>55</v>
      </c>
      <c r="I106" s="71">
        <f t="shared" ref="I106:I108" si="2">+G106+H106</f>
        <v>100</v>
      </c>
      <c r="J106" s="72">
        <v>9859128049</v>
      </c>
      <c r="K106" s="73" t="s">
        <v>228</v>
      </c>
      <c r="L106" s="74" t="s">
        <v>229</v>
      </c>
      <c r="M106" s="73">
        <v>9401450902</v>
      </c>
      <c r="N106" s="77" t="s">
        <v>230</v>
      </c>
      <c r="O106" s="89">
        <v>9508529722</v>
      </c>
      <c r="P106" s="80">
        <v>43645</v>
      </c>
      <c r="Q106" s="68" t="s">
        <v>76</v>
      </c>
      <c r="R106" s="68"/>
      <c r="S106" s="68"/>
      <c r="T106" s="18"/>
    </row>
    <row r="107" spans="1:20" ht="21">
      <c r="A107" s="4">
        <v>103</v>
      </c>
      <c r="B107" s="68" t="s">
        <v>69</v>
      </c>
      <c r="C107" s="83" t="s">
        <v>563</v>
      </c>
      <c r="D107" s="68" t="s">
        <v>29</v>
      </c>
      <c r="E107" s="70">
        <v>76</v>
      </c>
      <c r="F107" s="68"/>
      <c r="G107" s="70">
        <v>35</v>
      </c>
      <c r="H107" s="70">
        <v>72</v>
      </c>
      <c r="I107" s="71">
        <f t="shared" si="2"/>
        <v>107</v>
      </c>
      <c r="J107" s="84">
        <v>9577050525</v>
      </c>
      <c r="K107" s="73" t="s">
        <v>131</v>
      </c>
      <c r="L107" s="74" t="s">
        <v>132</v>
      </c>
      <c r="M107" s="73">
        <v>9854524664</v>
      </c>
      <c r="N107" s="98" t="s">
        <v>531</v>
      </c>
      <c r="O107" s="68"/>
      <c r="P107" s="80">
        <v>43645</v>
      </c>
      <c r="Q107" s="68" t="s">
        <v>76</v>
      </c>
      <c r="R107" s="68"/>
      <c r="S107" s="68"/>
      <c r="T107" s="18"/>
    </row>
    <row r="108" spans="1:20" ht="21">
      <c r="A108" s="4">
        <v>104</v>
      </c>
      <c r="B108" s="68" t="s">
        <v>69</v>
      </c>
      <c r="C108" s="83" t="s">
        <v>564</v>
      </c>
      <c r="D108" s="68" t="s">
        <v>29</v>
      </c>
      <c r="E108" s="70">
        <v>77</v>
      </c>
      <c r="F108" s="68"/>
      <c r="G108" s="70">
        <v>42</v>
      </c>
      <c r="H108" s="70">
        <v>33</v>
      </c>
      <c r="I108" s="71">
        <f t="shared" si="2"/>
        <v>75</v>
      </c>
      <c r="J108" s="84">
        <v>9859028967</v>
      </c>
      <c r="K108" s="73" t="s">
        <v>131</v>
      </c>
      <c r="L108" s="74" t="s">
        <v>132</v>
      </c>
      <c r="M108" s="73">
        <v>9854524664</v>
      </c>
      <c r="N108" s="98" t="s">
        <v>531</v>
      </c>
      <c r="O108" s="68"/>
      <c r="P108" s="80">
        <v>43645</v>
      </c>
      <c r="Q108" s="68" t="s">
        <v>76</v>
      </c>
      <c r="R108" s="68"/>
      <c r="S108" s="68"/>
      <c r="T108" s="18"/>
    </row>
    <row r="109" spans="1:20" ht="21">
      <c r="A109" s="4">
        <v>105</v>
      </c>
      <c r="B109" s="68"/>
      <c r="C109" s="68" t="s">
        <v>99</v>
      </c>
      <c r="D109" s="68"/>
      <c r="E109" s="70"/>
      <c r="F109" s="68"/>
      <c r="G109" s="70"/>
      <c r="H109" s="70"/>
      <c r="I109" s="71"/>
      <c r="J109" s="133"/>
      <c r="K109" s="73"/>
      <c r="L109" s="74"/>
      <c r="M109" s="73"/>
      <c r="N109" s="98"/>
      <c r="O109" s="68"/>
      <c r="P109" s="80">
        <v>43646</v>
      </c>
      <c r="Q109" s="68" t="s">
        <v>99</v>
      </c>
      <c r="R109" s="68"/>
      <c r="S109" s="68"/>
      <c r="T109" s="18"/>
    </row>
    <row r="110" spans="1:20">
      <c r="A110" s="4">
        <v>106</v>
      </c>
      <c r="B110" s="71"/>
      <c r="C110" s="68"/>
      <c r="D110" s="68"/>
      <c r="E110" s="70"/>
      <c r="F110" s="68"/>
      <c r="G110" s="70"/>
      <c r="H110" s="70"/>
      <c r="I110" s="71">
        <v>0</v>
      </c>
      <c r="J110" s="111"/>
      <c r="K110" s="68"/>
      <c r="L110" s="68"/>
      <c r="M110" s="68"/>
      <c r="N110" s="68"/>
      <c r="O110" s="68"/>
      <c r="P110" s="80">
        <v>43647</v>
      </c>
      <c r="Q110" s="68" t="s">
        <v>77</v>
      </c>
      <c r="R110" s="68"/>
      <c r="S110" s="68"/>
      <c r="T110" s="18"/>
    </row>
    <row r="111" spans="1:20">
      <c r="A111" s="4">
        <v>107</v>
      </c>
      <c r="B111" s="68" t="s">
        <v>69</v>
      </c>
      <c r="C111" s="83" t="s">
        <v>571</v>
      </c>
      <c r="D111" s="68" t="s">
        <v>29</v>
      </c>
      <c r="E111" s="70">
        <v>58</v>
      </c>
      <c r="F111" s="68"/>
      <c r="G111" s="70">
        <v>26</v>
      </c>
      <c r="H111" s="70">
        <v>23</v>
      </c>
      <c r="I111" s="71">
        <f t="shared" ref="I111" si="3">+G111+H111</f>
        <v>49</v>
      </c>
      <c r="J111" s="84">
        <v>8752936779</v>
      </c>
      <c r="K111" s="66" t="s">
        <v>333</v>
      </c>
      <c r="L111" s="96" t="s">
        <v>334</v>
      </c>
      <c r="M111" s="101">
        <v>8876257305</v>
      </c>
      <c r="N111" s="77" t="s">
        <v>570</v>
      </c>
      <c r="O111" s="89">
        <v>8402941688</v>
      </c>
      <c r="P111" s="80">
        <v>43281</v>
      </c>
      <c r="Q111" s="68" t="s">
        <v>76</v>
      </c>
      <c r="R111" s="68"/>
      <c r="S111" s="68"/>
      <c r="T111" s="18"/>
    </row>
    <row r="112" spans="1:20">
      <c r="A112" s="4">
        <v>108</v>
      </c>
      <c r="B112" s="71"/>
      <c r="C112" s="68"/>
      <c r="D112" s="68"/>
      <c r="E112" s="70"/>
      <c r="F112" s="68"/>
      <c r="G112" s="70"/>
      <c r="H112" s="70"/>
      <c r="I112" s="71">
        <v>0</v>
      </c>
      <c r="J112" s="111"/>
      <c r="K112" s="68"/>
      <c r="L112" s="68"/>
      <c r="M112" s="68"/>
      <c r="N112" s="68"/>
      <c r="O112" s="68"/>
      <c r="P112" s="80"/>
      <c r="Q112" s="68"/>
      <c r="R112" s="68"/>
      <c r="S112" s="68"/>
      <c r="T112" s="18"/>
    </row>
    <row r="113" spans="1:20">
      <c r="A113" s="4">
        <v>109</v>
      </c>
      <c r="B113" s="71"/>
      <c r="C113" s="68"/>
      <c r="D113" s="68"/>
      <c r="E113" s="70"/>
      <c r="F113" s="68"/>
      <c r="G113" s="70"/>
      <c r="H113" s="70"/>
      <c r="I113" s="71">
        <v>0</v>
      </c>
      <c r="J113" s="111"/>
      <c r="K113" s="68"/>
      <c r="L113" s="68"/>
      <c r="M113" s="68"/>
      <c r="N113" s="68"/>
      <c r="O113" s="68"/>
      <c r="P113" s="80"/>
      <c r="Q113" s="68"/>
      <c r="R113" s="68"/>
      <c r="S113" s="68"/>
      <c r="T113" s="18"/>
    </row>
    <row r="114" spans="1:20">
      <c r="A114" s="4">
        <v>110</v>
      </c>
      <c r="B114" s="71"/>
      <c r="C114" s="68"/>
      <c r="D114" s="68"/>
      <c r="E114" s="70"/>
      <c r="F114" s="68"/>
      <c r="G114" s="70"/>
      <c r="H114" s="70"/>
      <c r="I114" s="71">
        <v>0</v>
      </c>
      <c r="J114" s="111"/>
      <c r="K114" s="68"/>
      <c r="L114" s="68"/>
      <c r="M114" s="68"/>
      <c r="N114" s="68"/>
      <c r="O114" s="68"/>
      <c r="P114" s="80"/>
      <c r="Q114" s="68"/>
      <c r="R114" s="68"/>
      <c r="S114" s="68"/>
      <c r="T114" s="18"/>
    </row>
    <row r="115" spans="1:20">
      <c r="A115" s="4">
        <v>111</v>
      </c>
      <c r="B115" s="71"/>
      <c r="C115" s="68"/>
      <c r="D115" s="68"/>
      <c r="E115" s="70"/>
      <c r="F115" s="68"/>
      <c r="G115" s="70"/>
      <c r="H115" s="70"/>
      <c r="I115" s="71">
        <v>0</v>
      </c>
      <c r="J115" s="111"/>
      <c r="K115" s="68"/>
      <c r="L115" s="68"/>
      <c r="M115" s="68"/>
      <c r="N115" s="68"/>
      <c r="O115" s="68"/>
      <c r="P115" s="80"/>
      <c r="Q115" s="68"/>
      <c r="R115" s="68"/>
      <c r="S115" s="68"/>
      <c r="T115" s="18"/>
    </row>
    <row r="116" spans="1:20">
      <c r="A116" s="4">
        <v>112</v>
      </c>
      <c r="B116" s="71"/>
      <c r="C116" s="68"/>
      <c r="D116" s="68"/>
      <c r="E116" s="70"/>
      <c r="F116" s="68"/>
      <c r="G116" s="70"/>
      <c r="H116" s="70"/>
      <c r="I116" s="71">
        <v>0</v>
      </c>
      <c r="J116" s="111"/>
      <c r="K116" s="68"/>
      <c r="L116" s="68"/>
      <c r="M116" s="68"/>
      <c r="N116" s="68"/>
      <c r="O116" s="68"/>
      <c r="P116" s="80"/>
      <c r="Q116" s="68"/>
      <c r="R116" s="68"/>
      <c r="S116" s="68"/>
      <c r="T116" s="18"/>
    </row>
    <row r="117" spans="1:20">
      <c r="A117" s="4">
        <v>113</v>
      </c>
      <c r="B117" s="71"/>
      <c r="C117" s="68"/>
      <c r="D117" s="68"/>
      <c r="E117" s="70"/>
      <c r="F117" s="68"/>
      <c r="G117" s="70"/>
      <c r="H117" s="70"/>
      <c r="I117" s="71">
        <v>0</v>
      </c>
      <c r="J117" s="111"/>
      <c r="K117" s="68"/>
      <c r="L117" s="68"/>
      <c r="M117" s="68"/>
      <c r="N117" s="68"/>
      <c r="O117" s="68"/>
      <c r="P117" s="80"/>
      <c r="Q117" s="68"/>
      <c r="R117" s="68"/>
      <c r="S117" s="68"/>
      <c r="T117" s="18"/>
    </row>
    <row r="118" spans="1:20">
      <c r="A118" s="4">
        <v>114</v>
      </c>
      <c r="B118" s="71"/>
      <c r="C118" s="68"/>
      <c r="D118" s="68"/>
      <c r="E118" s="70"/>
      <c r="F118" s="68"/>
      <c r="G118" s="70"/>
      <c r="H118" s="70"/>
      <c r="I118" s="71">
        <v>0</v>
      </c>
      <c r="J118" s="111"/>
      <c r="K118" s="68"/>
      <c r="L118" s="68"/>
      <c r="M118" s="68"/>
      <c r="N118" s="68"/>
      <c r="O118" s="68"/>
      <c r="P118" s="80"/>
      <c r="Q118" s="68"/>
      <c r="R118" s="68"/>
      <c r="S118" s="68"/>
      <c r="T118" s="18"/>
    </row>
    <row r="119" spans="1:20">
      <c r="A119" s="4">
        <v>115</v>
      </c>
      <c r="B119" s="71"/>
      <c r="C119" s="68"/>
      <c r="D119" s="68"/>
      <c r="E119" s="70"/>
      <c r="F119" s="68"/>
      <c r="G119" s="70"/>
      <c r="H119" s="70"/>
      <c r="I119" s="71">
        <v>0</v>
      </c>
      <c r="J119" s="111"/>
      <c r="K119" s="68"/>
      <c r="L119" s="68"/>
      <c r="M119" s="68"/>
      <c r="N119" s="68"/>
      <c r="O119" s="68"/>
      <c r="P119" s="80"/>
      <c r="Q119" s="68"/>
      <c r="R119" s="68"/>
      <c r="S119" s="68"/>
      <c r="T119" s="18"/>
    </row>
    <row r="120" spans="1:20">
      <c r="A120" s="4">
        <v>116</v>
      </c>
      <c r="B120" s="71"/>
      <c r="C120" s="68"/>
      <c r="D120" s="68"/>
      <c r="E120" s="70"/>
      <c r="F120" s="68"/>
      <c r="G120" s="70"/>
      <c r="H120" s="70"/>
      <c r="I120" s="71">
        <v>0</v>
      </c>
      <c r="J120" s="111"/>
      <c r="K120" s="68"/>
      <c r="L120" s="68"/>
      <c r="M120" s="68"/>
      <c r="N120" s="68"/>
      <c r="O120" s="68"/>
      <c r="P120" s="80"/>
      <c r="Q120" s="68"/>
      <c r="R120" s="68"/>
      <c r="S120" s="68"/>
      <c r="T120" s="18"/>
    </row>
    <row r="121" spans="1:20">
      <c r="A121" s="4">
        <v>117</v>
      </c>
      <c r="B121" s="71"/>
      <c r="C121" s="68"/>
      <c r="D121" s="68"/>
      <c r="E121" s="70"/>
      <c r="F121" s="68"/>
      <c r="G121" s="70"/>
      <c r="H121" s="70"/>
      <c r="I121" s="71">
        <v>0</v>
      </c>
      <c r="J121" s="111"/>
      <c r="K121" s="68"/>
      <c r="L121" s="68"/>
      <c r="M121" s="68"/>
      <c r="N121" s="68"/>
      <c r="O121" s="68"/>
      <c r="P121" s="80"/>
      <c r="Q121" s="68"/>
      <c r="R121" s="68"/>
      <c r="S121" s="68"/>
      <c r="T121" s="18"/>
    </row>
    <row r="122" spans="1:20">
      <c r="A122" s="4">
        <v>118</v>
      </c>
      <c r="B122" s="71"/>
      <c r="C122" s="68"/>
      <c r="D122" s="68"/>
      <c r="E122" s="70"/>
      <c r="F122" s="68"/>
      <c r="G122" s="70"/>
      <c r="H122" s="70"/>
      <c r="I122" s="71">
        <v>0</v>
      </c>
      <c r="J122" s="111"/>
      <c r="K122" s="68"/>
      <c r="L122" s="68"/>
      <c r="M122" s="68"/>
      <c r="N122" s="68"/>
      <c r="O122" s="68"/>
      <c r="P122" s="80"/>
      <c r="Q122" s="68"/>
      <c r="R122" s="68"/>
      <c r="S122" s="68"/>
      <c r="T122" s="18"/>
    </row>
    <row r="123" spans="1:20">
      <c r="A123" s="4">
        <v>119</v>
      </c>
      <c r="B123" s="71"/>
      <c r="C123" s="68"/>
      <c r="D123" s="68"/>
      <c r="E123" s="70"/>
      <c r="F123" s="68"/>
      <c r="G123" s="70"/>
      <c r="H123" s="70"/>
      <c r="I123" s="71">
        <v>0</v>
      </c>
      <c r="J123" s="111"/>
      <c r="K123" s="68"/>
      <c r="L123" s="68"/>
      <c r="M123" s="68"/>
      <c r="N123" s="68"/>
      <c r="O123" s="68"/>
      <c r="P123" s="80"/>
      <c r="Q123" s="68"/>
      <c r="R123" s="68"/>
      <c r="S123" s="68"/>
      <c r="T123" s="18"/>
    </row>
    <row r="124" spans="1:20">
      <c r="A124" s="4">
        <v>120</v>
      </c>
      <c r="B124" s="71"/>
      <c r="C124" s="68"/>
      <c r="D124" s="68"/>
      <c r="E124" s="70"/>
      <c r="F124" s="68"/>
      <c r="G124" s="70"/>
      <c r="H124" s="70"/>
      <c r="I124" s="71">
        <v>0</v>
      </c>
      <c r="J124" s="111"/>
      <c r="K124" s="68"/>
      <c r="L124" s="68"/>
      <c r="M124" s="68"/>
      <c r="N124" s="68"/>
      <c r="O124" s="68"/>
      <c r="P124" s="80"/>
      <c r="Q124" s="68"/>
      <c r="R124" s="68"/>
      <c r="S124" s="68"/>
      <c r="T124" s="18"/>
    </row>
    <row r="125" spans="1:20">
      <c r="A125" s="4">
        <v>121</v>
      </c>
      <c r="B125" s="71"/>
      <c r="C125" s="68"/>
      <c r="D125" s="68"/>
      <c r="E125" s="70"/>
      <c r="F125" s="68"/>
      <c r="G125" s="70"/>
      <c r="H125" s="70"/>
      <c r="I125" s="71">
        <v>0</v>
      </c>
      <c r="J125" s="111"/>
      <c r="K125" s="68"/>
      <c r="L125" s="68"/>
      <c r="M125" s="68"/>
      <c r="N125" s="68"/>
      <c r="O125" s="68"/>
      <c r="P125" s="80"/>
      <c r="Q125" s="68"/>
      <c r="R125" s="68"/>
      <c r="S125" s="68"/>
      <c r="T125" s="18"/>
    </row>
    <row r="126" spans="1:20">
      <c r="A126" s="4">
        <v>122</v>
      </c>
      <c r="B126" s="71"/>
      <c r="C126" s="68"/>
      <c r="D126" s="68"/>
      <c r="E126" s="70"/>
      <c r="F126" s="68"/>
      <c r="G126" s="70"/>
      <c r="H126" s="70"/>
      <c r="I126" s="71">
        <v>0</v>
      </c>
      <c r="J126" s="111"/>
      <c r="K126" s="68"/>
      <c r="L126" s="68"/>
      <c r="M126" s="68"/>
      <c r="N126" s="68"/>
      <c r="O126" s="68"/>
      <c r="P126" s="80"/>
      <c r="Q126" s="68"/>
      <c r="R126" s="68"/>
      <c r="S126" s="68"/>
      <c r="T126" s="18"/>
    </row>
    <row r="127" spans="1:20">
      <c r="A127" s="4">
        <v>123</v>
      </c>
      <c r="B127" s="71"/>
      <c r="C127" s="68"/>
      <c r="D127" s="68"/>
      <c r="E127" s="70"/>
      <c r="F127" s="68"/>
      <c r="G127" s="70"/>
      <c r="H127" s="70"/>
      <c r="I127" s="71">
        <v>0</v>
      </c>
      <c r="J127" s="111"/>
      <c r="K127" s="68"/>
      <c r="L127" s="68"/>
      <c r="M127" s="68"/>
      <c r="N127" s="68"/>
      <c r="O127" s="68"/>
      <c r="P127" s="80"/>
      <c r="Q127" s="68"/>
      <c r="R127" s="68"/>
      <c r="S127" s="68"/>
      <c r="T127" s="18"/>
    </row>
    <row r="128" spans="1:20">
      <c r="A128" s="4">
        <v>124</v>
      </c>
      <c r="B128" s="71"/>
      <c r="C128" s="68"/>
      <c r="D128" s="68"/>
      <c r="E128" s="70"/>
      <c r="F128" s="68"/>
      <c r="G128" s="70"/>
      <c r="H128" s="70"/>
      <c r="I128" s="71">
        <v>0</v>
      </c>
      <c r="J128" s="111"/>
      <c r="K128" s="68"/>
      <c r="L128" s="68"/>
      <c r="M128" s="68"/>
      <c r="N128" s="68"/>
      <c r="O128" s="68"/>
      <c r="P128" s="80"/>
      <c r="Q128" s="68"/>
      <c r="R128" s="68"/>
      <c r="S128" s="68"/>
      <c r="T128" s="18"/>
    </row>
    <row r="129" spans="1:20">
      <c r="A129" s="4">
        <v>125</v>
      </c>
      <c r="B129" s="71"/>
      <c r="C129" s="68"/>
      <c r="D129" s="68"/>
      <c r="E129" s="70"/>
      <c r="F129" s="68"/>
      <c r="G129" s="70"/>
      <c r="H129" s="70"/>
      <c r="I129" s="71">
        <v>0</v>
      </c>
      <c r="J129" s="111"/>
      <c r="K129" s="68"/>
      <c r="L129" s="68"/>
      <c r="M129" s="68"/>
      <c r="N129" s="68"/>
      <c r="O129" s="68"/>
      <c r="P129" s="80"/>
      <c r="Q129" s="68"/>
      <c r="R129" s="68"/>
      <c r="S129" s="68"/>
      <c r="T129" s="18"/>
    </row>
    <row r="130" spans="1:20">
      <c r="A130" s="4">
        <v>126</v>
      </c>
      <c r="B130" s="71"/>
      <c r="C130" s="68"/>
      <c r="D130" s="68"/>
      <c r="E130" s="70"/>
      <c r="F130" s="68"/>
      <c r="G130" s="70"/>
      <c r="H130" s="70"/>
      <c r="I130" s="71">
        <v>0</v>
      </c>
      <c r="J130" s="111"/>
      <c r="K130" s="68"/>
      <c r="L130" s="68"/>
      <c r="M130" s="68"/>
      <c r="N130" s="68"/>
      <c r="O130" s="68"/>
      <c r="P130" s="80"/>
      <c r="Q130" s="68"/>
      <c r="R130" s="68"/>
      <c r="S130" s="68"/>
      <c r="T130" s="18"/>
    </row>
    <row r="131" spans="1:20">
      <c r="A131" s="4">
        <v>127</v>
      </c>
      <c r="B131" s="71"/>
      <c r="C131" s="68"/>
      <c r="D131" s="68"/>
      <c r="E131" s="70"/>
      <c r="F131" s="68"/>
      <c r="G131" s="70"/>
      <c r="H131" s="70"/>
      <c r="I131" s="71">
        <v>0</v>
      </c>
      <c r="J131" s="111"/>
      <c r="K131" s="68"/>
      <c r="L131" s="68"/>
      <c r="M131" s="68"/>
      <c r="N131" s="68"/>
      <c r="O131" s="68"/>
      <c r="P131" s="80"/>
      <c r="Q131" s="68"/>
      <c r="R131" s="68"/>
      <c r="S131" s="68"/>
      <c r="T131" s="18"/>
    </row>
    <row r="132" spans="1:20">
      <c r="A132" s="4">
        <v>128</v>
      </c>
      <c r="B132" s="17"/>
      <c r="C132" s="18"/>
      <c r="D132" s="54"/>
      <c r="E132" s="19"/>
      <c r="F132" s="18"/>
      <c r="G132" s="55"/>
      <c r="H132" s="55"/>
      <c r="I132" s="53">
        <v>0</v>
      </c>
      <c r="J132" s="58"/>
      <c r="K132" s="18"/>
      <c r="L132" s="18"/>
      <c r="M132" s="18"/>
      <c r="N132" s="18"/>
      <c r="O132" s="18"/>
      <c r="P132" s="23"/>
      <c r="Q132" s="18"/>
      <c r="R132" s="18"/>
      <c r="S132" s="18"/>
      <c r="T132" s="18"/>
    </row>
    <row r="133" spans="1:20">
      <c r="A133" s="4">
        <v>129</v>
      </c>
      <c r="B133" s="17"/>
      <c r="C133" s="18"/>
      <c r="D133" s="54"/>
      <c r="E133" s="19"/>
      <c r="F133" s="18"/>
      <c r="G133" s="55"/>
      <c r="H133" s="55"/>
      <c r="I133" s="53">
        <v>0</v>
      </c>
      <c r="J133" s="58"/>
      <c r="K133" s="18"/>
      <c r="L133" s="18"/>
      <c r="M133" s="18"/>
      <c r="N133" s="18"/>
      <c r="O133" s="18"/>
      <c r="P133" s="23"/>
      <c r="Q133" s="18"/>
      <c r="R133" s="18"/>
      <c r="S133" s="18"/>
      <c r="T133" s="18"/>
    </row>
    <row r="134" spans="1:20">
      <c r="A134" s="4">
        <v>130</v>
      </c>
      <c r="B134" s="17"/>
      <c r="C134" s="18"/>
      <c r="D134" s="54"/>
      <c r="E134" s="19"/>
      <c r="F134" s="18"/>
      <c r="G134" s="55"/>
      <c r="H134" s="55"/>
      <c r="I134" s="53">
        <v>0</v>
      </c>
      <c r="J134" s="58"/>
      <c r="K134" s="18"/>
      <c r="L134" s="18"/>
      <c r="M134" s="18"/>
      <c r="N134" s="18"/>
      <c r="O134" s="18"/>
      <c r="P134" s="23"/>
      <c r="Q134" s="18"/>
      <c r="R134" s="18"/>
      <c r="S134" s="18"/>
      <c r="T134" s="18"/>
    </row>
    <row r="135" spans="1:20">
      <c r="A135" s="4">
        <v>131</v>
      </c>
      <c r="B135" s="17"/>
      <c r="C135" s="18"/>
      <c r="D135" s="54"/>
      <c r="E135" s="19"/>
      <c r="F135" s="18"/>
      <c r="G135" s="55"/>
      <c r="H135" s="55"/>
      <c r="I135" s="53">
        <v>0</v>
      </c>
      <c r="J135" s="58"/>
      <c r="K135" s="18"/>
      <c r="L135" s="18"/>
      <c r="M135" s="18"/>
      <c r="N135" s="18"/>
      <c r="O135" s="18"/>
      <c r="P135" s="23"/>
      <c r="Q135" s="18"/>
      <c r="R135" s="18"/>
      <c r="S135" s="18"/>
      <c r="T135" s="18"/>
    </row>
    <row r="136" spans="1:20">
      <c r="A136" s="4">
        <v>132</v>
      </c>
      <c r="B136" s="17"/>
      <c r="C136" s="18"/>
      <c r="D136" s="54"/>
      <c r="E136" s="19"/>
      <c r="F136" s="18"/>
      <c r="G136" s="55"/>
      <c r="H136" s="55"/>
      <c r="I136" s="53">
        <v>0</v>
      </c>
      <c r="J136" s="58"/>
      <c r="K136" s="18"/>
      <c r="L136" s="18"/>
      <c r="M136" s="18"/>
      <c r="N136" s="18"/>
      <c r="O136" s="18"/>
      <c r="P136" s="23"/>
      <c r="Q136" s="18"/>
      <c r="R136" s="18"/>
      <c r="S136" s="18"/>
      <c r="T136" s="18"/>
    </row>
    <row r="137" spans="1:20">
      <c r="A137" s="4">
        <v>133</v>
      </c>
      <c r="B137" s="17"/>
      <c r="C137" s="18"/>
      <c r="D137" s="54"/>
      <c r="E137" s="19"/>
      <c r="F137" s="18"/>
      <c r="G137" s="55"/>
      <c r="H137" s="55"/>
      <c r="I137" s="53">
        <v>0</v>
      </c>
      <c r="J137" s="58"/>
      <c r="K137" s="18"/>
      <c r="L137" s="18"/>
      <c r="M137" s="18"/>
      <c r="N137" s="18"/>
      <c r="O137" s="18"/>
      <c r="P137" s="23"/>
      <c r="Q137" s="18"/>
      <c r="R137" s="18"/>
      <c r="S137" s="18"/>
      <c r="T137" s="18"/>
    </row>
    <row r="138" spans="1:20">
      <c r="A138" s="4">
        <v>134</v>
      </c>
      <c r="B138" s="17"/>
      <c r="C138" s="18"/>
      <c r="D138" s="54"/>
      <c r="E138" s="19"/>
      <c r="F138" s="18"/>
      <c r="G138" s="55"/>
      <c r="H138" s="55"/>
      <c r="I138" s="53">
        <v>0</v>
      </c>
      <c r="J138" s="58"/>
      <c r="K138" s="18"/>
      <c r="L138" s="18"/>
      <c r="M138" s="18"/>
      <c r="N138" s="18"/>
      <c r="O138" s="18"/>
      <c r="P138" s="23"/>
      <c r="Q138" s="18"/>
      <c r="R138" s="18"/>
      <c r="S138" s="18"/>
      <c r="T138" s="18"/>
    </row>
    <row r="139" spans="1:20">
      <c r="A139" s="4">
        <v>135</v>
      </c>
      <c r="B139" s="17"/>
      <c r="C139" s="18"/>
      <c r="D139" s="54"/>
      <c r="E139" s="19"/>
      <c r="F139" s="18"/>
      <c r="G139" s="55"/>
      <c r="H139" s="55"/>
      <c r="I139" s="53">
        <v>0</v>
      </c>
      <c r="J139" s="58"/>
      <c r="K139" s="18"/>
      <c r="L139" s="18"/>
      <c r="M139" s="18"/>
      <c r="N139" s="18"/>
      <c r="O139" s="18"/>
      <c r="P139" s="23"/>
      <c r="Q139" s="18"/>
      <c r="R139" s="18"/>
      <c r="S139" s="18"/>
      <c r="T139" s="18"/>
    </row>
    <row r="140" spans="1:20">
      <c r="A140" s="4">
        <v>136</v>
      </c>
      <c r="B140" s="17"/>
      <c r="C140" s="18"/>
      <c r="D140" s="54"/>
      <c r="E140" s="19"/>
      <c r="F140" s="18"/>
      <c r="G140" s="55"/>
      <c r="H140" s="55"/>
      <c r="I140" s="53">
        <v>0</v>
      </c>
      <c r="J140" s="58"/>
      <c r="K140" s="18"/>
      <c r="L140" s="18"/>
      <c r="M140" s="18"/>
      <c r="N140" s="18"/>
      <c r="O140" s="18"/>
      <c r="P140" s="23"/>
      <c r="Q140" s="18"/>
      <c r="R140" s="18"/>
      <c r="S140" s="18"/>
      <c r="T140" s="18"/>
    </row>
    <row r="141" spans="1:20">
      <c r="A141" s="4">
        <v>137</v>
      </c>
      <c r="B141" s="17"/>
      <c r="C141" s="18"/>
      <c r="D141" s="54"/>
      <c r="E141" s="19"/>
      <c r="F141" s="18"/>
      <c r="G141" s="55"/>
      <c r="H141" s="55"/>
      <c r="I141" s="53">
        <v>0</v>
      </c>
      <c r="J141" s="58"/>
      <c r="K141" s="18"/>
      <c r="L141" s="18"/>
      <c r="M141" s="18"/>
      <c r="N141" s="18"/>
      <c r="O141" s="18"/>
      <c r="P141" s="23"/>
      <c r="Q141" s="18"/>
      <c r="R141" s="18"/>
      <c r="S141" s="18"/>
      <c r="T141" s="18"/>
    </row>
    <row r="142" spans="1:20">
      <c r="A142" s="4">
        <v>138</v>
      </c>
      <c r="B142" s="17"/>
      <c r="C142" s="18"/>
      <c r="D142" s="54"/>
      <c r="E142" s="19"/>
      <c r="F142" s="18"/>
      <c r="G142" s="55"/>
      <c r="H142" s="55"/>
      <c r="I142" s="53">
        <v>0</v>
      </c>
      <c r="J142" s="58"/>
      <c r="K142" s="18"/>
      <c r="L142" s="18"/>
      <c r="M142" s="18"/>
      <c r="N142" s="18"/>
      <c r="O142" s="18"/>
      <c r="P142" s="23"/>
      <c r="Q142" s="18"/>
      <c r="R142" s="18"/>
      <c r="S142" s="18"/>
      <c r="T142" s="18"/>
    </row>
    <row r="143" spans="1:20">
      <c r="A143" s="4">
        <v>139</v>
      </c>
      <c r="B143" s="17"/>
      <c r="C143" s="18"/>
      <c r="D143" s="54"/>
      <c r="E143" s="19"/>
      <c r="F143" s="18"/>
      <c r="G143" s="55"/>
      <c r="H143" s="55"/>
      <c r="I143" s="53">
        <f t="shared" ref="I143:I164" si="4">+G143+H143</f>
        <v>0</v>
      </c>
      <c r="J143" s="58"/>
      <c r="K143" s="18"/>
      <c r="L143" s="18"/>
      <c r="M143" s="18"/>
      <c r="N143" s="18"/>
      <c r="O143" s="18"/>
      <c r="P143" s="23"/>
      <c r="Q143" s="18"/>
      <c r="R143" s="18"/>
      <c r="S143" s="18"/>
      <c r="T143" s="18"/>
    </row>
    <row r="144" spans="1:20">
      <c r="A144" s="4">
        <v>140</v>
      </c>
      <c r="B144" s="17"/>
      <c r="C144" s="18"/>
      <c r="D144" s="54"/>
      <c r="E144" s="19"/>
      <c r="F144" s="18"/>
      <c r="G144" s="55"/>
      <c r="H144" s="55"/>
      <c r="I144" s="53">
        <f t="shared" si="4"/>
        <v>0</v>
      </c>
      <c r="J144" s="58"/>
      <c r="K144" s="18"/>
      <c r="L144" s="18"/>
      <c r="M144" s="18"/>
      <c r="N144" s="18"/>
      <c r="O144" s="18"/>
      <c r="P144" s="23"/>
      <c r="Q144" s="18"/>
      <c r="R144" s="18"/>
      <c r="S144" s="18"/>
      <c r="T144" s="18"/>
    </row>
    <row r="145" spans="1:20">
      <c r="A145" s="4">
        <v>141</v>
      </c>
      <c r="B145" s="17"/>
      <c r="C145" s="18"/>
      <c r="D145" s="54"/>
      <c r="E145" s="19"/>
      <c r="F145" s="18"/>
      <c r="G145" s="55"/>
      <c r="H145" s="55"/>
      <c r="I145" s="53">
        <f t="shared" si="4"/>
        <v>0</v>
      </c>
      <c r="J145" s="58"/>
      <c r="K145" s="18"/>
      <c r="L145" s="18"/>
      <c r="M145" s="18"/>
      <c r="N145" s="18"/>
      <c r="O145" s="18"/>
      <c r="P145" s="23"/>
      <c r="Q145" s="18"/>
      <c r="R145" s="18"/>
      <c r="S145" s="18"/>
      <c r="T145" s="18"/>
    </row>
    <row r="146" spans="1:20">
      <c r="A146" s="4">
        <v>142</v>
      </c>
      <c r="B146" s="17"/>
      <c r="C146" s="18"/>
      <c r="D146" s="54"/>
      <c r="E146" s="19"/>
      <c r="F146" s="18"/>
      <c r="G146" s="55"/>
      <c r="H146" s="55"/>
      <c r="I146" s="53">
        <f t="shared" si="4"/>
        <v>0</v>
      </c>
      <c r="J146" s="58"/>
      <c r="K146" s="18"/>
      <c r="L146" s="18"/>
      <c r="M146" s="18"/>
      <c r="N146" s="18"/>
      <c r="O146" s="18"/>
      <c r="P146" s="23"/>
      <c r="Q146" s="18"/>
      <c r="R146" s="18"/>
      <c r="S146" s="18"/>
      <c r="T146" s="18"/>
    </row>
    <row r="147" spans="1:20">
      <c r="A147" s="4">
        <v>143</v>
      </c>
      <c r="B147" s="17"/>
      <c r="C147" s="18"/>
      <c r="D147" s="54"/>
      <c r="E147" s="19"/>
      <c r="F147" s="18"/>
      <c r="G147" s="55"/>
      <c r="H147" s="55"/>
      <c r="I147" s="53">
        <f t="shared" si="4"/>
        <v>0</v>
      </c>
      <c r="J147" s="58"/>
      <c r="K147" s="18"/>
      <c r="L147" s="18"/>
      <c r="M147" s="18"/>
      <c r="N147" s="18"/>
      <c r="O147" s="18"/>
      <c r="P147" s="23"/>
      <c r="Q147" s="18"/>
      <c r="R147" s="18"/>
      <c r="S147" s="18"/>
      <c r="T147" s="18"/>
    </row>
    <row r="148" spans="1:20">
      <c r="A148" s="4">
        <v>144</v>
      </c>
      <c r="B148" s="17"/>
      <c r="C148" s="18"/>
      <c r="D148" s="54"/>
      <c r="E148" s="19"/>
      <c r="F148" s="18"/>
      <c r="G148" s="55"/>
      <c r="H148" s="55"/>
      <c r="I148" s="53">
        <f t="shared" si="4"/>
        <v>0</v>
      </c>
      <c r="J148" s="58"/>
      <c r="K148" s="18"/>
      <c r="L148" s="18"/>
      <c r="M148" s="18"/>
      <c r="N148" s="18"/>
      <c r="O148" s="18"/>
      <c r="P148" s="23"/>
      <c r="Q148" s="18"/>
      <c r="R148" s="18"/>
      <c r="S148" s="18"/>
      <c r="T148" s="18"/>
    </row>
    <row r="149" spans="1:20">
      <c r="A149" s="4">
        <v>145</v>
      </c>
      <c r="B149" s="17"/>
      <c r="C149" s="18"/>
      <c r="D149" s="54"/>
      <c r="E149" s="19"/>
      <c r="F149" s="18"/>
      <c r="G149" s="55"/>
      <c r="H149" s="55"/>
      <c r="I149" s="53">
        <f t="shared" si="4"/>
        <v>0</v>
      </c>
      <c r="J149" s="58"/>
      <c r="K149" s="18"/>
      <c r="L149" s="18"/>
      <c r="M149" s="18"/>
      <c r="N149" s="18"/>
      <c r="O149" s="18"/>
      <c r="P149" s="23"/>
      <c r="Q149" s="18"/>
      <c r="R149" s="18"/>
      <c r="S149" s="18"/>
      <c r="T149" s="18"/>
    </row>
    <row r="150" spans="1:20">
      <c r="A150" s="4">
        <v>146</v>
      </c>
      <c r="B150" s="17"/>
      <c r="C150" s="18"/>
      <c r="D150" s="54"/>
      <c r="E150" s="19"/>
      <c r="F150" s="18"/>
      <c r="G150" s="55"/>
      <c r="H150" s="55"/>
      <c r="I150" s="53">
        <f t="shared" si="4"/>
        <v>0</v>
      </c>
      <c r="J150" s="58"/>
      <c r="K150" s="18"/>
      <c r="L150" s="18"/>
      <c r="M150" s="18"/>
      <c r="N150" s="18"/>
      <c r="O150" s="18"/>
      <c r="P150" s="23"/>
      <c r="Q150" s="18"/>
      <c r="R150" s="18"/>
      <c r="S150" s="18"/>
      <c r="T150" s="18"/>
    </row>
    <row r="151" spans="1:20">
      <c r="A151" s="4">
        <v>147</v>
      </c>
      <c r="B151" s="17"/>
      <c r="C151" s="18"/>
      <c r="D151" s="54"/>
      <c r="E151" s="19"/>
      <c r="F151" s="18"/>
      <c r="G151" s="55"/>
      <c r="H151" s="55"/>
      <c r="I151" s="53">
        <f t="shared" si="4"/>
        <v>0</v>
      </c>
      <c r="J151" s="58"/>
      <c r="K151" s="18"/>
      <c r="L151" s="18"/>
      <c r="M151" s="18"/>
      <c r="N151" s="18"/>
      <c r="O151" s="18"/>
      <c r="P151" s="23"/>
      <c r="Q151" s="18"/>
      <c r="R151" s="18"/>
      <c r="S151" s="18"/>
      <c r="T151" s="18"/>
    </row>
    <row r="152" spans="1:20">
      <c r="A152" s="4">
        <v>148</v>
      </c>
      <c r="B152" s="17"/>
      <c r="C152" s="18"/>
      <c r="D152" s="54"/>
      <c r="E152" s="19"/>
      <c r="F152" s="18"/>
      <c r="G152" s="55"/>
      <c r="H152" s="55"/>
      <c r="I152" s="53">
        <f t="shared" si="4"/>
        <v>0</v>
      </c>
      <c r="J152" s="58"/>
      <c r="K152" s="18"/>
      <c r="L152" s="18"/>
      <c r="M152" s="18"/>
      <c r="N152" s="18"/>
      <c r="O152" s="18"/>
      <c r="P152" s="23"/>
      <c r="Q152" s="18"/>
      <c r="R152" s="18"/>
      <c r="S152" s="18"/>
      <c r="T152" s="18"/>
    </row>
    <row r="153" spans="1:20">
      <c r="A153" s="4">
        <v>149</v>
      </c>
      <c r="B153" s="17"/>
      <c r="C153" s="18"/>
      <c r="D153" s="54"/>
      <c r="E153" s="19"/>
      <c r="F153" s="18"/>
      <c r="G153" s="55"/>
      <c r="H153" s="55"/>
      <c r="I153" s="53">
        <f t="shared" si="4"/>
        <v>0</v>
      </c>
      <c r="J153" s="58"/>
      <c r="K153" s="18"/>
      <c r="L153" s="18"/>
      <c r="M153" s="18"/>
      <c r="N153" s="18"/>
      <c r="O153" s="18"/>
      <c r="P153" s="23"/>
      <c r="Q153" s="18"/>
      <c r="R153" s="18"/>
      <c r="S153" s="18"/>
      <c r="T153" s="18"/>
    </row>
    <row r="154" spans="1:20">
      <c r="A154" s="4">
        <v>150</v>
      </c>
      <c r="B154" s="17"/>
      <c r="C154" s="18"/>
      <c r="D154" s="54"/>
      <c r="E154" s="19"/>
      <c r="F154" s="18"/>
      <c r="G154" s="55"/>
      <c r="H154" s="55"/>
      <c r="I154" s="53">
        <f t="shared" si="4"/>
        <v>0</v>
      </c>
      <c r="J154" s="58"/>
      <c r="K154" s="18"/>
      <c r="L154" s="18"/>
      <c r="M154" s="18"/>
      <c r="N154" s="18"/>
      <c r="O154" s="18"/>
      <c r="P154" s="23"/>
      <c r="Q154" s="18"/>
      <c r="R154" s="18"/>
      <c r="S154" s="18"/>
      <c r="T154" s="18"/>
    </row>
    <row r="155" spans="1:20">
      <c r="A155" s="4">
        <v>151</v>
      </c>
      <c r="B155" s="17"/>
      <c r="C155" s="18"/>
      <c r="D155" s="54"/>
      <c r="E155" s="19"/>
      <c r="F155" s="18"/>
      <c r="G155" s="55"/>
      <c r="H155" s="55"/>
      <c r="I155" s="53">
        <f t="shared" si="4"/>
        <v>0</v>
      </c>
      <c r="J155" s="58"/>
      <c r="K155" s="18"/>
      <c r="L155" s="18"/>
      <c r="M155" s="18"/>
      <c r="N155" s="18"/>
      <c r="O155" s="18"/>
      <c r="P155" s="23"/>
      <c r="Q155" s="18"/>
      <c r="R155" s="18"/>
      <c r="S155" s="18"/>
      <c r="T155" s="18"/>
    </row>
    <row r="156" spans="1:20">
      <c r="A156" s="4">
        <v>152</v>
      </c>
      <c r="B156" s="17"/>
      <c r="C156" s="18"/>
      <c r="D156" s="54"/>
      <c r="E156" s="19"/>
      <c r="F156" s="18"/>
      <c r="G156" s="55"/>
      <c r="H156" s="55"/>
      <c r="I156" s="53">
        <f t="shared" si="4"/>
        <v>0</v>
      </c>
      <c r="J156" s="58"/>
      <c r="K156" s="18"/>
      <c r="L156" s="18"/>
      <c r="M156" s="18"/>
      <c r="N156" s="18"/>
      <c r="O156" s="18"/>
      <c r="P156" s="23"/>
      <c r="Q156" s="18"/>
      <c r="R156" s="18"/>
      <c r="S156" s="18"/>
      <c r="T156" s="18"/>
    </row>
    <row r="157" spans="1:20">
      <c r="A157" s="4">
        <v>153</v>
      </c>
      <c r="B157" s="17"/>
      <c r="C157" s="18"/>
      <c r="D157" s="54"/>
      <c r="E157" s="19"/>
      <c r="F157" s="18"/>
      <c r="G157" s="55"/>
      <c r="H157" s="55"/>
      <c r="I157" s="53">
        <f t="shared" si="4"/>
        <v>0</v>
      </c>
      <c r="J157" s="58"/>
      <c r="K157" s="18"/>
      <c r="L157" s="18"/>
      <c r="M157" s="18"/>
      <c r="N157" s="18"/>
      <c r="O157" s="18"/>
      <c r="P157" s="23"/>
      <c r="Q157" s="18"/>
      <c r="R157" s="18"/>
      <c r="S157" s="18"/>
      <c r="T157" s="18"/>
    </row>
    <row r="158" spans="1:20">
      <c r="A158" s="4">
        <v>154</v>
      </c>
      <c r="B158" s="17"/>
      <c r="C158" s="18"/>
      <c r="D158" s="54"/>
      <c r="E158" s="19"/>
      <c r="F158" s="18"/>
      <c r="G158" s="55"/>
      <c r="H158" s="55"/>
      <c r="I158" s="53">
        <f t="shared" si="4"/>
        <v>0</v>
      </c>
      <c r="J158" s="58"/>
      <c r="K158" s="18"/>
      <c r="L158" s="18"/>
      <c r="M158" s="18"/>
      <c r="N158" s="18"/>
      <c r="O158" s="18"/>
      <c r="P158" s="23"/>
      <c r="Q158" s="18"/>
      <c r="R158" s="18"/>
      <c r="S158" s="18"/>
      <c r="T158" s="18"/>
    </row>
    <row r="159" spans="1:20">
      <c r="A159" s="4">
        <v>155</v>
      </c>
      <c r="B159" s="17"/>
      <c r="C159" s="18"/>
      <c r="D159" s="54"/>
      <c r="E159" s="19"/>
      <c r="F159" s="18"/>
      <c r="G159" s="55"/>
      <c r="H159" s="55"/>
      <c r="I159" s="53">
        <f t="shared" si="4"/>
        <v>0</v>
      </c>
      <c r="J159" s="58"/>
      <c r="K159" s="18"/>
      <c r="L159" s="18"/>
      <c r="M159" s="18"/>
      <c r="N159" s="18"/>
      <c r="O159" s="18"/>
      <c r="P159" s="23"/>
      <c r="Q159" s="18"/>
      <c r="R159" s="18"/>
      <c r="S159" s="18"/>
      <c r="T159" s="18"/>
    </row>
    <row r="160" spans="1:20">
      <c r="A160" s="4">
        <v>156</v>
      </c>
      <c r="B160" s="17"/>
      <c r="C160" s="18"/>
      <c r="D160" s="54"/>
      <c r="E160" s="19"/>
      <c r="F160" s="18"/>
      <c r="G160" s="55"/>
      <c r="H160" s="55"/>
      <c r="I160" s="53">
        <f t="shared" si="4"/>
        <v>0</v>
      </c>
      <c r="J160" s="58"/>
      <c r="K160" s="18"/>
      <c r="L160" s="18"/>
      <c r="M160" s="18"/>
      <c r="N160" s="18"/>
      <c r="O160" s="18"/>
      <c r="P160" s="23"/>
      <c r="Q160" s="18"/>
      <c r="R160" s="18"/>
      <c r="S160" s="18"/>
      <c r="T160" s="18"/>
    </row>
    <row r="161" spans="1:20">
      <c r="A161" s="4">
        <v>157</v>
      </c>
      <c r="B161" s="17"/>
      <c r="C161" s="18"/>
      <c r="D161" s="54"/>
      <c r="E161" s="19"/>
      <c r="F161" s="18"/>
      <c r="G161" s="55"/>
      <c r="H161" s="55"/>
      <c r="I161" s="53">
        <f t="shared" si="4"/>
        <v>0</v>
      </c>
      <c r="J161" s="58"/>
      <c r="K161" s="18"/>
      <c r="L161" s="18"/>
      <c r="M161" s="18"/>
      <c r="N161" s="18"/>
      <c r="O161" s="18"/>
      <c r="P161" s="23"/>
      <c r="Q161" s="18"/>
      <c r="R161" s="18"/>
      <c r="S161" s="18"/>
      <c r="T161" s="18"/>
    </row>
    <row r="162" spans="1:20">
      <c r="A162" s="4">
        <v>158</v>
      </c>
      <c r="B162" s="17"/>
      <c r="C162" s="18"/>
      <c r="D162" s="54"/>
      <c r="E162" s="19"/>
      <c r="F162" s="18"/>
      <c r="G162" s="55"/>
      <c r="H162" s="55"/>
      <c r="I162" s="53">
        <f t="shared" si="4"/>
        <v>0</v>
      </c>
      <c r="J162" s="58"/>
      <c r="K162" s="18"/>
      <c r="L162" s="18"/>
      <c r="M162" s="18"/>
      <c r="N162" s="18"/>
      <c r="O162" s="18"/>
      <c r="P162" s="23"/>
      <c r="Q162" s="18"/>
      <c r="R162" s="18"/>
      <c r="S162" s="18"/>
      <c r="T162" s="18"/>
    </row>
    <row r="163" spans="1:20">
      <c r="A163" s="4">
        <v>159</v>
      </c>
      <c r="B163" s="17"/>
      <c r="C163" s="18"/>
      <c r="D163" s="54"/>
      <c r="E163" s="19"/>
      <c r="F163" s="18"/>
      <c r="G163" s="55"/>
      <c r="H163" s="55"/>
      <c r="I163" s="53">
        <f t="shared" si="4"/>
        <v>0</v>
      </c>
      <c r="J163" s="58"/>
      <c r="K163" s="18"/>
      <c r="L163" s="18"/>
      <c r="M163" s="18"/>
      <c r="N163" s="18"/>
      <c r="O163" s="18"/>
      <c r="P163" s="23"/>
      <c r="Q163" s="18"/>
      <c r="R163" s="18"/>
      <c r="S163" s="18"/>
      <c r="T163" s="18"/>
    </row>
    <row r="164" spans="1:20">
      <c r="A164" s="4">
        <v>160</v>
      </c>
      <c r="B164" s="17"/>
      <c r="C164" s="18"/>
      <c r="D164" s="54"/>
      <c r="E164" s="19"/>
      <c r="F164" s="18"/>
      <c r="G164" s="55"/>
      <c r="H164" s="55"/>
      <c r="I164" s="53">
        <f t="shared" si="4"/>
        <v>0</v>
      </c>
      <c r="J164" s="58"/>
      <c r="K164" s="18"/>
      <c r="L164" s="18"/>
      <c r="M164" s="18"/>
      <c r="N164" s="18"/>
      <c r="O164" s="18"/>
      <c r="P164" s="23"/>
      <c r="Q164" s="18"/>
      <c r="R164" s="18"/>
      <c r="S164" s="18"/>
      <c r="T164" s="18"/>
    </row>
    <row r="165" spans="1:20">
      <c r="A165" s="20" t="s">
        <v>11</v>
      </c>
      <c r="B165" s="37"/>
      <c r="C165" s="20">
        <f>COUNTIFS(C5:C164,"*")</f>
        <v>105</v>
      </c>
      <c r="D165" s="61"/>
      <c r="E165" s="13"/>
      <c r="F165" s="20"/>
      <c r="G165" s="48">
        <f>SUM(G5:G164)</f>
        <v>6318</v>
      </c>
      <c r="H165" s="48">
        <f>SUM(H5:H164)</f>
        <v>5645</v>
      </c>
      <c r="I165" s="48">
        <f>SUM(I5:I164)</f>
        <v>11930</v>
      </c>
      <c r="J165" s="48"/>
      <c r="K165" s="20"/>
      <c r="L165" s="20"/>
      <c r="M165" s="20"/>
      <c r="N165" s="20"/>
      <c r="O165" s="20"/>
      <c r="P165" s="14"/>
      <c r="Q165" s="20"/>
      <c r="R165" s="20"/>
      <c r="S165" s="20"/>
      <c r="T165" s="12"/>
    </row>
    <row r="166" spans="1:20">
      <c r="A166" s="42" t="s">
        <v>68</v>
      </c>
      <c r="B166" s="10">
        <f>COUNTIF(B$5:B$164,"Team 1")</f>
        <v>51</v>
      </c>
      <c r="C166" s="42" t="s">
        <v>29</v>
      </c>
      <c r="D166" s="62">
        <f>COUNTIF(D5:D164,"Anganwadi")</f>
        <v>59</v>
      </c>
    </row>
    <row r="167" spans="1:20">
      <c r="A167" s="42" t="s">
        <v>69</v>
      </c>
      <c r="B167" s="10">
        <f>COUNTIF(B$6:B$164,"Team 2")</f>
        <v>49</v>
      </c>
      <c r="C167" s="42" t="s">
        <v>27</v>
      </c>
      <c r="D167" s="62">
        <f>COUNTIF(D5:D164,"School")</f>
        <v>41</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D2" sqref="D2"/>
    </sheetView>
  </sheetViews>
  <sheetFormatPr defaultColWidth="9.140625"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65</v>
      </c>
      <c r="B1" s="200"/>
      <c r="C1" s="200"/>
      <c r="D1" s="201"/>
      <c r="E1" s="201"/>
      <c r="F1" s="201"/>
      <c r="G1" s="201"/>
      <c r="H1" s="201"/>
      <c r="I1" s="201"/>
      <c r="J1" s="201"/>
      <c r="K1" s="201"/>
      <c r="L1" s="201"/>
      <c r="M1" s="201"/>
      <c r="N1" s="201"/>
      <c r="O1" s="201"/>
      <c r="P1" s="201"/>
      <c r="Q1" s="201"/>
      <c r="R1" s="201"/>
      <c r="S1" s="201"/>
    </row>
    <row r="2" spans="1:20">
      <c r="A2" s="204" t="s">
        <v>63</v>
      </c>
      <c r="B2" s="205"/>
      <c r="C2" s="205"/>
      <c r="D2" s="47" t="s">
        <v>929</v>
      </c>
      <c r="E2" s="21"/>
      <c r="F2" s="21"/>
      <c r="G2" s="21"/>
      <c r="H2" s="21"/>
      <c r="I2" s="21"/>
      <c r="J2" s="21"/>
      <c r="K2" s="21"/>
      <c r="L2" s="21"/>
      <c r="M2" s="21"/>
      <c r="N2" s="21"/>
      <c r="O2" s="21"/>
      <c r="P2" s="21"/>
      <c r="Q2" s="21"/>
      <c r="R2" s="21"/>
      <c r="S2" s="21"/>
    </row>
    <row r="3" spans="1:20" ht="24" customHeight="1">
      <c r="A3" s="199" t="s">
        <v>14</v>
      </c>
      <c r="B3" s="202" t="s">
        <v>67</v>
      </c>
      <c r="C3" s="198" t="s">
        <v>7</v>
      </c>
      <c r="D3" s="198" t="s">
        <v>59</v>
      </c>
      <c r="E3" s="198" t="s">
        <v>16</v>
      </c>
      <c r="F3" s="206" t="s">
        <v>17</v>
      </c>
      <c r="G3" s="198" t="s">
        <v>8</v>
      </c>
      <c r="H3" s="198"/>
      <c r="I3" s="198"/>
      <c r="J3" s="198" t="s">
        <v>35</v>
      </c>
      <c r="K3" s="202" t="s">
        <v>37</v>
      </c>
      <c r="L3" s="202" t="s">
        <v>54</v>
      </c>
      <c r="M3" s="202" t="s">
        <v>55</v>
      </c>
      <c r="N3" s="202" t="s">
        <v>38</v>
      </c>
      <c r="O3" s="202" t="s">
        <v>39</v>
      </c>
      <c r="P3" s="199" t="s">
        <v>58</v>
      </c>
      <c r="Q3" s="198" t="s">
        <v>56</v>
      </c>
      <c r="R3" s="198" t="s">
        <v>36</v>
      </c>
      <c r="S3" s="198" t="s">
        <v>57</v>
      </c>
      <c r="T3" s="198" t="s">
        <v>13</v>
      </c>
    </row>
    <row r="4" spans="1:20" ht="25.5" customHeight="1">
      <c r="A4" s="199"/>
      <c r="B4" s="207"/>
      <c r="C4" s="198"/>
      <c r="D4" s="198"/>
      <c r="E4" s="198"/>
      <c r="F4" s="206"/>
      <c r="G4" s="22" t="s">
        <v>9</v>
      </c>
      <c r="H4" s="22" t="s">
        <v>10</v>
      </c>
      <c r="I4" s="22" t="s">
        <v>11</v>
      </c>
      <c r="J4" s="198"/>
      <c r="K4" s="203"/>
      <c r="L4" s="203"/>
      <c r="M4" s="203"/>
      <c r="N4" s="203"/>
      <c r="O4" s="203"/>
      <c r="P4" s="199"/>
      <c r="Q4" s="199"/>
      <c r="R4" s="198"/>
      <c r="S4" s="198"/>
      <c r="T4" s="198"/>
    </row>
    <row r="5" spans="1:20">
      <c r="A5" s="4">
        <v>1</v>
      </c>
      <c r="B5" s="68"/>
      <c r="C5" s="68" t="s">
        <v>99</v>
      </c>
      <c r="D5" s="68"/>
      <c r="E5" s="70"/>
      <c r="F5" s="68"/>
      <c r="G5" s="70"/>
      <c r="H5" s="70"/>
      <c r="I5" s="71"/>
      <c r="J5" s="95"/>
      <c r="K5" s="73"/>
      <c r="L5" s="74"/>
      <c r="M5" s="73"/>
      <c r="N5" s="77"/>
      <c r="O5" s="68"/>
      <c r="P5" s="80">
        <v>43282</v>
      </c>
      <c r="Q5" s="68" t="s">
        <v>99</v>
      </c>
      <c r="R5" s="68"/>
      <c r="S5" s="68"/>
      <c r="T5" s="68"/>
    </row>
    <row r="6" spans="1:20">
      <c r="A6" s="4">
        <v>2</v>
      </c>
      <c r="B6" s="68" t="s">
        <v>68</v>
      </c>
      <c r="C6" s="69" t="s">
        <v>572</v>
      </c>
      <c r="D6" s="68" t="s">
        <v>29</v>
      </c>
      <c r="E6" s="70">
        <v>306</v>
      </c>
      <c r="F6" s="68"/>
      <c r="G6" s="70">
        <v>19</v>
      </c>
      <c r="H6" s="70">
        <v>16</v>
      </c>
      <c r="I6" s="71">
        <f>+G6+H6</f>
        <v>35</v>
      </c>
      <c r="J6" s="95">
        <v>8471561343</v>
      </c>
      <c r="K6" s="73" t="s">
        <v>573</v>
      </c>
      <c r="L6" s="74" t="s">
        <v>574</v>
      </c>
      <c r="M6" s="73">
        <v>9401450904</v>
      </c>
      <c r="N6" s="77" t="s">
        <v>575</v>
      </c>
      <c r="O6" s="68"/>
      <c r="P6" s="80">
        <v>43283</v>
      </c>
      <c r="Q6" s="68" t="s">
        <v>77</v>
      </c>
      <c r="R6" s="68"/>
      <c r="S6" s="68"/>
      <c r="T6" s="68"/>
    </row>
    <row r="7" spans="1:20">
      <c r="A7" s="4">
        <v>3</v>
      </c>
      <c r="B7" s="68" t="s">
        <v>68</v>
      </c>
      <c r="C7" s="69" t="s">
        <v>576</v>
      </c>
      <c r="D7" s="68" t="s">
        <v>29</v>
      </c>
      <c r="E7" s="70">
        <v>307</v>
      </c>
      <c r="F7" s="68"/>
      <c r="G7" s="70">
        <v>31</v>
      </c>
      <c r="H7" s="70">
        <v>27</v>
      </c>
      <c r="I7" s="71">
        <f>+G7+H7</f>
        <v>58</v>
      </c>
      <c r="J7" s="95">
        <v>7896474128</v>
      </c>
      <c r="K7" s="73" t="s">
        <v>573</v>
      </c>
      <c r="L7" s="74" t="s">
        <v>574</v>
      </c>
      <c r="M7" s="73">
        <v>9401450904</v>
      </c>
      <c r="N7" s="77" t="s">
        <v>575</v>
      </c>
      <c r="O7" s="68"/>
      <c r="P7" s="80">
        <v>43283</v>
      </c>
      <c r="Q7" s="68" t="s">
        <v>77</v>
      </c>
      <c r="R7" s="68"/>
      <c r="S7" s="68"/>
      <c r="T7" s="68"/>
    </row>
    <row r="8" spans="1:20">
      <c r="A8" s="4">
        <v>4</v>
      </c>
      <c r="B8" s="68" t="s">
        <v>68</v>
      </c>
      <c r="C8" s="69" t="s">
        <v>577</v>
      </c>
      <c r="D8" s="68" t="s">
        <v>29</v>
      </c>
      <c r="E8" s="70">
        <v>309</v>
      </c>
      <c r="F8" s="68"/>
      <c r="G8" s="70">
        <v>37</v>
      </c>
      <c r="H8" s="70">
        <v>31</v>
      </c>
      <c r="I8" s="71">
        <f t="shared" ref="I8" si="0">+G8+H8</f>
        <v>68</v>
      </c>
      <c r="J8" s="95">
        <v>9957646612</v>
      </c>
      <c r="K8" s="73" t="s">
        <v>573</v>
      </c>
      <c r="L8" s="74" t="s">
        <v>574</v>
      </c>
      <c r="M8" s="73">
        <v>9401450904</v>
      </c>
      <c r="N8" s="77" t="s">
        <v>575</v>
      </c>
      <c r="O8" s="68"/>
      <c r="P8" s="80">
        <v>43283</v>
      </c>
      <c r="Q8" s="68" t="s">
        <v>77</v>
      </c>
      <c r="R8" s="68"/>
      <c r="S8" s="68"/>
      <c r="T8" s="68"/>
    </row>
    <row r="9" spans="1:20">
      <c r="A9" s="4">
        <v>5</v>
      </c>
      <c r="B9" s="68" t="s">
        <v>69</v>
      </c>
      <c r="C9" s="83" t="s">
        <v>578</v>
      </c>
      <c r="D9" s="68" t="s">
        <v>29</v>
      </c>
      <c r="E9" s="70">
        <v>100</v>
      </c>
      <c r="F9" s="68"/>
      <c r="G9" s="70">
        <v>26</v>
      </c>
      <c r="H9" s="70">
        <v>30</v>
      </c>
      <c r="I9" s="71">
        <v>18</v>
      </c>
      <c r="J9" s="84">
        <v>9859190295</v>
      </c>
      <c r="K9" s="66" t="s">
        <v>145</v>
      </c>
      <c r="L9" s="66" t="s">
        <v>146</v>
      </c>
      <c r="M9" s="66">
        <v>7896511441</v>
      </c>
      <c r="N9" s="90" t="s">
        <v>147</v>
      </c>
      <c r="O9" s="79">
        <v>8471986974</v>
      </c>
      <c r="P9" s="80">
        <v>43283</v>
      </c>
      <c r="Q9" s="68" t="s">
        <v>77</v>
      </c>
      <c r="R9" s="68"/>
      <c r="S9" s="68"/>
      <c r="T9" s="68"/>
    </row>
    <row r="10" spans="1:20">
      <c r="A10" s="4">
        <v>6</v>
      </c>
      <c r="B10" s="68" t="s">
        <v>69</v>
      </c>
      <c r="C10" s="83" t="s">
        <v>579</v>
      </c>
      <c r="D10" s="68" t="s">
        <v>29</v>
      </c>
      <c r="E10" s="70">
        <v>101</v>
      </c>
      <c r="F10" s="68"/>
      <c r="G10" s="70">
        <v>38</v>
      </c>
      <c r="H10" s="70">
        <v>43</v>
      </c>
      <c r="I10" s="71">
        <f t="shared" ref="I10:I31" si="1">+G10+H10</f>
        <v>81</v>
      </c>
      <c r="J10" s="84">
        <v>9678648663</v>
      </c>
      <c r="K10" s="66" t="s">
        <v>145</v>
      </c>
      <c r="L10" s="66" t="s">
        <v>146</v>
      </c>
      <c r="M10" s="66">
        <v>7896511441</v>
      </c>
      <c r="N10" s="90" t="s">
        <v>147</v>
      </c>
      <c r="O10" s="79">
        <v>8471986974</v>
      </c>
      <c r="P10" s="80">
        <v>43283</v>
      </c>
      <c r="Q10" s="68" t="s">
        <v>77</v>
      </c>
      <c r="R10" s="68"/>
      <c r="S10" s="68"/>
      <c r="T10" s="68"/>
    </row>
    <row r="11" spans="1:20">
      <c r="A11" s="4">
        <v>7</v>
      </c>
      <c r="B11" s="68" t="s">
        <v>69</v>
      </c>
      <c r="C11" s="83" t="s">
        <v>580</v>
      </c>
      <c r="D11" s="68" t="s">
        <v>29</v>
      </c>
      <c r="E11" s="70">
        <v>102</v>
      </c>
      <c r="F11" s="68"/>
      <c r="G11" s="70">
        <v>39</v>
      </c>
      <c r="H11" s="70">
        <v>31</v>
      </c>
      <c r="I11" s="71">
        <f t="shared" si="1"/>
        <v>70</v>
      </c>
      <c r="J11" s="84">
        <v>9859417553</v>
      </c>
      <c r="K11" s="66" t="s">
        <v>145</v>
      </c>
      <c r="L11" s="66" t="s">
        <v>146</v>
      </c>
      <c r="M11" s="66">
        <v>7896511441</v>
      </c>
      <c r="N11" s="90" t="s">
        <v>147</v>
      </c>
      <c r="O11" s="79">
        <v>8471986974</v>
      </c>
      <c r="P11" s="80">
        <v>43283</v>
      </c>
      <c r="Q11" s="68" t="s">
        <v>77</v>
      </c>
      <c r="R11" s="68"/>
      <c r="S11" s="68"/>
      <c r="T11" s="68"/>
    </row>
    <row r="12" spans="1:20">
      <c r="A12" s="4">
        <v>8</v>
      </c>
      <c r="B12" s="68" t="s">
        <v>68</v>
      </c>
      <c r="C12" s="69" t="s">
        <v>581</v>
      </c>
      <c r="D12" s="68" t="s">
        <v>29</v>
      </c>
      <c r="E12" s="70">
        <v>320</v>
      </c>
      <c r="F12" s="68"/>
      <c r="G12" s="70">
        <v>51</v>
      </c>
      <c r="H12" s="70">
        <v>52</v>
      </c>
      <c r="I12" s="71">
        <f t="shared" si="1"/>
        <v>103</v>
      </c>
      <c r="J12" s="72">
        <v>9707621679</v>
      </c>
      <c r="K12" s="66" t="s">
        <v>208</v>
      </c>
      <c r="L12" s="66" t="s">
        <v>209</v>
      </c>
      <c r="M12" s="66">
        <v>9859812170</v>
      </c>
      <c r="N12" s="76" t="s">
        <v>582</v>
      </c>
      <c r="O12" s="79">
        <v>9954395049</v>
      </c>
      <c r="P12" s="80">
        <v>43284</v>
      </c>
      <c r="Q12" s="68" t="s">
        <v>78</v>
      </c>
      <c r="R12" s="68"/>
      <c r="S12" s="68"/>
      <c r="T12" s="68"/>
    </row>
    <row r="13" spans="1:20">
      <c r="A13" s="4">
        <v>9</v>
      </c>
      <c r="B13" s="68" t="s">
        <v>68</v>
      </c>
      <c r="C13" s="69" t="s">
        <v>583</v>
      </c>
      <c r="D13" s="68" t="s">
        <v>29</v>
      </c>
      <c r="E13" s="70">
        <v>322</v>
      </c>
      <c r="F13" s="68"/>
      <c r="G13" s="70">
        <v>35</v>
      </c>
      <c r="H13" s="70">
        <v>34</v>
      </c>
      <c r="I13" s="71">
        <f t="shared" si="1"/>
        <v>69</v>
      </c>
      <c r="J13" s="72">
        <v>9864858342</v>
      </c>
      <c r="K13" s="66" t="s">
        <v>208</v>
      </c>
      <c r="L13" s="66" t="s">
        <v>209</v>
      </c>
      <c r="M13" s="66">
        <v>9859812170</v>
      </c>
      <c r="N13" s="76" t="s">
        <v>582</v>
      </c>
      <c r="O13" s="79">
        <v>9954395049</v>
      </c>
      <c r="P13" s="80">
        <v>43284</v>
      </c>
      <c r="Q13" s="68" t="s">
        <v>78</v>
      </c>
      <c r="R13" s="68"/>
      <c r="S13" s="68"/>
      <c r="T13" s="68"/>
    </row>
    <row r="14" spans="1:20">
      <c r="A14" s="4">
        <v>10</v>
      </c>
      <c r="B14" s="68" t="s">
        <v>69</v>
      </c>
      <c r="C14" s="83" t="s">
        <v>584</v>
      </c>
      <c r="D14" s="68" t="s">
        <v>29</v>
      </c>
      <c r="E14" s="70">
        <v>118</v>
      </c>
      <c r="F14" s="68"/>
      <c r="G14" s="70">
        <v>32</v>
      </c>
      <c r="H14" s="70">
        <v>36</v>
      </c>
      <c r="I14" s="71">
        <f t="shared" si="1"/>
        <v>68</v>
      </c>
      <c r="J14" s="84">
        <v>9957818025</v>
      </c>
      <c r="K14" s="66" t="s">
        <v>121</v>
      </c>
      <c r="L14" s="66" t="s">
        <v>122</v>
      </c>
      <c r="M14" s="66">
        <v>9435006621</v>
      </c>
      <c r="N14" s="90" t="s">
        <v>585</v>
      </c>
      <c r="O14" s="79">
        <v>9678228384</v>
      </c>
      <c r="P14" s="80">
        <v>43284</v>
      </c>
      <c r="Q14" s="68" t="s">
        <v>78</v>
      </c>
      <c r="R14" s="68"/>
      <c r="S14" s="68"/>
      <c r="T14" s="68"/>
    </row>
    <row r="15" spans="1:20">
      <c r="A15" s="4">
        <v>11</v>
      </c>
      <c r="B15" s="68" t="s">
        <v>69</v>
      </c>
      <c r="C15" s="83" t="s">
        <v>586</v>
      </c>
      <c r="D15" s="68" t="s">
        <v>29</v>
      </c>
      <c r="E15" s="70">
        <v>118</v>
      </c>
      <c r="F15" s="68"/>
      <c r="G15" s="70">
        <v>31</v>
      </c>
      <c r="H15" s="70">
        <v>37</v>
      </c>
      <c r="I15" s="71">
        <f t="shared" si="1"/>
        <v>68</v>
      </c>
      <c r="J15" s="84">
        <v>9854760742</v>
      </c>
      <c r="K15" s="66" t="s">
        <v>121</v>
      </c>
      <c r="L15" s="66" t="s">
        <v>122</v>
      </c>
      <c r="M15" s="66">
        <v>9435006621</v>
      </c>
      <c r="N15" s="90" t="s">
        <v>585</v>
      </c>
      <c r="O15" s="79">
        <v>9678228384</v>
      </c>
      <c r="P15" s="80">
        <v>43284</v>
      </c>
      <c r="Q15" s="68" t="s">
        <v>78</v>
      </c>
      <c r="R15" s="68"/>
      <c r="S15" s="68"/>
      <c r="T15" s="68"/>
    </row>
    <row r="16" spans="1:20">
      <c r="A16" s="4">
        <v>12</v>
      </c>
      <c r="B16" s="68" t="s">
        <v>69</v>
      </c>
      <c r="C16" s="83" t="s">
        <v>587</v>
      </c>
      <c r="D16" s="68" t="s">
        <v>29</v>
      </c>
      <c r="E16" s="70">
        <v>126</v>
      </c>
      <c r="F16" s="68"/>
      <c r="G16" s="70">
        <v>16</v>
      </c>
      <c r="H16" s="70">
        <v>15</v>
      </c>
      <c r="I16" s="71">
        <f t="shared" si="1"/>
        <v>31</v>
      </c>
      <c r="J16" s="84">
        <v>9859633637</v>
      </c>
      <c r="K16" s="66" t="s">
        <v>121</v>
      </c>
      <c r="L16" s="66" t="s">
        <v>122</v>
      </c>
      <c r="M16" s="66">
        <v>9435006621</v>
      </c>
      <c r="N16" s="90" t="s">
        <v>585</v>
      </c>
      <c r="O16" s="79">
        <v>9678228384</v>
      </c>
      <c r="P16" s="80">
        <v>43284</v>
      </c>
      <c r="Q16" s="68" t="s">
        <v>78</v>
      </c>
      <c r="R16" s="68"/>
      <c r="S16" s="68"/>
      <c r="T16" s="68"/>
    </row>
    <row r="17" spans="1:20">
      <c r="A17" s="4">
        <v>13</v>
      </c>
      <c r="B17" s="68" t="s">
        <v>68</v>
      </c>
      <c r="C17" s="69" t="s">
        <v>588</v>
      </c>
      <c r="D17" s="68" t="s">
        <v>29</v>
      </c>
      <c r="E17" s="70">
        <v>357</v>
      </c>
      <c r="F17" s="68"/>
      <c r="G17" s="70">
        <v>43</v>
      </c>
      <c r="H17" s="70">
        <v>50</v>
      </c>
      <c r="I17" s="71">
        <f t="shared" si="1"/>
        <v>93</v>
      </c>
      <c r="J17" s="72">
        <v>8822340389</v>
      </c>
      <c r="K17" s="66" t="s">
        <v>208</v>
      </c>
      <c r="L17" s="66" t="s">
        <v>413</v>
      </c>
      <c r="M17" s="66"/>
      <c r="N17" s="76" t="s">
        <v>589</v>
      </c>
      <c r="O17" s="79"/>
      <c r="P17" s="80">
        <v>43285</v>
      </c>
      <c r="Q17" s="68" t="s">
        <v>79</v>
      </c>
      <c r="R17" s="68"/>
      <c r="S17" s="68"/>
      <c r="T17" s="68"/>
    </row>
    <row r="18" spans="1:20">
      <c r="A18" s="4">
        <v>14</v>
      </c>
      <c r="B18" s="68" t="s">
        <v>68</v>
      </c>
      <c r="C18" s="69" t="s">
        <v>590</v>
      </c>
      <c r="D18" s="68" t="s">
        <v>29</v>
      </c>
      <c r="E18" s="70">
        <v>358</v>
      </c>
      <c r="F18" s="68"/>
      <c r="G18" s="70">
        <v>22</v>
      </c>
      <c r="H18" s="70">
        <v>41</v>
      </c>
      <c r="I18" s="71">
        <f t="shared" si="1"/>
        <v>63</v>
      </c>
      <c r="J18" s="72">
        <v>8254891936</v>
      </c>
      <c r="K18" s="66" t="s">
        <v>208</v>
      </c>
      <c r="L18" s="66" t="s">
        <v>413</v>
      </c>
      <c r="M18" s="66"/>
      <c r="N18" s="76" t="s">
        <v>589</v>
      </c>
      <c r="O18" s="68"/>
      <c r="P18" s="80">
        <v>43285</v>
      </c>
      <c r="Q18" s="68" t="s">
        <v>79</v>
      </c>
      <c r="R18" s="68"/>
      <c r="S18" s="68"/>
      <c r="T18" s="68"/>
    </row>
    <row r="19" spans="1:20">
      <c r="A19" s="4">
        <v>15</v>
      </c>
      <c r="B19" s="68" t="s">
        <v>69</v>
      </c>
      <c r="C19" s="112" t="s">
        <v>591</v>
      </c>
      <c r="D19" s="68" t="s">
        <v>29</v>
      </c>
      <c r="E19" s="70">
        <v>88</v>
      </c>
      <c r="F19" s="68"/>
      <c r="G19" s="70">
        <v>37</v>
      </c>
      <c r="H19" s="70">
        <v>31</v>
      </c>
      <c r="I19" s="71">
        <f t="shared" si="1"/>
        <v>68</v>
      </c>
      <c r="J19" s="113">
        <v>9859597140</v>
      </c>
      <c r="K19" s="66" t="s">
        <v>429</v>
      </c>
      <c r="L19" s="66" t="s">
        <v>430</v>
      </c>
      <c r="M19" s="66"/>
      <c r="N19" s="77" t="s">
        <v>118</v>
      </c>
      <c r="O19" s="89">
        <v>7399244194</v>
      </c>
      <c r="P19" s="80">
        <v>43285</v>
      </c>
      <c r="Q19" s="68" t="s">
        <v>79</v>
      </c>
      <c r="R19" s="68"/>
      <c r="S19" s="68"/>
      <c r="T19" s="68"/>
    </row>
    <row r="20" spans="1:20">
      <c r="A20" s="4">
        <v>16</v>
      </c>
      <c r="B20" s="68" t="s">
        <v>69</v>
      </c>
      <c r="C20" s="112" t="s">
        <v>592</v>
      </c>
      <c r="D20" s="68" t="s">
        <v>29</v>
      </c>
      <c r="E20" s="70">
        <v>89</v>
      </c>
      <c r="F20" s="68"/>
      <c r="G20" s="70">
        <v>22</v>
      </c>
      <c r="H20" s="70">
        <v>34</v>
      </c>
      <c r="I20" s="71">
        <f t="shared" si="1"/>
        <v>56</v>
      </c>
      <c r="J20" s="113">
        <v>9896473662</v>
      </c>
      <c r="K20" s="66" t="s">
        <v>429</v>
      </c>
      <c r="L20" s="66" t="s">
        <v>430</v>
      </c>
      <c r="M20" s="66"/>
      <c r="N20" s="77" t="s">
        <v>118</v>
      </c>
      <c r="O20" s="89">
        <v>7399244194</v>
      </c>
      <c r="P20" s="80">
        <v>43285</v>
      </c>
      <c r="Q20" s="68" t="s">
        <v>79</v>
      </c>
      <c r="R20" s="68"/>
      <c r="S20" s="68"/>
      <c r="T20" s="68"/>
    </row>
    <row r="21" spans="1:20">
      <c r="A21" s="4">
        <v>17</v>
      </c>
      <c r="B21" s="68" t="s">
        <v>69</v>
      </c>
      <c r="C21" s="112" t="s">
        <v>593</v>
      </c>
      <c r="D21" s="68" t="s">
        <v>29</v>
      </c>
      <c r="E21" s="70">
        <v>90</v>
      </c>
      <c r="F21" s="68"/>
      <c r="G21" s="70">
        <v>21</v>
      </c>
      <c r="H21" s="70">
        <v>35</v>
      </c>
      <c r="I21" s="71">
        <f t="shared" si="1"/>
        <v>56</v>
      </c>
      <c r="J21" s="113">
        <v>8822389465</v>
      </c>
      <c r="K21" s="66" t="s">
        <v>429</v>
      </c>
      <c r="L21" s="66" t="s">
        <v>430</v>
      </c>
      <c r="M21" s="66"/>
      <c r="N21" s="77" t="s">
        <v>118</v>
      </c>
      <c r="O21" s="89">
        <v>7399244194</v>
      </c>
      <c r="P21" s="80">
        <v>43285</v>
      </c>
      <c r="Q21" s="68" t="s">
        <v>79</v>
      </c>
      <c r="R21" s="68"/>
      <c r="S21" s="68"/>
      <c r="T21" s="68"/>
    </row>
    <row r="22" spans="1:20">
      <c r="A22" s="4">
        <v>18</v>
      </c>
      <c r="B22" s="68" t="s">
        <v>68</v>
      </c>
      <c r="C22" s="69" t="s">
        <v>594</v>
      </c>
      <c r="D22" s="68" t="s">
        <v>29</v>
      </c>
      <c r="E22" s="70">
        <v>247</v>
      </c>
      <c r="F22" s="68"/>
      <c r="G22" s="70">
        <v>16</v>
      </c>
      <c r="H22" s="70">
        <v>23</v>
      </c>
      <c r="I22" s="71">
        <f t="shared" si="1"/>
        <v>39</v>
      </c>
      <c r="J22" s="72">
        <v>9859671667</v>
      </c>
      <c r="K22" s="73" t="s">
        <v>160</v>
      </c>
      <c r="L22" s="74" t="s">
        <v>161</v>
      </c>
      <c r="M22" s="73">
        <v>9864693837</v>
      </c>
      <c r="N22" s="78" t="s">
        <v>170</v>
      </c>
      <c r="O22" s="79">
        <v>8811801831</v>
      </c>
      <c r="P22" s="80">
        <v>43286</v>
      </c>
      <c r="Q22" s="68" t="s">
        <v>82</v>
      </c>
      <c r="R22" s="68"/>
      <c r="S22" s="68"/>
      <c r="T22" s="68"/>
    </row>
    <row r="23" spans="1:20">
      <c r="A23" s="4">
        <v>19</v>
      </c>
      <c r="B23" s="68" t="s">
        <v>68</v>
      </c>
      <c r="C23" s="69" t="s">
        <v>595</v>
      </c>
      <c r="D23" s="68" t="s">
        <v>29</v>
      </c>
      <c r="E23" s="70">
        <v>245</v>
      </c>
      <c r="F23" s="68"/>
      <c r="G23" s="70">
        <v>74</v>
      </c>
      <c r="H23" s="70">
        <v>92</v>
      </c>
      <c r="I23" s="71">
        <f t="shared" si="1"/>
        <v>166</v>
      </c>
      <c r="J23" s="84" t="s">
        <v>338</v>
      </c>
      <c r="K23" s="73" t="s">
        <v>160</v>
      </c>
      <c r="L23" s="74" t="s">
        <v>161</v>
      </c>
      <c r="M23" s="73">
        <v>9864693837</v>
      </c>
      <c r="N23" s="78" t="s">
        <v>170</v>
      </c>
      <c r="O23" s="79">
        <v>8811801831</v>
      </c>
      <c r="P23" s="80">
        <v>43286</v>
      </c>
      <c r="Q23" s="68" t="s">
        <v>82</v>
      </c>
      <c r="R23" s="68"/>
      <c r="S23" s="68"/>
      <c r="T23" s="68"/>
    </row>
    <row r="24" spans="1:20">
      <c r="A24" s="4">
        <v>20</v>
      </c>
      <c r="B24" s="68" t="s">
        <v>69</v>
      </c>
      <c r="C24" s="83" t="s">
        <v>596</v>
      </c>
      <c r="D24" s="68" t="s">
        <v>29</v>
      </c>
      <c r="E24" s="70">
        <v>146</v>
      </c>
      <c r="F24" s="68"/>
      <c r="G24" s="70">
        <v>22</v>
      </c>
      <c r="H24" s="70">
        <v>39</v>
      </c>
      <c r="I24" s="71">
        <f t="shared" si="1"/>
        <v>61</v>
      </c>
      <c r="J24" s="84" t="s">
        <v>338</v>
      </c>
      <c r="K24" s="73" t="s">
        <v>165</v>
      </c>
      <c r="L24" s="74" t="s">
        <v>166</v>
      </c>
      <c r="M24" s="73">
        <v>9854460251</v>
      </c>
      <c r="N24" s="90" t="s">
        <v>167</v>
      </c>
      <c r="O24" s="79"/>
      <c r="P24" s="80">
        <v>43286</v>
      </c>
      <c r="Q24" s="68" t="s">
        <v>82</v>
      </c>
      <c r="R24" s="68"/>
      <c r="S24" s="68"/>
      <c r="T24" s="68"/>
    </row>
    <row r="25" spans="1:20">
      <c r="A25" s="4">
        <v>21</v>
      </c>
      <c r="B25" s="68" t="s">
        <v>69</v>
      </c>
      <c r="C25" s="83" t="s">
        <v>597</v>
      </c>
      <c r="D25" s="68" t="s">
        <v>29</v>
      </c>
      <c r="E25" s="70">
        <v>147</v>
      </c>
      <c r="F25" s="68"/>
      <c r="G25" s="70">
        <v>39</v>
      </c>
      <c r="H25" s="70">
        <v>44</v>
      </c>
      <c r="I25" s="71">
        <f t="shared" si="1"/>
        <v>83</v>
      </c>
      <c r="J25" s="84">
        <v>9508704536</v>
      </c>
      <c r="K25" s="73" t="s">
        <v>165</v>
      </c>
      <c r="L25" s="74" t="s">
        <v>166</v>
      </c>
      <c r="M25" s="73">
        <v>9854460251</v>
      </c>
      <c r="N25" s="90" t="s">
        <v>167</v>
      </c>
      <c r="O25" s="79"/>
      <c r="P25" s="80">
        <v>43286</v>
      </c>
      <c r="Q25" s="68" t="s">
        <v>82</v>
      </c>
      <c r="R25" s="68"/>
      <c r="S25" s="68"/>
      <c r="T25" s="68"/>
    </row>
    <row r="26" spans="1:20" ht="28.5">
      <c r="A26" s="4">
        <v>22</v>
      </c>
      <c r="B26" s="68" t="s">
        <v>68</v>
      </c>
      <c r="C26" s="69" t="s">
        <v>598</v>
      </c>
      <c r="D26" s="68" t="s">
        <v>29</v>
      </c>
      <c r="E26" s="70">
        <v>273</v>
      </c>
      <c r="F26" s="68"/>
      <c r="G26" s="70">
        <v>26</v>
      </c>
      <c r="H26" s="70">
        <v>39</v>
      </c>
      <c r="I26" s="71">
        <f t="shared" si="1"/>
        <v>65</v>
      </c>
      <c r="J26" s="95">
        <v>8876015257</v>
      </c>
      <c r="K26" s="91" t="s">
        <v>126</v>
      </c>
      <c r="L26" s="74" t="s">
        <v>127</v>
      </c>
      <c r="M26" s="73">
        <v>9401450885</v>
      </c>
      <c r="N26" s="77" t="s">
        <v>128</v>
      </c>
      <c r="O26" s="89">
        <v>9854235953</v>
      </c>
      <c r="P26" s="80">
        <v>43287</v>
      </c>
      <c r="Q26" s="68" t="s">
        <v>80</v>
      </c>
      <c r="R26" s="68"/>
      <c r="S26" s="68"/>
      <c r="T26" s="68"/>
    </row>
    <row r="27" spans="1:20" ht="28.5">
      <c r="A27" s="4">
        <v>23</v>
      </c>
      <c r="B27" s="68" t="s">
        <v>68</v>
      </c>
      <c r="C27" s="69" t="s">
        <v>599</v>
      </c>
      <c r="D27" s="68" t="s">
        <v>29</v>
      </c>
      <c r="E27" s="70">
        <v>274</v>
      </c>
      <c r="F27" s="68"/>
      <c r="G27" s="70">
        <v>16</v>
      </c>
      <c r="H27" s="70">
        <v>19</v>
      </c>
      <c r="I27" s="71">
        <f t="shared" si="1"/>
        <v>35</v>
      </c>
      <c r="J27" s="95">
        <v>9707227989</v>
      </c>
      <c r="K27" s="91" t="s">
        <v>126</v>
      </c>
      <c r="L27" s="74" t="s">
        <v>127</v>
      </c>
      <c r="M27" s="73">
        <v>9401450885</v>
      </c>
      <c r="N27" s="77" t="s">
        <v>128</v>
      </c>
      <c r="O27" s="89">
        <v>9854235953</v>
      </c>
      <c r="P27" s="80">
        <v>43287</v>
      </c>
      <c r="Q27" s="68" t="s">
        <v>80</v>
      </c>
      <c r="R27" s="68"/>
      <c r="S27" s="68"/>
      <c r="T27" s="68"/>
    </row>
    <row r="28" spans="1:20" ht="28.5">
      <c r="A28" s="4">
        <v>24</v>
      </c>
      <c r="B28" s="68" t="s">
        <v>68</v>
      </c>
      <c r="C28" s="69" t="s">
        <v>539</v>
      </c>
      <c r="D28" s="68" t="s">
        <v>29</v>
      </c>
      <c r="E28" s="70">
        <v>302</v>
      </c>
      <c r="F28" s="68"/>
      <c r="G28" s="70">
        <v>19</v>
      </c>
      <c r="H28" s="70">
        <v>14</v>
      </c>
      <c r="I28" s="71">
        <f t="shared" si="1"/>
        <v>33</v>
      </c>
      <c r="J28" s="84" t="s">
        <v>338</v>
      </c>
      <c r="K28" s="91" t="s">
        <v>126</v>
      </c>
      <c r="L28" s="74" t="s">
        <v>127</v>
      </c>
      <c r="M28" s="73">
        <v>9401450885</v>
      </c>
      <c r="N28" s="77" t="s">
        <v>128</v>
      </c>
      <c r="O28" s="89">
        <v>9854235953</v>
      </c>
      <c r="P28" s="80">
        <v>43287</v>
      </c>
      <c r="Q28" s="68" t="s">
        <v>80</v>
      </c>
      <c r="R28" s="68"/>
      <c r="S28" s="68"/>
      <c r="T28" s="68"/>
    </row>
    <row r="29" spans="1:20">
      <c r="A29" s="4">
        <v>25</v>
      </c>
      <c r="B29" s="68" t="s">
        <v>69</v>
      </c>
      <c r="C29" s="114" t="s">
        <v>600</v>
      </c>
      <c r="D29" s="68" t="s">
        <v>29</v>
      </c>
      <c r="E29" s="70">
        <v>91</v>
      </c>
      <c r="F29" s="68"/>
      <c r="G29" s="70">
        <v>41</v>
      </c>
      <c r="H29" s="70">
        <v>34</v>
      </c>
      <c r="I29" s="71">
        <f t="shared" si="1"/>
        <v>75</v>
      </c>
      <c r="J29" s="115">
        <v>9577620823</v>
      </c>
      <c r="K29" s="73" t="s">
        <v>155</v>
      </c>
      <c r="L29" s="74" t="s">
        <v>156</v>
      </c>
      <c r="M29" s="73">
        <v>9435278253</v>
      </c>
      <c r="N29" s="75" t="s">
        <v>275</v>
      </c>
      <c r="O29" s="79"/>
      <c r="P29" s="80">
        <v>43287</v>
      </c>
      <c r="Q29" s="68" t="s">
        <v>80</v>
      </c>
      <c r="R29" s="68"/>
      <c r="S29" s="68"/>
      <c r="T29" s="68"/>
    </row>
    <row r="30" spans="1:20">
      <c r="A30" s="4">
        <v>26</v>
      </c>
      <c r="B30" s="68" t="s">
        <v>69</v>
      </c>
      <c r="C30" s="83" t="s">
        <v>601</v>
      </c>
      <c r="D30" s="68" t="s">
        <v>29</v>
      </c>
      <c r="E30" s="70">
        <v>92</v>
      </c>
      <c r="F30" s="68"/>
      <c r="G30" s="70">
        <v>35</v>
      </c>
      <c r="H30" s="70">
        <v>40</v>
      </c>
      <c r="I30" s="71">
        <f t="shared" si="1"/>
        <v>75</v>
      </c>
      <c r="J30" s="84">
        <v>7399742180</v>
      </c>
      <c r="K30" s="73" t="s">
        <v>155</v>
      </c>
      <c r="L30" s="74" t="s">
        <v>156</v>
      </c>
      <c r="M30" s="73">
        <v>9435278253</v>
      </c>
      <c r="N30" s="75" t="s">
        <v>275</v>
      </c>
      <c r="O30" s="79"/>
      <c r="P30" s="80">
        <v>43287</v>
      </c>
      <c r="Q30" s="68" t="s">
        <v>80</v>
      </c>
      <c r="R30" s="68"/>
      <c r="S30" s="68"/>
      <c r="T30" s="68"/>
    </row>
    <row r="31" spans="1:20" ht="31.5">
      <c r="A31" s="4">
        <v>27</v>
      </c>
      <c r="B31" s="68" t="s">
        <v>68</v>
      </c>
      <c r="C31" s="69" t="s">
        <v>602</v>
      </c>
      <c r="D31" s="68" t="s">
        <v>29</v>
      </c>
      <c r="E31" s="70">
        <v>253</v>
      </c>
      <c r="F31" s="68"/>
      <c r="G31" s="70">
        <v>25</v>
      </c>
      <c r="H31" s="70">
        <v>20</v>
      </c>
      <c r="I31" s="71">
        <f t="shared" si="1"/>
        <v>45</v>
      </c>
      <c r="J31" s="72">
        <v>9707140828</v>
      </c>
      <c r="K31" s="73" t="s">
        <v>160</v>
      </c>
      <c r="L31" s="74" t="s">
        <v>161</v>
      </c>
      <c r="M31" s="73">
        <v>9864693837</v>
      </c>
      <c r="N31" s="78" t="s">
        <v>162</v>
      </c>
      <c r="O31" s="79">
        <v>8811801831</v>
      </c>
      <c r="P31" s="80">
        <v>43288</v>
      </c>
      <c r="Q31" s="68" t="s">
        <v>76</v>
      </c>
      <c r="R31" s="68"/>
      <c r="S31" s="68"/>
      <c r="T31" s="68"/>
    </row>
    <row r="32" spans="1:20">
      <c r="A32" s="4">
        <v>28</v>
      </c>
      <c r="B32" s="68" t="s">
        <v>68</v>
      </c>
      <c r="C32" s="69" t="s">
        <v>572</v>
      </c>
      <c r="D32" s="68" t="s">
        <v>29</v>
      </c>
      <c r="E32" s="70">
        <v>306</v>
      </c>
      <c r="F32" s="68"/>
      <c r="G32" s="70">
        <v>19</v>
      </c>
      <c r="H32" s="70">
        <v>16</v>
      </c>
      <c r="I32" s="71">
        <f>+G32+H32</f>
        <v>35</v>
      </c>
      <c r="J32" s="95">
        <v>8471561343</v>
      </c>
      <c r="K32" s="73" t="s">
        <v>573</v>
      </c>
      <c r="L32" s="74" t="s">
        <v>574</v>
      </c>
      <c r="M32" s="73">
        <v>9401450904</v>
      </c>
      <c r="N32" s="77" t="s">
        <v>575</v>
      </c>
      <c r="O32" s="68"/>
      <c r="P32" s="80">
        <v>43647</v>
      </c>
      <c r="Q32" s="68" t="s">
        <v>77</v>
      </c>
      <c r="R32" s="68"/>
      <c r="S32" s="68"/>
      <c r="T32" s="68"/>
    </row>
    <row r="33" spans="1:20">
      <c r="A33" s="4">
        <v>29</v>
      </c>
      <c r="B33" s="68" t="s">
        <v>68</v>
      </c>
      <c r="C33" s="69" t="s">
        <v>576</v>
      </c>
      <c r="D33" s="68" t="s">
        <v>29</v>
      </c>
      <c r="E33" s="70">
        <v>307</v>
      </c>
      <c r="F33" s="68"/>
      <c r="G33" s="70">
        <v>31</v>
      </c>
      <c r="H33" s="70">
        <v>27</v>
      </c>
      <c r="I33" s="71">
        <f>+G33+H33</f>
        <v>58</v>
      </c>
      <c r="J33" s="95">
        <v>7896474128</v>
      </c>
      <c r="K33" s="73" t="s">
        <v>573</v>
      </c>
      <c r="L33" s="74" t="s">
        <v>574</v>
      </c>
      <c r="M33" s="73">
        <v>9401450904</v>
      </c>
      <c r="N33" s="77" t="s">
        <v>575</v>
      </c>
      <c r="O33" s="68"/>
      <c r="P33" s="80">
        <v>43647</v>
      </c>
      <c r="Q33" s="68" t="s">
        <v>77</v>
      </c>
      <c r="R33" s="68"/>
      <c r="S33" s="68"/>
      <c r="T33" s="68"/>
    </row>
    <row r="34" spans="1:20">
      <c r="A34" s="4">
        <v>30</v>
      </c>
      <c r="B34" s="68" t="s">
        <v>68</v>
      </c>
      <c r="C34" s="69" t="s">
        <v>577</v>
      </c>
      <c r="D34" s="68" t="s">
        <v>29</v>
      </c>
      <c r="E34" s="70">
        <v>309</v>
      </c>
      <c r="F34" s="68"/>
      <c r="G34" s="70">
        <v>37</v>
      </c>
      <c r="H34" s="70">
        <v>31</v>
      </c>
      <c r="I34" s="71">
        <f t="shared" ref="I34" si="2">+G34+H34</f>
        <v>68</v>
      </c>
      <c r="J34" s="95">
        <v>9957646612</v>
      </c>
      <c r="K34" s="73" t="s">
        <v>573</v>
      </c>
      <c r="L34" s="74" t="s">
        <v>574</v>
      </c>
      <c r="M34" s="73">
        <v>9401450904</v>
      </c>
      <c r="N34" s="77" t="s">
        <v>575</v>
      </c>
      <c r="O34" s="68"/>
      <c r="P34" s="80">
        <v>43647</v>
      </c>
      <c r="Q34" s="68" t="s">
        <v>77</v>
      </c>
      <c r="R34" s="68"/>
      <c r="S34" s="68"/>
      <c r="T34" s="68"/>
    </row>
    <row r="35" spans="1:20">
      <c r="A35" s="4">
        <v>31</v>
      </c>
      <c r="B35" s="68" t="s">
        <v>69</v>
      </c>
      <c r="C35" s="83" t="s">
        <v>578</v>
      </c>
      <c r="D35" s="68" t="s">
        <v>29</v>
      </c>
      <c r="E35" s="70">
        <v>100</v>
      </c>
      <c r="F35" s="68"/>
      <c r="G35" s="70">
        <v>26</v>
      </c>
      <c r="H35" s="70">
        <v>30</v>
      </c>
      <c r="I35" s="71">
        <v>18</v>
      </c>
      <c r="J35" s="84">
        <v>9859190295</v>
      </c>
      <c r="K35" s="66" t="s">
        <v>145</v>
      </c>
      <c r="L35" s="66" t="s">
        <v>146</v>
      </c>
      <c r="M35" s="66">
        <v>7896511441</v>
      </c>
      <c r="N35" s="90" t="s">
        <v>147</v>
      </c>
      <c r="O35" s="79">
        <v>8471986974</v>
      </c>
      <c r="P35" s="80">
        <v>43647</v>
      </c>
      <c r="Q35" s="68" t="s">
        <v>77</v>
      </c>
      <c r="R35" s="68"/>
      <c r="S35" s="68"/>
      <c r="T35" s="68"/>
    </row>
    <row r="36" spans="1:20">
      <c r="A36" s="4">
        <v>32</v>
      </c>
      <c r="B36" s="68" t="s">
        <v>69</v>
      </c>
      <c r="C36" s="83" t="s">
        <v>579</v>
      </c>
      <c r="D36" s="68" t="s">
        <v>29</v>
      </c>
      <c r="E36" s="70">
        <v>101</v>
      </c>
      <c r="F36" s="68"/>
      <c r="G36" s="70">
        <v>38</v>
      </c>
      <c r="H36" s="70">
        <v>43</v>
      </c>
      <c r="I36" s="71">
        <f t="shared" ref="I36:I61" si="3">+G36+H36</f>
        <v>81</v>
      </c>
      <c r="J36" s="84">
        <v>9678648663</v>
      </c>
      <c r="K36" s="66" t="s">
        <v>145</v>
      </c>
      <c r="L36" s="66" t="s">
        <v>146</v>
      </c>
      <c r="M36" s="66">
        <v>7896511441</v>
      </c>
      <c r="N36" s="90" t="s">
        <v>147</v>
      </c>
      <c r="O36" s="79">
        <v>8471986974</v>
      </c>
      <c r="P36" s="80">
        <v>43647</v>
      </c>
      <c r="Q36" s="68" t="s">
        <v>77</v>
      </c>
      <c r="R36" s="68"/>
      <c r="S36" s="68"/>
      <c r="T36" s="68"/>
    </row>
    <row r="37" spans="1:20">
      <c r="A37" s="4">
        <v>33</v>
      </c>
      <c r="B37" s="68" t="s">
        <v>69</v>
      </c>
      <c r="C37" s="83" t="s">
        <v>580</v>
      </c>
      <c r="D37" s="68" t="s">
        <v>29</v>
      </c>
      <c r="E37" s="70">
        <v>102</v>
      </c>
      <c r="F37" s="68"/>
      <c r="G37" s="70">
        <v>39</v>
      </c>
      <c r="H37" s="70">
        <v>31</v>
      </c>
      <c r="I37" s="71">
        <f t="shared" si="3"/>
        <v>70</v>
      </c>
      <c r="J37" s="84">
        <v>9859417553</v>
      </c>
      <c r="K37" s="66" t="s">
        <v>145</v>
      </c>
      <c r="L37" s="66" t="s">
        <v>146</v>
      </c>
      <c r="M37" s="66">
        <v>7896511441</v>
      </c>
      <c r="N37" s="90" t="s">
        <v>147</v>
      </c>
      <c r="O37" s="79">
        <v>8471986974</v>
      </c>
      <c r="P37" s="80">
        <v>43647</v>
      </c>
      <c r="Q37" s="68" t="s">
        <v>77</v>
      </c>
      <c r="R37" s="68"/>
      <c r="S37" s="68"/>
      <c r="T37" s="68"/>
    </row>
    <row r="38" spans="1:20">
      <c r="A38" s="4">
        <v>34</v>
      </c>
      <c r="B38" s="68" t="s">
        <v>68</v>
      </c>
      <c r="C38" s="69" t="s">
        <v>581</v>
      </c>
      <c r="D38" s="68" t="s">
        <v>29</v>
      </c>
      <c r="E38" s="70">
        <v>320</v>
      </c>
      <c r="F38" s="68"/>
      <c r="G38" s="70">
        <v>51</v>
      </c>
      <c r="H38" s="70">
        <v>52</v>
      </c>
      <c r="I38" s="71">
        <f t="shared" si="3"/>
        <v>103</v>
      </c>
      <c r="J38" s="72">
        <v>9707621679</v>
      </c>
      <c r="K38" s="66" t="s">
        <v>208</v>
      </c>
      <c r="L38" s="66" t="s">
        <v>209</v>
      </c>
      <c r="M38" s="66">
        <v>9859812170</v>
      </c>
      <c r="N38" s="76" t="s">
        <v>582</v>
      </c>
      <c r="O38" s="79">
        <v>9954395049</v>
      </c>
      <c r="P38" s="80">
        <v>43648</v>
      </c>
      <c r="Q38" s="68" t="s">
        <v>78</v>
      </c>
      <c r="R38" s="68"/>
      <c r="S38" s="68"/>
      <c r="T38" s="68"/>
    </row>
    <row r="39" spans="1:20">
      <c r="A39" s="4">
        <v>35</v>
      </c>
      <c r="B39" s="68" t="s">
        <v>68</v>
      </c>
      <c r="C39" s="69" t="s">
        <v>583</v>
      </c>
      <c r="D39" s="68" t="s">
        <v>29</v>
      </c>
      <c r="E39" s="70">
        <v>322</v>
      </c>
      <c r="F39" s="68"/>
      <c r="G39" s="70">
        <v>35</v>
      </c>
      <c r="H39" s="70">
        <v>34</v>
      </c>
      <c r="I39" s="71">
        <f t="shared" si="3"/>
        <v>69</v>
      </c>
      <c r="J39" s="72">
        <v>9864858342</v>
      </c>
      <c r="K39" s="66" t="s">
        <v>208</v>
      </c>
      <c r="L39" s="66" t="s">
        <v>209</v>
      </c>
      <c r="M39" s="66">
        <v>9859812170</v>
      </c>
      <c r="N39" s="76" t="s">
        <v>582</v>
      </c>
      <c r="O39" s="79">
        <v>9954395049</v>
      </c>
      <c r="P39" s="80">
        <v>43648</v>
      </c>
      <c r="Q39" s="68" t="s">
        <v>78</v>
      </c>
      <c r="R39" s="68"/>
      <c r="S39" s="68"/>
      <c r="T39" s="68"/>
    </row>
    <row r="40" spans="1:20">
      <c r="A40" s="4">
        <v>36</v>
      </c>
      <c r="B40" s="68" t="s">
        <v>69</v>
      </c>
      <c r="C40" s="83" t="s">
        <v>584</v>
      </c>
      <c r="D40" s="68" t="s">
        <v>29</v>
      </c>
      <c r="E40" s="70">
        <v>118</v>
      </c>
      <c r="F40" s="68"/>
      <c r="G40" s="70">
        <v>32</v>
      </c>
      <c r="H40" s="70">
        <v>36</v>
      </c>
      <c r="I40" s="71">
        <f t="shared" si="3"/>
        <v>68</v>
      </c>
      <c r="J40" s="84">
        <v>9957818025</v>
      </c>
      <c r="K40" s="66" t="s">
        <v>121</v>
      </c>
      <c r="L40" s="66" t="s">
        <v>122</v>
      </c>
      <c r="M40" s="66">
        <v>9435006621</v>
      </c>
      <c r="N40" s="90" t="s">
        <v>585</v>
      </c>
      <c r="O40" s="79">
        <v>9678228384</v>
      </c>
      <c r="P40" s="80">
        <v>43648</v>
      </c>
      <c r="Q40" s="68" t="s">
        <v>78</v>
      </c>
      <c r="R40" s="68"/>
      <c r="S40" s="68"/>
      <c r="T40" s="68"/>
    </row>
    <row r="41" spans="1:20">
      <c r="A41" s="4">
        <v>37</v>
      </c>
      <c r="B41" s="68" t="s">
        <v>69</v>
      </c>
      <c r="C41" s="83" t="s">
        <v>586</v>
      </c>
      <c r="D41" s="68" t="s">
        <v>29</v>
      </c>
      <c r="E41" s="70">
        <v>118</v>
      </c>
      <c r="F41" s="68"/>
      <c r="G41" s="70">
        <v>31</v>
      </c>
      <c r="H41" s="70">
        <v>37</v>
      </c>
      <c r="I41" s="71">
        <f t="shared" si="3"/>
        <v>68</v>
      </c>
      <c r="J41" s="84">
        <v>9854760742</v>
      </c>
      <c r="K41" s="66" t="s">
        <v>121</v>
      </c>
      <c r="L41" s="66" t="s">
        <v>122</v>
      </c>
      <c r="M41" s="66">
        <v>9435006621</v>
      </c>
      <c r="N41" s="90" t="s">
        <v>585</v>
      </c>
      <c r="O41" s="79">
        <v>9678228384</v>
      </c>
      <c r="P41" s="80">
        <v>43648</v>
      </c>
      <c r="Q41" s="68" t="s">
        <v>78</v>
      </c>
      <c r="R41" s="68"/>
      <c r="S41" s="68"/>
      <c r="T41" s="68"/>
    </row>
    <row r="42" spans="1:20">
      <c r="A42" s="4">
        <v>38</v>
      </c>
      <c r="B42" s="68" t="s">
        <v>69</v>
      </c>
      <c r="C42" s="83" t="s">
        <v>587</v>
      </c>
      <c r="D42" s="68" t="s">
        <v>29</v>
      </c>
      <c r="E42" s="70">
        <v>126</v>
      </c>
      <c r="F42" s="68"/>
      <c r="G42" s="70">
        <v>16</v>
      </c>
      <c r="H42" s="70">
        <v>15</v>
      </c>
      <c r="I42" s="71">
        <f t="shared" si="3"/>
        <v>31</v>
      </c>
      <c r="J42" s="84">
        <v>9859633637</v>
      </c>
      <c r="K42" s="66" t="s">
        <v>121</v>
      </c>
      <c r="L42" s="66" t="s">
        <v>122</v>
      </c>
      <c r="M42" s="66">
        <v>9435006621</v>
      </c>
      <c r="N42" s="90" t="s">
        <v>585</v>
      </c>
      <c r="O42" s="79">
        <v>9678228384</v>
      </c>
      <c r="P42" s="80">
        <v>43648</v>
      </c>
      <c r="Q42" s="68" t="s">
        <v>78</v>
      </c>
      <c r="R42" s="68"/>
      <c r="S42" s="68"/>
      <c r="T42" s="68"/>
    </row>
    <row r="43" spans="1:20">
      <c r="A43" s="4">
        <v>39</v>
      </c>
      <c r="B43" s="68" t="s">
        <v>68</v>
      </c>
      <c r="C43" s="69" t="s">
        <v>588</v>
      </c>
      <c r="D43" s="68" t="s">
        <v>29</v>
      </c>
      <c r="E43" s="70">
        <v>357</v>
      </c>
      <c r="F43" s="68"/>
      <c r="G43" s="70">
        <v>43</v>
      </c>
      <c r="H43" s="70">
        <v>50</v>
      </c>
      <c r="I43" s="71">
        <f t="shared" si="3"/>
        <v>93</v>
      </c>
      <c r="J43" s="72">
        <v>8822340389</v>
      </c>
      <c r="K43" s="66" t="s">
        <v>208</v>
      </c>
      <c r="L43" s="66" t="s">
        <v>413</v>
      </c>
      <c r="M43" s="66"/>
      <c r="N43" s="76" t="s">
        <v>589</v>
      </c>
      <c r="O43" s="79"/>
      <c r="P43" s="80">
        <v>43649</v>
      </c>
      <c r="Q43" s="68" t="s">
        <v>79</v>
      </c>
      <c r="R43" s="68"/>
      <c r="S43" s="68"/>
      <c r="T43" s="68"/>
    </row>
    <row r="44" spans="1:20">
      <c r="A44" s="4">
        <v>40</v>
      </c>
      <c r="B44" s="68" t="s">
        <v>68</v>
      </c>
      <c r="C44" s="69" t="s">
        <v>590</v>
      </c>
      <c r="D44" s="68" t="s">
        <v>29</v>
      </c>
      <c r="E44" s="70">
        <v>358</v>
      </c>
      <c r="F44" s="68"/>
      <c r="G44" s="70">
        <v>22</v>
      </c>
      <c r="H44" s="70">
        <v>41</v>
      </c>
      <c r="I44" s="71">
        <f t="shared" si="3"/>
        <v>63</v>
      </c>
      <c r="J44" s="72">
        <v>8254891936</v>
      </c>
      <c r="K44" s="66" t="s">
        <v>208</v>
      </c>
      <c r="L44" s="66" t="s">
        <v>413</v>
      </c>
      <c r="M44" s="66"/>
      <c r="N44" s="76" t="s">
        <v>589</v>
      </c>
      <c r="O44" s="68"/>
      <c r="P44" s="80">
        <v>43649</v>
      </c>
      <c r="Q44" s="68" t="s">
        <v>79</v>
      </c>
      <c r="R44" s="68"/>
      <c r="S44" s="68"/>
      <c r="T44" s="68"/>
    </row>
    <row r="45" spans="1:20">
      <c r="A45" s="4">
        <v>41</v>
      </c>
      <c r="B45" s="68" t="s">
        <v>69</v>
      </c>
      <c r="C45" s="112" t="s">
        <v>591</v>
      </c>
      <c r="D45" s="68" t="s">
        <v>29</v>
      </c>
      <c r="E45" s="70">
        <v>88</v>
      </c>
      <c r="F45" s="68"/>
      <c r="G45" s="70">
        <v>37</v>
      </c>
      <c r="H45" s="70">
        <v>31</v>
      </c>
      <c r="I45" s="71">
        <f t="shared" si="3"/>
        <v>68</v>
      </c>
      <c r="J45" s="113">
        <v>9859597140</v>
      </c>
      <c r="K45" s="66" t="s">
        <v>429</v>
      </c>
      <c r="L45" s="66" t="s">
        <v>430</v>
      </c>
      <c r="M45" s="66"/>
      <c r="N45" s="77" t="s">
        <v>118</v>
      </c>
      <c r="O45" s="89">
        <v>7399244194</v>
      </c>
      <c r="P45" s="80">
        <v>43649</v>
      </c>
      <c r="Q45" s="68" t="s">
        <v>79</v>
      </c>
      <c r="R45" s="68"/>
      <c r="S45" s="68"/>
      <c r="T45" s="68"/>
    </row>
    <row r="46" spans="1:20">
      <c r="A46" s="4">
        <v>42</v>
      </c>
      <c r="B46" s="68" t="s">
        <v>69</v>
      </c>
      <c r="C46" s="112" t="s">
        <v>592</v>
      </c>
      <c r="D46" s="68" t="s">
        <v>29</v>
      </c>
      <c r="E46" s="70">
        <v>89</v>
      </c>
      <c r="F46" s="68"/>
      <c r="G46" s="70">
        <v>22</v>
      </c>
      <c r="H46" s="70">
        <v>34</v>
      </c>
      <c r="I46" s="71">
        <f t="shared" si="3"/>
        <v>56</v>
      </c>
      <c r="J46" s="113">
        <v>9896473662</v>
      </c>
      <c r="K46" s="66" t="s">
        <v>429</v>
      </c>
      <c r="L46" s="66" t="s">
        <v>430</v>
      </c>
      <c r="M46" s="66"/>
      <c r="N46" s="77" t="s">
        <v>118</v>
      </c>
      <c r="O46" s="89">
        <v>7399244194</v>
      </c>
      <c r="P46" s="80">
        <v>43649</v>
      </c>
      <c r="Q46" s="68" t="s">
        <v>79</v>
      </c>
      <c r="R46" s="68"/>
      <c r="S46" s="68"/>
      <c r="T46" s="68"/>
    </row>
    <row r="47" spans="1:20">
      <c r="A47" s="4">
        <v>43</v>
      </c>
      <c r="B47" s="68" t="s">
        <v>69</v>
      </c>
      <c r="C47" s="112" t="s">
        <v>593</v>
      </c>
      <c r="D47" s="68" t="s">
        <v>29</v>
      </c>
      <c r="E47" s="70">
        <v>90</v>
      </c>
      <c r="F47" s="68"/>
      <c r="G47" s="70">
        <v>21</v>
      </c>
      <c r="H47" s="70">
        <v>35</v>
      </c>
      <c r="I47" s="71">
        <f t="shared" si="3"/>
        <v>56</v>
      </c>
      <c r="J47" s="113">
        <v>8822389465</v>
      </c>
      <c r="K47" s="66" t="s">
        <v>429</v>
      </c>
      <c r="L47" s="66" t="s">
        <v>430</v>
      </c>
      <c r="M47" s="66"/>
      <c r="N47" s="77" t="s">
        <v>118</v>
      </c>
      <c r="O47" s="89">
        <v>7399244194</v>
      </c>
      <c r="P47" s="80">
        <v>43649</v>
      </c>
      <c r="Q47" s="68" t="s">
        <v>79</v>
      </c>
      <c r="R47" s="68"/>
      <c r="S47" s="68"/>
      <c r="T47" s="68"/>
    </row>
    <row r="48" spans="1:20">
      <c r="A48" s="4">
        <v>44</v>
      </c>
      <c r="B48" s="68" t="s">
        <v>68</v>
      </c>
      <c r="C48" s="69" t="s">
        <v>594</v>
      </c>
      <c r="D48" s="68" t="s">
        <v>29</v>
      </c>
      <c r="E48" s="70">
        <v>247</v>
      </c>
      <c r="F48" s="68"/>
      <c r="G48" s="70">
        <v>16</v>
      </c>
      <c r="H48" s="70">
        <v>23</v>
      </c>
      <c r="I48" s="71">
        <f t="shared" si="3"/>
        <v>39</v>
      </c>
      <c r="J48" s="72">
        <v>9859671667</v>
      </c>
      <c r="K48" s="73" t="s">
        <v>160</v>
      </c>
      <c r="L48" s="74" t="s">
        <v>161</v>
      </c>
      <c r="M48" s="73">
        <v>9864693837</v>
      </c>
      <c r="N48" s="78" t="s">
        <v>170</v>
      </c>
      <c r="O48" s="79">
        <v>8811801831</v>
      </c>
      <c r="P48" s="80">
        <v>43650</v>
      </c>
      <c r="Q48" s="68" t="s">
        <v>82</v>
      </c>
      <c r="R48" s="68"/>
      <c r="S48" s="68"/>
      <c r="T48" s="68"/>
    </row>
    <row r="49" spans="1:20">
      <c r="A49" s="4">
        <v>45</v>
      </c>
      <c r="B49" s="68" t="s">
        <v>68</v>
      </c>
      <c r="C49" s="69" t="s">
        <v>595</v>
      </c>
      <c r="D49" s="68" t="s">
        <v>29</v>
      </c>
      <c r="E49" s="70">
        <v>245</v>
      </c>
      <c r="F49" s="68"/>
      <c r="G49" s="70">
        <v>74</v>
      </c>
      <c r="H49" s="70">
        <v>92</v>
      </c>
      <c r="I49" s="71">
        <f t="shared" si="3"/>
        <v>166</v>
      </c>
      <c r="J49" s="84" t="s">
        <v>338</v>
      </c>
      <c r="K49" s="73" t="s">
        <v>160</v>
      </c>
      <c r="L49" s="74" t="s">
        <v>161</v>
      </c>
      <c r="M49" s="73">
        <v>9864693837</v>
      </c>
      <c r="N49" s="78" t="s">
        <v>170</v>
      </c>
      <c r="O49" s="79">
        <v>8811801831</v>
      </c>
      <c r="P49" s="80">
        <v>43650</v>
      </c>
      <c r="Q49" s="68" t="s">
        <v>82</v>
      </c>
      <c r="R49" s="68"/>
      <c r="S49" s="68"/>
      <c r="T49" s="68"/>
    </row>
    <row r="50" spans="1:20">
      <c r="A50" s="4">
        <v>46</v>
      </c>
      <c r="B50" s="68" t="s">
        <v>69</v>
      </c>
      <c r="C50" s="83" t="s">
        <v>596</v>
      </c>
      <c r="D50" s="68" t="s">
        <v>29</v>
      </c>
      <c r="E50" s="70">
        <v>146</v>
      </c>
      <c r="F50" s="68"/>
      <c r="G50" s="70">
        <v>22</v>
      </c>
      <c r="H50" s="70">
        <v>39</v>
      </c>
      <c r="I50" s="71">
        <f t="shared" si="3"/>
        <v>61</v>
      </c>
      <c r="J50" s="84" t="s">
        <v>338</v>
      </c>
      <c r="K50" s="73" t="s">
        <v>165</v>
      </c>
      <c r="L50" s="74" t="s">
        <v>166</v>
      </c>
      <c r="M50" s="73">
        <v>9854460251</v>
      </c>
      <c r="N50" s="90" t="s">
        <v>167</v>
      </c>
      <c r="O50" s="79"/>
      <c r="P50" s="80">
        <v>43650</v>
      </c>
      <c r="Q50" s="68" t="s">
        <v>82</v>
      </c>
      <c r="R50" s="68"/>
      <c r="S50" s="68"/>
      <c r="T50" s="68"/>
    </row>
    <row r="51" spans="1:20">
      <c r="A51" s="4">
        <v>47</v>
      </c>
      <c r="B51" s="68" t="s">
        <v>69</v>
      </c>
      <c r="C51" s="83" t="s">
        <v>597</v>
      </c>
      <c r="D51" s="68" t="s">
        <v>29</v>
      </c>
      <c r="E51" s="70">
        <v>147</v>
      </c>
      <c r="F51" s="68"/>
      <c r="G51" s="70">
        <v>39</v>
      </c>
      <c r="H51" s="70">
        <v>44</v>
      </c>
      <c r="I51" s="71">
        <f t="shared" si="3"/>
        <v>83</v>
      </c>
      <c r="J51" s="84">
        <v>9508704536</v>
      </c>
      <c r="K51" s="73" t="s">
        <v>165</v>
      </c>
      <c r="L51" s="74" t="s">
        <v>166</v>
      </c>
      <c r="M51" s="73">
        <v>9854460251</v>
      </c>
      <c r="N51" s="90" t="s">
        <v>167</v>
      </c>
      <c r="O51" s="79"/>
      <c r="P51" s="80">
        <v>43650</v>
      </c>
      <c r="Q51" s="68" t="s">
        <v>82</v>
      </c>
      <c r="R51" s="68"/>
      <c r="S51" s="68"/>
      <c r="T51" s="68"/>
    </row>
    <row r="52" spans="1:20" ht="28.5">
      <c r="A52" s="4">
        <v>48</v>
      </c>
      <c r="B52" s="68" t="s">
        <v>68</v>
      </c>
      <c r="C52" s="69" t="s">
        <v>598</v>
      </c>
      <c r="D52" s="68" t="s">
        <v>29</v>
      </c>
      <c r="E52" s="70">
        <v>273</v>
      </c>
      <c r="F52" s="68"/>
      <c r="G52" s="70">
        <v>26</v>
      </c>
      <c r="H52" s="70">
        <v>39</v>
      </c>
      <c r="I52" s="71">
        <f t="shared" si="3"/>
        <v>65</v>
      </c>
      <c r="J52" s="95">
        <v>8876015257</v>
      </c>
      <c r="K52" s="91" t="s">
        <v>126</v>
      </c>
      <c r="L52" s="74" t="s">
        <v>127</v>
      </c>
      <c r="M52" s="73">
        <v>9401450885</v>
      </c>
      <c r="N52" s="77" t="s">
        <v>128</v>
      </c>
      <c r="O52" s="89">
        <v>9854235953</v>
      </c>
      <c r="P52" s="80">
        <v>43651</v>
      </c>
      <c r="Q52" s="68" t="s">
        <v>80</v>
      </c>
      <c r="R52" s="68"/>
      <c r="S52" s="68"/>
      <c r="T52" s="68"/>
    </row>
    <row r="53" spans="1:20" ht="28.5">
      <c r="A53" s="4">
        <v>49</v>
      </c>
      <c r="B53" s="68" t="s">
        <v>68</v>
      </c>
      <c r="C53" s="69" t="s">
        <v>599</v>
      </c>
      <c r="D53" s="68" t="s">
        <v>29</v>
      </c>
      <c r="E53" s="70">
        <v>274</v>
      </c>
      <c r="F53" s="68"/>
      <c r="G53" s="70">
        <v>16</v>
      </c>
      <c r="H53" s="70">
        <v>19</v>
      </c>
      <c r="I53" s="71">
        <f t="shared" si="3"/>
        <v>35</v>
      </c>
      <c r="J53" s="95">
        <v>9707227989</v>
      </c>
      <c r="K53" s="91" t="s">
        <v>126</v>
      </c>
      <c r="L53" s="74" t="s">
        <v>127</v>
      </c>
      <c r="M53" s="73">
        <v>9401450885</v>
      </c>
      <c r="N53" s="77" t="s">
        <v>128</v>
      </c>
      <c r="O53" s="89">
        <v>9854235953</v>
      </c>
      <c r="P53" s="80">
        <v>43651</v>
      </c>
      <c r="Q53" s="68" t="s">
        <v>80</v>
      </c>
      <c r="R53" s="68"/>
      <c r="S53" s="68"/>
      <c r="T53" s="68"/>
    </row>
    <row r="54" spans="1:20" ht="28.5">
      <c r="A54" s="4">
        <v>50</v>
      </c>
      <c r="B54" s="68" t="s">
        <v>68</v>
      </c>
      <c r="C54" s="69" t="s">
        <v>539</v>
      </c>
      <c r="D54" s="68" t="s">
        <v>29</v>
      </c>
      <c r="E54" s="70">
        <v>302</v>
      </c>
      <c r="F54" s="68"/>
      <c r="G54" s="70">
        <v>19</v>
      </c>
      <c r="H54" s="70">
        <v>14</v>
      </c>
      <c r="I54" s="71">
        <f t="shared" si="3"/>
        <v>33</v>
      </c>
      <c r="J54" s="84" t="s">
        <v>338</v>
      </c>
      <c r="K54" s="91" t="s">
        <v>126</v>
      </c>
      <c r="L54" s="74" t="s">
        <v>127</v>
      </c>
      <c r="M54" s="73">
        <v>9401450885</v>
      </c>
      <c r="N54" s="77" t="s">
        <v>128</v>
      </c>
      <c r="O54" s="89">
        <v>9854235953</v>
      </c>
      <c r="P54" s="80">
        <v>43651</v>
      </c>
      <c r="Q54" s="68" t="s">
        <v>80</v>
      </c>
      <c r="R54" s="68"/>
      <c r="S54" s="68"/>
      <c r="T54" s="68"/>
    </row>
    <row r="55" spans="1:20">
      <c r="A55" s="4">
        <v>51</v>
      </c>
      <c r="B55" s="68" t="s">
        <v>69</v>
      </c>
      <c r="C55" s="114" t="s">
        <v>600</v>
      </c>
      <c r="D55" s="68" t="s">
        <v>29</v>
      </c>
      <c r="E55" s="70">
        <v>91</v>
      </c>
      <c r="F55" s="68"/>
      <c r="G55" s="70">
        <v>41</v>
      </c>
      <c r="H55" s="70">
        <v>34</v>
      </c>
      <c r="I55" s="71">
        <f t="shared" si="3"/>
        <v>75</v>
      </c>
      <c r="J55" s="115">
        <v>9577620823</v>
      </c>
      <c r="K55" s="73" t="s">
        <v>155</v>
      </c>
      <c r="L55" s="74" t="s">
        <v>156</v>
      </c>
      <c r="M55" s="73">
        <v>9435278253</v>
      </c>
      <c r="N55" s="75" t="s">
        <v>275</v>
      </c>
      <c r="O55" s="79"/>
      <c r="P55" s="80">
        <v>43651</v>
      </c>
      <c r="Q55" s="68" t="s">
        <v>80</v>
      </c>
      <c r="R55" s="68"/>
      <c r="S55" s="68"/>
      <c r="T55" s="68"/>
    </row>
    <row r="56" spans="1:20">
      <c r="A56" s="4">
        <v>52</v>
      </c>
      <c r="B56" s="68" t="s">
        <v>69</v>
      </c>
      <c r="C56" s="83" t="s">
        <v>601</v>
      </c>
      <c r="D56" s="68" t="s">
        <v>29</v>
      </c>
      <c r="E56" s="70">
        <v>92</v>
      </c>
      <c r="F56" s="68"/>
      <c r="G56" s="70">
        <v>35</v>
      </c>
      <c r="H56" s="70">
        <v>40</v>
      </c>
      <c r="I56" s="71">
        <f t="shared" si="3"/>
        <v>75</v>
      </c>
      <c r="J56" s="84">
        <v>7399742180</v>
      </c>
      <c r="K56" s="73" t="s">
        <v>155</v>
      </c>
      <c r="L56" s="74" t="s">
        <v>156</v>
      </c>
      <c r="M56" s="73">
        <v>9435278253</v>
      </c>
      <c r="N56" s="75" t="s">
        <v>275</v>
      </c>
      <c r="O56" s="79"/>
      <c r="P56" s="80">
        <v>43651</v>
      </c>
      <c r="Q56" s="68" t="s">
        <v>80</v>
      </c>
      <c r="R56" s="68"/>
      <c r="S56" s="68"/>
      <c r="T56" s="68"/>
    </row>
    <row r="57" spans="1:20" ht="31.5">
      <c r="A57" s="4">
        <v>53</v>
      </c>
      <c r="B57" s="68" t="s">
        <v>68</v>
      </c>
      <c r="C57" s="69" t="s">
        <v>602</v>
      </c>
      <c r="D57" s="68" t="s">
        <v>29</v>
      </c>
      <c r="E57" s="70">
        <v>253</v>
      </c>
      <c r="F57" s="68"/>
      <c r="G57" s="70">
        <v>25</v>
      </c>
      <c r="H57" s="70">
        <v>20</v>
      </c>
      <c r="I57" s="71">
        <f t="shared" si="3"/>
        <v>45</v>
      </c>
      <c r="J57" s="72">
        <v>9707140828</v>
      </c>
      <c r="K57" s="73" t="s">
        <v>160</v>
      </c>
      <c r="L57" s="74" t="s">
        <v>161</v>
      </c>
      <c r="M57" s="73">
        <v>9864693837</v>
      </c>
      <c r="N57" s="78" t="s">
        <v>162</v>
      </c>
      <c r="O57" s="79">
        <v>8811801831</v>
      </c>
      <c r="P57" s="80">
        <v>43652</v>
      </c>
      <c r="Q57" s="68" t="s">
        <v>76</v>
      </c>
      <c r="R57" s="68"/>
      <c r="S57" s="68"/>
      <c r="T57" s="68"/>
    </row>
    <row r="58" spans="1:20">
      <c r="A58" s="4">
        <v>54</v>
      </c>
      <c r="B58" s="68" t="s">
        <v>68</v>
      </c>
      <c r="C58" s="69" t="s">
        <v>603</v>
      </c>
      <c r="D58" s="68" t="s">
        <v>29</v>
      </c>
      <c r="E58" s="70">
        <v>254</v>
      </c>
      <c r="F58" s="68"/>
      <c r="G58" s="70">
        <v>20</v>
      </c>
      <c r="H58" s="70">
        <v>20</v>
      </c>
      <c r="I58" s="71">
        <f t="shared" si="3"/>
        <v>40</v>
      </c>
      <c r="J58" s="72">
        <v>9957182298</v>
      </c>
      <c r="K58" s="73" t="s">
        <v>160</v>
      </c>
      <c r="L58" s="74" t="s">
        <v>161</v>
      </c>
      <c r="M58" s="73">
        <v>9864693837</v>
      </c>
      <c r="N58" s="78" t="s">
        <v>162</v>
      </c>
      <c r="O58" s="79">
        <v>8811801831</v>
      </c>
      <c r="P58" s="80">
        <v>43652</v>
      </c>
      <c r="Q58" s="68" t="s">
        <v>76</v>
      </c>
      <c r="R58" s="68"/>
      <c r="S58" s="68"/>
      <c r="T58" s="68"/>
    </row>
    <row r="59" spans="1:20">
      <c r="A59" s="4">
        <v>55</v>
      </c>
      <c r="B59" s="68" t="s">
        <v>68</v>
      </c>
      <c r="C59" s="69" t="s">
        <v>604</v>
      </c>
      <c r="D59" s="68" t="s">
        <v>29</v>
      </c>
      <c r="E59" s="70">
        <v>256</v>
      </c>
      <c r="F59" s="68"/>
      <c r="G59" s="70">
        <v>27</v>
      </c>
      <c r="H59" s="70">
        <v>27</v>
      </c>
      <c r="I59" s="71">
        <f t="shared" si="3"/>
        <v>54</v>
      </c>
      <c r="J59" s="72">
        <v>9957623677</v>
      </c>
      <c r="K59" s="73" t="s">
        <v>160</v>
      </c>
      <c r="L59" s="74" t="s">
        <v>161</v>
      </c>
      <c r="M59" s="73">
        <v>9864693837</v>
      </c>
      <c r="N59" s="78" t="s">
        <v>162</v>
      </c>
      <c r="O59" s="79">
        <v>8811801831</v>
      </c>
      <c r="P59" s="80">
        <v>43652</v>
      </c>
      <c r="Q59" s="68" t="s">
        <v>76</v>
      </c>
      <c r="R59" s="68"/>
      <c r="S59" s="68"/>
      <c r="T59" s="68"/>
    </row>
    <row r="60" spans="1:20">
      <c r="A60" s="4">
        <v>56</v>
      </c>
      <c r="B60" s="68" t="s">
        <v>69</v>
      </c>
      <c r="C60" s="83" t="s">
        <v>605</v>
      </c>
      <c r="D60" s="68" t="s">
        <v>29</v>
      </c>
      <c r="E60" s="70">
        <v>94</v>
      </c>
      <c r="F60" s="68"/>
      <c r="G60" s="70">
        <v>39</v>
      </c>
      <c r="H60" s="70">
        <v>36</v>
      </c>
      <c r="I60" s="71">
        <f t="shared" si="3"/>
        <v>75</v>
      </c>
      <c r="J60" s="84">
        <v>9896742752</v>
      </c>
      <c r="K60" s="73" t="s">
        <v>131</v>
      </c>
      <c r="L60" s="74" t="s">
        <v>132</v>
      </c>
      <c r="M60" s="73">
        <v>9854524664</v>
      </c>
      <c r="N60" s="92" t="s">
        <v>133</v>
      </c>
      <c r="O60" s="89">
        <v>9854760259</v>
      </c>
      <c r="P60" s="80">
        <v>43652</v>
      </c>
      <c r="Q60" s="68" t="s">
        <v>76</v>
      </c>
      <c r="R60" s="68"/>
      <c r="S60" s="68"/>
      <c r="T60" s="68"/>
    </row>
    <row r="61" spans="1:20">
      <c r="A61" s="4">
        <v>57</v>
      </c>
      <c r="B61" s="68" t="s">
        <v>69</v>
      </c>
      <c r="C61" s="83" t="s">
        <v>606</v>
      </c>
      <c r="D61" s="68" t="s">
        <v>29</v>
      </c>
      <c r="E61" s="70">
        <v>97</v>
      </c>
      <c r="F61" s="68"/>
      <c r="G61" s="70">
        <v>30</v>
      </c>
      <c r="H61" s="70">
        <v>44</v>
      </c>
      <c r="I61" s="71">
        <f t="shared" si="3"/>
        <v>74</v>
      </c>
      <c r="J61" s="84">
        <v>7399490956</v>
      </c>
      <c r="K61" s="73" t="s">
        <v>131</v>
      </c>
      <c r="L61" s="74" t="s">
        <v>132</v>
      </c>
      <c r="M61" s="73">
        <v>9854524664</v>
      </c>
      <c r="N61" s="92" t="s">
        <v>133</v>
      </c>
      <c r="O61" s="89">
        <v>9854760259</v>
      </c>
      <c r="P61" s="80">
        <v>43652</v>
      </c>
      <c r="Q61" s="68" t="s">
        <v>76</v>
      </c>
      <c r="R61" s="68"/>
      <c r="S61" s="68"/>
      <c r="T61" s="68"/>
    </row>
    <row r="62" spans="1:20">
      <c r="A62" s="4">
        <v>58</v>
      </c>
      <c r="B62" s="68"/>
      <c r="C62" s="68" t="s">
        <v>99</v>
      </c>
      <c r="D62" s="68"/>
      <c r="E62" s="70"/>
      <c r="F62" s="68"/>
      <c r="G62" s="70"/>
      <c r="H62" s="70"/>
      <c r="I62" s="71"/>
      <c r="J62" s="84"/>
      <c r="K62" s="73"/>
      <c r="L62" s="74"/>
      <c r="M62" s="73"/>
      <c r="N62" s="92"/>
      <c r="O62" s="89"/>
      <c r="P62" s="80">
        <v>43653</v>
      </c>
      <c r="Q62" s="68" t="s">
        <v>99</v>
      </c>
      <c r="R62" s="68"/>
      <c r="S62" s="68"/>
      <c r="T62" s="68"/>
    </row>
    <row r="63" spans="1:20">
      <c r="A63" s="4">
        <v>59</v>
      </c>
      <c r="B63" s="68" t="s">
        <v>68</v>
      </c>
      <c r="C63" s="69" t="s">
        <v>607</v>
      </c>
      <c r="D63" s="68" t="s">
        <v>29</v>
      </c>
      <c r="E63" s="70">
        <v>81</v>
      </c>
      <c r="F63" s="68"/>
      <c r="G63" s="70">
        <v>42</v>
      </c>
      <c r="H63" s="70">
        <v>35</v>
      </c>
      <c r="I63" s="71">
        <f t="shared" ref="I63:I88" si="4">+G63+H63</f>
        <v>77</v>
      </c>
      <c r="J63" s="72">
        <v>8822263020</v>
      </c>
      <c r="K63" s="66" t="s">
        <v>333</v>
      </c>
      <c r="L63" s="96" t="s">
        <v>334</v>
      </c>
      <c r="M63" s="101">
        <v>8876257305</v>
      </c>
      <c r="N63" s="77" t="s">
        <v>335</v>
      </c>
      <c r="O63" s="89">
        <v>9859043973</v>
      </c>
      <c r="P63" s="80">
        <v>43654</v>
      </c>
      <c r="Q63" s="68" t="s">
        <v>77</v>
      </c>
      <c r="R63" s="68"/>
      <c r="S63" s="68"/>
      <c r="T63" s="68"/>
    </row>
    <row r="64" spans="1:20">
      <c r="A64" s="4">
        <v>60</v>
      </c>
      <c r="B64" s="68" t="s">
        <v>68</v>
      </c>
      <c r="C64" s="69" t="s">
        <v>608</v>
      </c>
      <c r="D64" s="68" t="s">
        <v>29</v>
      </c>
      <c r="E64" s="70">
        <v>82</v>
      </c>
      <c r="F64" s="68"/>
      <c r="G64" s="70">
        <v>50</v>
      </c>
      <c r="H64" s="70">
        <v>45</v>
      </c>
      <c r="I64" s="71">
        <f t="shared" si="4"/>
        <v>95</v>
      </c>
      <c r="J64" s="72">
        <v>9854627974</v>
      </c>
      <c r="K64" s="66" t="s">
        <v>333</v>
      </c>
      <c r="L64" s="96" t="s">
        <v>334</v>
      </c>
      <c r="M64" s="101">
        <v>8876257305</v>
      </c>
      <c r="N64" s="77" t="s">
        <v>335</v>
      </c>
      <c r="O64" s="89">
        <v>9859043973</v>
      </c>
      <c r="P64" s="80">
        <v>43654</v>
      </c>
      <c r="Q64" s="68" t="s">
        <v>77</v>
      </c>
      <c r="R64" s="68"/>
      <c r="S64" s="68"/>
      <c r="T64" s="68"/>
    </row>
    <row r="65" spans="1:20">
      <c r="A65" s="4">
        <v>61</v>
      </c>
      <c r="B65" s="68" t="s">
        <v>278</v>
      </c>
      <c r="C65" s="83" t="s">
        <v>609</v>
      </c>
      <c r="D65" s="68" t="s">
        <v>29</v>
      </c>
      <c r="E65" s="70">
        <v>254</v>
      </c>
      <c r="F65" s="68"/>
      <c r="G65" s="70">
        <v>32</v>
      </c>
      <c r="H65" s="70">
        <v>25</v>
      </c>
      <c r="I65" s="71">
        <f t="shared" si="4"/>
        <v>57</v>
      </c>
      <c r="J65" s="84">
        <v>9859265958</v>
      </c>
      <c r="K65" s="66" t="s">
        <v>429</v>
      </c>
      <c r="L65" s="66" t="s">
        <v>430</v>
      </c>
      <c r="M65" s="66"/>
      <c r="N65" s="77" t="s">
        <v>118</v>
      </c>
      <c r="O65" s="89">
        <v>7399244194</v>
      </c>
      <c r="P65" s="80">
        <v>43654</v>
      </c>
      <c r="Q65" s="68" t="s">
        <v>77</v>
      </c>
      <c r="R65" s="68"/>
      <c r="S65" s="68"/>
      <c r="T65" s="68"/>
    </row>
    <row r="66" spans="1:20">
      <c r="A66" s="4">
        <v>62</v>
      </c>
      <c r="B66" s="68" t="s">
        <v>278</v>
      </c>
      <c r="C66" s="83" t="s">
        <v>610</v>
      </c>
      <c r="D66" s="68" t="s">
        <v>29</v>
      </c>
      <c r="E66" s="70">
        <v>256</v>
      </c>
      <c r="F66" s="68"/>
      <c r="G66" s="70">
        <v>75</v>
      </c>
      <c r="H66" s="70">
        <v>42</v>
      </c>
      <c r="I66" s="71">
        <f t="shared" si="4"/>
        <v>117</v>
      </c>
      <c r="J66" s="84" t="s">
        <v>338</v>
      </c>
      <c r="K66" s="66" t="s">
        <v>429</v>
      </c>
      <c r="L66" s="66" t="s">
        <v>430</v>
      </c>
      <c r="M66" s="66"/>
      <c r="N66" s="77" t="s">
        <v>118</v>
      </c>
      <c r="O66" s="89">
        <v>7399244194</v>
      </c>
      <c r="P66" s="80">
        <v>43654</v>
      </c>
      <c r="Q66" s="68" t="s">
        <v>77</v>
      </c>
      <c r="R66" s="68"/>
      <c r="S66" s="68"/>
      <c r="T66" s="68"/>
    </row>
    <row r="67" spans="1:20">
      <c r="A67" s="4">
        <v>63</v>
      </c>
      <c r="B67" s="68" t="s">
        <v>68</v>
      </c>
      <c r="C67" s="69" t="s">
        <v>611</v>
      </c>
      <c r="D67" s="68" t="s">
        <v>29</v>
      </c>
      <c r="E67" s="70">
        <v>91</v>
      </c>
      <c r="F67" s="68"/>
      <c r="G67" s="70">
        <v>28</v>
      </c>
      <c r="H67" s="70">
        <v>21</v>
      </c>
      <c r="I67" s="71">
        <f t="shared" si="4"/>
        <v>49</v>
      </c>
      <c r="J67" s="72">
        <v>9954070650</v>
      </c>
      <c r="K67" s="73" t="s">
        <v>473</v>
      </c>
      <c r="L67" s="74" t="s">
        <v>474</v>
      </c>
      <c r="M67" s="73">
        <v>8011650721</v>
      </c>
      <c r="N67" s="77" t="s">
        <v>612</v>
      </c>
      <c r="O67" s="89"/>
      <c r="P67" s="80">
        <v>43655</v>
      </c>
      <c r="Q67" s="68" t="s">
        <v>78</v>
      </c>
      <c r="R67" s="68"/>
      <c r="S67" s="68"/>
      <c r="T67" s="68"/>
    </row>
    <row r="68" spans="1:20">
      <c r="A68" s="4">
        <v>64</v>
      </c>
      <c r="B68" s="68" t="s">
        <v>68</v>
      </c>
      <c r="C68" s="69" t="s">
        <v>613</v>
      </c>
      <c r="D68" s="68" t="s">
        <v>29</v>
      </c>
      <c r="E68" s="70">
        <v>93</v>
      </c>
      <c r="F68" s="68"/>
      <c r="G68" s="70">
        <v>23</v>
      </c>
      <c r="H68" s="70">
        <v>29</v>
      </c>
      <c r="I68" s="71">
        <f t="shared" si="4"/>
        <v>52</v>
      </c>
      <c r="J68" s="72">
        <v>9435281059</v>
      </c>
      <c r="K68" s="73" t="s">
        <v>473</v>
      </c>
      <c r="L68" s="74" t="s">
        <v>474</v>
      </c>
      <c r="M68" s="73">
        <v>8011650721</v>
      </c>
      <c r="N68" s="77" t="s">
        <v>612</v>
      </c>
      <c r="O68" s="89"/>
      <c r="P68" s="80">
        <v>43655</v>
      </c>
      <c r="Q68" s="68" t="s">
        <v>78</v>
      </c>
      <c r="R68" s="68"/>
      <c r="S68" s="68"/>
      <c r="T68" s="68"/>
    </row>
    <row r="69" spans="1:20">
      <c r="A69" s="4">
        <v>65</v>
      </c>
      <c r="B69" s="68" t="s">
        <v>68</v>
      </c>
      <c r="C69" s="69" t="s">
        <v>614</v>
      </c>
      <c r="D69" s="68" t="s">
        <v>29</v>
      </c>
      <c r="E69" s="70">
        <v>94</v>
      </c>
      <c r="F69" s="68"/>
      <c r="G69" s="70">
        <v>29</v>
      </c>
      <c r="H69" s="70">
        <v>30</v>
      </c>
      <c r="I69" s="71">
        <f t="shared" si="4"/>
        <v>59</v>
      </c>
      <c r="J69" s="72">
        <v>8011387429</v>
      </c>
      <c r="K69" s="73" t="s">
        <v>473</v>
      </c>
      <c r="L69" s="74" t="s">
        <v>474</v>
      </c>
      <c r="M69" s="73">
        <v>8011650721</v>
      </c>
      <c r="N69" s="77" t="s">
        <v>612</v>
      </c>
      <c r="O69" s="89"/>
      <c r="P69" s="80">
        <v>43655</v>
      </c>
      <c r="Q69" s="68" t="s">
        <v>78</v>
      </c>
      <c r="R69" s="68"/>
      <c r="S69" s="68"/>
      <c r="T69" s="68"/>
    </row>
    <row r="70" spans="1:20">
      <c r="A70" s="4">
        <v>66</v>
      </c>
      <c r="B70" s="68" t="s">
        <v>69</v>
      </c>
      <c r="C70" s="83" t="s">
        <v>615</v>
      </c>
      <c r="D70" s="68" t="s">
        <v>29</v>
      </c>
      <c r="E70" s="70">
        <v>250</v>
      </c>
      <c r="F70" s="68"/>
      <c r="G70" s="70">
        <v>43</v>
      </c>
      <c r="H70" s="70">
        <v>31</v>
      </c>
      <c r="I70" s="71">
        <f t="shared" si="4"/>
        <v>74</v>
      </c>
      <c r="J70" s="84">
        <v>8876066294</v>
      </c>
      <c r="K70" s="66" t="s">
        <v>328</v>
      </c>
      <c r="L70" s="66" t="s">
        <v>329</v>
      </c>
      <c r="M70" s="66">
        <v>98544478</v>
      </c>
      <c r="N70" s="75" t="s">
        <v>330</v>
      </c>
      <c r="O70" s="79"/>
      <c r="P70" s="80">
        <v>43655</v>
      </c>
      <c r="Q70" s="68" t="s">
        <v>78</v>
      </c>
      <c r="R70" s="68"/>
      <c r="S70" s="68"/>
      <c r="T70" s="68"/>
    </row>
    <row r="71" spans="1:20">
      <c r="A71" s="4">
        <v>67</v>
      </c>
      <c r="B71" s="68" t="s">
        <v>69</v>
      </c>
      <c r="C71" s="83" t="s">
        <v>616</v>
      </c>
      <c r="D71" s="68" t="s">
        <v>29</v>
      </c>
      <c r="E71" s="70">
        <v>255</v>
      </c>
      <c r="F71" s="68"/>
      <c r="G71" s="70">
        <v>30</v>
      </c>
      <c r="H71" s="70">
        <v>60</v>
      </c>
      <c r="I71" s="71">
        <f t="shared" si="4"/>
        <v>90</v>
      </c>
      <c r="J71" s="84">
        <v>9707643555</v>
      </c>
      <c r="K71" s="66" t="s">
        <v>328</v>
      </c>
      <c r="L71" s="66" t="s">
        <v>329</v>
      </c>
      <c r="M71" s="66">
        <v>98544478</v>
      </c>
      <c r="N71" s="75" t="s">
        <v>330</v>
      </c>
      <c r="O71" s="79"/>
      <c r="P71" s="80">
        <v>43655</v>
      </c>
      <c r="Q71" s="68" t="s">
        <v>78</v>
      </c>
      <c r="R71" s="68"/>
      <c r="S71" s="68"/>
      <c r="T71" s="68"/>
    </row>
    <row r="72" spans="1:20" ht="31.5">
      <c r="A72" s="4">
        <v>68</v>
      </c>
      <c r="B72" s="68" t="s">
        <v>68</v>
      </c>
      <c r="C72" s="69" t="s">
        <v>617</v>
      </c>
      <c r="D72" s="68" t="s">
        <v>29</v>
      </c>
      <c r="E72" s="70">
        <v>160</v>
      </c>
      <c r="F72" s="68"/>
      <c r="G72" s="70">
        <v>54</v>
      </c>
      <c r="H72" s="70">
        <v>69</v>
      </c>
      <c r="I72" s="71">
        <f t="shared" si="4"/>
        <v>123</v>
      </c>
      <c r="J72" s="72">
        <v>9854529188</v>
      </c>
      <c r="K72" s="73" t="s">
        <v>228</v>
      </c>
      <c r="L72" s="74" t="s">
        <v>229</v>
      </c>
      <c r="M72" s="73">
        <v>9401450902</v>
      </c>
      <c r="N72" s="77" t="s">
        <v>230</v>
      </c>
      <c r="O72" s="89">
        <v>9508529722</v>
      </c>
      <c r="P72" s="80">
        <v>43656</v>
      </c>
      <c r="Q72" s="68" t="s">
        <v>79</v>
      </c>
      <c r="R72" s="68"/>
      <c r="S72" s="68"/>
      <c r="T72" s="68"/>
    </row>
    <row r="73" spans="1:20" ht="31.5">
      <c r="A73" s="4">
        <v>69</v>
      </c>
      <c r="B73" s="68" t="s">
        <v>68</v>
      </c>
      <c r="C73" s="69" t="s">
        <v>618</v>
      </c>
      <c r="D73" s="68" t="s">
        <v>29</v>
      </c>
      <c r="E73" s="70">
        <v>171</v>
      </c>
      <c r="F73" s="68"/>
      <c r="G73" s="70">
        <v>25</v>
      </c>
      <c r="H73" s="70">
        <v>27</v>
      </c>
      <c r="I73" s="71">
        <f t="shared" si="4"/>
        <v>52</v>
      </c>
      <c r="J73" s="72">
        <v>9957935732</v>
      </c>
      <c r="K73" s="73" t="s">
        <v>228</v>
      </c>
      <c r="L73" s="74" t="s">
        <v>229</v>
      </c>
      <c r="M73" s="73">
        <v>9401450902</v>
      </c>
      <c r="N73" s="77" t="s">
        <v>230</v>
      </c>
      <c r="O73" s="89">
        <v>9508529722</v>
      </c>
      <c r="P73" s="80">
        <v>43656</v>
      </c>
      <c r="Q73" s="68" t="s">
        <v>79</v>
      </c>
      <c r="R73" s="68"/>
      <c r="S73" s="68"/>
      <c r="T73" s="68"/>
    </row>
    <row r="74" spans="1:20">
      <c r="A74" s="4">
        <v>70</v>
      </c>
      <c r="B74" s="68" t="s">
        <v>69</v>
      </c>
      <c r="C74" s="83" t="s">
        <v>619</v>
      </c>
      <c r="D74" s="68" t="s">
        <v>29</v>
      </c>
      <c r="E74" s="70">
        <v>205</v>
      </c>
      <c r="F74" s="68"/>
      <c r="G74" s="70">
        <v>33</v>
      </c>
      <c r="H74" s="70">
        <v>28</v>
      </c>
      <c r="I74" s="71">
        <f t="shared" si="4"/>
        <v>61</v>
      </c>
      <c r="J74" s="84">
        <v>9854139967</v>
      </c>
      <c r="K74" s="66" t="s">
        <v>150</v>
      </c>
      <c r="L74" s="66" t="s">
        <v>151</v>
      </c>
      <c r="M74" s="66">
        <v>9954853242</v>
      </c>
      <c r="N74" s="77" t="s">
        <v>152</v>
      </c>
      <c r="O74" s="89">
        <v>9508218123</v>
      </c>
      <c r="P74" s="80">
        <v>43656</v>
      </c>
      <c r="Q74" s="68" t="s">
        <v>79</v>
      </c>
      <c r="R74" s="68"/>
      <c r="S74" s="68"/>
      <c r="T74" s="68"/>
    </row>
    <row r="75" spans="1:20">
      <c r="A75" s="4">
        <v>71</v>
      </c>
      <c r="B75" s="68" t="s">
        <v>69</v>
      </c>
      <c r="C75" s="83" t="s">
        <v>620</v>
      </c>
      <c r="D75" s="68" t="s">
        <v>29</v>
      </c>
      <c r="E75" s="70">
        <v>206</v>
      </c>
      <c r="F75" s="68"/>
      <c r="G75" s="70">
        <v>51</v>
      </c>
      <c r="H75" s="70">
        <v>49</v>
      </c>
      <c r="I75" s="71">
        <f t="shared" si="4"/>
        <v>100</v>
      </c>
      <c r="J75" s="84">
        <v>9859035307</v>
      </c>
      <c r="K75" s="66" t="s">
        <v>150</v>
      </c>
      <c r="L75" s="66" t="s">
        <v>151</v>
      </c>
      <c r="M75" s="66">
        <v>9954853242</v>
      </c>
      <c r="N75" s="77" t="s">
        <v>152</v>
      </c>
      <c r="O75" s="89">
        <v>9508218123</v>
      </c>
      <c r="P75" s="80">
        <v>43656</v>
      </c>
      <c r="Q75" s="68" t="s">
        <v>79</v>
      </c>
      <c r="R75" s="68"/>
      <c r="S75" s="68"/>
      <c r="T75" s="68"/>
    </row>
    <row r="76" spans="1:20">
      <c r="A76" s="4">
        <v>72</v>
      </c>
      <c r="B76" s="68" t="s">
        <v>68</v>
      </c>
      <c r="C76" s="69" t="s">
        <v>621</v>
      </c>
      <c r="D76" s="68" t="s">
        <v>29</v>
      </c>
      <c r="E76" s="70">
        <v>73</v>
      </c>
      <c r="F76" s="68"/>
      <c r="G76" s="70">
        <v>32</v>
      </c>
      <c r="H76" s="70">
        <v>34</v>
      </c>
      <c r="I76" s="71">
        <f t="shared" si="4"/>
        <v>66</v>
      </c>
      <c r="J76" s="72">
        <v>9854121916</v>
      </c>
      <c r="K76" s="66" t="s">
        <v>333</v>
      </c>
      <c r="L76" s="96" t="s">
        <v>334</v>
      </c>
      <c r="M76" s="101">
        <v>8876257305</v>
      </c>
      <c r="N76" s="77" t="s">
        <v>365</v>
      </c>
      <c r="O76" s="89">
        <v>9577284476</v>
      </c>
      <c r="P76" s="80">
        <v>43657</v>
      </c>
      <c r="Q76" s="68" t="s">
        <v>82</v>
      </c>
      <c r="R76" s="68"/>
      <c r="S76" s="68"/>
      <c r="T76" s="68"/>
    </row>
    <row r="77" spans="1:20">
      <c r="A77" s="4">
        <v>73</v>
      </c>
      <c r="B77" s="68" t="s">
        <v>68</v>
      </c>
      <c r="C77" s="69" t="s">
        <v>622</v>
      </c>
      <c r="D77" s="68" t="s">
        <v>29</v>
      </c>
      <c r="E77" s="70">
        <v>74</v>
      </c>
      <c r="F77" s="68"/>
      <c r="G77" s="70">
        <v>22</v>
      </c>
      <c r="H77" s="70">
        <v>24</v>
      </c>
      <c r="I77" s="71">
        <f t="shared" si="4"/>
        <v>46</v>
      </c>
      <c r="J77" s="72">
        <v>8991751061</v>
      </c>
      <c r="K77" s="66" t="s">
        <v>333</v>
      </c>
      <c r="L77" s="96" t="s">
        <v>334</v>
      </c>
      <c r="M77" s="101">
        <v>8876257305</v>
      </c>
      <c r="N77" s="77" t="s">
        <v>365</v>
      </c>
      <c r="O77" s="89">
        <v>9577284476</v>
      </c>
      <c r="P77" s="80">
        <v>43657</v>
      </c>
      <c r="Q77" s="68" t="s">
        <v>82</v>
      </c>
      <c r="R77" s="68"/>
      <c r="S77" s="68"/>
      <c r="T77" s="68"/>
    </row>
    <row r="78" spans="1:20">
      <c r="A78" s="4">
        <v>74</v>
      </c>
      <c r="B78" s="68" t="s">
        <v>68</v>
      </c>
      <c r="C78" s="116" t="s">
        <v>623</v>
      </c>
      <c r="D78" s="68" t="s">
        <v>29</v>
      </c>
      <c r="E78" s="70">
        <v>75</v>
      </c>
      <c r="F78" s="68"/>
      <c r="G78" s="70">
        <v>26</v>
      </c>
      <c r="H78" s="70">
        <v>30</v>
      </c>
      <c r="I78" s="71">
        <f t="shared" si="4"/>
        <v>56</v>
      </c>
      <c r="J78" s="72">
        <v>9058918801</v>
      </c>
      <c r="K78" s="66" t="s">
        <v>333</v>
      </c>
      <c r="L78" s="96" t="s">
        <v>334</v>
      </c>
      <c r="M78" s="101">
        <v>8876257305</v>
      </c>
      <c r="N78" s="77" t="s">
        <v>365</v>
      </c>
      <c r="O78" s="89">
        <v>9577284476</v>
      </c>
      <c r="P78" s="80">
        <v>43657</v>
      </c>
      <c r="Q78" s="68" t="s">
        <v>82</v>
      </c>
      <c r="R78" s="68"/>
      <c r="S78" s="68"/>
      <c r="T78" s="68"/>
    </row>
    <row r="79" spans="1:20">
      <c r="A79" s="4">
        <v>75</v>
      </c>
      <c r="B79" s="68" t="s">
        <v>69</v>
      </c>
      <c r="C79" s="83" t="s">
        <v>624</v>
      </c>
      <c r="D79" s="68" t="s">
        <v>29</v>
      </c>
      <c r="E79" s="70">
        <v>185</v>
      </c>
      <c r="F79" s="68"/>
      <c r="G79" s="70">
        <v>75</v>
      </c>
      <c r="H79" s="70">
        <v>61</v>
      </c>
      <c r="I79" s="71">
        <f t="shared" si="4"/>
        <v>136</v>
      </c>
      <c r="J79" s="84" t="s">
        <v>338</v>
      </c>
      <c r="K79" s="73" t="s">
        <v>155</v>
      </c>
      <c r="L79" s="74" t="s">
        <v>156</v>
      </c>
      <c r="M79" s="73">
        <v>9435278253</v>
      </c>
      <c r="N79" s="93" t="s">
        <v>625</v>
      </c>
      <c r="O79" s="79">
        <v>9613048498</v>
      </c>
      <c r="P79" s="80">
        <v>43657</v>
      </c>
      <c r="Q79" s="68" t="s">
        <v>82</v>
      </c>
      <c r="R79" s="68"/>
      <c r="S79" s="68"/>
      <c r="T79" s="68"/>
    </row>
    <row r="80" spans="1:20">
      <c r="A80" s="4">
        <v>76</v>
      </c>
      <c r="B80" s="68" t="s">
        <v>69</v>
      </c>
      <c r="C80" s="83" t="s">
        <v>626</v>
      </c>
      <c r="D80" s="68" t="s">
        <v>29</v>
      </c>
      <c r="E80" s="70">
        <v>186</v>
      </c>
      <c r="F80" s="68"/>
      <c r="G80" s="70">
        <v>29</v>
      </c>
      <c r="H80" s="70">
        <v>32</v>
      </c>
      <c r="I80" s="71">
        <f t="shared" si="4"/>
        <v>61</v>
      </c>
      <c r="J80" s="84">
        <v>9864212255</v>
      </c>
      <c r="K80" s="73" t="s">
        <v>155</v>
      </c>
      <c r="L80" s="74" t="s">
        <v>156</v>
      </c>
      <c r="M80" s="73">
        <v>9435278253</v>
      </c>
      <c r="N80" s="93" t="s">
        <v>625</v>
      </c>
      <c r="O80" s="79">
        <v>9613048498</v>
      </c>
      <c r="P80" s="80">
        <v>43657</v>
      </c>
      <c r="Q80" s="68" t="s">
        <v>82</v>
      </c>
      <c r="R80" s="68"/>
      <c r="S80" s="68"/>
      <c r="T80" s="68"/>
    </row>
    <row r="81" spans="1:20">
      <c r="A81" s="4">
        <v>77</v>
      </c>
      <c r="B81" s="68" t="s">
        <v>68</v>
      </c>
      <c r="C81" s="69" t="s">
        <v>627</v>
      </c>
      <c r="D81" s="68" t="s">
        <v>29</v>
      </c>
      <c r="E81" s="70">
        <v>34</v>
      </c>
      <c r="F81" s="68"/>
      <c r="G81" s="70">
        <v>30</v>
      </c>
      <c r="H81" s="70">
        <v>30</v>
      </c>
      <c r="I81" s="71">
        <f t="shared" si="4"/>
        <v>60</v>
      </c>
      <c r="J81" s="72">
        <v>8752080764</v>
      </c>
      <c r="K81" s="73" t="s">
        <v>300</v>
      </c>
      <c r="L81" s="74" t="s">
        <v>301</v>
      </c>
      <c r="M81" s="73">
        <v>9854533081</v>
      </c>
      <c r="N81" s="93" t="s">
        <v>628</v>
      </c>
      <c r="O81" s="79">
        <v>8486534631</v>
      </c>
      <c r="P81" s="80">
        <v>43658</v>
      </c>
      <c r="Q81" s="68" t="s">
        <v>80</v>
      </c>
      <c r="R81" s="68"/>
      <c r="S81" s="68"/>
      <c r="T81" s="68"/>
    </row>
    <row r="82" spans="1:20">
      <c r="A82" s="4">
        <v>78</v>
      </c>
      <c r="B82" s="68" t="s">
        <v>68</v>
      </c>
      <c r="C82" s="69" t="s">
        <v>629</v>
      </c>
      <c r="D82" s="68" t="s">
        <v>29</v>
      </c>
      <c r="E82" s="70">
        <v>35</v>
      </c>
      <c r="F82" s="68"/>
      <c r="G82" s="70">
        <v>41</v>
      </c>
      <c r="H82" s="70">
        <v>54</v>
      </c>
      <c r="I82" s="71">
        <f t="shared" si="4"/>
        <v>95</v>
      </c>
      <c r="J82" s="72">
        <v>7399491639</v>
      </c>
      <c r="K82" s="73" t="s">
        <v>300</v>
      </c>
      <c r="L82" s="74" t="s">
        <v>301</v>
      </c>
      <c r="M82" s="73">
        <v>9854533081</v>
      </c>
      <c r="N82" s="93" t="s">
        <v>628</v>
      </c>
      <c r="O82" s="79">
        <v>8486534631</v>
      </c>
      <c r="P82" s="80">
        <v>43658</v>
      </c>
      <c r="Q82" s="68" t="s">
        <v>80</v>
      </c>
      <c r="R82" s="68"/>
      <c r="S82" s="68"/>
      <c r="T82" s="68"/>
    </row>
    <row r="83" spans="1:20">
      <c r="A83" s="4">
        <v>79</v>
      </c>
      <c r="B83" s="68" t="s">
        <v>69</v>
      </c>
      <c r="C83" s="83" t="s">
        <v>630</v>
      </c>
      <c r="D83" s="68" t="s">
        <v>29</v>
      </c>
      <c r="E83" s="70">
        <v>122</v>
      </c>
      <c r="F83" s="68"/>
      <c r="G83" s="70">
        <v>40</v>
      </c>
      <c r="H83" s="70">
        <v>45</v>
      </c>
      <c r="I83" s="71">
        <f t="shared" si="4"/>
        <v>85</v>
      </c>
      <c r="J83" s="84">
        <v>9707714677</v>
      </c>
      <c r="K83" s="66" t="s">
        <v>121</v>
      </c>
      <c r="L83" s="66" t="s">
        <v>122</v>
      </c>
      <c r="M83" s="66">
        <v>9435006621</v>
      </c>
      <c r="N83" s="90" t="s">
        <v>410</v>
      </c>
      <c r="O83" s="79">
        <v>8811953400</v>
      </c>
      <c r="P83" s="80">
        <v>43658</v>
      </c>
      <c r="Q83" s="68" t="s">
        <v>80</v>
      </c>
      <c r="R83" s="68"/>
      <c r="S83" s="68"/>
      <c r="T83" s="68"/>
    </row>
    <row r="84" spans="1:20">
      <c r="A84" s="4">
        <v>80</v>
      </c>
      <c r="B84" s="68" t="s">
        <v>69</v>
      </c>
      <c r="C84" s="83" t="s">
        <v>631</v>
      </c>
      <c r="D84" s="68" t="s">
        <v>29</v>
      </c>
      <c r="E84" s="70">
        <v>128</v>
      </c>
      <c r="F84" s="68"/>
      <c r="G84" s="70">
        <v>45</v>
      </c>
      <c r="H84" s="70">
        <v>42</v>
      </c>
      <c r="I84" s="71">
        <f t="shared" si="4"/>
        <v>87</v>
      </c>
      <c r="J84" s="84">
        <v>9854437795</v>
      </c>
      <c r="K84" s="66" t="s">
        <v>121</v>
      </c>
      <c r="L84" s="66" t="s">
        <v>122</v>
      </c>
      <c r="M84" s="66">
        <v>9435006621</v>
      </c>
      <c r="N84" s="90" t="s">
        <v>410</v>
      </c>
      <c r="O84" s="79">
        <v>8811953400</v>
      </c>
      <c r="P84" s="80">
        <v>43658</v>
      </c>
      <c r="Q84" s="68" t="s">
        <v>80</v>
      </c>
      <c r="R84" s="68"/>
      <c r="S84" s="68"/>
      <c r="T84" s="68"/>
    </row>
    <row r="85" spans="1:20">
      <c r="A85" s="4">
        <v>81</v>
      </c>
      <c r="B85" s="68" t="s">
        <v>68</v>
      </c>
      <c r="C85" s="69" t="s">
        <v>632</v>
      </c>
      <c r="D85" s="68" t="s">
        <v>29</v>
      </c>
      <c r="E85" s="70">
        <v>3</v>
      </c>
      <c r="F85" s="68"/>
      <c r="G85" s="70">
        <v>34</v>
      </c>
      <c r="H85" s="70">
        <v>33</v>
      </c>
      <c r="I85" s="71">
        <f t="shared" si="4"/>
        <v>67</v>
      </c>
      <c r="J85" s="72">
        <v>9854141265</v>
      </c>
      <c r="K85" s="73" t="s">
        <v>300</v>
      </c>
      <c r="L85" s="74" t="s">
        <v>301</v>
      </c>
      <c r="M85" s="73">
        <v>9854533081</v>
      </c>
      <c r="N85" s="78" t="s">
        <v>633</v>
      </c>
      <c r="O85" s="79">
        <v>8749864319</v>
      </c>
      <c r="P85" s="80">
        <v>43659</v>
      </c>
      <c r="Q85" s="68" t="s">
        <v>76</v>
      </c>
      <c r="R85" s="68"/>
      <c r="S85" s="68"/>
      <c r="T85" s="68"/>
    </row>
    <row r="86" spans="1:20">
      <c r="A86" s="4">
        <v>82</v>
      </c>
      <c r="B86" s="68" t="s">
        <v>68</v>
      </c>
      <c r="C86" s="69" t="s">
        <v>634</v>
      </c>
      <c r="D86" s="68" t="s">
        <v>29</v>
      </c>
      <c r="E86" s="70">
        <v>7</v>
      </c>
      <c r="F86" s="68"/>
      <c r="G86" s="70">
        <v>43</v>
      </c>
      <c r="H86" s="70">
        <v>47</v>
      </c>
      <c r="I86" s="71">
        <f t="shared" si="4"/>
        <v>90</v>
      </c>
      <c r="J86" s="72">
        <v>9613433821</v>
      </c>
      <c r="K86" s="73" t="s">
        <v>300</v>
      </c>
      <c r="L86" s="74" t="s">
        <v>301</v>
      </c>
      <c r="M86" s="73">
        <v>9854533081</v>
      </c>
      <c r="N86" s="78" t="s">
        <v>633</v>
      </c>
      <c r="O86" s="79">
        <v>8749864319</v>
      </c>
      <c r="P86" s="80">
        <v>43659</v>
      </c>
      <c r="Q86" s="68" t="s">
        <v>76</v>
      </c>
      <c r="R86" s="68"/>
      <c r="S86" s="68"/>
      <c r="T86" s="68"/>
    </row>
    <row r="87" spans="1:20">
      <c r="A87" s="4">
        <v>83</v>
      </c>
      <c r="B87" s="68" t="s">
        <v>69</v>
      </c>
      <c r="C87" s="83" t="s">
        <v>635</v>
      </c>
      <c r="D87" s="68" t="s">
        <v>29</v>
      </c>
      <c r="E87" s="70">
        <v>74</v>
      </c>
      <c r="F87" s="68"/>
      <c r="G87" s="70">
        <v>59</v>
      </c>
      <c r="H87" s="70">
        <v>48</v>
      </c>
      <c r="I87" s="71">
        <f t="shared" si="4"/>
        <v>107</v>
      </c>
      <c r="J87" s="84">
        <v>9854514011</v>
      </c>
      <c r="K87" s="73" t="s">
        <v>131</v>
      </c>
      <c r="L87" s="74" t="s">
        <v>132</v>
      </c>
      <c r="M87" s="73">
        <v>9854524664</v>
      </c>
      <c r="N87" s="77" t="s">
        <v>403</v>
      </c>
      <c r="O87" s="89">
        <v>7399965708</v>
      </c>
      <c r="P87" s="80">
        <v>43659</v>
      </c>
      <c r="Q87" s="68" t="s">
        <v>76</v>
      </c>
      <c r="R87" s="68"/>
      <c r="S87" s="68"/>
      <c r="T87" s="68"/>
    </row>
    <row r="88" spans="1:20">
      <c r="A88" s="4">
        <v>84</v>
      </c>
      <c r="B88" s="68" t="s">
        <v>69</v>
      </c>
      <c r="C88" s="83" t="s">
        <v>636</v>
      </c>
      <c r="D88" s="68" t="s">
        <v>29</v>
      </c>
      <c r="E88" s="70">
        <v>85</v>
      </c>
      <c r="F88" s="68"/>
      <c r="G88" s="70">
        <v>47</v>
      </c>
      <c r="H88" s="70">
        <v>32</v>
      </c>
      <c r="I88" s="71">
        <f t="shared" si="4"/>
        <v>79</v>
      </c>
      <c r="J88" s="84">
        <v>9577812784</v>
      </c>
      <c r="K88" s="73" t="s">
        <v>131</v>
      </c>
      <c r="L88" s="74" t="s">
        <v>132</v>
      </c>
      <c r="M88" s="73">
        <v>9854524664</v>
      </c>
      <c r="N88" s="77" t="s">
        <v>403</v>
      </c>
      <c r="O88" s="89">
        <v>7399965708</v>
      </c>
      <c r="P88" s="80">
        <v>43659</v>
      </c>
      <c r="Q88" s="68" t="s">
        <v>76</v>
      </c>
      <c r="R88" s="68"/>
      <c r="S88" s="68"/>
      <c r="T88" s="68"/>
    </row>
    <row r="89" spans="1:20">
      <c r="A89" s="4">
        <v>85</v>
      </c>
      <c r="B89" s="68"/>
      <c r="C89" s="68" t="s">
        <v>99</v>
      </c>
      <c r="D89" s="68"/>
      <c r="E89" s="70"/>
      <c r="F89" s="68"/>
      <c r="G89" s="70"/>
      <c r="H89" s="70"/>
      <c r="I89" s="71"/>
      <c r="J89" s="84"/>
      <c r="K89" s="73"/>
      <c r="L89" s="74"/>
      <c r="M89" s="73"/>
      <c r="N89" s="77"/>
      <c r="O89" s="89"/>
      <c r="P89" s="80">
        <v>43660</v>
      </c>
      <c r="Q89" s="68" t="s">
        <v>99</v>
      </c>
      <c r="R89" s="68"/>
      <c r="S89" s="68"/>
      <c r="T89" s="68"/>
    </row>
    <row r="90" spans="1:20">
      <c r="A90" s="4">
        <v>86</v>
      </c>
      <c r="B90" s="68" t="s">
        <v>68</v>
      </c>
      <c r="C90" s="69" t="s">
        <v>562</v>
      </c>
      <c r="D90" s="68" t="s">
        <v>29</v>
      </c>
      <c r="E90" s="70">
        <v>138</v>
      </c>
      <c r="F90" s="68"/>
      <c r="G90" s="70">
        <v>71</v>
      </c>
      <c r="H90" s="70">
        <v>76</v>
      </c>
      <c r="I90" s="71">
        <f t="shared" ref="I90:I113" si="5">+G90+H90</f>
        <v>147</v>
      </c>
      <c r="J90" s="72">
        <v>9859043578</v>
      </c>
      <c r="K90" s="73" t="s">
        <v>228</v>
      </c>
      <c r="L90" s="74" t="s">
        <v>229</v>
      </c>
      <c r="M90" s="73">
        <v>9401450902</v>
      </c>
      <c r="N90" s="77" t="s">
        <v>265</v>
      </c>
      <c r="O90" s="100">
        <v>9859693477</v>
      </c>
      <c r="P90" s="80">
        <v>43661</v>
      </c>
      <c r="Q90" s="68" t="s">
        <v>77</v>
      </c>
      <c r="R90" s="68"/>
      <c r="S90" s="68"/>
      <c r="T90" s="68"/>
    </row>
    <row r="91" spans="1:20">
      <c r="A91" s="4">
        <v>87</v>
      </c>
      <c r="B91" s="68" t="s">
        <v>68</v>
      </c>
      <c r="C91" s="69" t="s">
        <v>637</v>
      </c>
      <c r="D91" s="68" t="s">
        <v>29</v>
      </c>
      <c r="E91" s="70">
        <v>145</v>
      </c>
      <c r="F91" s="68"/>
      <c r="G91" s="70">
        <v>39</v>
      </c>
      <c r="H91" s="70">
        <v>46</v>
      </c>
      <c r="I91" s="71">
        <f t="shared" si="5"/>
        <v>85</v>
      </c>
      <c r="J91" s="72">
        <v>9707791562</v>
      </c>
      <c r="K91" s="73" t="s">
        <v>228</v>
      </c>
      <c r="L91" s="74" t="s">
        <v>229</v>
      </c>
      <c r="M91" s="73">
        <v>9401450902</v>
      </c>
      <c r="N91" s="77" t="s">
        <v>265</v>
      </c>
      <c r="O91" s="100">
        <v>9859693477</v>
      </c>
      <c r="P91" s="80">
        <v>43661</v>
      </c>
      <c r="Q91" s="68" t="s">
        <v>77</v>
      </c>
      <c r="R91" s="68"/>
      <c r="S91" s="68"/>
      <c r="T91" s="68"/>
    </row>
    <row r="92" spans="1:20">
      <c r="A92" s="4">
        <v>88</v>
      </c>
      <c r="B92" s="68" t="s">
        <v>69</v>
      </c>
      <c r="C92" s="83" t="s">
        <v>638</v>
      </c>
      <c r="D92" s="68" t="s">
        <v>29</v>
      </c>
      <c r="E92" s="70">
        <v>66</v>
      </c>
      <c r="F92" s="68"/>
      <c r="G92" s="70">
        <v>66</v>
      </c>
      <c r="H92" s="70">
        <v>61</v>
      </c>
      <c r="I92" s="71">
        <f t="shared" si="5"/>
        <v>127</v>
      </c>
      <c r="J92" s="84">
        <v>9859851130</v>
      </c>
      <c r="K92" s="88" t="s">
        <v>116</v>
      </c>
      <c r="L92" s="74" t="s">
        <v>117</v>
      </c>
      <c r="M92" s="73">
        <v>8822147428</v>
      </c>
      <c r="N92" s="90" t="s">
        <v>443</v>
      </c>
      <c r="O92" s="79">
        <v>9707302108</v>
      </c>
      <c r="P92" s="80">
        <v>43661</v>
      </c>
      <c r="Q92" s="68" t="s">
        <v>77</v>
      </c>
      <c r="R92" s="68"/>
      <c r="S92" s="68"/>
      <c r="T92" s="68"/>
    </row>
    <row r="93" spans="1:20">
      <c r="A93" s="4">
        <v>89</v>
      </c>
      <c r="B93" s="68" t="s">
        <v>69</v>
      </c>
      <c r="C93" s="83" t="s">
        <v>639</v>
      </c>
      <c r="D93" s="68" t="s">
        <v>29</v>
      </c>
      <c r="E93" s="70">
        <v>59</v>
      </c>
      <c r="F93" s="68"/>
      <c r="G93" s="70">
        <v>49</v>
      </c>
      <c r="H93" s="70">
        <v>36</v>
      </c>
      <c r="I93" s="71">
        <f t="shared" si="5"/>
        <v>85</v>
      </c>
      <c r="J93" s="84">
        <v>9613502115</v>
      </c>
      <c r="K93" s="88" t="s">
        <v>116</v>
      </c>
      <c r="L93" s="74" t="s">
        <v>117</v>
      </c>
      <c r="M93" s="73">
        <v>8822147428</v>
      </c>
      <c r="N93" s="90" t="s">
        <v>443</v>
      </c>
      <c r="O93" s="79">
        <v>9707302108</v>
      </c>
      <c r="P93" s="80">
        <v>43661</v>
      </c>
      <c r="Q93" s="68" t="s">
        <v>77</v>
      </c>
      <c r="R93" s="68"/>
      <c r="S93" s="68"/>
      <c r="T93" s="68"/>
    </row>
    <row r="94" spans="1:20">
      <c r="A94" s="4">
        <v>90</v>
      </c>
      <c r="B94" s="68" t="s">
        <v>68</v>
      </c>
      <c r="C94" s="69" t="s">
        <v>640</v>
      </c>
      <c r="D94" s="68" t="s">
        <v>29</v>
      </c>
      <c r="E94" s="70">
        <v>235</v>
      </c>
      <c r="F94" s="68"/>
      <c r="G94" s="70">
        <v>49</v>
      </c>
      <c r="H94" s="70">
        <v>49</v>
      </c>
      <c r="I94" s="71">
        <f t="shared" si="5"/>
        <v>98</v>
      </c>
      <c r="J94" s="72">
        <v>8011873728</v>
      </c>
      <c r="K94" s="73" t="s">
        <v>160</v>
      </c>
      <c r="L94" s="74" t="s">
        <v>161</v>
      </c>
      <c r="M94" s="73">
        <v>9864693837</v>
      </c>
      <c r="N94" s="78" t="s">
        <v>170</v>
      </c>
      <c r="O94" s="79">
        <v>8811801831</v>
      </c>
      <c r="P94" s="80">
        <v>43662</v>
      </c>
      <c r="Q94" s="68" t="s">
        <v>78</v>
      </c>
      <c r="R94" s="68"/>
      <c r="S94" s="68"/>
      <c r="T94" s="68"/>
    </row>
    <row r="95" spans="1:20">
      <c r="A95" s="4">
        <v>91</v>
      </c>
      <c r="B95" s="68" t="s">
        <v>68</v>
      </c>
      <c r="C95" s="69" t="s">
        <v>641</v>
      </c>
      <c r="D95" s="68" t="s">
        <v>29</v>
      </c>
      <c r="E95" s="70">
        <v>237</v>
      </c>
      <c r="F95" s="68"/>
      <c r="G95" s="70">
        <v>31</v>
      </c>
      <c r="H95" s="70">
        <v>39</v>
      </c>
      <c r="I95" s="71">
        <f t="shared" si="5"/>
        <v>70</v>
      </c>
      <c r="J95" s="72">
        <v>9678349073</v>
      </c>
      <c r="K95" s="73" t="s">
        <v>160</v>
      </c>
      <c r="L95" s="74" t="s">
        <v>161</v>
      </c>
      <c r="M95" s="73">
        <v>9864693837</v>
      </c>
      <c r="N95" s="78" t="s">
        <v>170</v>
      </c>
      <c r="O95" s="79">
        <v>8811801831</v>
      </c>
      <c r="P95" s="80">
        <v>43662</v>
      </c>
      <c r="Q95" s="68" t="s">
        <v>78</v>
      </c>
      <c r="R95" s="68"/>
      <c r="S95" s="68"/>
      <c r="T95" s="68"/>
    </row>
    <row r="96" spans="1:20" ht="19.5">
      <c r="A96" s="4">
        <v>92</v>
      </c>
      <c r="B96" s="68" t="s">
        <v>69</v>
      </c>
      <c r="C96" s="83" t="s">
        <v>642</v>
      </c>
      <c r="D96" s="68" t="s">
        <v>29</v>
      </c>
      <c r="E96" s="70">
        <v>23</v>
      </c>
      <c r="F96" s="68"/>
      <c r="G96" s="70">
        <v>37</v>
      </c>
      <c r="H96" s="70">
        <v>48</v>
      </c>
      <c r="I96" s="71">
        <f t="shared" si="5"/>
        <v>85</v>
      </c>
      <c r="J96" s="84">
        <v>9401052454</v>
      </c>
      <c r="K96" s="85" t="s">
        <v>106</v>
      </c>
      <c r="L96" s="66" t="s">
        <v>107</v>
      </c>
      <c r="M96" s="66">
        <v>7896478724</v>
      </c>
      <c r="N96" s="86" t="s">
        <v>544</v>
      </c>
      <c r="O96" s="87">
        <v>9613501742</v>
      </c>
      <c r="P96" s="80">
        <v>43662</v>
      </c>
      <c r="Q96" s="68" t="s">
        <v>78</v>
      </c>
      <c r="R96" s="68"/>
      <c r="S96" s="68"/>
      <c r="T96" s="68"/>
    </row>
    <row r="97" spans="1:20" ht="19.5">
      <c r="A97" s="4">
        <v>93</v>
      </c>
      <c r="B97" s="68" t="s">
        <v>69</v>
      </c>
      <c r="C97" s="83" t="s">
        <v>643</v>
      </c>
      <c r="D97" s="68" t="s">
        <v>29</v>
      </c>
      <c r="E97" s="70">
        <v>26</v>
      </c>
      <c r="F97" s="68"/>
      <c r="G97" s="70">
        <v>72</v>
      </c>
      <c r="H97" s="70">
        <v>58</v>
      </c>
      <c r="I97" s="71">
        <f t="shared" si="5"/>
        <v>130</v>
      </c>
      <c r="J97" s="84">
        <v>9508526244</v>
      </c>
      <c r="K97" s="85" t="s">
        <v>106</v>
      </c>
      <c r="L97" s="66" t="s">
        <v>107</v>
      </c>
      <c r="M97" s="66">
        <v>7896478724</v>
      </c>
      <c r="N97" s="86" t="s">
        <v>544</v>
      </c>
      <c r="O97" s="87">
        <v>9613501742</v>
      </c>
      <c r="P97" s="80">
        <v>43662</v>
      </c>
      <c r="Q97" s="68" t="s">
        <v>78</v>
      </c>
      <c r="R97" s="68"/>
      <c r="S97" s="68"/>
      <c r="T97" s="68"/>
    </row>
    <row r="98" spans="1:20">
      <c r="A98" s="4">
        <v>94</v>
      </c>
      <c r="B98" s="68" t="s">
        <v>68</v>
      </c>
      <c r="C98" s="69" t="s">
        <v>644</v>
      </c>
      <c r="D98" s="68" t="s">
        <v>29</v>
      </c>
      <c r="E98" s="70">
        <v>238</v>
      </c>
      <c r="F98" s="68"/>
      <c r="G98" s="70">
        <v>38</v>
      </c>
      <c r="H98" s="70">
        <v>41</v>
      </c>
      <c r="I98" s="71">
        <f t="shared" si="5"/>
        <v>79</v>
      </c>
      <c r="J98" s="72">
        <v>9577990332</v>
      </c>
      <c r="K98" s="73" t="s">
        <v>160</v>
      </c>
      <c r="L98" s="74" t="s">
        <v>161</v>
      </c>
      <c r="M98" s="73">
        <v>9864693837</v>
      </c>
      <c r="N98" s="78" t="s">
        <v>456</v>
      </c>
      <c r="O98" s="79">
        <v>8822548078</v>
      </c>
      <c r="P98" s="80">
        <v>43663</v>
      </c>
      <c r="Q98" s="68" t="s">
        <v>79</v>
      </c>
      <c r="R98" s="68"/>
      <c r="S98" s="68"/>
      <c r="T98" s="68"/>
    </row>
    <row r="99" spans="1:20">
      <c r="A99" s="4">
        <v>95</v>
      </c>
      <c r="B99" s="68" t="s">
        <v>68</v>
      </c>
      <c r="C99" s="69" t="s">
        <v>645</v>
      </c>
      <c r="D99" s="68" t="s">
        <v>29</v>
      </c>
      <c r="E99" s="70">
        <v>228</v>
      </c>
      <c r="F99" s="68"/>
      <c r="G99" s="70">
        <v>24</v>
      </c>
      <c r="H99" s="70">
        <v>28</v>
      </c>
      <c r="I99" s="71">
        <f t="shared" si="5"/>
        <v>52</v>
      </c>
      <c r="J99" s="72">
        <v>8486214861</v>
      </c>
      <c r="K99" s="73" t="s">
        <v>160</v>
      </c>
      <c r="L99" s="74" t="s">
        <v>161</v>
      </c>
      <c r="M99" s="73">
        <v>9864693837</v>
      </c>
      <c r="N99" s="78" t="s">
        <v>456</v>
      </c>
      <c r="O99" s="79">
        <v>8822548078</v>
      </c>
      <c r="P99" s="80">
        <v>43663</v>
      </c>
      <c r="Q99" s="68" t="s">
        <v>79</v>
      </c>
      <c r="R99" s="68"/>
      <c r="S99" s="68"/>
      <c r="T99" s="68"/>
    </row>
    <row r="100" spans="1:20">
      <c r="A100" s="4">
        <v>96</v>
      </c>
      <c r="B100" s="68" t="s">
        <v>68</v>
      </c>
      <c r="C100" s="69" t="s">
        <v>646</v>
      </c>
      <c r="D100" s="68" t="s">
        <v>29</v>
      </c>
      <c r="E100" s="70">
        <v>240</v>
      </c>
      <c r="F100" s="68"/>
      <c r="G100" s="70">
        <v>19</v>
      </c>
      <c r="H100" s="70">
        <v>26</v>
      </c>
      <c r="I100" s="71">
        <f t="shared" si="5"/>
        <v>45</v>
      </c>
      <c r="J100" s="72">
        <v>9508894089</v>
      </c>
      <c r="K100" s="73" t="s">
        <v>160</v>
      </c>
      <c r="L100" s="74" t="s">
        <v>161</v>
      </c>
      <c r="M100" s="73">
        <v>9864693837</v>
      </c>
      <c r="N100" s="78" t="s">
        <v>456</v>
      </c>
      <c r="O100" s="79">
        <v>8822548078</v>
      </c>
      <c r="P100" s="80">
        <v>43663</v>
      </c>
      <c r="Q100" s="68" t="s">
        <v>79</v>
      </c>
      <c r="R100" s="68"/>
      <c r="S100" s="68"/>
      <c r="T100" s="68"/>
    </row>
    <row r="101" spans="1:20">
      <c r="A101" s="4">
        <v>97</v>
      </c>
      <c r="B101" s="68" t="s">
        <v>69</v>
      </c>
      <c r="C101" s="83" t="s">
        <v>647</v>
      </c>
      <c r="D101" s="68" t="s">
        <v>29</v>
      </c>
      <c r="E101" s="70">
        <v>106</v>
      </c>
      <c r="F101" s="68"/>
      <c r="G101" s="70">
        <v>46</v>
      </c>
      <c r="H101" s="70">
        <v>35</v>
      </c>
      <c r="I101" s="71">
        <f t="shared" si="5"/>
        <v>81</v>
      </c>
      <c r="J101" s="84">
        <v>9613332420</v>
      </c>
      <c r="K101" s="66" t="s">
        <v>145</v>
      </c>
      <c r="L101" s="66" t="s">
        <v>146</v>
      </c>
      <c r="M101" s="66">
        <v>7896511441</v>
      </c>
      <c r="N101" s="90" t="s">
        <v>309</v>
      </c>
      <c r="O101" s="79">
        <v>32537273890</v>
      </c>
      <c r="P101" s="80">
        <v>43663</v>
      </c>
      <c r="Q101" s="68" t="s">
        <v>79</v>
      </c>
      <c r="R101" s="68"/>
      <c r="S101" s="68"/>
      <c r="T101" s="68"/>
    </row>
    <row r="102" spans="1:20">
      <c r="A102" s="4">
        <v>98</v>
      </c>
      <c r="B102" s="68" t="s">
        <v>69</v>
      </c>
      <c r="C102" s="83" t="s">
        <v>648</v>
      </c>
      <c r="D102" s="68" t="s">
        <v>29</v>
      </c>
      <c r="E102" s="70">
        <v>107</v>
      </c>
      <c r="F102" s="68"/>
      <c r="G102" s="70">
        <v>54</v>
      </c>
      <c r="H102" s="70">
        <v>48</v>
      </c>
      <c r="I102" s="71">
        <f t="shared" si="5"/>
        <v>102</v>
      </c>
      <c r="J102" s="84">
        <v>9864160434</v>
      </c>
      <c r="K102" s="66" t="s">
        <v>145</v>
      </c>
      <c r="L102" s="66" t="s">
        <v>146</v>
      </c>
      <c r="M102" s="66">
        <v>7896511441</v>
      </c>
      <c r="N102" s="90" t="s">
        <v>309</v>
      </c>
      <c r="O102" s="79">
        <v>32537273890</v>
      </c>
      <c r="P102" s="80">
        <v>43663</v>
      </c>
      <c r="Q102" s="68" t="s">
        <v>79</v>
      </c>
      <c r="R102" s="68"/>
      <c r="S102" s="68"/>
      <c r="T102" s="68"/>
    </row>
    <row r="103" spans="1:20" ht="31.5">
      <c r="A103" s="4">
        <v>99</v>
      </c>
      <c r="B103" s="68" t="s">
        <v>68</v>
      </c>
      <c r="C103" s="69" t="s">
        <v>649</v>
      </c>
      <c r="D103" s="68" t="s">
        <v>29</v>
      </c>
      <c r="E103" s="70">
        <v>180</v>
      </c>
      <c r="F103" s="68"/>
      <c r="G103" s="70">
        <v>98</v>
      </c>
      <c r="H103" s="70">
        <v>92</v>
      </c>
      <c r="I103" s="71">
        <f t="shared" si="5"/>
        <v>190</v>
      </c>
      <c r="J103" s="72">
        <v>9402058957</v>
      </c>
      <c r="K103" s="73" t="s">
        <v>228</v>
      </c>
      <c r="L103" s="74" t="s">
        <v>229</v>
      </c>
      <c r="M103" s="73">
        <v>9401450902</v>
      </c>
      <c r="N103" s="77" t="s">
        <v>283</v>
      </c>
      <c r="O103" s="89">
        <v>9508349318</v>
      </c>
      <c r="P103" s="80">
        <v>43664</v>
      </c>
      <c r="Q103" s="68" t="s">
        <v>82</v>
      </c>
      <c r="R103" s="68"/>
      <c r="S103" s="68"/>
      <c r="T103" s="68"/>
    </row>
    <row r="104" spans="1:20">
      <c r="A104" s="4">
        <v>100</v>
      </c>
      <c r="B104" s="68" t="s">
        <v>69</v>
      </c>
      <c r="C104" s="83" t="s">
        <v>650</v>
      </c>
      <c r="D104" s="68" t="s">
        <v>29</v>
      </c>
      <c r="E104" s="70">
        <v>142</v>
      </c>
      <c r="F104" s="68"/>
      <c r="G104" s="70">
        <v>107</v>
      </c>
      <c r="H104" s="70">
        <v>92</v>
      </c>
      <c r="I104" s="71">
        <f t="shared" si="5"/>
        <v>199</v>
      </c>
      <c r="J104" s="84">
        <v>9854765500</v>
      </c>
      <c r="K104" s="73" t="s">
        <v>131</v>
      </c>
      <c r="L104" s="74" t="s">
        <v>132</v>
      </c>
      <c r="M104" s="73">
        <v>9854524664</v>
      </c>
      <c r="N104" s="77" t="s">
        <v>651</v>
      </c>
      <c r="O104" s="89">
        <v>8751897671</v>
      </c>
      <c r="P104" s="80">
        <v>43664</v>
      </c>
      <c r="Q104" s="68" t="s">
        <v>82</v>
      </c>
      <c r="R104" s="68"/>
      <c r="S104" s="68"/>
      <c r="T104" s="68"/>
    </row>
    <row r="105" spans="1:20">
      <c r="A105" s="4">
        <v>101</v>
      </c>
      <c r="B105" s="68" t="s">
        <v>68</v>
      </c>
      <c r="C105" s="69" t="s">
        <v>652</v>
      </c>
      <c r="D105" s="68" t="s">
        <v>29</v>
      </c>
      <c r="E105" s="70">
        <v>340</v>
      </c>
      <c r="F105" s="68"/>
      <c r="G105" s="70">
        <v>54</v>
      </c>
      <c r="H105" s="70">
        <v>58</v>
      </c>
      <c r="I105" s="71">
        <f t="shared" si="5"/>
        <v>112</v>
      </c>
      <c r="J105" s="72">
        <v>9859950147</v>
      </c>
      <c r="K105" s="66" t="s">
        <v>208</v>
      </c>
      <c r="L105" s="66" t="s">
        <v>209</v>
      </c>
      <c r="M105" s="66">
        <v>9859812170</v>
      </c>
      <c r="N105" s="76" t="s">
        <v>653</v>
      </c>
      <c r="O105" s="79">
        <v>8876395073</v>
      </c>
      <c r="P105" s="80">
        <v>43665</v>
      </c>
      <c r="Q105" s="68" t="s">
        <v>80</v>
      </c>
      <c r="R105" s="68"/>
      <c r="S105" s="68"/>
      <c r="T105" s="68"/>
    </row>
    <row r="106" spans="1:20">
      <c r="A106" s="4">
        <v>102</v>
      </c>
      <c r="B106" s="68" t="s">
        <v>68</v>
      </c>
      <c r="C106" s="69" t="s">
        <v>654</v>
      </c>
      <c r="D106" s="68" t="s">
        <v>29</v>
      </c>
      <c r="E106" s="70">
        <v>344</v>
      </c>
      <c r="F106" s="68"/>
      <c r="G106" s="70">
        <v>40</v>
      </c>
      <c r="H106" s="70">
        <v>42</v>
      </c>
      <c r="I106" s="71">
        <f t="shared" si="5"/>
        <v>82</v>
      </c>
      <c r="J106" s="72">
        <v>9678464072</v>
      </c>
      <c r="K106" s="66" t="s">
        <v>208</v>
      </c>
      <c r="L106" s="66" t="s">
        <v>209</v>
      </c>
      <c r="M106" s="66">
        <v>9859812170</v>
      </c>
      <c r="N106" s="76" t="s">
        <v>653</v>
      </c>
      <c r="O106" s="79">
        <v>8876395073</v>
      </c>
      <c r="P106" s="80">
        <v>43665</v>
      </c>
      <c r="Q106" s="68" t="s">
        <v>80</v>
      </c>
      <c r="R106" s="68"/>
      <c r="S106" s="68"/>
      <c r="T106" s="68"/>
    </row>
    <row r="107" spans="1:20">
      <c r="A107" s="4">
        <v>103</v>
      </c>
      <c r="B107" s="68" t="s">
        <v>69</v>
      </c>
      <c r="C107" s="83" t="s">
        <v>655</v>
      </c>
      <c r="D107" s="68" t="s">
        <v>29</v>
      </c>
      <c r="E107" s="70">
        <v>166</v>
      </c>
      <c r="F107" s="68"/>
      <c r="G107" s="70">
        <v>63</v>
      </c>
      <c r="H107" s="70">
        <v>79</v>
      </c>
      <c r="I107" s="71">
        <f t="shared" si="5"/>
        <v>142</v>
      </c>
      <c r="J107" s="84" t="s">
        <v>338</v>
      </c>
      <c r="K107" s="73" t="s">
        <v>155</v>
      </c>
      <c r="L107" s="74" t="s">
        <v>156</v>
      </c>
      <c r="M107" s="73">
        <v>9435278253</v>
      </c>
      <c r="N107" s="93" t="s">
        <v>625</v>
      </c>
      <c r="O107" s="79">
        <v>9613048498</v>
      </c>
      <c r="P107" s="80">
        <v>43665</v>
      </c>
      <c r="Q107" s="68" t="s">
        <v>80</v>
      </c>
      <c r="R107" s="68"/>
      <c r="S107" s="68"/>
      <c r="T107" s="68"/>
    </row>
    <row r="108" spans="1:20">
      <c r="A108" s="4">
        <v>104</v>
      </c>
      <c r="B108" s="68" t="s">
        <v>69</v>
      </c>
      <c r="C108" s="83" t="s">
        <v>656</v>
      </c>
      <c r="D108" s="68" t="s">
        <v>29</v>
      </c>
      <c r="E108" s="70">
        <v>169</v>
      </c>
      <c r="F108" s="68"/>
      <c r="G108" s="70">
        <v>42</v>
      </c>
      <c r="H108" s="70">
        <v>41</v>
      </c>
      <c r="I108" s="71">
        <f t="shared" si="5"/>
        <v>83</v>
      </c>
      <c r="J108" s="84">
        <v>8486948210</v>
      </c>
      <c r="K108" s="73" t="s">
        <v>155</v>
      </c>
      <c r="L108" s="74" t="s">
        <v>156</v>
      </c>
      <c r="M108" s="73">
        <v>9435278253</v>
      </c>
      <c r="N108" s="93" t="s">
        <v>625</v>
      </c>
      <c r="O108" s="79">
        <v>9613048498</v>
      </c>
      <c r="P108" s="80">
        <v>43665</v>
      </c>
      <c r="Q108" s="68" t="s">
        <v>80</v>
      </c>
      <c r="R108" s="68"/>
      <c r="S108" s="68"/>
      <c r="T108" s="68"/>
    </row>
    <row r="109" spans="1:20" ht="28.5">
      <c r="A109" s="4">
        <v>105</v>
      </c>
      <c r="B109" s="68" t="s">
        <v>68</v>
      </c>
      <c r="C109" s="69" t="s">
        <v>657</v>
      </c>
      <c r="D109" s="68" t="s">
        <v>29</v>
      </c>
      <c r="E109" s="70">
        <v>283</v>
      </c>
      <c r="F109" s="68"/>
      <c r="G109" s="70">
        <v>26</v>
      </c>
      <c r="H109" s="70">
        <v>22</v>
      </c>
      <c r="I109" s="71">
        <f t="shared" si="5"/>
        <v>48</v>
      </c>
      <c r="J109" s="95">
        <v>9508416148</v>
      </c>
      <c r="K109" s="91" t="s">
        <v>126</v>
      </c>
      <c r="L109" s="74" t="s">
        <v>127</v>
      </c>
      <c r="M109" s="73">
        <v>9401450885</v>
      </c>
      <c r="N109" s="98" t="s">
        <v>540</v>
      </c>
      <c r="O109" s="117"/>
      <c r="P109" s="80">
        <v>43666</v>
      </c>
      <c r="Q109" s="68" t="s">
        <v>76</v>
      </c>
      <c r="R109" s="68"/>
      <c r="S109" s="68"/>
      <c r="T109" s="68"/>
    </row>
    <row r="110" spans="1:20" ht="31.5">
      <c r="A110" s="4">
        <v>106</v>
      </c>
      <c r="B110" s="68" t="s">
        <v>68</v>
      </c>
      <c r="C110" s="69" t="s">
        <v>658</v>
      </c>
      <c r="D110" s="68" t="s">
        <v>29</v>
      </c>
      <c r="E110" s="70">
        <v>284</v>
      </c>
      <c r="F110" s="68"/>
      <c r="G110" s="70">
        <v>26</v>
      </c>
      <c r="H110" s="70">
        <v>20</v>
      </c>
      <c r="I110" s="71">
        <f t="shared" si="5"/>
        <v>46</v>
      </c>
      <c r="J110" s="95">
        <v>9859460378</v>
      </c>
      <c r="K110" s="91" t="s">
        <v>126</v>
      </c>
      <c r="L110" s="74" t="s">
        <v>127</v>
      </c>
      <c r="M110" s="73">
        <v>9401450885</v>
      </c>
      <c r="N110" s="98" t="s">
        <v>540</v>
      </c>
      <c r="O110" s="117"/>
      <c r="P110" s="80">
        <v>43666</v>
      </c>
      <c r="Q110" s="68" t="s">
        <v>76</v>
      </c>
      <c r="R110" s="68"/>
      <c r="S110" s="68"/>
      <c r="T110" s="68"/>
    </row>
    <row r="111" spans="1:20" ht="28.5">
      <c r="A111" s="4">
        <v>107</v>
      </c>
      <c r="B111" s="68" t="s">
        <v>68</v>
      </c>
      <c r="C111" s="69" t="s">
        <v>659</v>
      </c>
      <c r="D111" s="68" t="s">
        <v>29</v>
      </c>
      <c r="E111" s="70">
        <v>285</v>
      </c>
      <c r="F111" s="68"/>
      <c r="G111" s="70">
        <v>16</v>
      </c>
      <c r="H111" s="70">
        <v>18</v>
      </c>
      <c r="I111" s="71">
        <f t="shared" si="5"/>
        <v>34</v>
      </c>
      <c r="J111" s="95">
        <v>7896497689</v>
      </c>
      <c r="K111" s="91" t="s">
        <v>126</v>
      </c>
      <c r="L111" s="74" t="s">
        <v>127</v>
      </c>
      <c r="M111" s="73">
        <v>9401450885</v>
      </c>
      <c r="N111" s="98" t="s">
        <v>540</v>
      </c>
      <c r="O111" s="117"/>
      <c r="P111" s="80">
        <v>43666</v>
      </c>
      <c r="Q111" s="68" t="s">
        <v>76</v>
      </c>
      <c r="R111" s="68"/>
      <c r="S111" s="68"/>
      <c r="T111" s="68"/>
    </row>
    <row r="112" spans="1:20">
      <c r="A112" s="4">
        <v>108</v>
      </c>
      <c r="B112" s="68" t="s">
        <v>69</v>
      </c>
      <c r="C112" s="83" t="s">
        <v>660</v>
      </c>
      <c r="D112" s="68" t="s">
        <v>29</v>
      </c>
      <c r="E112" s="70">
        <v>199</v>
      </c>
      <c r="F112" s="68"/>
      <c r="G112" s="70">
        <v>28</v>
      </c>
      <c r="H112" s="70">
        <v>36</v>
      </c>
      <c r="I112" s="71">
        <f t="shared" si="5"/>
        <v>64</v>
      </c>
      <c r="J112" s="84">
        <v>9613004858</v>
      </c>
      <c r="K112" s="73" t="s">
        <v>213</v>
      </c>
      <c r="L112" s="74" t="s">
        <v>214</v>
      </c>
      <c r="M112" s="73">
        <v>9401450923</v>
      </c>
      <c r="N112" s="77" t="s">
        <v>661</v>
      </c>
      <c r="O112" s="89"/>
      <c r="P112" s="80">
        <v>43666</v>
      </c>
      <c r="Q112" s="68" t="s">
        <v>76</v>
      </c>
      <c r="R112" s="68"/>
      <c r="S112" s="68"/>
      <c r="T112" s="68"/>
    </row>
    <row r="113" spans="1:20">
      <c r="A113" s="4">
        <v>109</v>
      </c>
      <c r="B113" s="68" t="s">
        <v>69</v>
      </c>
      <c r="C113" s="83" t="s">
        <v>662</v>
      </c>
      <c r="D113" s="68" t="s">
        <v>29</v>
      </c>
      <c r="E113" s="70">
        <v>203</v>
      </c>
      <c r="F113" s="68"/>
      <c r="G113" s="70">
        <v>49</v>
      </c>
      <c r="H113" s="70">
        <v>48</v>
      </c>
      <c r="I113" s="71">
        <f t="shared" si="5"/>
        <v>97</v>
      </c>
      <c r="J113" s="84">
        <v>8753046548</v>
      </c>
      <c r="K113" s="73" t="s">
        <v>213</v>
      </c>
      <c r="L113" s="74" t="s">
        <v>214</v>
      </c>
      <c r="M113" s="73">
        <v>9401450923</v>
      </c>
      <c r="N113" s="77" t="s">
        <v>661</v>
      </c>
      <c r="O113" s="89"/>
      <c r="P113" s="80">
        <v>43666</v>
      </c>
      <c r="Q113" s="68" t="s">
        <v>76</v>
      </c>
      <c r="R113" s="68"/>
      <c r="S113" s="68"/>
      <c r="T113" s="68"/>
    </row>
    <row r="114" spans="1:20">
      <c r="A114" s="4">
        <v>110</v>
      </c>
      <c r="B114" s="68"/>
      <c r="C114" s="68" t="s">
        <v>99</v>
      </c>
      <c r="D114" s="68"/>
      <c r="E114" s="70"/>
      <c r="F114" s="68"/>
      <c r="G114" s="70"/>
      <c r="H114" s="70"/>
      <c r="I114" s="71"/>
      <c r="J114" s="72"/>
      <c r="K114" s="66"/>
      <c r="L114" s="66"/>
      <c r="M114" s="66"/>
      <c r="N114" s="76"/>
      <c r="O114" s="79"/>
      <c r="P114" s="80">
        <v>43667</v>
      </c>
      <c r="Q114" s="68" t="s">
        <v>99</v>
      </c>
      <c r="R114" s="68"/>
      <c r="S114" s="68"/>
      <c r="T114" s="68"/>
    </row>
    <row r="115" spans="1:20">
      <c r="A115" s="4">
        <v>111</v>
      </c>
      <c r="B115" s="68" t="s">
        <v>68</v>
      </c>
      <c r="C115" s="69" t="s">
        <v>663</v>
      </c>
      <c r="D115" s="68" t="s">
        <v>29</v>
      </c>
      <c r="E115" s="70">
        <v>317</v>
      </c>
      <c r="F115" s="68"/>
      <c r="G115" s="70">
        <v>69</v>
      </c>
      <c r="H115" s="70">
        <v>54</v>
      </c>
      <c r="I115" s="71">
        <f t="shared" ref="I115:I144" si="6">+G115+H115</f>
        <v>123</v>
      </c>
      <c r="J115" s="72">
        <v>9957623677</v>
      </c>
      <c r="K115" s="66" t="s">
        <v>208</v>
      </c>
      <c r="L115" s="66" t="s">
        <v>413</v>
      </c>
      <c r="M115" s="66"/>
      <c r="N115" s="76" t="s">
        <v>414</v>
      </c>
      <c r="O115" s="79">
        <v>9678623538</v>
      </c>
      <c r="P115" s="80">
        <v>43668</v>
      </c>
      <c r="Q115" s="68" t="s">
        <v>77</v>
      </c>
      <c r="R115" s="68"/>
      <c r="S115" s="68"/>
      <c r="T115" s="68"/>
    </row>
    <row r="116" spans="1:20">
      <c r="A116" s="4">
        <v>112</v>
      </c>
      <c r="B116" s="68" t="s">
        <v>68</v>
      </c>
      <c r="C116" s="69" t="s">
        <v>664</v>
      </c>
      <c r="D116" s="68" t="s">
        <v>29</v>
      </c>
      <c r="E116" s="70">
        <v>319</v>
      </c>
      <c r="F116" s="68"/>
      <c r="G116" s="70">
        <v>39</v>
      </c>
      <c r="H116" s="70">
        <v>36</v>
      </c>
      <c r="I116" s="71">
        <f t="shared" si="6"/>
        <v>75</v>
      </c>
      <c r="J116" s="72">
        <v>9957107447</v>
      </c>
      <c r="K116" s="66" t="s">
        <v>208</v>
      </c>
      <c r="L116" s="66" t="s">
        <v>413</v>
      </c>
      <c r="M116" s="66"/>
      <c r="N116" s="76" t="s">
        <v>414</v>
      </c>
      <c r="O116" s="79">
        <v>9678623538</v>
      </c>
      <c r="P116" s="80">
        <v>43668</v>
      </c>
      <c r="Q116" s="68" t="s">
        <v>77</v>
      </c>
      <c r="R116" s="68"/>
      <c r="S116" s="68"/>
      <c r="T116" s="68"/>
    </row>
    <row r="117" spans="1:20">
      <c r="A117" s="4">
        <v>113</v>
      </c>
      <c r="B117" s="68" t="s">
        <v>69</v>
      </c>
      <c r="C117" s="83" t="s">
        <v>665</v>
      </c>
      <c r="D117" s="68" t="s">
        <v>29</v>
      </c>
      <c r="E117" s="70">
        <v>229</v>
      </c>
      <c r="F117" s="68"/>
      <c r="G117" s="70">
        <v>36</v>
      </c>
      <c r="H117" s="70">
        <v>34</v>
      </c>
      <c r="I117" s="71">
        <f t="shared" si="6"/>
        <v>70</v>
      </c>
      <c r="J117" s="84">
        <v>8876037491</v>
      </c>
      <c r="K117" s="66" t="s">
        <v>328</v>
      </c>
      <c r="L117" s="66" t="s">
        <v>329</v>
      </c>
      <c r="M117" s="66">
        <v>98544478</v>
      </c>
      <c r="N117" s="75" t="s">
        <v>330</v>
      </c>
      <c r="O117" s="79"/>
      <c r="P117" s="80">
        <v>43668</v>
      </c>
      <c r="Q117" s="68" t="s">
        <v>77</v>
      </c>
      <c r="R117" s="68"/>
      <c r="S117" s="68"/>
      <c r="T117" s="68"/>
    </row>
    <row r="118" spans="1:20">
      <c r="A118" s="4">
        <v>114</v>
      </c>
      <c r="B118" s="68" t="s">
        <v>69</v>
      </c>
      <c r="C118" s="83" t="s">
        <v>666</v>
      </c>
      <c r="D118" s="68" t="s">
        <v>29</v>
      </c>
      <c r="E118" s="70">
        <v>233</v>
      </c>
      <c r="F118" s="68"/>
      <c r="G118" s="70">
        <v>78</v>
      </c>
      <c r="H118" s="70">
        <v>76</v>
      </c>
      <c r="I118" s="71">
        <f t="shared" si="6"/>
        <v>154</v>
      </c>
      <c r="J118" s="84">
        <v>9854569645</v>
      </c>
      <c r="K118" s="66" t="s">
        <v>328</v>
      </c>
      <c r="L118" s="66" t="s">
        <v>329</v>
      </c>
      <c r="M118" s="66">
        <v>98544478</v>
      </c>
      <c r="N118" s="75" t="s">
        <v>330</v>
      </c>
      <c r="O118" s="79"/>
      <c r="P118" s="80">
        <v>43668</v>
      </c>
      <c r="Q118" s="68" t="s">
        <v>77</v>
      </c>
      <c r="R118" s="51"/>
      <c r="S118" s="51"/>
      <c r="T118" s="68"/>
    </row>
    <row r="119" spans="1:20">
      <c r="A119" s="4">
        <v>115</v>
      </c>
      <c r="B119" s="68" t="s">
        <v>68</v>
      </c>
      <c r="C119" s="69" t="s">
        <v>667</v>
      </c>
      <c r="D119" s="68" t="s">
        <v>29</v>
      </c>
      <c r="E119" s="70">
        <v>337</v>
      </c>
      <c r="F119" s="68"/>
      <c r="G119" s="70">
        <v>52</v>
      </c>
      <c r="H119" s="70">
        <v>59</v>
      </c>
      <c r="I119" s="71">
        <f t="shared" si="6"/>
        <v>111</v>
      </c>
      <c r="J119" s="72">
        <v>9508599442</v>
      </c>
      <c r="K119" s="66" t="s">
        <v>208</v>
      </c>
      <c r="L119" s="66" t="s">
        <v>209</v>
      </c>
      <c r="M119" s="66">
        <v>9859812170</v>
      </c>
      <c r="N119" s="76" t="s">
        <v>582</v>
      </c>
      <c r="O119" s="79">
        <v>9954395049</v>
      </c>
      <c r="P119" s="80">
        <v>43669</v>
      </c>
      <c r="Q119" s="68" t="s">
        <v>78</v>
      </c>
      <c r="R119" s="51"/>
      <c r="S119" s="51"/>
      <c r="T119" s="68"/>
    </row>
    <row r="120" spans="1:20">
      <c r="A120" s="4">
        <v>116</v>
      </c>
      <c r="B120" s="68" t="s">
        <v>68</v>
      </c>
      <c r="C120" s="69" t="s">
        <v>668</v>
      </c>
      <c r="D120" s="68" t="s">
        <v>29</v>
      </c>
      <c r="E120" s="70">
        <v>339</v>
      </c>
      <c r="F120" s="68"/>
      <c r="G120" s="70">
        <v>38</v>
      </c>
      <c r="H120" s="70">
        <v>47</v>
      </c>
      <c r="I120" s="71">
        <f t="shared" si="6"/>
        <v>85</v>
      </c>
      <c r="J120" s="72">
        <v>9707992755</v>
      </c>
      <c r="K120" s="66" t="s">
        <v>208</v>
      </c>
      <c r="L120" s="66" t="s">
        <v>209</v>
      </c>
      <c r="M120" s="66">
        <v>9859812170</v>
      </c>
      <c r="N120" s="76" t="s">
        <v>582</v>
      </c>
      <c r="O120" s="79">
        <v>9954395049</v>
      </c>
      <c r="P120" s="80">
        <v>43669</v>
      </c>
      <c r="Q120" s="68" t="s">
        <v>78</v>
      </c>
      <c r="R120" s="68"/>
      <c r="S120" s="68"/>
      <c r="T120" s="68"/>
    </row>
    <row r="121" spans="1:20">
      <c r="A121" s="4">
        <v>117</v>
      </c>
      <c r="B121" s="68" t="s">
        <v>69</v>
      </c>
      <c r="C121" s="83" t="s">
        <v>669</v>
      </c>
      <c r="D121" s="68" t="s">
        <v>29</v>
      </c>
      <c r="E121" s="70">
        <v>212</v>
      </c>
      <c r="F121" s="68"/>
      <c r="G121" s="70">
        <v>56</v>
      </c>
      <c r="H121" s="70">
        <v>51</v>
      </c>
      <c r="I121" s="71">
        <f t="shared" si="6"/>
        <v>107</v>
      </c>
      <c r="J121" s="84">
        <v>9854184223</v>
      </c>
      <c r="K121" s="73" t="s">
        <v>213</v>
      </c>
      <c r="L121" s="74" t="s">
        <v>214</v>
      </c>
      <c r="M121" s="73">
        <v>9401450923</v>
      </c>
      <c r="N121" s="77" t="s">
        <v>317</v>
      </c>
      <c r="O121" s="89"/>
      <c r="P121" s="80">
        <v>43669</v>
      </c>
      <c r="Q121" s="68" t="s">
        <v>78</v>
      </c>
      <c r="R121" s="68"/>
      <c r="S121" s="68"/>
      <c r="T121" s="68"/>
    </row>
    <row r="122" spans="1:20">
      <c r="A122" s="4">
        <v>118</v>
      </c>
      <c r="B122" s="68" t="s">
        <v>69</v>
      </c>
      <c r="C122" s="83" t="s">
        <v>670</v>
      </c>
      <c r="D122" s="68" t="s">
        <v>29</v>
      </c>
      <c r="E122" s="70">
        <v>217</v>
      </c>
      <c r="F122" s="68"/>
      <c r="G122" s="70">
        <v>45</v>
      </c>
      <c r="H122" s="70">
        <v>47</v>
      </c>
      <c r="I122" s="71">
        <f t="shared" si="6"/>
        <v>92</v>
      </c>
      <c r="J122" s="84">
        <v>9613729322</v>
      </c>
      <c r="K122" s="73" t="s">
        <v>213</v>
      </c>
      <c r="L122" s="74" t="s">
        <v>214</v>
      </c>
      <c r="M122" s="73">
        <v>9401450923</v>
      </c>
      <c r="N122" s="77" t="s">
        <v>317</v>
      </c>
      <c r="O122" s="89"/>
      <c r="P122" s="80">
        <v>43669</v>
      </c>
      <c r="Q122" s="68" t="s">
        <v>78</v>
      </c>
      <c r="R122" s="68"/>
      <c r="S122" s="68"/>
      <c r="T122" s="68"/>
    </row>
    <row r="123" spans="1:20" ht="31.5">
      <c r="A123" s="4">
        <v>119</v>
      </c>
      <c r="B123" s="68" t="s">
        <v>68</v>
      </c>
      <c r="C123" s="69" t="s">
        <v>671</v>
      </c>
      <c r="D123" s="68" t="s">
        <v>29</v>
      </c>
      <c r="E123" s="70">
        <v>279</v>
      </c>
      <c r="F123" s="68"/>
      <c r="G123" s="70">
        <v>35</v>
      </c>
      <c r="H123" s="70">
        <v>47</v>
      </c>
      <c r="I123" s="71">
        <f t="shared" si="6"/>
        <v>82</v>
      </c>
      <c r="J123" s="95">
        <v>9707851466</v>
      </c>
      <c r="K123" s="91" t="s">
        <v>126</v>
      </c>
      <c r="L123" s="74" t="s">
        <v>127</v>
      </c>
      <c r="M123" s="73">
        <v>9401450885</v>
      </c>
      <c r="N123" s="77" t="s">
        <v>672</v>
      </c>
      <c r="O123" s="89">
        <v>8723869423</v>
      </c>
      <c r="P123" s="80">
        <v>43670</v>
      </c>
      <c r="Q123" s="68" t="s">
        <v>79</v>
      </c>
      <c r="R123" s="68"/>
      <c r="S123" s="68"/>
      <c r="T123" s="68"/>
    </row>
    <row r="124" spans="1:20" ht="31.5">
      <c r="A124" s="4">
        <v>120</v>
      </c>
      <c r="B124" s="68" t="s">
        <v>68</v>
      </c>
      <c r="C124" s="69" t="s">
        <v>673</v>
      </c>
      <c r="D124" s="68" t="s">
        <v>29</v>
      </c>
      <c r="E124" s="70">
        <v>280</v>
      </c>
      <c r="F124" s="68"/>
      <c r="G124" s="70">
        <v>25</v>
      </c>
      <c r="H124" s="70">
        <v>29</v>
      </c>
      <c r="I124" s="71">
        <f t="shared" si="6"/>
        <v>54</v>
      </c>
      <c r="J124" s="95">
        <v>9957211530</v>
      </c>
      <c r="K124" s="91" t="s">
        <v>126</v>
      </c>
      <c r="L124" s="74" t="s">
        <v>127</v>
      </c>
      <c r="M124" s="73">
        <v>9401450885</v>
      </c>
      <c r="N124" s="77" t="s">
        <v>672</v>
      </c>
      <c r="O124" s="89">
        <v>8723869423</v>
      </c>
      <c r="P124" s="80">
        <v>43670</v>
      </c>
      <c r="Q124" s="68" t="s">
        <v>79</v>
      </c>
      <c r="R124" s="68"/>
      <c r="S124" s="68"/>
      <c r="T124" s="68"/>
    </row>
    <row r="125" spans="1:20" ht="28.5">
      <c r="A125" s="4">
        <v>121</v>
      </c>
      <c r="B125" s="68" t="s">
        <v>68</v>
      </c>
      <c r="C125" s="69" t="s">
        <v>674</v>
      </c>
      <c r="D125" s="68" t="s">
        <v>29</v>
      </c>
      <c r="E125" s="70">
        <v>281</v>
      </c>
      <c r="F125" s="68"/>
      <c r="G125" s="70">
        <v>29</v>
      </c>
      <c r="H125" s="70">
        <v>20</v>
      </c>
      <c r="I125" s="71">
        <f t="shared" si="6"/>
        <v>49</v>
      </c>
      <c r="J125" s="95">
        <v>9864286242</v>
      </c>
      <c r="K125" s="91" t="s">
        <v>126</v>
      </c>
      <c r="L125" s="74" t="s">
        <v>127</v>
      </c>
      <c r="M125" s="73">
        <v>9401450885</v>
      </c>
      <c r="N125" s="77" t="s">
        <v>672</v>
      </c>
      <c r="O125" s="89">
        <v>8723869423</v>
      </c>
      <c r="P125" s="80">
        <v>43670</v>
      </c>
      <c r="Q125" s="68" t="s">
        <v>79</v>
      </c>
      <c r="R125" s="68"/>
      <c r="S125" s="68"/>
      <c r="T125" s="68"/>
    </row>
    <row r="126" spans="1:20">
      <c r="A126" s="4">
        <v>122</v>
      </c>
      <c r="B126" s="68" t="s">
        <v>69</v>
      </c>
      <c r="C126" s="83" t="s">
        <v>675</v>
      </c>
      <c r="D126" s="68" t="s">
        <v>29</v>
      </c>
      <c r="E126" s="70">
        <v>173</v>
      </c>
      <c r="F126" s="68"/>
      <c r="G126" s="70">
        <v>67</v>
      </c>
      <c r="H126" s="70">
        <v>58</v>
      </c>
      <c r="I126" s="71">
        <f t="shared" si="6"/>
        <v>125</v>
      </c>
      <c r="J126" s="84">
        <v>8011471478</v>
      </c>
      <c r="K126" s="73" t="s">
        <v>155</v>
      </c>
      <c r="L126" s="74" t="s">
        <v>156</v>
      </c>
      <c r="M126" s="73">
        <v>9435278253</v>
      </c>
      <c r="N126" s="75" t="s">
        <v>275</v>
      </c>
      <c r="O126" s="79"/>
      <c r="P126" s="80">
        <v>43670</v>
      </c>
      <c r="Q126" s="68" t="s">
        <v>79</v>
      </c>
      <c r="R126" s="68"/>
      <c r="S126" s="68"/>
      <c r="T126" s="68"/>
    </row>
    <row r="127" spans="1:20">
      <c r="A127" s="4">
        <v>123</v>
      </c>
      <c r="B127" s="68" t="s">
        <v>69</v>
      </c>
      <c r="C127" s="83" t="s">
        <v>676</v>
      </c>
      <c r="D127" s="68" t="s">
        <v>29</v>
      </c>
      <c r="E127" s="70">
        <v>174</v>
      </c>
      <c r="F127" s="68"/>
      <c r="G127" s="70">
        <v>58</v>
      </c>
      <c r="H127" s="70">
        <v>52</v>
      </c>
      <c r="I127" s="71">
        <f t="shared" si="6"/>
        <v>110</v>
      </c>
      <c r="J127" s="84">
        <v>9854929627</v>
      </c>
      <c r="K127" s="73" t="s">
        <v>155</v>
      </c>
      <c r="L127" s="74" t="s">
        <v>156</v>
      </c>
      <c r="M127" s="73">
        <v>9435278253</v>
      </c>
      <c r="N127" s="75" t="s">
        <v>275</v>
      </c>
      <c r="O127" s="79"/>
      <c r="P127" s="80">
        <v>43670</v>
      </c>
      <c r="Q127" s="68" t="s">
        <v>79</v>
      </c>
      <c r="R127" s="68"/>
      <c r="S127" s="68"/>
      <c r="T127" s="68"/>
    </row>
    <row r="128" spans="1:20">
      <c r="A128" s="4">
        <v>124</v>
      </c>
      <c r="B128" s="68" t="s">
        <v>68</v>
      </c>
      <c r="C128" s="69" t="s">
        <v>677</v>
      </c>
      <c r="D128" s="68" t="s">
        <v>29</v>
      </c>
      <c r="E128" s="70">
        <v>259</v>
      </c>
      <c r="F128" s="68"/>
      <c r="G128" s="70">
        <v>18</v>
      </c>
      <c r="H128" s="70">
        <v>20</v>
      </c>
      <c r="I128" s="71">
        <f t="shared" si="6"/>
        <v>38</v>
      </c>
      <c r="J128" s="72">
        <v>9854656873</v>
      </c>
      <c r="K128" s="73" t="s">
        <v>160</v>
      </c>
      <c r="L128" s="74" t="s">
        <v>161</v>
      </c>
      <c r="M128" s="73">
        <v>9864693837</v>
      </c>
      <c r="N128" s="78" t="s">
        <v>456</v>
      </c>
      <c r="O128" s="79">
        <v>8822548078</v>
      </c>
      <c r="P128" s="80">
        <v>43671</v>
      </c>
      <c r="Q128" s="68" t="s">
        <v>82</v>
      </c>
      <c r="R128" s="68"/>
      <c r="S128" s="68"/>
      <c r="T128" s="68"/>
    </row>
    <row r="129" spans="1:20">
      <c r="A129" s="4">
        <v>125</v>
      </c>
      <c r="B129" s="68" t="s">
        <v>68</v>
      </c>
      <c r="C129" s="69" t="s">
        <v>678</v>
      </c>
      <c r="D129" s="68" t="s">
        <v>29</v>
      </c>
      <c r="E129" s="70">
        <v>260</v>
      </c>
      <c r="F129" s="68"/>
      <c r="G129" s="70">
        <v>21</v>
      </c>
      <c r="H129" s="70">
        <v>21</v>
      </c>
      <c r="I129" s="71">
        <f t="shared" si="6"/>
        <v>42</v>
      </c>
      <c r="J129" s="72">
        <v>8822122143</v>
      </c>
      <c r="K129" s="73" t="s">
        <v>160</v>
      </c>
      <c r="L129" s="74" t="s">
        <v>161</v>
      </c>
      <c r="M129" s="73">
        <v>9864693837</v>
      </c>
      <c r="N129" s="78" t="s">
        <v>456</v>
      </c>
      <c r="O129" s="79">
        <v>8822548078</v>
      </c>
      <c r="P129" s="80">
        <v>43671</v>
      </c>
      <c r="Q129" s="68" t="s">
        <v>82</v>
      </c>
      <c r="R129" s="68"/>
      <c r="S129" s="68"/>
      <c r="T129" s="68"/>
    </row>
    <row r="130" spans="1:20" ht="31.5">
      <c r="A130" s="4">
        <v>126</v>
      </c>
      <c r="B130" s="68" t="s">
        <v>68</v>
      </c>
      <c r="C130" s="69" t="s">
        <v>679</v>
      </c>
      <c r="D130" s="68" t="s">
        <v>29</v>
      </c>
      <c r="E130" s="70">
        <v>261</v>
      </c>
      <c r="F130" s="68"/>
      <c r="G130" s="70">
        <v>6</v>
      </c>
      <c r="H130" s="70">
        <v>8</v>
      </c>
      <c r="I130" s="71">
        <f t="shared" si="6"/>
        <v>14</v>
      </c>
      <c r="J130" s="72" t="s">
        <v>338</v>
      </c>
      <c r="K130" s="73" t="s">
        <v>160</v>
      </c>
      <c r="L130" s="74" t="s">
        <v>161</v>
      </c>
      <c r="M130" s="73">
        <v>9864693837</v>
      </c>
      <c r="N130" s="78" t="s">
        <v>456</v>
      </c>
      <c r="O130" s="79">
        <v>8822548078</v>
      </c>
      <c r="P130" s="80">
        <v>43671</v>
      </c>
      <c r="Q130" s="68" t="s">
        <v>82</v>
      </c>
      <c r="R130" s="68"/>
      <c r="S130" s="68"/>
      <c r="T130" s="68"/>
    </row>
    <row r="131" spans="1:20">
      <c r="A131" s="4">
        <v>127</v>
      </c>
      <c r="B131" s="68" t="s">
        <v>69</v>
      </c>
      <c r="C131" s="83" t="s">
        <v>680</v>
      </c>
      <c r="D131" s="68" t="s">
        <v>29</v>
      </c>
      <c r="E131" s="70">
        <v>13</v>
      </c>
      <c r="F131" s="68"/>
      <c r="G131" s="70">
        <v>39</v>
      </c>
      <c r="H131" s="70">
        <v>49</v>
      </c>
      <c r="I131" s="71">
        <f t="shared" si="6"/>
        <v>88</v>
      </c>
      <c r="J131" s="84">
        <v>8402826759</v>
      </c>
      <c r="K131" s="73" t="s">
        <v>233</v>
      </c>
      <c r="L131" s="74" t="s">
        <v>234</v>
      </c>
      <c r="M131" s="73">
        <v>9401262396</v>
      </c>
      <c r="N131" s="90" t="s">
        <v>681</v>
      </c>
      <c r="O131" s="79"/>
      <c r="P131" s="80">
        <v>43671</v>
      </c>
      <c r="Q131" s="68" t="s">
        <v>82</v>
      </c>
      <c r="R131" s="68"/>
      <c r="S131" s="68"/>
      <c r="T131" s="68"/>
    </row>
    <row r="132" spans="1:20">
      <c r="A132" s="4">
        <v>128</v>
      </c>
      <c r="B132" s="68" t="s">
        <v>69</v>
      </c>
      <c r="C132" s="83" t="s">
        <v>682</v>
      </c>
      <c r="D132" s="68" t="s">
        <v>29</v>
      </c>
      <c r="E132" s="70">
        <v>14</v>
      </c>
      <c r="F132" s="68"/>
      <c r="G132" s="70">
        <v>76</v>
      </c>
      <c r="H132" s="70">
        <v>65</v>
      </c>
      <c r="I132" s="71">
        <f t="shared" si="6"/>
        <v>141</v>
      </c>
      <c r="J132" s="84">
        <v>9859712650</v>
      </c>
      <c r="K132" s="73" t="s">
        <v>233</v>
      </c>
      <c r="L132" s="74" t="s">
        <v>234</v>
      </c>
      <c r="M132" s="73">
        <v>9401262396</v>
      </c>
      <c r="N132" s="90" t="s">
        <v>681</v>
      </c>
      <c r="O132" s="79"/>
      <c r="P132" s="80">
        <v>43671</v>
      </c>
      <c r="Q132" s="68" t="s">
        <v>82</v>
      </c>
      <c r="R132" s="68"/>
      <c r="S132" s="68"/>
      <c r="T132" s="68"/>
    </row>
    <row r="133" spans="1:20" ht="31.5">
      <c r="A133" s="4">
        <v>129</v>
      </c>
      <c r="B133" s="68" t="s">
        <v>68</v>
      </c>
      <c r="C133" s="69" t="s">
        <v>683</v>
      </c>
      <c r="D133" s="68" t="s">
        <v>29</v>
      </c>
      <c r="E133" s="70">
        <v>183</v>
      </c>
      <c r="F133" s="68"/>
      <c r="G133" s="70">
        <v>34</v>
      </c>
      <c r="H133" s="70">
        <v>23</v>
      </c>
      <c r="I133" s="71">
        <f t="shared" si="6"/>
        <v>57</v>
      </c>
      <c r="J133" s="72">
        <v>8399835583</v>
      </c>
      <c r="K133" s="73" t="s">
        <v>398</v>
      </c>
      <c r="L133" s="74" t="s">
        <v>399</v>
      </c>
      <c r="M133" s="73">
        <v>9401278859</v>
      </c>
      <c r="N133" s="76" t="s">
        <v>684</v>
      </c>
      <c r="O133" s="103">
        <v>9678773120</v>
      </c>
      <c r="P133" s="80">
        <v>43672</v>
      </c>
      <c r="Q133" s="68" t="s">
        <v>80</v>
      </c>
      <c r="R133" s="68"/>
      <c r="S133" s="68"/>
      <c r="T133" s="68"/>
    </row>
    <row r="134" spans="1:20" ht="31.5">
      <c r="A134" s="4">
        <v>130</v>
      </c>
      <c r="B134" s="68" t="s">
        <v>68</v>
      </c>
      <c r="C134" s="69" t="s">
        <v>685</v>
      </c>
      <c r="D134" s="68" t="s">
        <v>29</v>
      </c>
      <c r="E134" s="70">
        <v>187</v>
      </c>
      <c r="F134" s="68"/>
      <c r="G134" s="70">
        <v>30</v>
      </c>
      <c r="H134" s="70">
        <v>25</v>
      </c>
      <c r="I134" s="71">
        <f t="shared" si="6"/>
        <v>55</v>
      </c>
      <c r="J134" s="72">
        <v>9859892742</v>
      </c>
      <c r="K134" s="73" t="s">
        <v>398</v>
      </c>
      <c r="L134" s="74" t="s">
        <v>399</v>
      </c>
      <c r="M134" s="73">
        <v>9401278859</v>
      </c>
      <c r="N134" s="76" t="s">
        <v>684</v>
      </c>
      <c r="O134" s="103">
        <v>9678773120</v>
      </c>
      <c r="P134" s="80">
        <v>43672</v>
      </c>
      <c r="Q134" s="68" t="s">
        <v>80</v>
      </c>
      <c r="R134" s="68"/>
      <c r="S134" s="68"/>
      <c r="T134" s="68"/>
    </row>
    <row r="135" spans="1:20" ht="31.5">
      <c r="A135" s="4">
        <v>131</v>
      </c>
      <c r="B135" s="68" t="s">
        <v>68</v>
      </c>
      <c r="C135" s="69" t="s">
        <v>686</v>
      </c>
      <c r="D135" s="68" t="s">
        <v>29</v>
      </c>
      <c r="E135" s="70">
        <v>191</v>
      </c>
      <c r="F135" s="68"/>
      <c r="G135" s="70">
        <v>25</v>
      </c>
      <c r="H135" s="70">
        <v>21</v>
      </c>
      <c r="I135" s="71">
        <f t="shared" si="6"/>
        <v>46</v>
      </c>
      <c r="J135" s="72">
        <v>84861166101</v>
      </c>
      <c r="K135" s="73" t="s">
        <v>398</v>
      </c>
      <c r="L135" s="74" t="s">
        <v>399</v>
      </c>
      <c r="M135" s="73">
        <v>9401278859</v>
      </c>
      <c r="N135" s="76" t="s">
        <v>684</v>
      </c>
      <c r="O135" s="103">
        <v>9678773120</v>
      </c>
      <c r="P135" s="80">
        <v>43672</v>
      </c>
      <c r="Q135" s="68" t="s">
        <v>80</v>
      </c>
      <c r="R135" s="68"/>
      <c r="S135" s="68"/>
      <c r="T135" s="68"/>
    </row>
    <row r="136" spans="1:20">
      <c r="A136" s="4">
        <v>132</v>
      </c>
      <c r="B136" s="68" t="s">
        <v>69</v>
      </c>
      <c r="C136" s="83" t="s">
        <v>687</v>
      </c>
      <c r="D136" s="68" t="s">
        <v>29</v>
      </c>
      <c r="E136" s="70">
        <v>154</v>
      </c>
      <c r="F136" s="68"/>
      <c r="G136" s="70">
        <v>43</v>
      </c>
      <c r="H136" s="70">
        <v>39</v>
      </c>
      <c r="I136" s="71">
        <f t="shared" si="6"/>
        <v>82</v>
      </c>
      <c r="J136" s="84">
        <v>9577050748</v>
      </c>
      <c r="K136" s="73" t="s">
        <v>165</v>
      </c>
      <c r="L136" s="74" t="s">
        <v>166</v>
      </c>
      <c r="M136" s="73">
        <v>9854460251</v>
      </c>
      <c r="N136" s="90" t="s">
        <v>167</v>
      </c>
      <c r="O136" s="79"/>
      <c r="P136" s="80">
        <v>43672</v>
      </c>
      <c r="Q136" s="68" t="s">
        <v>80</v>
      </c>
      <c r="R136" s="68"/>
      <c r="S136" s="68"/>
      <c r="T136" s="68"/>
    </row>
    <row r="137" spans="1:20">
      <c r="A137" s="4">
        <v>133</v>
      </c>
      <c r="B137" s="68" t="s">
        <v>69</v>
      </c>
      <c r="C137" s="83" t="s">
        <v>688</v>
      </c>
      <c r="D137" s="68" t="s">
        <v>29</v>
      </c>
      <c r="E137" s="70">
        <v>156</v>
      </c>
      <c r="F137" s="68"/>
      <c r="G137" s="70">
        <v>28</v>
      </c>
      <c r="H137" s="70">
        <v>53</v>
      </c>
      <c r="I137" s="71">
        <f t="shared" si="6"/>
        <v>81</v>
      </c>
      <c r="J137" s="84">
        <v>9613686946</v>
      </c>
      <c r="K137" s="73" t="s">
        <v>165</v>
      </c>
      <c r="L137" s="74" t="s">
        <v>166</v>
      </c>
      <c r="M137" s="73">
        <v>9854460251</v>
      </c>
      <c r="N137" s="90" t="s">
        <v>167</v>
      </c>
      <c r="O137" s="79"/>
      <c r="P137" s="80">
        <v>43672</v>
      </c>
      <c r="Q137" s="68" t="s">
        <v>80</v>
      </c>
      <c r="R137" s="68"/>
      <c r="S137" s="68"/>
      <c r="T137" s="68"/>
    </row>
    <row r="138" spans="1:20">
      <c r="A138" s="4">
        <v>134</v>
      </c>
      <c r="B138" s="68" t="s">
        <v>69</v>
      </c>
      <c r="C138" s="83" t="s">
        <v>689</v>
      </c>
      <c r="D138" s="68" t="s">
        <v>29</v>
      </c>
      <c r="E138" s="70">
        <v>157</v>
      </c>
      <c r="F138" s="68"/>
      <c r="G138" s="70">
        <v>23</v>
      </c>
      <c r="H138" s="70">
        <v>33</v>
      </c>
      <c r="I138" s="71">
        <f t="shared" si="6"/>
        <v>56</v>
      </c>
      <c r="J138" s="84">
        <v>9508875755</v>
      </c>
      <c r="K138" s="73" t="s">
        <v>165</v>
      </c>
      <c r="L138" s="74" t="s">
        <v>166</v>
      </c>
      <c r="M138" s="73">
        <v>9854460251</v>
      </c>
      <c r="N138" s="90" t="s">
        <v>167</v>
      </c>
      <c r="O138" s="79"/>
      <c r="P138" s="80">
        <v>43672</v>
      </c>
      <c r="Q138" s="68" t="s">
        <v>80</v>
      </c>
      <c r="R138" s="68"/>
      <c r="S138" s="68"/>
      <c r="T138" s="68"/>
    </row>
    <row r="139" spans="1:20">
      <c r="A139" s="4">
        <v>135</v>
      </c>
      <c r="B139" s="68" t="s">
        <v>68</v>
      </c>
      <c r="C139" s="69" t="s">
        <v>690</v>
      </c>
      <c r="D139" s="68" t="s">
        <v>29</v>
      </c>
      <c r="E139" s="70">
        <v>352</v>
      </c>
      <c r="F139" s="68"/>
      <c r="G139" s="70">
        <v>35</v>
      </c>
      <c r="H139" s="70">
        <v>25</v>
      </c>
      <c r="I139" s="71">
        <f t="shared" si="6"/>
        <v>60</v>
      </c>
      <c r="J139" s="72">
        <v>9707275755</v>
      </c>
      <c r="K139" s="66" t="s">
        <v>208</v>
      </c>
      <c r="L139" s="66" t="s">
        <v>209</v>
      </c>
      <c r="M139" s="66">
        <v>9859812170</v>
      </c>
      <c r="N139" s="76" t="s">
        <v>582</v>
      </c>
      <c r="O139" s="79">
        <v>9954395049</v>
      </c>
      <c r="P139" s="80">
        <v>43673</v>
      </c>
      <c r="Q139" s="68" t="s">
        <v>76</v>
      </c>
      <c r="R139" s="68"/>
      <c r="S139" s="68"/>
      <c r="T139" s="68"/>
    </row>
    <row r="140" spans="1:20">
      <c r="A140" s="4">
        <v>136</v>
      </c>
      <c r="B140" s="68" t="s">
        <v>68</v>
      </c>
      <c r="C140" s="69" t="s">
        <v>691</v>
      </c>
      <c r="D140" s="68" t="s">
        <v>29</v>
      </c>
      <c r="E140" s="70">
        <v>353</v>
      </c>
      <c r="F140" s="68"/>
      <c r="G140" s="70">
        <v>35</v>
      </c>
      <c r="H140" s="70">
        <v>41</v>
      </c>
      <c r="I140" s="71">
        <f t="shared" si="6"/>
        <v>76</v>
      </c>
      <c r="J140" s="72">
        <v>9707412903</v>
      </c>
      <c r="K140" s="66" t="s">
        <v>208</v>
      </c>
      <c r="L140" s="66" t="s">
        <v>209</v>
      </c>
      <c r="M140" s="66">
        <v>9859812170</v>
      </c>
      <c r="N140" s="76" t="s">
        <v>582</v>
      </c>
      <c r="O140" s="79">
        <v>9954395049</v>
      </c>
      <c r="P140" s="80">
        <v>43673</v>
      </c>
      <c r="Q140" s="68" t="s">
        <v>76</v>
      </c>
      <c r="R140" s="68"/>
      <c r="S140" s="68"/>
      <c r="T140" s="68"/>
    </row>
    <row r="141" spans="1:20">
      <c r="A141" s="4">
        <v>137</v>
      </c>
      <c r="B141" s="68" t="s">
        <v>68</v>
      </c>
      <c r="C141" s="69" t="s">
        <v>692</v>
      </c>
      <c r="D141" s="68" t="s">
        <v>29</v>
      </c>
      <c r="E141" s="70">
        <v>351</v>
      </c>
      <c r="F141" s="68"/>
      <c r="G141" s="70">
        <v>30</v>
      </c>
      <c r="H141" s="70">
        <v>37</v>
      </c>
      <c r="I141" s="71">
        <f t="shared" si="6"/>
        <v>67</v>
      </c>
      <c r="J141" s="72">
        <v>9508174137</v>
      </c>
      <c r="K141" s="66" t="s">
        <v>208</v>
      </c>
      <c r="L141" s="66" t="s">
        <v>209</v>
      </c>
      <c r="M141" s="66">
        <v>9859812170</v>
      </c>
      <c r="N141" s="76" t="s">
        <v>582</v>
      </c>
      <c r="O141" s="79">
        <v>9954395049</v>
      </c>
      <c r="P141" s="80">
        <v>43673</v>
      </c>
      <c r="Q141" s="68" t="s">
        <v>76</v>
      </c>
      <c r="R141" s="68"/>
      <c r="S141" s="68"/>
      <c r="T141" s="68"/>
    </row>
    <row r="142" spans="1:20">
      <c r="A142" s="4">
        <v>138</v>
      </c>
      <c r="B142" s="68" t="s">
        <v>69</v>
      </c>
      <c r="C142" s="83" t="s">
        <v>693</v>
      </c>
      <c r="D142" s="68" t="s">
        <v>29</v>
      </c>
      <c r="E142" s="70">
        <v>131</v>
      </c>
      <c r="F142" s="68"/>
      <c r="G142" s="70">
        <v>46</v>
      </c>
      <c r="H142" s="70">
        <v>39</v>
      </c>
      <c r="I142" s="71">
        <f t="shared" si="6"/>
        <v>85</v>
      </c>
      <c r="J142" s="84">
        <v>9854281427</v>
      </c>
      <c r="K142" s="66" t="s">
        <v>145</v>
      </c>
      <c r="L142" s="66" t="s">
        <v>146</v>
      </c>
      <c r="M142" s="66">
        <v>7896511441</v>
      </c>
      <c r="N142" s="90" t="s">
        <v>694</v>
      </c>
      <c r="O142" s="79">
        <v>9678323560</v>
      </c>
      <c r="P142" s="80">
        <v>43673</v>
      </c>
      <c r="Q142" s="68" t="s">
        <v>76</v>
      </c>
      <c r="R142" s="68"/>
      <c r="S142" s="68"/>
      <c r="T142" s="68"/>
    </row>
    <row r="143" spans="1:20">
      <c r="A143" s="4">
        <v>139</v>
      </c>
      <c r="B143" s="68" t="s">
        <v>69</v>
      </c>
      <c r="C143" s="83" t="s">
        <v>695</v>
      </c>
      <c r="D143" s="68" t="s">
        <v>29</v>
      </c>
      <c r="E143" s="70">
        <v>133</v>
      </c>
      <c r="F143" s="68"/>
      <c r="G143" s="70">
        <v>34</v>
      </c>
      <c r="H143" s="70">
        <v>26</v>
      </c>
      <c r="I143" s="71">
        <f t="shared" si="6"/>
        <v>60</v>
      </c>
      <c r="J143" s="84">
        <v>8721868705</v>
      </c>
      <c r="K143" s="66" t="s">
        <v>145</v>
      </c>
      <c r="L143" s="66" t="s">
        <v>146</v>
      </c>
      <c r="M143" s="66">
        <v>7896511441</v>
      </c>
      <c r="N143" s="90" t="s">
        <v>694</v>
      </c>
      <c r="O143" s="79">
        <v>9678323560</v>
      </c>
      <c r="P143" s="80">
        <v>43673</v>
      </c>
      <c r="Q143" s="68" t="s">
        <v>76</v>
      </c>
      <c r="R143" s="68"/>
      <c r="S143" s="68"/>
      <c r="T143" s="68"/>
    </row>
    <row r="144" spans="1:20">
      <c r="A144" s="4">
        <v>140</v>
      </c>
      <c r="B144" s="68" t="s">
        <v>69</v>
      </c>
      <c r="C144" s="83" t="s">
        <v>696</v>
      </c>
      <c r="D144" s="68" t="s">
        <v>29</v>
      </c>
      <c r="E144" s="70">
        <v>38</v>
      </c>
      <c r="F144" s="68"/>
      <c r="G144" s="70">
        <v>36</v>
      </c>
      <c r="H144" s="70">
        <v>34</v>
      </c>
      <c r="I144" s="71">
        <f t="shared" si="6"/>
        <v>70</v>
      </c>
      <c r="J144" s="84">
        <v>9854534303</v>
      </c>
      <c r="K144" s="66" t="s">
        <v>145</v>
      </c>
      <c r="L144" s="66" t="s">
        <v>146</v>
      </c>
      <c r="M144" s="66">
        <v>7896511441</v>
      </c>
      <c r="N144" s="90" t="s">
        <v>694</v>
      </c>
      <c r="O144" s="79">
        <v>9678323560</v>
      </c>
      <c r="P144" s="80">
        <v>43673</v>
      </c>
      <c r="Q144" s="68" t="s">
        <v>76</v>
      </c>
      <c r="R144" s="68"/>
      <c r="S144" s="68"/>
      <c r="T144" s="68"/>
    </row>
    <row r="145" spans="1:20">
      <c r="A145" s="4">
        <v>141</v>
      </c>
      <c r="B145" s="68"/>
      <c r="C145" s="68" t="s">
        <v>99</v>
      </c>
      <c r="D145" s="68"/>
      <c r="E145" s="70"/>
      <c r="F145" s="68"/>
      <c r="G145" s="70"/>
      <c r="H145" s="70"/>
      <c r="I145" s="71"/>
      <c r="J145" s="72"/>
      <c r="K145" s="73"/>
      <c r="L145" s="74"/>
      <c r="M145" s="73"/>
      <c r="N145" s="77"/>
      <c r="O145" s="89"/>
      <c r="P145" s="80">
        <v>43674</v>
      </c>
      <c r="Q145" s="68" t="s">
        <v>99</v>
      </c>
      <c r="R145" s="68"/>
      <c r="S145" s="68"/>
      <c r="T145" s="68"/>
    </row>
    <row r="146" spans="1:20">
      <c r="A146" s="4">
        <v>142</v>
      </c>
      <c r="B146" s="68" t="s">
        <v>68</v>
      </c>
      <c r="C146" s="118" t="s">
        <v>697</v>
      </c>
      <c r="D146" s="68" t="s">
        <v>29</v>
      </c>
      <c r="E146" s="70">
        <v>176</v>
      </c>
      <c r="F146" s="68"/>
      <c r="G146" s="70">
        <v>36</v>
      </c>
      <c r="H146" s="70">
        <v>37</v>
      </c>
      <c r="I146" s="71">
        <f t="shared" ref="I146:I159" si="7">+G146+H146</f>
        <v>73</v>
      </c>
      <c r="J146" s="72">
        <v>8876630110</v>
      </c>
      <c r="K146" s="73" t="s">
        <v>228</v>
      </c>
      <c r="L146" s="74" t="s">
        <v>229</v>
      </c>
      <c r="M146" s="73">
        <v>9401450902</v>
      </c>
      <c r="N146" s="77" t="s">
        <v>283</v>
      </c>
      <c r="O146" s="89">
        <v>9508349318</v>
      </c>
      <c r="P146" s="80">
        <v>43675</v>
      </c>
      <c r="Q146" s="68" t="s">
        <v>77</v>
      </c>
      <c r="R146" s="68"/>
      <c r="S146" s="68"/>
      <c r="T146" s="68"/>
    </row>
    <row r="147" spans="1:20">
      <c r="A147" s="4">
        <v>143</v>
      </c>
      <c r="B147" s="68" t="s">
        <v>68</v>
      </c>
      <c r="C147" s="69" t="s">
        <v>697</v>
      </c>
      <c r="D147" s="68" t="s">
        <v>29</v>
      </c>
      <c r="E147" s="70">
        <v>179</v>
      </c>
      <c r="F147" s="68"/>
      <c r="G147" s="70">
        <v>51</v>
      </c>
      <c r="H147" s="70">
        <v>71</v>
      </c>
      <c r="I147" s="71">
        <f t="shared" si="7"/>
        <v>122</v>
      </c>
      <c r="J147" s="72">
        <v>9859592391</v>
      </c>
      <c r="K147" s="73" t="s">
        <v>228</v>
      </c>
      <c r="L147" s="74" t="s">
        <v>229</v>
      </c>
      <c r="M147" s="73">
        <v>9401450902</v>
      </c>
      <c r="N147" s="77" t="s">
        <v>283</v>
      </c>
      <c r="O147" s="89">
        <v>9508349318</v>
      </c>
      <c r="P147" s="80">
        <v>43675</v>
      </c>
      <c r="Q147" s="68" t="s">
        <v>77</v>
      </c>
      <c r="R147" s="18"/>
      <c r="S147" s="18"/>
      <c r="T147" s="18"/>
    </row>
    <row r="148" spans="1:20" ht="19.5">
      <c r="A148" s="4">
        <v>144</v>
      </c>
      <c r="B148" s="68" t="s">
        <v>69</v>
      </c>
      <c r="C148" s="83" t="s">
        <v>698</v>
      </c>
      <c r="D148" s="68" t="s">
        <v>29</v>
      </c>
      <c r="E148" s="70">
        <v>41</v>
      </c>
      <c r="F148" s="68"/>
      <c r="G148" s="70">
        <v>13</v>
      </c>
      <c r="H148" s="70">
        <v>8</v>
      </c>
      <c r="I148" s="71">
        <f t="shared" si="7"/>
        <v>21</v>
      </c>
      <c r="J148" s="84">
        <v>9577365195</v>
      </c>
      <c r="K148" s="85" t="s">
        <v>106</v>
      </c>
      <c r="L148" s="66" t="s">
        <v>107</v>
      </c>
      <c r="M148" s="66">
        <v>7896478724</v>
      </c>
      <c r="N148" s="86" t="s">
        <v>108</v>
      </c>
      <c r="O148" s="87">
        <v>9707464773</v>
      </c>
      <c r="P148" s="80">
        <v>43675</v>
      </c>
      <c r="Q148" s="68" t="s">
        <v>77</v>
      </c>
      <c r="R148" s="18"/>
      <c r="S148" s="18"/>
      <c r="T148" s="18"/>
    </row>
    <row r="149" spans="1:20" ht="19.5">
      <c r="A149" s="4">
        <v>145</v>
      </c>
      <c r="B149" s="68" t="s">
        <v>69</v>
      </c>
      <c r="C149" s="83" t="s">
        <v>699</v>
      </c>
      <c r="D149" s="68" t="s">
        <v>29</v>
      </c>
      <c r="E149" s="70">
        <v>42</v>
      </c>
      <c r="F149" s="68"/>
      <c r="G149" s="70">
        <v>35</v>
      </c>
      <c r="H149" s="70">
        <v>49</v>
      </c>
      <c r="I149" s="71">
        <f t="shared" si="7"/>
        <v>84</v>
      </c>
      <c r="J149" s="84">
        <v>7896902611</v>
      </c>
      <c r="K149" s="85" t="s">
        <v>106</v>
      </c>
      <c r="L149" s="66" t="s">
        <v>107</v>
      </c>
      <c r="M149" s="66">
        <v>7896478724</v>
      </c>
      <c r="N149" s="86" t="s">
        <v>108</v>
      </c>
      <c r="O149" s="87">
        <v>9707464773</v>
      </c>
      <c r="P149" s="80">
        <v>43675</v>
      </c>
      <c r="Q149" s="68" t="s">
        <v>77</v>
      </c>
      <c r="R149" s="18"/>
      <c r="S149" s="18"/>
      <c r="T149" s="18"/>
    </row>
    <row r="150" spans="1:20" ht="19.5">
      <c r="A150" s="4">
        <v>146</v>
      </c>
      <c r="B150" s="68" t="s">
        <v>69</v>
      </c>
      <c r="C150" s="83" t="s">
        <v>700</v>
      </c>
      <c r="D150" s="68" t="s">
        <v>29</v>
      </c>
      <c r="E150" s="70">
        <v>43</v>
      </c>
      <c r="F150" s="68"/>
      <c r="G150" s="70">
        <v>27</v>
      </c>
      <c r="H150" s="70">
        <v>24</v>
      </c>
      <c r="I150" s="71">
        <f t="shared" si="7"/>
        <v>51</v>
      </c>
      <c r="J150" s="84">
        <v>8876844538</v>
      </c>
      <c r="K150" s="85" t="s">
        <v>106</v>
      </c>
      <c r="L150" s="66" t="s">
        <v>107</v>
      </c>
      <c r="M150" s="66">
        <v>7896478724</v>
      </c>
      <c r="N150" s="86" t="s">
        <v>108</v>
      </c>
      <c r="O150" s="87">
        <v>9707464773</v>
      </c>
      <c r="P150" s="80">
        <v>43675</v>
      </c>
      <c r="Q150" s="68" t="s">
        <v>77</v>
      </c>
      <c r="R150" s="18"/>
      <c r="S150" s="18"/>
      <c r="T150" s="18"/>
    </row>
    <row r="151" spans="1:20">
      <c r="A151" s="4">
        <v>147</v>
      </c>
      <c r="B151" s="68" t="s">
        <v>68</v>
      </c>
      <c r="C151" s="69" t="s">
        <v>916</v>
      </c>
      <c r="D151" s="68" t="s">
        <v>29</v>
      </c>
      <c r="E151" s="70">
        <v>5</v>
      </c>
      <c r="F151" s="68"/>
      <c r="G151" s="70">
        <v>35</v>
      </c>
      <c r="H151" s="70">
        <v>33</v>
      </c>
      <c r="I151" s="71">
        <f t="shared" si="7"/>
        <v>68</v>
      </c>
      <c r="J151" s="72">
        <v>9577712733</v>
      </c>
      <c r="K151" s="73" t="s">
        <v>300</v>
      </c>
      <c r="L151" s="74" t="s">
        <v>301</v>
      </c>
      <c r="M151" s="73">
        <v>9854533081</v>
      </c>
      <c r="N151" s="75" t="s">
        <v>917</v>
      </c>
      <c r="O151" s="76"/>
      <c r="P151" s="80">
        <v>43676</v>
      </c>
      <c r="Q151" s="68" t="s">
        <v>78</v>
      </c>
      <c r="R151" s="18"/>
      <c r="S151" s="18"/>
      <c r="T151" s="18"/>
    </row>
    <row r="152" spans="1:20">
      <c r="A152" s="4">
        <v>148</v>
      </c>
      <c r="B152" s="68" t="s">
        <v>68</v>
      </c>
      <c r="C152" s="69" t="s">
        <v>922</v>
      </c>
      <c r="D152" s="68" t="s">
        <v>29</v>
      </c>
      <c r="E152" s="70">
        <v>6</v>
      </c>
      <c r="F152" s="68"/>
      <c r="G152" s="70">
        <v>43</v>
      </c>
      <c r="H152" s="70">
        <v>52</v>
      </c>
      <c r="I152" s="71">
        <f t="shared" si="7"/>
        <v>95</v>
      </c>
      <c r="J152" s="72">
        <v>9577712733</v>
      </c>
      <c r="K152" s="73" t="s">
        <v>300</v>
      </c>
      <c r="L152" s="74" t="s">
        <v>301</v>
      </c>
      <c r="M152" s="73">
        <v>9854533081</v>
      </c>
      <c r="N152" s="75" t="s">
        <v>917</v>
      </c>
      <c r="O152" s="76"/>
      <c r="P152" s="80">
        <v>43676</v>
      </c>
      <c r="Q152" s="68" t="s">
        <v>78</v>
      </c>
      <c r="R152" s="18"/>
      <c r="S152" s="18"/>
      <c r="T152" s="18"/>
    </row>
    <row r="153" spans="1:20" ht="31.5">
      <c r="A153" s="4">
        <v>149</v>
      </c>
      <c r="B153" s="68" t="s">
        <v>69</v>
      </c>
      <c r="C153" s="69" t="s">
        <v>918</v>
      </c>
      <c r="D153" s="68" t="s">
        <v>29</v>
      </c>
      <c r="E153" s="70">
        <v>99</v>
      </c>
      <c r="F153" s="68"/>
      <c r="G153" s="70">
        <v>47</v>
      </c>
      <c r="H153" s="70">
        <v>42</v>
      </c>
      <c r="I153" s="71">
        <f t="shared" si="7"/>
        <v>89</v>
      </c>
      <c r="J153" s="72" t="s">
        <v>338</v>
      </c>
      <c r="K153" s="66" t="s">
        <v>919</v>
      </c>
      <c r="L153" s="66" t="s">
        <v>920</v>
      </c>
      <c r="M153" s="66">
        <v>9435650321</v>
      </c>
      <c r="N153" s="77" t="s">
        <v>921</v>
      </c>
      <c r="O153" s="68"/>
      <c r="P153" s="80">
        <v>43676</v>
      </c>
      <c r="Q153" s="68" t="s">
        <v>78</v>
      </c>
      <c r="R153" s="18"/>
      <c r="S153" s="18"/>
      <c r="T153" s="18"/>
    </row>
    <row r="154" spans="1:20" ht="31.5">
      <c r="A154" s="4">
        <v>150</v>
      </c>
      <c r="B154" s="68" t="s">
        <v>69</v>
      </c>
      <c r="C154" s="69" t="s">
        <v>918</v>
      </c>
      <c r="D154" s="68" t="s">
        <v>29</v>
      </c>
      <c r="E154" s="70">
        <v>99</v>
      </c>
      <c r="F154" s="68"/>
      <c r="G154" s="70">
        <v>43</v>
      </c>
      <c r="H154" s="70">
        <v>54</v>
      </c>
      <c r="I154" s="71">
        <f t="shared" si="7"/>
        <v>97</v>
      </c>
      <c r="J154" s="72" t="s">
        <v>338</v>
      </c>
      <c r="K154" s="66" t="s">
        <v>919</v>
      </c>
      <c r="L154" s="66" t="s">
        <v>920</v>
      </c>
      <c r="M154" s="66">
        <v>9435650321</v>
      </c>
      <c r="N154" s="77" t="s">
        <v>921</v>
      </c>
      <c r="O154" s="68"/>
      <c r="P154" s="80">
        <v>43676</v>
      </c>
      <c r="Q154" s="68" t="s">
        <v>78</v>
      </c>
      <c r="R154" s="18"/>
      <c r="S154" s="18"/>
      <c r="T154" s="18"/>
    </row>
    <row r="155" spans="1:20">
      <c r="A155" s="4">
        <v>151</v>
      </c>
      <c r="B155" s="68" t="s">
        <v>68</v>
      </c>
      <c r="C155" s="69" t="s">
        <v>565</v>
      </c>
      <c r="D155" s="68" t="s">
        <v>29</v>
      </c>
      <c r="E155" s="70">
        <v>172</v>
      </c>
      <c r="F155" s="68"/>
      <c r="G155" s="70">
        <v>95</v>
      </c>
      <c r="H155" s="70">
        <v>78</v>
      </c>
      <c r="I155" s="71">
        <f>+G155+H155</f>
        <v>173</v>
      </c>
      <c r="J155" s="72">
        <v>9613107524</v>
      </c>
      <c r="K155" s="76" t="s">
        <v>566</v>
      </c>
      <c r="L155" s="66" t="s">
        <v>567</v>
      </c>
      <c r="M155" s="66">
        <v>9613247411</v>
      </c>
      <c r="N155" s="76" t="s">
        <v>568</v>
      </c>
      <c r="O155" s="68"/>
      <c r="P155" s="80">
        <v>43677</v>
      </c>
      <c r="Q155" s="68" t="s">
        <v>79</v>
      </c>
      <c r="R155" s="18"/>
      <c r="S155" s="18"/>
      <c r="T155" s="18"/>
    </row>
    <row r="156" spans="1:20">
      <c r="A156" s="4">
        <v>152</v>
      </c>
      <c r="B156" s="68" t="s">
        <v>69</v>
      </c>
      <c r="C156" s="83" t="s">
        <v>569</v>
      </c>
      <c r="D156" s="68" t="s">
        <v>29</v>
      </c>
      <c r="E156" s="70">
        <v>57</v>
      </c>
      <c r="F156" s="68"/>
      <c r="G156" s="70">
        <v>44</v>
      </c>
      <c r="H156" s="70">
        <v>47</v>
      </c>
      <c r="I156" s="71">
        <f>+G156+H156</f>
        <v>91</v>
      </c>
      <c r="J156" s="84">
        <v>8402042367</v>
      </c>
      <c r="K156" s="66" t="s">
        <v>333</v>
      </c>
      <c r="L156" s="96" t="s">
        <v>334</v>
      </c>
      <c r="M156" s="101">
        <v>8876257305</v>
      </c>
      <c r="N156" s="77" t="s">
        <v>570</v>
      </c>
      <c r="O156" s="89">
        <v>8402941688</v>
      </c>
      <c r="P156" s="80">
        <v>43677</v>
      </c>
      <c r="Q156" s="68" t="s">
        <v>79</v>
      </c>
      <c r="R156" s="18"/>
      <c r="S156" s="18"/>
      <c r="T156" s="18"/>
    </row>
    <row r="157" spans="1:20">
      <c r="A157" s="4">
        <v>153</v>
      </c>
      <c r="B157" s="68" t="s">
        <v>69</v>
      </c>
      <c r="C157" s="83" t="s">
        <v>571</v>
      </c>
      <c r="D157" s="68" t="s">
        <v>29</v>
      </c>
      <c r="E157" s="70">
        <v>58</v>
      </c>
      <c r="F157" s="68"/>
      <c r="G157" s="70">
        <v>26</v>
      </c>
      <c r="H157" s="70">
        <v>23</v>
      </c>
      <c r="I157" s="71">
        <f>+G157+H157</f>
        <v>49</v>
      </c>
      <c r="J157" s="84">
        <v>8752936779</v>
      </c>
      <c r="K157" s="66" t="s">
        <v>333</v>
      </c>
      <c r="L157" s="96" t="s">
        <v>334</v>
      </c>
      <c r="M157" s="101">
        <v>8876257305</v>
      </c>
      <c r="N157" s="77" t="s">
        <v>570</v>
      </c>
      <c r="O157" s="89">
        <v>8402941688</v>
      </c>
      <c r="P157" s="80">
        <v>43677</v>
      </c>
      <c r="Q157" s="68" t="s">
        <v>79</v>
      </c>
      <c r="R157" s="18"/>
      <c r="S157" s="18"/>
      <c r="T157" s="18"/>
    </row>
    <row r="158" spans="1:20">
      <c r="A158" s="4">
        <v>154</v>
      </c>
      <c r="B158" s="71"/>
      <c r="C158" s="68"/>
      <c r="D158" s="68"/>
      <c r="E158" s="70"/>
      <c r="F158" s="68"/>
      <c r="G158" s="70"/>
      <c r="H158" s="70"/>
      <c r="I158" s="71">
        <f t="shared" si="7"/>
        <v>0</v>
      </c>
      <c r="J158" s="68"/>
      <c r="K158" s="68"/>
      <c r="L158" s="68"/>
      <c r="M158" s="68"/>
      <c r="N158" s="68"/>
      <c r="O158" s="68"/>
      <c r="P158" s="80">
        <v>43678</v>
      </c>
      <c r="Q158" s="68" t="s">
        <v>82</v>
      </c>
      <c r="R158" s="18"/>
      <c r="S158" s="18"/>
      <c r="T158" s="18"/>
    </row>
    <row r="159" spans="1:20">
      <c r="A159" s="4">
        <v>155</v>
      </c>
      <c r="B159" s="71"/>
      <c r="C159" s="68"/>
      <c r="D159" s="68"/>
      <c r="E159" s="70"/>
      <c r="F159" s="68"/>
      <c r="G159" s="70"/>
      <c r="H159" s="70"/>
      <c r="I159" s="71">
        <f t="shared" si="7"/>
        <v>0</v>
      </c>
      <c r="J159" s="68"/>
      <c r="K159" s="68"/>
      <c r="L159" s="68"/>
      <c r="M159" s="68"/>
      <c r="N159" s="68"/>
      <c r="O159" s="68"/>
      <c r="P159" s="80"/>
      <c r="Q159" s="68"/>
      <c r="R159" s="18"/>
      <c r="S159" s="18"/>
      <c r="T159" s="18"/>
    </row>
    <row r="160" spans="1:20">
      <c r="A160" s="4">
        <v>156</v>
      </c>
      <c r="B160" s="17"/>
      <c r="C160" s="18"/>
      <c r="D160" s="18"/>
      <c r="E160" s="19"/>
      <c r="F160" s="18"/>
      <c r="G160" s="19"/>
      <c r="H160" s="19"/>
      <c r="I160" s="17">
        <f t="shared" ref="I160:I164" si="8">+G160+H160</f>
        <v>0</v>
      </c>
      <c r="J160" s="18"/>
      <c r="K160" s="18"/>
      <c r="L160" s="18"/>
      <c r="M160" s="18"/>
      <c r="N160" s="18"/>
      <c r="O160" s="18"/>
      <c r="P160" s="23"/>
      <c r="Q160" s="18"/>
      <c r="R160" s="18"/>
      <c r="S160" s="18"/>
      <c r="T160" s="18"/>
    </row>
    <row r="161" spans="1:20">
      <c r="A161" s="4">
        <v>157</v>
      </c>
      <c r="B161" s="17"/>
      <c r="C161" s="18"/>
      <c r="D161" s="18"/>
      <c r="E161" s="19"/>
      <c r="F161" s="18"/>
      <c r="G161" s="19"/>
      <c r="H161" s="19"/>
      <c r="I161" s="17">
        <f t="shared" si="8"/>
        <v>0</v>
      </c>
      <c r="J161" s="18"/>
      <c r="K161" s="18"/>
      <c r="L161" s="18"/>
      <c r="M161" s="18"/>
      <c r="N161" s="18"/>
      <c r="O161" s="18"/>
      <c r="P161" s="23"/>
      <c r="Q161" s="18"/>
      <c r="R161" s="18"/>
      <c r="S161" s="18"/>
      <c r="T161" s="18"/>
    </row>
    <row r="162" spans="1:20">
      <c r="A162" s="4">
        <v>158</v>
      </c>
      <c r="B162" s="17"/>
      <c r="C162" s="18"/>
      <c r="D162" s="18"/>
      <c r="E162" s="19"/>
      <c r="F162" s="18"/>
      <c r="G162" s="19"/>
      <c r="H162" s="19"/>
      <c r="I162" s="17">
        <f t="shared" si="8"/>
        <v>0</v>
      </c>
      <c r="J162" s="18"/>
      <c r="K162" s="18"/>
      <c r="L162" s="18"/>
      <c r="M162" s="18"/>
      <c r="N162" s="18"/>
      <c r="O162" s="18"/>
      <c r="P162" s="23"/>
      <c r="Q162" s="18"/>
      <c r="R162" s="18"/>
      <c r="S162" s="18"/>
      <c r="T162" s="18"/>
    </row>
    <row r="163" spans="1:20">
      <c r="A163" s="4">
        <v>159</v>
      </c>
      <c r="B163" s="17"/>
      <c r="C163" s="18"/>
      <c r="D163" s="18"/>
      <c r="E163" s="19"/>
      <c r="F163" s="18"/>
      <c r="G163" s="19"/>
      <c r="H163" s="19"/>
      <c r="I163" s="17">
        <f t="shared" si="8"/>
        <v>0</v>
      </c>
      <c r="J163" s="18"/>
      <c r="K163" s="18"/>
      <c r="L163" s="18"/>
      <c r="M163" s="18"/>
      <c r="N163" s="18"/>
      <c r="O163" s="18"/>
      <c r="P163" s="23"/>
      <c r="Q163" s="18"/>
      <c r="R163" s="18"/>
      <c r="S163" s="18"/>
      <c r="T163" s="18"/>
    </row>
    <row r="164" spans="1:20">
      <c r="A164" s="4">
        <v>160</v>
      </c>
      <c r="B164" s="17"/>
      <c r="C164" s="18"/>
      <c r="D164" s="18"/>
      <c r="E164" s="19"/>
      <c r="F164" s="18"/>
      <c r="G164" s="19"/>
      <c r="H164" s="19"/>
      <c r="I164" s="17">
        <f t="shared" si="8"/>
        <v>0</v>
      </c>
      <c r="J164" s="18"/>
      <c r="K164" s="18"/>
      <c r="L164" s="18"/>
      <c r="M164" s="18"/>
      <c r="N164" s="18"/>
      <c r="O164" s="18"/>
      <c r="P164" s="23"/>
      <c r="Q164" s="18"/>
      <c r="R164" s="18"/>
      <c r="S164" s="18"/>
      <c r="T164" s="18"/>
    </row>
    <row r="165" spans="1:20">
      <c r="A165" s="20" t="s">
        <v>11</v>
      </c>
      <c r="B165" s="37"/>
      <c r="C165" s="20">
        <f>COUNTIFS(C5:C164,"*")</f>
        <v>153</v>
      </c>
      <c r="D165" s="20"/>
      <c r="E165" s="13"/>
      <c r="F165" s="20"/>
      <c r="G165" s="20">
        <f>SUM(G5:G164)</f>
        <v>5605</v>
      </c>
      <c r="H165" s="20">
        <f>SUM(H5:H164)</f>
        <v>5770</v>
      </c>
      <c r="I165" s="20">
        <f>SUM(I5:I164)</f>
        <v>11299</v>
      </c>
      <c r="J165" s="20"/>
      <c r="K165" s="20"/>
      <c r="L165" s="20"/>
      <c r="M165" s="20"/>
      <c r="N165" s="20"/>
      <c r="O165" s="20"/>
      <c r="P165" s="14"/>
      <c r="Q165" s="20"/>
      <c r="R165" s="20"/>
      <c r="S165" s="20"/>
      <c r="T165" s="12"/>
    </row>
    <row r="166" spans="1:20">
      <c r="A166" s="42" t="s">
        <v>68</v>
      </c>
      <c r="B166" s="10">
        <f>COUNTIF(B$5:B$164,"Team 1")</f>
        <v>76</v>
      </c>
      <c r="C166" s="42" t="s">
        <v>29</v>
      </c>
      <c r="D166" s="10">
        <f>COUNTIF(D5:D164,"Anganwadi")</f>
        <v>148</v>
      </c>
    </row>
    <row r="167" spans="1:20">
      <c r="A167" s="42" t="s">
        <v>69</v>
      </c>
      <c r="B167" s="10">
        <f>COUNTIF(B$6:B$164,"Team 2")</f>
        <v>70</v>
      </c>
      <c r="C167" s="42" t="s">
        <v>27</v>
      </c>
      <c r="D167" s="10">
        <f>COUNTIF(D5:D164,"School")</f>
        <v>0</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4294967295" verticalDpi="4294967295"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F9" sqref="F9"/>
    </sheetView>
  </sheetViews>
  <sheetFormatPr defaultColWidth="9.140625"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66</v>
      </c>
      <c r="B1" s="200"/>
      <c r="C1" s="200"/>
      <c r="D1" s="201"/>
      <c r="E1" s="201"/>
      <c r="F1" s="201"/>
      <c r="G1" s="201"/>
      <c r="H1" s="201"/>
      <c r="I1" s="201"/>
      <c r="J1" s="201"/>
      <c r="K1" s="201"/>
      <c r="L1" s="201"/>
      <c r="M1" s="201"/>
      <c r="N1" s="201"/>
      <c r="O1" s="201"/>
      <c r="P1" s="201"/>
      <c r="Q1" s="201"/>
      <c r="R1" s="201"/>
      <c r="S1" s="201"/>
    </row>
    <row r="2" spans="1:20">
      <c r="A2" s="204" t="s">
        <v>63</v>
      </c>
      <c r="B2" s="205"/>
      <c r="C2" s="205"/>
      <c r="D2" s="47">
        <v>43695</v>
      </c>
      <c r="E2" s="21"/>
      <c r="F2" s="21"/>
      <c r="G2" s="21"/>
      <c r="H2" s="21"/>
      <c r="I2" s="21"/>
      <c r="J2" s="21"/>
      <c r="K2" s="21"/>
      <c r="L2" s="21"/>
      <c r="M2" s="21"/>
      <c r="N2" s="21"/>
      <c r="O2" s="21"/>
      <c r="P2" s="21"/>
      <c r="Q2" s="21"/>
      <c r="R2" s="21"/>
      <c r="S2" s="21"/>
    </row>
    <row r="3" spans="1:20" ht="24" customHeight="1">
      <c r="A3" s="199" t="s">
        <v>14</v>
      </c>
      <c r="B3" s="202" t="s">
        <v>67</v>
      </c>
      <c r="C3" s="198" t="s">
        <v>7</v>
      </c>
      <c r="D3" s="198" t="s">
        <v>59</v>
      </c>
      <c r="E3" s="198" t="s">
        <v>16</v>
      </c>
      <c r="F3" s="206" t="s">
        <v>17</v>
      </c>
      <c r="G3" s="198" t="s">
        <v>8</v>
      </c>
      <c r="H3" s="198"/>
      <c r="I3" s="198"/>
      <c r="J3" s="198" t="s">
        <v>35</v>
      </c>
      <c r="K3" s="202" t="s">
        <v>37</v>
      </c>
      <c r="L3" s="202" t="s">
        <v>54</v>
      </c>
      <c r="M3" s="202" t="s">
        <v>55</v>
      </c>
      <c r="N3" s="202" t="s">
        <v>38</v>
      </c>
      <c r="O3" s="202" t="s">
        <v>39</v>
      </c>
      <c r="P3" s="199" t="s">
        <v>58</v>
      </c>
      <c r="Q3" s="198" t="s">
        <v>56</v>
      </c>
      <c r="R3" s="198" t="s">
        <v>36</v>
      </c>
      <c r="S3" s="198" t="s">
        <v>57</v>
      </c>
      <c r="T3" s="198" t="s">
        <v>13</v>
      </c>
    </row>
    <row r="4" spans="1:20" ht="25.5" customHeight="1">
      <c r="A4" s="199"/>
      <c r="B4" s="207"/>
      <c r="C4" s="198"/>
      <c r="D4" s="198"/>
      <c r="E4" s="198"/>
      <c r="F4" s="206"/>
      <c r="G4" s="22" t="s">
        <v>9</v>
      </c>
      <c r="H4" s="22" t="s">
        <v>10</v>
      </c>
      <c r="I4" s="22" t="s">
        <v>11</v>
      </c>
      <c r="J4" s="198"/>
      <c r="K4" s="203"/>
      <c r="L4" s="203"/>
      <c r="M4" s="203"/>
      <c r="N4" s="203"/>
      <c r="O4" s="203"/>
      <c r="P4" s="199"/>
      <c r="Q4" s="199"/>
      <c r="R4" s="198"/>
      <c r="S4" s="198"/>
      <c r="T4" s="198"/>
    </row>
    <row r="5" spans="1:20">
      <c r="A5" s="4">
        <v>1</v>
      </c>
      <c r="B5" s="68" t="s">
        <v>68</v>
      </c>
      <c r="C5" s="112" t="s">
        <v>701</v>
      </c>
      <c r="D5" s="68" t="s">
        <v>29</v>
      </c>
      <c r="E5" s="70">
        <v>103</v>
      </c>
      <c r="F5" s="68"/>
      <c r="G5" s="70">
        <v>15</v>
      </c>
      <c r="H5" s="70">
        <v>24</v>
      </c>
      <c r="I5" s="71">
        <f>+G5+H5</f>
        <v>39</v>
      </c>
      <c r="J5" s="113">
        <v>9957822862</v>
      </c>
      <c r="K5" s="66" t="s">
        <v>145</v>
      </c>
      <c r="L5" s="66" t="s">
        <v>146</v>
      </c>
      <c r="M5" s="66">
        <v>7896511441</v>
      </c>
      <c r="N5" s="90" t="s">
        <v>702</v>
      </c>
      <c r="O5" s="76">
        <v>9678761641</v>
      </c>
      <c r="P5" s="80">
        <v>43678</v>
      </c>
      <c r="Q5" s="68" t="s">
        <v>82</v>
      </c>
      <c r="R5" s="64"/>
      <c r="S5" s="51"/>
      <c r="T5" s="57"/>
    </row>
    <row r="6" spans="1:20">
      <c r="A6" s="4">
        <v>2</v>
      </c>
      <c r="B6" s="68" t="s">
        <v>68</v>
      </c>
      <c r="C6" s="82" t="s">
        <v>703</v>
      </c>
      <c r="D6" s="68" t="s">
        <v>27</v>
      </c>
      <c r="E6" s="82">
        <v>18110212806</v>
      </c>
      <c r="F6" s="68" t="s">
        <v>75</v>
      </c>
      <c r="G6" s="70">
        <v>100</v>
      </c>
      <c r="H6" s="70">
        <v>82</v>
      </c>
      <c r="I6" s="71">
        <f>+G6+H6</f>
        <v>182</v>
      </c>
      <c r="J6" s="82">
        <v>9859389590</v>
      </c>
      <c r="K6" s="66" t="s">
        <v>145</v>
      </c>
      <c r="L6" s="66" t="s">
        <v>146</v>
      </c>
      <c r="M6" s="66">
        <v>7896511441</v>
      </c>
      <c r="N6" s="90" t="s">
        <v>702</v>
      </c>
      <c r="O6" s="76">
        <v>9678761641</v>
      </c>
      <c r="P6" s="80">
        <v>43678</v>
      </c>
      <c r="Q6" s="68" t="s">
        <v>82</v>
      </c>
      <c r="R6" s="64"/>
      <c r="S6" s="51"/>
      <c r="T6" s="57"/>
    </row>
    <row r="7" spans="1:20">
      <c r="A7" s="4">
        <v>3</v>
      </c>
      <c r="B7" s="68" t="s">
        <v>69</v>
      </c>
      <c r="C7" s="69" t="s">
        <v>704</v>
      </c>
      <c r="D7" s="68" t="s">
        <v>29</v>
      </c>
      <c r="E7" s="70">
        <v>241</v>
      </c>
      <c r="F7" s="68"/>
      <c r="G7" s="70">
        <v>20</v>
      </c>
      <c r="H7" s="70">
        <v>19</v>
      </c>
      <c r="I7" s="71">
        <f t="shared" ref="I7:I70" si="0">+G7+H7</f>
        <v>39</v>
      </c>
      <c r="J7" s="72">
        <v>8822129841</v>
      </c>
      <c r="K7" s="73" t="s">
        <v>160</v>
      </c>
      <c r="L7" s="74" t="s">
        <v>161</v>
      </c>
      <c r="M7" s="73">
        <v>9864693837</v>
      </c>
      <c r="N7" s="78" t="s">
        <v>162</v>
      </c>
      <c r="O7" s="76">
        <v>8811801831</v>
      </c>
      <c r="P7" s="80">
        <v>43678</v>
      </c>
      <c r="Q7" s="68" t="s">
        <v>82</v>
      </c>
      <c r="R7" s="64"/>
      <c r="S7" s="51"/>
      <c r="T7" s="57"/>
    </row>
    <row r="8" spans="1:20">
      <c r="A8" s="4">
        <v>4</v>
      </c>
      <c r="B8" s="68" t="s">
        <v>69</v>
      </c>
      <c r="C8" s="82" t="s">
        <v>705</v>
      </c>
      <c r="D8" s="68" t="s">
        <v>27</v>
      </c>
      <c r="E8" s="82">
        <v>18110221401</v>
      </c>
      <c r="F8" s="68" t="s">
        <v>74</v>
      </c>
      <c r="G8" s="70">
        <v>200</v>
      </c>
      <c r="H8" s="70">
        <v>134</v>
      </c>
      <c r="I8" s="71">
        <f t="shared" si="0"/>
        <v>334</v>
      </c>
      <c r="J8" s="66">
        <v>9435501465</v>
      </c>
      <c r="K8" s="73" t="s">
        <v>160</v>
      </c>
      <c r="L8" s="74" t="s">
        <v>161</v>
      </c>
      <c r="M8" s="73">
        <v>9864693837</v>
      </c>
      <c r="N8" s="78" t="s">
        <v>162</v>
      </c>
      <c r="O8" s="76">
        <v>8811801831</v>
      </c>
      <c r="P8" s="80">
        <v>43678</v>
      </c>
      <c r="Q8" s="68" t="s">
        <v>82</v>
      </c>
      <c r="R8" s="64"/>
      <c r="S8" s="51"/>
      <c r="T8" s="57"/>
    </row>
    <row r="9" spans="1:20">
      <c r="A9" s="4">
        <v>5</v>
      </c>
      <c r="B9" s="68" t="s">
        <v>68</v>
      </c>
      <c r="C9" s="112" t="s">
        <v>706</v>
      </c>
      <c r="D9" s="68" t="s">
        <v>29</v>
      </c>
      <c r="E9" s="70">
        <v>95</v>
      </c>
      <c r="F9" s="68"/>
      <c r="G9" s="70">
        <v>34</v>
      </c>
      <c r="H9" s="70">
        <v>47</v>
      </c>
      <c r="I9" s="71">
        <f t="shared" si="0"/>
        <v>81</v>
      </c>
      <c r="J9" s="113">
        <v>9613419602</v>
      </c>
      <c r="K9" s="66" t="s">
        <v>417</v>
      </c>
      <c r="L9" s="66" t="s">
        <v>418</v>
      </c>
      <c r="M9" s="66">
        <v>9706078412</v>
      </c>
      <c r="N9" s="77" t="s">
        <v>707</v>
      </c>
      <c r="O9" s="119">
        <v>9707279727</v>
      </c>
      <c r="P9" s="80">
        <v>43679</v>
      </c>
      <c r="Q9" s="68" t="s">
        <v>80</v>
      </c>
      <c r="R9" s="64"/>
      <c r="S9" s="51"/>
      <c r="T9" s="57"/>
    </row>
    <row r="10" spans="1:20">
      <c r="A10" s="4">
        <v>6</v>
      </c>
      <c r="B10" s="68" t="s">
        <v>68</v>
      </c>
      <c r="C10" s="82" t="s">
        <v>708</v>
      </c>
      <c r="D10" s="68" t="s">
        <v>27</v>
      </c>
      <c r="E10" s="82">
        <v>18110213401</v>
      </c>
      <c r="F10" s="68" t="s">
        <v>74</v>
      </c>
      <c r="G10" s="70">
        <v>87</v>
      </c>
      <c r="H10" s="70">
        <v>52</v>
      </c>
      <c r="I10" s="71">
        <f t="shared" si="0"/>
        <v>139</v>
      </c>
      <c r="J10" s="120">
        <v>9854210395</v>
      </c>
      <c r="K10" s="66" t="s">
        <v>417</v>
      </c>
      <c r="L10" s="66" t="s">
        <v>418</v>
      </c>
      <c r="M10" s="66">
        <v>9706078412</v>
      </c>
      <c r="N10" s="77" t="s">
        <v>707</v>
      </c>
      <c r="O10" s="119">
        <v>9707279727</v>
      </c>
      <c r="P10" s="80">
        <v>43679</v>
      </c>
      <c r="Q10" s="68" t="s">
        <v>80</v>
      </c>
      <c r="R10" s="56"/>
      <c r="S10" s="51"/>
      <c r="T10" s="51"/>
    </row>
    <row r="11" spans="1:20" ht="31.5">
      <c r="A11" s="4">
        <v>7</v>
      </c>
      <c r="B11" s="68" t="s">
        <v>69</v>
      </c>
      <c r="C11" s="69" t="s">
        <v>709</v>
      </c>
      <c r="D11" s="68" t="s">
        <v>29</v>
      </c>
      <c r="E11" s="70">
        <v>249</v>
      </c>
      <c r="F11" s="68"/>
      <c r="G11" s="70">
        <v>23</v>
      </c>
      <c r="H11" s="70">
        <v>20</v>
      </c>
      <c r="I11" s="71">
        <f t="shared" si="0"/>
        <v>43</v>
      </c>
      <c r="J11" s="72">
        <v>9854670190</v>
      </c>
      <c r="K11" s="73" t="s">
        <v>160</v>
      </c>
      <c r="L11" s="74" t="s">
        <v>161</v>
      </c>
      <c r="M11" s="73">
        <v>9864693837</v>
      </c>
      <c r="N11" s="78" t="s">
        <v>162</v>
      </c>
      <c r="O11" s="76">
        <v>8811801831</v>
      </c>
      <c r="P11" s="80">
        <v>43679</v>
      </c>
      <c r="Q11" s="68" t="s">
        <v>80</v>
      </c>
      <c r="R11" s="64"/>
      <c r="S11" s="51"/>
      <c r="T11" s="57"/>
    </row>
    <row r="12" spans="1:20">
      <c r="A12" s="4">
        <v>8</v>
      </c>
      <c r="B12" s="68" t="s">
        <v>69</v>
      </c>
      <c r="C12" s="82" t="s">
        <v>710</v>
      </c>
      <c r="D12" s="68" t="s">
        <v>27</v>
      </c>
      <c r="E12" s="82">
        <v>18110221601</v>
      </c>
      <c r="F12" s="68" t="s">
        <v>74</v>
      </c>
      <c r="G12" s="70">
        <v>78</v>
      </c>
      <c r="H12" s="70">
        <v>51</v>
      </c>
      <c r="I12" s="71">
        <f t="shared" si="0"/>
        <v>129</v>
      </c>
      <c r="J12" s="66">
        <v>9707081133</v>
      </c>
      <c r="K12" s="73" t="s">
        <v>160</v>
      </c>
      <c r="L12" s="74" t="s">
        <v>161</v>
      </c>
      <c r="M12" s="73">
        <v>9864693837</v>
      </c>
      <c r="N12" s="78" t="s">
        <v>162</v>
      </c>
      <c r="O12" s="76">
        <v>8811801831</v>
      </c>
      <c r="P12" s="80">
        <v>43679</v>
      </c>
      <c r="Q12" s="68" t="s">
        <v>80</v>
      </c>
      <c r="R12" s="56"/>
      <c r="S12" s="51"/>
      <c r="T12" s="51"/>
    </row>
    <row r="13" spans="1:20">
      <c r="A13" s="4">
        <v>9</v>
      </c>
      <c r="B13" s="68" t="s">
        <v>68</v>
      </c>
      <c r="C13" s="112" t="s">
        <v>711</v>
      </c>
      <c r="D13" s="68" t="s">
        <v>29</v>
      </c>
      <c r="E13" s="70">
        <v>135</v>
      </c>
      <c r="F13" s="68"/>
      <c r="G13" s="70">
        <v>24</v>
      </c>
      <c r="H13" s="70">
        <v>29</v>
      </c>
      <c r="I13" s="71">
        <f t="shared" si="0"/>
        <v>53</v>
      </c>
      <c r="J13" s="113">
        <v>8473984043</v>
      </c>
      <c r="K13" s="66" t="s">
        <v>121</v>
      </c>
      <c r="L13" s="66" t="s">
        <v>122</v>
      </c>
      <c r="M13" s="66">
        <v>9435006621</v>
      </c>
      <c r="N13" s="90" t="s">
        <v>712</v>
      </c>
      <c r="O13" s="76">
        <v>8812960335</v>
      </c>
      <c r="P13" s="80">
        <v>43680</v>
      </c>
      <c r="Q13" s="68" t="s">
        <v>76</v>
      </c>
      <c r="R13" s="64"/>
      <c r="S13" s="51"/>
      <c r="T13" s="57"/>
    </row>
    <row r="14" spans="1:20">
      <c r="A14" s="4">
        <v>10</v>
      </c>
      <c r="B14" s="68" t="s">
        <v>68</v>
      </c>
      <c r="C14" s="82" t="s">
        <v>713</v>
      </c>
      <c r="D14" s="68" t="s">
        <v>27</v>
      </c>
      <c r="E14" s="82">
        <v>18110227301</v>
      </c>
      <c r="F14" s="68" t="s">
        <v>74</v>
      </c>
      <c r="G14" s="70">
        <v>75</v>
      </c>
      <c r="H14" s="70">
        <v>80</v>
      </c>
      <c r="I14" s="71">
        <f t="shared" si="0"/>
        <v>155</v>
      </c>
      <c r="J14" s="66">
        <v>9401640114</v>
      </c>
      <c r="K14" s="66" t="s">
        <v>121</v>
      </c>
      <c r="L14" s="66" t="s">
        <v>122</v>
      </c>
      <c r="M14" s="66">
        <v>9435006621</v>
      </c>
      <c r="N14" s="90" t="s">
        <v>712</v>
      </c>
      <c r="O14" s="76">
        <v>8812960335</v>
      </c>
      <c r="P14" s="80">
        <v>43680</v>
      </c>
      <c r="Q14" s="68" t="s">
        <v>76</v>
      </c>
      <c r="R14" s="56"/>
      <c r="S14" s="51"/>
      <c r="T14" s="51"/>
    </row>
    <row r="15" spans="1:20">
      <c r="A15" s="4">
        <v>11</v>
      </c>
      <c r="B15" s="68" t="s">
        <v>69</v>
      </c>
      <c r="C15" s="69" t="s">
        <v>714</v>
      </c>
      <c r="D15" s="68" t="s">
        <v>29</v>
      </c>
      <c r="E15" s="70">
        <v>252</v>
      </c>
      <c r="F15" s="68"/>
      <c r="G15" s="70">
        <v>17</v>
      </c>
      <c r="H15" s="70">
        <v>13</v>
      </c>
      <c r="I15" s="71">
        <f t="shared" si="0"/>
        <v>30</v>
      </c>
      <c r="J15" s="72">
        <v>9707928436</v>
      </c>
      <c r="K15" s="73" t="s">
        <v>160</v>
      </c>
      <c r="L15" s="74" t="s">
        <v>161</v>
      </c>
      <c r="M15" s="73">
        <v>9864693837</v>
      </c>
      <c r="N15" s="78" t="s">
        <v>456</v>
      </c>
      <c r="O15" s="76">
        <v>8822548078</v>
      </c>
      <c r="P15" s="80">
        <v>43680</v>
      </c>
      <c r="Q15" s="68" t="s">
        <v>76</v>
      </c>
      <c r="R15" s="64"/>
      <c r="S15" s="51"/>
      <c r="T15" s="57"/>
    </row>
    <row r="16" spans="1:20">
      <c r="A16" s="4">
        <v>12</v>
      </c>
      <c r="B16" s="68" t="s">
        <v>69</v>
      </c>
      <c r="C16" s="82" t="s">
        <v>705</v>
      </c>
      <c r="D16" s="68" t="s">
        <v>27</v>
      </c>
      <c r="E16" s="82">
        <v>18110221401</v>
      </c>
      <c r="F16" s="68" t="s">
        <v>74</v>
      </c>
      <c r="G16" s="70">
        <v>200</v>
      </c>
      <c r="H16" s="70">
        <v>134</v>
      </c>
      <c r="I16" s="71">
        <f t="shared" si="0"/>
        <v>334</v>
      </c>
      <c r="J16" s="66">
        <v>9435501465</v>
      </c>
      <c r="K16" s="73" t="s">
        <v>160</v>
      </c>
      <c r="L16" s="74" t="s">
        <v>161</v>
      </c>
      <c r="M16" s="73">
        <v>9864693837</v>
      </c>
      <c r="N16" s="78" t="s">
        <v>456</v>
      </c>
      <c r="O16" s="76">
        <v>8822548078</v>
      </c>
      <c r="P16" s="80">
        <v>43680</v>
      </c>
      <c r="Q16" s="68" t="s">
        <v>76</v>
      </c>
      <c r="R16" s="56"/>
      <c r="S16" s="51"/>
      <c r="T16" s="57"/>
    </row>
    <row r="17" spans="1:20">
      <c r="A17" s="4">
        <v>13</v>
      </c>
      <c r="B17" s="68"/>
      <c r="C17" s="68" t="s">
        <v>99</v>
      </c>
      <c r="D17" s="68"/>
      <c r="E17" s="82"/>
      <c r="F17" s="68"/>
      <c r="G17" s="70"/>
      <c r="H17" s="70"/>
      <c r="I17" s="71"/>
      <c r="J17" s="66"/>
      <c r="K17" s="73"/>
      <c r="L17" s="74"/>
      <c r="M17" s="73"/>
      <c r="N17" s="78"/>
      <c r="O17" s="76"/>
      <c r="P17" s="80">
        <v>43681</v>
      </c>
      <c r="Q17" s="68" t="s">
        <v>99</v>
      </c>
      <c r="R17" s="64"/>
      <c r="S17" s="51"/>
      <c r="T17" s="57"/>
    </row>
    <row r="18" spans="1:20">
      <c r="A18" s="4">
        <v>14</v>
      </c>
      <c r="B18" s="68" t="s">
        <v>68</v>
      </c>
      <c r="C18" s="112" t="s">
        <v>715</v>
      </c>
      <c r="D18" s="68" t="s">
        <v>29</v>
      </c>
      <c r="E18" s="70">
        <v>150</v>
      </c>
      <c r="F18" s="68"/>
      <c r="G18" s="70">
        <v>33</v>
      </c>
      <c r="H18" s="70">
        <v>38</v>
      </c>
      <c r="I18" s="71">
        <f t="shared" si="0"/>
        <v>71</v>
      </c>
      <c r="J18" s="113">
        <v>9854776764</v>
      </c>
      <c r="K18" s="73" t="s">
        <v>165</v>
      </c>
      <c r="L18" s="74" t="s">
        <v>166</v>
      </c>
      <c r="M18" s="73">
        <v>9854460251</v>
      </c>
      <c r="N18" s="90" t="s">
        <v>167</v>
      </c>
      <c r="O18" s="68"/>
      <c r="P18" s="80">
        <v>43682</v>
      </c>
      <c r="Q18" s="68" t="s">
        <v>77</v>
      </c>
      <c r="R18" s="56"/>
      <c r="S18" s="51"/>
      <c r="T18" s="51"/>
    </row>
    <row r="19" spans="1:20">
      <c r="A19" s="4">
        <v>15</v>
      </c>
      <c r="B19" s="68" t="s">
        <v>68</v>
      </c>
      <c r="C19" s="82" t="s">
        <v>716</v>
      </c>
      <c r="D19" s="68" t="s">
        <v>27</v>
      </c>
      <c r="E19" s="82">
        <v>18110214102</v>
      </c>
      <c r="F19" s="68" t="s">
        <v>74</v>
      </c>
      <c r="G19" s="70">
        <v>79</v>
      </c>
      <c r="H19" s="70">
        <v>58</v>
      </c>
      <c r="I19" s="71">
        <f t="shared" si="0"/>
        <v>137</v>
      </c>
      <c r="J19" s="66">
        <v>9854450559</v>
      </c>
      <c r="K19" s="73" t="s">
        <v>165</v>
      </c>
      <c r="L19" s="74" t="s">
        <v>166</v>
      </c>
      <c r="M19" s="73">
        <v>9854460251</v>
      </c>
      <c r="N19" s="90" t="s">
        <v>167</v>
      </c>
      <c r="O19" s="68"/>
      <c r="P19" s="80">
        <v>43682</v>
      </c>
      <c r="Q19" s="68" t="s">
        <v>77</v>
      </c>
      <c r="R19" s="64"/>
      <c r="S19" s="51"/>
      <c r="T19" s="57"/>
    </row>
    <row r="20" spans="1:20">
      <c r="A20" s="4">
        <v>16</v>
      </c>
      <c r="B20" s="68" t="s">
        <v>69</v>
      </c>
      <c r="C20" s="69" t="s">
        <v>717</v>
      </c>
      <c r="D20" s="68" t="s">
        <v>29</v>
      </c>
      <c r="E20" s="70">
        <v>262</v>
      </c>
      <c r="F20" s="68"/>
      <c r="G20" s="70">
        <v>25</v>
      </c>
      <c r="H20" s="70">
        <v>25</v>
      </c>
      <c r="I20" s="71">
        <f t="shared" si="0"/>
        <v>50</v>
      </c>
      <c r="J20" s="72">
        <v>8486802776</v>
      </c>
      <c r="K20" s="73" t="s">
        <v>160</v>
      </c>
      <c r="L20" s="74" t="s">
        <v>161</v>
      </c>
      <c r="M20" s="73">
        <v>9864693837</v>
      </c>
      <c r="N20" s="78" t="s">
        <v>456</v>
      </c>
      <c r="O20" s="76">
        <v>8822548078</v>
      </c>
      <c r="P20" s="80">
        <v>43682</v>
      </c>
      <c r="Q20" s="68" t="s">
        <v>77</v>
      </c>
      <c r="R20" s="56"/>
      <c r="S20" s="51"/>
      <c r="T20" s="51"/>
    </row>
    <row r="21" spans="1:20">
      <c r="A21" s="4">
        <v>17</v>
      </c>
      <c r="B21" s="68" t="s">
        <v>69</v>
      </c>
      <c r="C21" s="82" t="s">
        <v>718</v>
      </c>
      <c r="D21" s="68" t="s">
        <v>27</v>
      </c>
      <c r="E21" s="82">
        <v>18110221204</v>
      </c>
      <c r="F21" s="68" t="s">
        <v>74</v>
      </c>
      <c r="G21" s="70">
        <v>62</v>
      </c>
      <c r="H21" s="70">
        <v>67</v>
      </c>
      <c r="I21" s="71">
        <f t="shared" si="0"/>
        <v>129</v>
      </c>
      <c r="J21" s="66">
        <v>9435509432</v>
      </c>
      <c r="K21" s="73" t="s">
        <v>160</v>
      </c>
      <c r="L21" s="74" t="s">
        <v>161</v>
      </c>
      <c r="M21" s="73">
        <v>9864693837</v>
      </c>
      <c r="N21" s="78" t="s">
        <v>456</v>
      </c>
      <c r="O21" s="76">
        <v>8822548078</v>
      </c>
      <c r="P21" s="80">
        <v>43682</v>
      </c>
      <c r="Q21" s="68" t="s">
        <v>77</v>
      </c>
      <c r="R21" s="64"/>
      <c r="S21" s="51"/>
      <c r="T21" s="57"/>
    </row>
    <row r="22" spans="1:20" ht="31.5">
      <c r="A22" s="4">
        <v>18</v>
      </c>
      <c r="B22" s="68" t="s">
        <v>68</v>
      </c>
      <c r="C22" s="112" t="s">
        <v>719</v>
      </c>
      <c r="D22" s="68" t="s">
        <v>29</v>
      </c>
      <c r="E22" s="70">
        <v>190</v>
      </c>
      <c r="F22" s="68"/>
      <c r="G22" s="70">
        <v>21</v>
      </c>
      <c r="H22" s="70">
        <v>58</v>
      </c>
      <c r="I22" s="71">
        <f t="shared" si="0"/>
        <v>79</v>
      </c>
      <c r="J22" s="68"/>
      <c r="K22" s="73" t="s">
        <v>218</v>
      </c>
      <c r="L22" s="74" t="s">
        <v>219</v>
      </c>
      <c r="M22" s="73">
        <v>986486475</v>
      </c>
      <c r="N22" s="77" t="s">
        <v>720</v>
      </c>
      <c r="O22" s="68"/>
      <c r="P22" s="80">
        <v>43683</v>
      </c>
      <c r="Q22" s="68" t="s">
        <v>78</v>
      </c>
      <c r="R22" s="56"/>
      <c r="S22" s="51"/>
      <c r="T22" s="51"/>
    </row>
    <row r="23" spans="1:20" ht="31.5">
      <c r="A23" s="4">
        <v>19</v>
      </c>
      <c r="B23" s="68" t="s">
        <v>68</v>
      </c>
      <c r="C23" s="82" t="s">
        <v>721</v>
      </c>
      <c r="D23" s="68" t="s">
        <v>27</v>
      </c>
      <c r="E23" s="82">
        <v>18110215802</v>
      </c>
      <c r="F23" s="68" t="s">
        <v>75</v>
      </c>
      <c r="G23" s="70">
        <v>170</v>
      </c>
      <c r="H23" s="70">
        <v>142</v>
      </c>
      <c r="I23" s="71">
        <f t="shared" si="0"/>
        <v>312</v>
      </c>
      <c r="J23" s="66">
        <v>9435507606</v>
      </c>
      <c r="K23" s="73" t="s">
        <v>218</v>
      </c>
      <c r="L23" s="74" t="s">
        <v>219</v>
      </c>
      <c r="M23" s="73">
        <v>986486475</v>
      </c>
      <c r="N23" s="77" t="s">
        <v>720</v>
      </c>
      <c r="O23" s="68"/>
      <c r="P23" s="80">
        <v>43683</v>
      </c>
      <c r="Q23" s="68" t="s">
        <v>78</v>
      </c>
      <c r="R23" s="64"/>
      <c r="S23" s="51"/>
      <c r="T23" s="57"/>
    </row>
    <row r="24" spans="1:20">
      <c r="A24" s="4">
        <v>20</v>
      </c>
      <c r="B24" s="68" t="s">
        <v>69</v>
      </c>
      <c r="C24" s="112" t="s">
        <v>722</v>
      </c>
      <c r="D24" s="68" t="s">
        <v>29</v>
      </c>
      <c r="E24" s="70">
        <v>230</v>
      </c>
      <c r="F24" s="68"/>
      <c r="G24" s="70">
        <v>30</v>
      </c>
      <c r="H24" s="70">
        <v>17</v>
      </c>
      <c r="I24" s="71">
        <f t="shared" si="0"/>
        <v>47</v>
      </c>
      <c r="J24" s="113">
        <v>9859284890</v>
      </c>
      <c r="K24" s="73" t="s">
        <v>198</v>
      </c>
      <c r="L24" s="74" t="s">
        <v>199</v>
      </c>
      <c r="M24" s="73">
        <v>9401450588</v>
      </c>
      <c r="N24" s="93" t="s">
        <v>723</v>
      </c>
      <c r="O24" s="76">
        <v>8474862215</v>
      </c>
      <c r="P24" s="80">
        <v>43683</v>
      </c>
      <c r="Q24" s="68" t="s">
        <v>78</v>
      </c>
      <c r="R24" s="64"/>
      <c r="S24" s="51"/>
      <c r="T24" s="57"/>
    </row>
    <row r="25" spans="1:20">
      <c r="A25" s="4">
        <v>21</v>
      </c>
      <c r="B25" s="68" t="s">
        <v>69</v>
      </c>
      <c r="C25" s="82" t="s">
        <v>724</v>
      </c>
      <c r="D25" s="68" t="s">
        <v>27</v>
      </c>
      <c r="E25" s="82">
        <v>18110222101</v>
      </c>
      <c r="F25" s="68" t="s">
        <v>74</v>
      </c>
      <c r="G25" s="70">
        <v>90</v>
      </c>
      <c r="H25" s="70">
        <v>70</v>
      </c>
      <c r="I25" s="71">
        <f t="shared" si="0"/>
        <v>160</v>
      </c>
      <c r="J25" s="66">
        <v>9613934745</v>
      </c>
      <c r="K25" s="73" t="s">
        <v>198</v>
      </c>
      <c r="L25" s="74" t="s">
        <v>199</v>
      </c>
      <c r="M25" s="73">
        <v>9401450588</v>
      </c>
      <c r="N25" s="93" t="s">
        <v>723</v>
      </c>
      <c r="O25" s="76">
        <v>8474862215</v>
      </c>
      <c r="P25" s="80">
        <v>43683</v>
      </c>
      <c r="Q25" s="68" t="s">
        <v>78</v>
      </c>
      <c r="R25" s="56"/>
      <c r="S25" s="51"/>
      <c r="T25" s="51"/>
    </row>
    <row r="26" spans="1:20" ht="31.5">
      <c r="A26" s="4">
        <v>22</v>
      </c>
      <c r="B26" s="68" t="s">
        <v>68</v>
      </c>
      <c r="C26" s="69" t="s">
        <v>725</v>
      </c>
      <c r="D26" s="68" t="s">
        <v>29</v>
      </c>
      <c r="E26" s="70">
        <v>267</v>
      </c>
      <c r="F26" s="68"/>
      <c r="G26" s="70">
        <v>20</v>
      </c>
      <c r="H26" s="70">
        <v>24</v>
      </c>
      <c r="I26" s="71">
        <f t="shared" si="0"/>
        <v>44</v>
      </c>
      <c r="J26" s="72">
        <v>9954833691</v>
      </c>
      <c r="K26" s="73" t="s">
        <v>218</v>
      </c>
      <c r="L26" s="74" t="s">
        <v>219</v>
      </c>
      <c r="M26" s="73">
        <v>986486475</v>
      </c>
      <c r="N26" s="77" t="s">
        <v>720</v>
      </c>
      <c r="O26" s="68"/>
      <c r="P26" s="80">
        <v>43684</v>
      </c>
      <c r="Q26" s="68" t="s">
        <v>79</v>
      </c>
      <c r="R26" s="64"/>
      <c r="S26" s="51"/>
      <c r="T26" s="57"/>
    </row>
    <row r="27" spans="1:20" ht="31.5">
      <c r="A27" s="4">
        <v>23</v>
      </c>
      <c r="B27" s="68" t="s">
        <v>68</v>
      </c>
      <c r="C27" s="82" t="s">
        <v>721</v>
      </c>
      <c r="D27" s="68" t="s">
        <v>27</v>
      </c>
      <c r="E27" s="82">
        <v>18110215802</v>
      </c>
      <c r="F27" s="68" t="s">
        <v>75</v>
      </c>
      <c r="G27" s="70">
        <v>170</v>
      </c>
      <c r="H27" s="70">
        <v>142</v>
      </c>
      <c r="I27" s="71">
        <f t="shared" si="0"/>
        <v>312</v>
      </c>
      <c r="J27" s="66">
        <v>9435507606</v>
      </c>
      <c r="K27" s="73" t="s">
        <v>218</v>
      </c>
      <c r="L27" s="74" t="s">
        <v>219</v>
      </c>
      <c r="M27" s="73">
        <v>986486475</v>
      </c>
      <c r="N27" s="77" t="s">
        <v>720</v>
      </c>
      <c r="O27" s="68"/>
      <c r="P27" s="80">
        <v>43684</v>
      </c>
      <c r="Q27" s="68" t="s">
        <v>79</v>
      </c>
      <c r="R27" s="56"/>
      <c r="S27" s="51"/>
      <c r="T27" s="51"/>
    </row>
    <row r="28" spans="1:20">
      <c r="A28" s="4">
        <v>24</v>
      </c>
      <c r="B28" s="68" t="s">
        <v>69</v>
      </c>
      <c r="C28" s="112" t="s">
        <v>726</v>
      </c>
      <c r="D28" s="68" t="s">
        <v>29</v>
      </c>
      <c r="E28" s="70">
        <v>270</v>
      </c>
      <c r="F28" s="68"/>
      <c r="G28" s="70">
        <v>22</v>
      </c>
      <c r="H28" s="70">
        <v>35</v>
      </c>
      <c r="I28" s="71">
        <f t="shared" si="0"/>
        <v>57</v>
      </c>
      <c r="J28" s="113">
        <v>8822422798</v>
      </c>
      <c r="K28" s="91" t="s">
        <v>178</v>
      </c>
      <c r="L28" s="74" t="s">
        <v>179</v>
      </c>
      <c r="M28" s="73">
        <v>9401450919</v>
      </c>
      <c r="N28" s="93" t="s">
        <v>180</v>
      </c>
      <c r="O28" s="76">
        <v>9577710172</v>
      </c>
      <c r="P28" s="80">
        <v>43684</v>
      </c>
      <c r="Q28" s="68" t="s">
        <v>79</v>
      </c>
      <c r="R28" s="64"/>
      <c r="S28" s="51"/>
      <c r="T28" s="57"/>
    </row>
    <row r="29" spans="1:20" ht="24">
      <c r="A29" s="4">
        <v>25</v>
      </c>
      <c r="B29" s="68" t="s">
        <v>69</v>
      </c>
      <c r="C29" s="82" t="s">
        <v>727</v>
      </c>
      <c r="D29" s="68" t="s">
        <v>27</v>
      </c>
      <c r="E29" s="82">
        <v>18110205702</v>
      </c>
      <c r="F29" s="68" t="s">
        <v>75</v>
      </c>
      <c r="G29" s="70">
        <v>80</v>
      </c>
      <c r="H29" s="70">
        <v>60</v>
      </c>
      <c r="I29" s="71">
        <f t="shared" si="0"/>
        <v>140</v>
      </c>
      <c r="J29" s="66">
        <v>9577275647</v>
      </c>
      <c r="K29" s="91" t="s">
        <v>178</v>
      </c>
      <c r="L29" s="74" t="s">
        <v>179</v>
      </c>
      <c r="M29" s="73">
        <v>9401450919</v>
      </c>
      <c r="N29" s="93" t="s">
        <v>180</v>
      </c>
      <c r="O29" s="76">
        <v>9577710172</v>
      </c>
      <c r="P29" s="80">
        <v>43684</v>
      </c>
      <c r="Q29" s="68" t="s">
        <v>79</v>
      </c>
      <c r="R29" s="64"/>
      <c r="S29" s="51"/>
      <c r="T29" s="57"/>
    </row>
    <row r="30" spans="1:20" ht="31.5">
      <c r="A30" s="4">
        <v>26</v>
      </c>
      <c r="B30" s="68" t="s">
        <v>68</v>
      </c>
      <c r="C30" s="69" t="s">
        <v>728</v>
      </c>
      <c r="D30" s="68" t="s">
        <v>29</v>
      </c>
      <c r="E30" s="70">
        <v>268</v>
      </c>
      <c r="F30" s="68"/>
      <c r="G30" s="70">
        <v>51</v>
      </c>
      <c r="H30" s="70">
        <v>43</v>
      </c>
      <c r="I30" s="71">
        <f t="shared" si="0"/>
        <v>94</v>
      </c>
      <c r="J30" s="72">
        <v>9613355022</v>
      </c>
      <c r="K30" s="73" t="s">
        <v>218</v>
      </c>
      <c r="L30" s="74" t="s">
        <v>219</v>
      </c>
      <c r="M30" s="73">
        <v>986486475</v>
      </c>
      <c r="N30" s="77" t="s">
        <v>720</v>
      </c>
      <c r="O30" s="68"/>
      <c r="P30" s="80">
        <v>43685</v>
      </c>
      <c r="Q30" s="68" t="s">
        <v>82</v>
      </c>
      <c r="R30" s="56"/>
      <c r="S30" s="51"/>
      <c r="T30" s="51"/>
    </row>
    <row r="31" spans="1:20" ht="31.5">
      <c r="A31" s="4">
        <v>27</v>
      </c>
      <c r="B31" s="68" t="s">
        <v>68</v>
      </c>
      <c r="C31" s="82" t="s">
        <v>721</v>
      </c>
      <c r="D31" s="68" t="s">
        <v>27</v>
      </c>
      <c r="E31" s="82">
        <v>18110215802</v>
      </c>
      <c r="F31" s="68" t="s">
        <v>75</v>
      </c>
      <c r="G31" s="70">
        <v>170</v>
      </c>
      <c r="H31" s="70">
        <v>142</v>
      </c>
      <c r="I31" s="71">
        <f t="shared" si="0"/>
        <v>312</v>
      </c>
      <c r="J31" s="66">
        <v>9435507606</v>
      </c>
      <c r="K31" s="73" t="s">
        <v>218</v>
      </c>
      <c r="L31" s="74" t="s">
        <v>219</v>
      </c>
      <c r="M31" s="73">
        <v>986486475</v>
      </c>
      <c r="N31" s="77" t="s">
        <v>720</v>
      </c>
      <c r="O31" s="68"/>
      <c r="P31" s="80">
        <v>43685</v>
      </c>
      <c r="Q31" s="68" t="s">
        <v>82</v>
      </c>
      <c r="R31" s="64"/>
      <c r="S31" s="51"/>
      <c r="T31" s="57"/>
    </row>
    <row r="32" spans="1:20">
      <c r="A32" s="4">
        <v>28</v>
      </c>
      <c r="B32" s="68" t="s">
        <v>69</v>
      </c>
      <c r="C32" s="112" t="s">
        <v>729</v>
      </c>
      <c r="D32" s="68" t="s">
        <v>29</v>
      </c>
      <c r="E32" s="70">
        <v>233</v>
      </c>
      <c r="F32" s="68"/>
      <c r="G32" s="70">
        <v>18</v>
      </c>
      <c r="H32" s="70">
        <v>29</v>
      </c>
      <c r="I32" s="71">
        <f t="shared" si="0"/>
        <v>47</v>
      </c>
      <c r="J32" s="113">
        <v>9707597539</v>
      </c>
      <c r="K32" s="73" t="s">
        <v>155</v>
      </c>
      <c r="L32" s="74" t="s">
        <v>156</v>
      </c>
      <c r="M32" s="73">
        <v>9435278253</v>
      </c>
      <c r="N32" s="93" t="s">
        <v>379</v>
      </c>
      <c r="O32" s="76">
        <v>9854469387</v>
      </c>
      <c r="P32" s="80">
        <v>43685</v>
      </c>
      <c r="Q32" s="68" t="s">
        <v>82</v>
      </c>
      <c r="R32" s="56"/>
      <c r="S32" s="51"/>
      <c r="T32" s="51"/>
    </row>
    <row r="33" spans="1:20">
      <c r="A33" s="4">
        <v>29</v>
      </c>
      <c r="B33" s="68" t="s">
        <v>69</v>
      </c>
      <c r="C33" s="82" t="s">
        <v>730</v>
      </c>
      <c r="D33" s="68" t="s">
        <v>27</v>
      </c>
      <c r="E33" s="82">
        <v>18110222404</v>
      </c>
      <c r="F33" s="68" t="s">
        <v>74</v>
      </c>
      <c r="G33" s="70">
        <v>92</v>
      </c>
      <c r="H33" s="70">
        <v>70</v>
      </c>
      <c r="I33" s="71">
        <f t="shared" si="0"/>
        <v>162</v>
      </c>
      <c r="J33" s="66">
        <v>9613386445</v>
      </c>
      <c r="K33" s="73" t="s">
        <v>155</v>
      </c>
      <c r="L33" s="74" t="s">
        <v>156</v>
      </c>
      <c r="M33" s="73">
        <v>9435278253</v>
      </c>
      <c r="N33" s="93" t="s">
        <v>379</v>
      </c>
      <c r="O33" s="76">
        <v>9854469387</v>
      </c>
      <c r="P33" s="80">
        <v>43685</v>
      </c>
      <c r="Q33" s="68" t="s">
        <v>82</v>
      </c>
      <c r="R33" s="64"/>
      <c r="S33" s="51"/>
      <c r="T33" s="57"/>
    </row>
    <row r="34" spans="1:20">
      <c r="A34" s="4">
        <v>30</v>
      </c>
      <c r="B34" s="68" t="s">
        <v>68</v>
      </c>
      <c r="C34" s="69" t="s">
        <v>731</v>
      </c>
      <c r="D34" s="68" t="s">
        <v>29</v>
      </c>
      <c r="E34" s="70">
        <v>272</v>
      </c>
      <c r="F34" s="68"/>
      <c r="G34" s="70">
        <v>19</v>
      </c>
      <c r="H34" s="70">
        <v>21</v>
      </c>
      <c r="I34" s="71">
        <f t="shared" si="0"/>
        <v>40</v>
      </c>
      <c r="J34" s="95">
        <v>9613811665</v>
      </c>
      <c r="K34" s="73" t="s">
        <v>300</v>
      </c>
      <c r="L34" s="74" t="s">
        <v>301</v>
      </c>
      <c r="M34" s="73">
        <v>9854533081</v>
      </c>
      <c r="N34" s="93" t="s">
        <v>732</v>
      </c>
      <c r="O34" s="76">
        <v>9577287662</v>
      </c>
      <c r="P34" s="80">
        <v>43686</v>
      </c>
      <c r="Q34" s="68" t="s">
        <v>80</v>
      </c>
      <c r="R34" s="56"/>
      <c r="S34" s="51"/>
      <c r="T34" s="51"/>
    </row>
    <row r="35" spans="1:20">
      <c r="A35" s="4">
        <v>31</v>
      </c>
      <c r="B35" s="68" t="s">
        <v>68</v>
      </c>
      <c r="C35" s="82" t="s">
        <v>733</v>
      </c>
      <c r="D35" s="68" t="s">
        <v>27</v>
      </c>
      <c r="E35" s="82">
        <v>18110220801</v>
      </c>
      <c r="F35" s="68" t="s">
        <v>75</v>
      </c>
      <c r="G35" s="70">
        <v>400</v>
      </c>
      <c r="H35" s="70">
        <v>304</v>
      </c>
      <c r="I35" s="71">
        <f t="shared" si="0"/>
        <v>704</v>
      </c>
      <c r="J35" s="66">
        <v>9435630757</v>
      </c>
      <c r="K35" s="73" t="s">
        <v>300</v>
      </c>
      <c r="L35" s="74" t="s">
        <v>301</v>
      </c>
      <c r="M35" s="73">
        <v>9854533081</v>
      </c>
      <c r="N35" s="93" t="s">
        <v>732</v>
      </c>
      <c r="O35" s="76">
        <v>9577287662</v>
      </c>
      <c r="P35" s="80">
        <v>43686</v>
      </c>
      <c r="Q35" s="68" t="s">
        <v>80</v>
      </c>
      <c r="R35" s="64"/>
      <c r="S35" s="51"/>
      <c r="T35" s="57"/>
    </row>
    <row r="36" spans="1:20">
      <c r="A36" s="4">
        <v>32</v>
      </c>
      <c r="B36" s="68" t="s">
        <v>69</v>
      </c>
      <c r="C36" s="112" t="s">
        <v>734</v>
      </c>
      <c r="D36" s="68" t="s">
        <v>29</v>
      </c>
      <c r="E36" s="70">
        <v>248</v>
      </c>
      <c r="F36" s="68"/>
      <c r="G36" s="70">
        <v>36</v>
      </c>
      <c r="H36" s="70">
        <v>26</v>
      </c>
      <c r="I36" s="71">
        <f t="shared" si="0"/>
        <v>62</v>
      </c>
      <c r="J36" s="113">
        <v>9577573086</v>
      </c>
      <c r="K36" s="73" t="s">
        <v>155</v>
      </c>
      <c r="L36" s="74" t="s">
        <v>156</v>
      </c>
      <c r="M36" s="73">
        <v>9435278253</v>
      </c>
      <c r="N36" s="93" t="s">
        <v>157</v>
      </c>
      <c r="O36" s="76">
        <v>9954464201</v>
      </c>
      <c r="P36" s="80">
        <v>43686</v>
      </c>
      <c r="Q36" s="68" t="s">
        <v>80</v>
      </c>
      <c r="R36" s="56"/>
      <c r="S36" s="51"/>
      <c r="T36" s="51"/>
    </row>
    <row r="37" spans="1:20">
      <c r="A37" s="4">
        <v>33</v>
      </c>
      <c r="B37" s="68" t="s">
        <v>69</v>
      </c>
      <c r="C37" s="82" t="s">
        <v>735</v>
      </c>
      <c r="D37" s="68" t="s">
        <v>27</v>
      </c>
      <c r="E37" s="82">
        <v>18110222405</v>
      </c>
      <c r="F37" s="68" t="s">
        <v>75</v>
      </c>
      <c r="G37" s="70">
        <v>80</v>
      </c>
      <c r="H37" s="70">
        <v>82</v>
      </c>
      <c r="I37" s="71">
        <f t="shared" si="0"/>
        <v>162</v>
      </c>
      <c r="J37" s="66">
        <v>9854333645</v>
      </c>
      <c r="K37" s="73" t="s">
        <v>155</v>
      </c>
      <c r="L37" s="74" t="s">
        <v>156</v>
      </c>
      <c r="M37" s="73">
        <v>9435278253</v>
      </c>
      <c r="N37" s="93" t="s">
        <v>157</v>
      </c>
      <c r="O37" s="76">
        <v>9954464201</v>
      </c>
      <c r="P37" s="80">
        <v>43686</v>
      </c>
      <c r="Q37" s="68" t="s">
        <v>80</v>
      </c>
      <c r="R37" s="64"/>
      <c r="S37" s="51"/>
      <c r="T37" s="57"/>
    </row>
    <row r="38" spans="1:20" ht="31.5">
      <c r="A38" s="4">
        <v>34</v>
      </c>
      <c r="B38" s="68" t="s">
        <v>68</v>
      </c>
      <c r="C38" s="69" t="s">
        <v>736</v>
      </c>
      <c r="D38" s="68" t="s">
        <v>29</v>
      </c>
      <c r="E38" s="70">
        <v>246</v>
      </c>
      <c r="F38" s="68"/>
      <c r="G38" s="70">
        <v>17</v>
      </c>
      <c r="H38" s="70">
        <v>12</v>
      </c>
      <c r="I38" s="71">
        <f t="shared" si="0"/>
        <v>29</v>
      </c>
      <c r="J38" s="72">
        <v>9864610918</v>
      </c>
      <c r="K38" s="73" t="s">
        <v>300</v>
      </c>
      <c r="L38" s="74" t="s">
        <v>301</v>
      </c>
      <c r="M38" s="73">
        <v>9854533081</v>
      </c>
      <c r="N38" s="93" t="s">
        <v>732</v>
      </c>
      <c r="O38" s="76">
        <v>9577287662</v>
      </c>
      <c r="P38" s="80">
        <v>43687</v>
      </c>
      <c r="Q38" s="68" t="s">
        <v>76</v>
      </c>
      <c r="R38" s="64"/>
      <c r="S38" s="51"/>
      <c r="T38" s="57"/>
    </row>
    <row r="39" spans="1:20">
      <c r="A39" s="4">
        <v>35</v>
      </c>
      <c r="B39" s="68" t="s">
        <v>68</v>
      </c>
      <c r="C39" s="82" t="s">
        <v>733</v>
      </c>
      <c r="D39" s="68" t="s">
        <v>27</v>
      </c>
      <c r="E39" s="82">
        <v>18110220801</v>
      </c>
      <c r="F39" s="68" t="s">
        <v>75</v>
      </c>
      <c r="G39" s="70">
        <v>400</v>
      </c>
      <c r="H39" s="70">
        <v>304</v>
      </c>
      <c r="I39" s="71">
        <f t="shared" si="0"/>
        <v>704</v>
      </c>
      <c r="J39" s="66">
        <v>9435630757</v>
      </c>
      <c r="K39" s="73" t="s">
        <v>300</v>
      </c>
      <c r="L39" s="74" t="s">
        <v>301</v>
      </c>
      <c r="M39" s="73">
        <v>9854533081</v>
      </c>
      <c r="N39" s="93" t="s">
        <v>732</v>
      </c>
      <c r="O39" s="76">
        <v>9577287662</v>
      </c>
      <c r="P39" s="80">
        <v>43687</v>
      </c>
      <c r="Q39" s="68" t="s">
        <v>76</v>
      </c>
      <c r="R39" s="56"/>
      <c r="S39" s="51"/>
      <c r="T39" s="51"/>
    </row>
    <row r="40" spans="1:20">
      <c r="A40" s="4">
        <v>36</v>
      </c>
      <c r="B40" s="68" t="s">
        <v>69</v>
      </c>
      <c r="C40" s="121" t="s">
        <v>737</v>
      </c>
      <c r="D40" s="68" t="s">
        <v>29</v>
      </c>
      <c r="E40" s="70">
        <v>273</v>
      </c>
      <c r="F40" s="68"/>
      <c r="G40" s="70">
        <v>21</v>
      </c>
      <c r="H40" s="70">
        <v>40</v>
      </c>
      <c r="I40" s="71">
        <f t="shared" si="0"/>
        <v>61</v>
      </c>
      <c r="J40" s="113">
        <v>8473849840</v>
      </c>
      <c r="K40" s="88" t="s">
        <v>116</v>
      </c>
      <c r="L40" s="74" t="s">
        <v>117</v>
      </c>
      <c r="M40" s="73">
        <v>8822147428</v>
      </c>
      <c r="N40" s="90" t="s">
        <v>443</v>
      </c>
      <c r="O40" s="76">
        <v>9707302108</v>
      </c>
      <c r="P40" s="80">
        <v>43687</v>
      </c>
      <c r="Q40" s="68" t="s">
        <v>76</v>
      </c>
      <c r="R40" s="64"/>
      <c r="S40" s="51"/>
      <c r="T40" s="57"/>
    </row>
    <row r="41" spans="1:20">
      <c r="A41" s="4">
        <v>37</v>
      </c>
      <c r="B41" s="68" t="s">
        <v>69</v>
      </c>
      <c r="C41" s="82" t="s">
        <v>738</v>
      </c>
      <c r="D41" s="68" t="s">
        <v>27</v>
      </c>
      <c r="E41" s="82">
        <v>18110205401</v>
      </c>
      <c r="F41" s="68" t="s">
        <v>74</v>
      </c>
      <c r="G41" s="70">
        <v>86</v>
      </c>
      <c r="H41" s="70">
        <v>73</v>
      </c>
      <c r="I41" s="71">
        <f t="shared" si="0"/>
        <v>159</v>
      </c>
      <c r="J41" s="66">
        <v>9707064224</v>
      </c>
      <c r="K41" s="88" t="s">
        <v>116</v>
      </c>
      <c r="L41" s="74" t="s">
        <v>117</v>
      </c>
      <c r="M41" s="73">
        <v>8822147428</v>
      </c>
      <c r="N41" s="90" t="s">
        <v>443</v>
      </c>
      <c r="O41" s="76">
        <v>9707302108</v>
      </c>
      <c r="P41" s="80">
        <v>43687</v>
      </c>
      <c r="Q41" s="68" t="s">
        <v>76</v>
      </c>
      <c r="R41" s="64"/>
      <c r="S41" s="51"/>
      <c r="T41" s="57"/>
    </row>
    <row r="42" spans="1:20">
      <c r="A42" s="4">
        <v>38</v>
      </c>
      <c r="B42" s="68"/>
      <c r="C42" s="68" t="s">
        <v>99</v>
      </c>
      <c r="D42" s="68"/>
      <c r="E42" s="82"/>
      <c r="F42" s="68"/>
      <c r="G42" s="70"/>
      <c r="H42" s="70"/>
      <c r="I42" s="71"/>
      <c r="J42" s="66"/>
      <c r="K42" s="88"/>
      <c r="L42" s="74"/>
      <c r="M42" s="73"/>
      <c r="N42" s="90"/>
      <c r="O42" s="76"/>
      <c r="P42" s="80">
        <v>43688</v>
      </c>
      <c r="Q42" s="68" t="s">
        <v>99</v>
      </c>
      <c r="R42" s="56"/>
      <c r="S42" s="51"/>
      <c r="T42" s="51"/>
    </row>
    <row r="43" spans="1:20">
      <c r="A43" s="4">
        <v>39</v>
      </c>
      <c r="B43" s="68"/>
      <c r="C43" s="68" t="s">
        <v>775</v>
      </c>
      <c r="D43" s="68"/>
      <c r="E43" s="82"/>
      <c r="F43" s="68"/>
      <c r="G43" s="70"/>
      <c r="H43" s="70"/>
      <c r="I43" s="71"/>
      <c r="J43" s="66"/>
      <c r="K43" s="88"/>
      <c r="L43" s="74"/>
      <c r="M43" s="73"/>
      <c r="N43" s="90"/>
      <c r="O43" s="76"/>
      <c r="P43" s="80">
        <v>43689</v>
      </c>
      <c r="Q43" s="68" t="s">
        <v>77</v>
      </c>
      <c r="R43" s="64"/>
      <c r="S43" s="51"/>
      <c r="T43" s="57"/>
    </row>
    <row r="44" spans="1:20">
      <c r="A44" s="4">
        <v>40</v>
      </c>
      <c r="B44" s="68" t="s">
        <v>68</v>
      </c>
      <c r="C44" s="69" t="s">
        <v>739</v>
      </c>
      <c r="D44" s="68" t="s">
        <v>29</v>
      </c>
      <c r="E44" s="70">
        <v>244</v>
      </c>
      <c r="F44" s="68"/>
      <c r="G44" s="70">
        <v>25</v>
      </c>
      <c r="H44" s="70">
        <v>30</v>
      </c>
      <c r="I44" s="71">
        <f t="shared" si="0"/>
        <v>55</v>
      </c>
      <c r="J44" s="72">
        <v>8486269158</v>
      </c>
      <c r="K44" s="73" t="s">
        <v>300</v>
      </c>
      <c r="L44" s="74" t="s">
        <v>301</v>
      </c>
      <c r="M44" s="73">
        <v>9854533081</v>
      </c>
      <c r="N44" s="93" t="s">
        <v>732</v>
      </c>
      <c r="O44" s="76">
        <v>9577287662</v>
      </c>
      <c r="P44" s="80">
        <v>43690</v>
      </c>
      <c r="Q44" s="68" t="s">
        <v>78</v>
      </c>
      <c r="R44" s="64"/>
      <c r="S44" s="51"/>
      <c r="T44" s="57"/>
    </row>
    <row r="45" spans="1:20">
      <c r="A45" s="4">
        <v>41</v>
      </c>
      <c r="B45" s="68" t="s">
        <v>68</v>
      </c>
      <c r="C45" s="82" t="s">
        <v>733</v>
      </c>
      <c r="D45" s="68" t="s">
        <v>27</v>
      </c>
      <c r="E45" s="82">
        <v>18110220801</v>
      </c>
      <c r="F45" s="68" t="s">
        <v>75</v>
      </c>
      <c r="G45" s="70">
        <v>400</v>
      </c>
      <c r="H45" s="70">
        <v>304</v>
      </c>
      <c r="I45" s="71">
        <f t="shared" si="0"/>
        <v>704</v>
      </c>
      <c r="J45" s="82">
        <v>18110220801</v>
      </c>
      <c r="K45" s="73" t="s">
        <v>300</v>
      </c>
      <c r="L45" s="74" t="s">
        <v>301</v>
      </c>
      <c r="M45" s="73">
        <v>9854533081</v>
      </c>
      <c r="N45" s="93" t="s">
        <v>732</v>
      </c>
      <c r="O45" s="76">
        <v>9577287662</v>
      </c>
      <c r="P45" s="80">
        <v>43690</v>
      </c>
      <c r="Q45" s="68" t="s">
        <v>78</v>
      </c>
      <c r="R45" s="56"/>
      <c r="S45" s="51"/>
      <c r="T45" s="51"/>
    </row>
    <row r="46" spans="1:20">
      <c r="A46" s="4">
        <v>42</v>
      </c>
      <c r="B46" s="68" t="s">
        <v>69</v>
      </c>
      <c r="C46" s="112" t="s">
        <v>740</v>
      </c>
      <c r="D46" s="68" t="s">
        <v>29</v>
      </c>
      <c r="E46" s="70">
        <v>215</v>
      </c>
      <c r="F46" s="68"/>
      <c r="G46" s="70">
        <v>44</v>
      </c>
      <c r="H46" s="70">
        <v>38</v>
      </c>
      <c r="I46" s="71">
        <f t="shared" si="0"/>
        <v>82</v>
      </c>
      <c r="J46" s="113">
        <v>9854735115</v>
      </c>
      <c r="K46" s="73" t="s">
        <v>360</v>
      </c>
      <c r="L46" s="74" t="s">
        <v>361</v>
      </c>
      <c r="M46" s="73">
        <v>8402082218</v>
      </c>
      <c r="N46" s="90" t="s">
        <v>741</v>
      </c>
      <c r="O46" s="76">
        <v>9854169371</v>
      </c>
      <c r="P46" s="80">
        <v>43690</v>
      </c>
      <c r="Q46" s="68" t="s">
        <v>78</v>
      </c>
      <c r="R46" s="64"/>
      <c r="S46" s="51"/>
      <c r="T46" s="57"/>
    </row>
    <row r="47" spans="1:20">
      <c r="A47" s="4">
        <v>43</v>
      </c>
      <c r="B47" s="68" t="s">
        <v>69</v>
      </c>
      <c r="C47" s="82" t="s">
        <v>742</v>
      </c>
      <c r="D47" s="68" t="s">
        <v>27</v>
      </c>
      <c r="E47" s="82">
        <v>18110220101</v>
      </c>
      <c r="F47" s="68" t="s">
        <v>74</v>
      </c>
      <c r="G47" s="70">
        <v>200</v>
      </c>
      <c r="H47" s="70">
        <v>172</v>
      </c>
      <c r="I47" s="71">
        <f t="shared" si="0"/>
        <v>372</v>
      </c>
      <c r="J47" s="66">
        <v>9706684753</v>
      </c>
      <c r="K47" s="73" t="s">
        <v>360</v>
      </c>
      <c r="L47" s="74" t="s">
        <v>361</v>
      </c>
      <c r="M47" s="73">
        <v>8402082218</v>
      </c>
      <c r="N47" s="90" t="s">
        <v>741</v>
      </c>
      <c r="O47" s="76">
        <v>9854169371</v>
      </c>
      <c r="P47" s="80">
        <v>43690</v>
      </c>
      <c r="Q47" s="68" t="s">
        <v>78</v>
      </c>
      <c r="R47" s="56"/>
      <c r="S47" s="51"/>
      <c r="T47" s="51"/>
    </row>
    <row r="48" spans="1:20">
      <c r="A48" s="4">
        <v>44</v>
      </c>
      <c r="B48" s="68" t="s">
        <v>68</v>
      </c>
      <c r="C48" s="69" t="s">
        <v>743</v>
      </c>
      <c r="D48" s="68" t="s">
        <v>29</v>
      </c>
      <c r="E48" s="70">
        <v>229</v>
      </c>
      <c r="F48" s="68"/>
      <c r="G48" s="70">
        <v>21</v>
      </c>
      <c r="H48" s="70">
        <v>23</v>
      </c>
      <c r="I48" s="71">
        <f t="shared" si="0"/>
        <v>44</v>
      </c>
      <c r="J48" s="72">
        <v>9577968679</v>
      </c>
      <c r="K48" s="73" t="s">
        <v>160</v>
      </c>
      <c r="L48" s="74" t="s">
        <v>161</v>
      </c>
      <c r="M48" s="73">
        <v>9864693837</v>
      </c>
      <c r="N48" s="78" t="s">
        <v>456</v>
      </c>
      <c r="O48" s="76">
        <v>8822548078</v>
      </c>
      <c r="P48" s="80">
        <v>43691</v>
      </c>
      <c r="Q48" s="68" t="s">
        <v>79</v>
      </c>
      <c r="R48" s="64"/>
      <c r="S48" s="51"/>
      <c r="T48" s="51"/>
    </row>
    <row r="49" spans="1:20">
      <c r="A49" s="4">
        <v>45</v>
      </c>
      <c r="B49" s="68" t="s">
        <v>68</v>
      </c>
      <c r="C49" s="82" t="s">
        <v>744</v>
      </c>
      <c r="D49" s="68" t="s">
        <v>27</v>
      </c>
      <c r="E49" s="82">
        <v>18110200701</v>
      </c>
      <c r="F49" s="68" t="s">
        <v>74</v>
      </c>
      <c r="G49" s="70">
        <v>87</v>
      </c>
      <c r="H49" s="70">
        <v>70</v>
      </c>
      <c r="I49" s="71">
        <f t="shared" si="0"/>
        <v>157</v>
      </c>
      <c r="J49" s="66">
        <v>9577633185</v>
      </c>
      <c r="K49" s="73" t="s">
        <v>160</v>
      </c>
      <c r="L49" s="74" t="s">
        <v>161</v>
      </c>
      <c r="M49" s="73">
        <v>9864693837</v>
      </c>
      <c r="N49" s="78" t="s">
        <v>456</v>
      </c>
      <c r="O49" s="76">
        <v>8822548078</v>
      </c>
      <c r="P49" s="80">
        <v>43691</v>
      </c>
      <c r="Q49" s="68" t="s">
        <v>79</v>
      </c>
      <c r="R49" s="56"/>
      <c r="S49" s="51"/>
      <c r="T49" s="51"/>
    </row>
    <row r="50" spans="1:20">
      <c r="A50" s="4">
        <v>46</v>
      </c>
      <c r="B50" s="68" t="s">
        <v>69</v>
      </c>
      <c r="C50" s="112" t="s">
        <v>745</v>
      </c>
      <c r="D50" s="68" t="s">
        <v>29</v>
      </c>
      <c r="E50" s="70">
        <v>210</v>
      </c>
      <c r="F50" s="68"/>
      <c r="G50" s="70">
        <v>24</v>
      </c>
      <c r="H50" s="70">
        <v>27</v>
      </c>
      <c r="I50" s="71">
        <f t="shared" si="0"/>
        <v>51</v>
      </c>
      <c r="J50" s="113">
        <v>9854438710</v>
      </c>
      <c r="K50" s="73" t="s">
        <v>360</v>
      </c>
      <c r="L50" s="74" t="s">
        <v>361</v>
      </c>
      <c r="M50" s="73">
        <v>8402082218</v>
      </c>
      <c r="N50" s="90" t="s">
        <v>741</v>
      </c>
      <c r="O50" s="76">
        <v>9854169371</v>
      </c>
      <c r="P50" s="80">
        <v>43691</v>
      </c>
      <c r="Q50" s="68" t="s">
        <v>79</v>
      </c>
      <c r="R50" s="64"/>
      <c r="S50" s="51"/>
      <c r="T50" s="51"/>
    </row>
    <row r="51" spans="1:20">
      <c r="A51" s="4">
        <v>47</v>
      </c>
      <c r="B51" s="68" t="s">
        <v>69</v>
      </c>
      <c r="C51" s="82" t="s">
        <v>742</v>
      </c>
      <c r="D51" s="68" t="s">
        <v>27</v>
      </c>
      <c r="E51" s="82">
        <v>18110220101</v>
      </c>
      <c r="F51" s="68" t="s">
        <v>74</v>
      </c>
      <c r="G51" s="70">
        <v>200</v>
      </c>
      <c r="H51" s="70">
        <v>304</v>
      </c>
      <c r="I51" s="71">
        <f t="shared" si="0"/>
        <v>504</v>
      </c>
      <c r="J51" s="66">
        <v>9706684753</v>
      </c>
      <c r="K51" s="73" t="s">
        <v>360</v>
      </c>
      <c r="L51" s="74" t="s">
        <v>361</v>
      </c>
      <c r="M51" s="73">
        <v>8402082218</v>
      </c>
      <c r="N51" s="90" t="s">
        <v>741</v>
      </c>
      <c r="O51" s="76">
        <v>9854169371</v>
      </c>
      <c r="P51" s="80">
        <v>43691</v>
      </c>
      <c r="Q51" s="68" t="s">
        <v>79</v>
      </c>
      <c r="R51" s="64"/>
      <c r="S51" s="51"/>
      <c r="T51" s="51"/>
    </row>
    <row r="52" spans="1:20">
      <c r="A52" s="4">
        <v>48</v>
      </c>
      <c r="B52" s="68"/>
      <c r="C52" s="82" t="s">
        <v>751</v>
      </c>
      <c r="D52" s="68"/>
      <c r="E52" s="82"/>
      <c r="F52" s="68"/>
      <c r="G52" s="70"/>
      <c r="H52" s="70"/>
      <c r="I52" s="71"/>
      <c r="J52" s="66"/>
      <c r="K52" s="73"/>
      <c r="L52" s="74"/>
      <c r="M52" s="73"/>
      <c r="N52" s="90"/>
      <c r="O52" s="76"/>
      <c r="P52" s="80">
        <v>43692</v>
      </c>
      <c r="Q52" s="68" t="s">
        <v>82</v>
      </c>
      <c r="R52" s="56"/>
      <c r="S52" s="51"/>
      <c r="T52" s="51"/>
    </row>
    <row r="53" spans="1:20">
      <c r="A53" s="4">
        <v>49</v>
      </c>
      <c r="B53" s="68" t="s">
        <v>68</v>
      </c>
      <c r="C53" s="69" t="s">
        <v>746</v>
      </c>
      <c r="D53" s="68" t="s">
        <v>29</v>
      </c>
      <c r="E53" s="70">
        <v>236</v>
      </c>
      <c r="F53" s="68"/>
      <c r="G53" s="70">
        <v>25</v>
      </c>
      <c r="H53" s="70">
        <v>30</v>
      </c>
      <c r="I53" s="71">
        <f t="shared" si="0"/>
        <v>55</v>
      </c>
      <c r="J53" s="72">
        <v>8011665539</v>
      </c>
      <c r="K53" s="73" t="s">
        <v>300</v>
      </c>
      <c r="L53" s="74" t="s">
        <v>301</v>
      </c>
      <c r="M53" s="73">
        <v>9854533081</v>
      </c>
      <c r="N53" s="93" t="s">
        <v>732</v>
      </c>
      <c r="O53" s="76">
        <v>9577287662</v>
      </c>
      <c r="P53" s="80">
        <v>43693</v>
      </c>
      <c r="Q53" s="68" t="s">
        <v>80</v>
      </c>
      <c r="R53" s="56"/>
      <c r="S53" s="51"/>
      <c r="T53" s="51"/>
    </row>
    <row r="54" spans="1:20">
      <c r="A54" s="4">
        <v>50</v>
      </c>
      <c r="B54" s="68" t="s">
        <v>68</v>
      </c>
      <c r="C54" s="82" t="s">
        <v>747</v>
      </c>
      <c r="D54" s="68" t="s">
        <v>27</v>
      </c>
      <c r="E54" s="82">
        <v>18110220802</v>
      </c>
      <c r="F54" s="68" t="s">
        <v>748</v>
      </c>
      <c r="G54" s="70">
        <v>352</v>
      </c>
      <c r="H54" s="70">
        <v>300</v>
      </c>
      <c r="I54" s="71">
        <f t="shared" si="0"/>
        <v>652</v>
      </c>
      <c r="J54" s="68"/>
      <c r="K54" s="73" t="s">
        <v>300</v>
      </c>
      <c r="L54" s="74" t="s">
        <v>301</v>
      </c>
      <c r="M54" s="73">
        <v>9854533081</v>
      </c>
      <c r="N54" s="93" t="s">
        <v>732</v>
      </c>
      <c r="O54" s="76">
        <v>9577287662</v>
      </c>
      <c r="P54" s="80">
        <v>43693</v>
      </c>
      <c r="Q54" s="68" t="s">
        <v>80</v>
      </c>
      <c r="R54" s="64"/>
      <c r="S54" s="51"/>
      <c r="T54" s="51"/>
    </row>
    <row r="55" spans="1:20">
      <c r="A55" s="4">
        <v>51</v>
      </c>
      <c r="B55" s="68" t="s">
        <v>69</v>
      </c>
      <c r="C55" s="112" t="s">
        <v>749</v>
      </c>
      <c r="D55" s="68" t="s">
        <v>29</v>
      </c>
      <c r="E55" s="70">
        <v>180</v>
      </c>
      <c r="F55" s="68"/>
      <c r="G55" s="70">
        <v>37</v>
      </c>
      <c r="H55" s="70">
        <v>31</v>
      </c>
      <c r="I55" s="71">
        <f t="shared" si="0"/>
        <v>68</v>
      </c>
      <c r="J55" s="113">
        <v>9577035806</v>
      </c>
      <c r="K55" s="73" t="s">
        <v>155</v>
      </c>
      <c r="L55" s="74" t="s">
        <v>156</v>
      </c>
      <c r="M55" s="73">
        <v>9435278253</v>
      </c>
      <c r="N55" s="93" t="s">
        <v>205</v>
      </c>
      <c r="O55" s="68"/>
      <c r="P55" s="80">
        <v>43693</v>
      </c>
      <c r="Q55" s="68" t="s">
        <v>80</v>
      </c>
      <c r="R55" s="56"/>
      <c r="S55" s="51"/>
      <c r="T55" s="51"/>
    </row>
    <row r="56" spans="1:20">
      <c r="A56" s="4">
        <v>52</v>
      </c>
      <c r="B56" s="68" t="s">
        <v>69</v>
      </c>
      <c r="C56" s="82" t="s">
        <v>750</v>
      </c>
      <c r="D56" s="68" t="s">
        <v>27</v>
      </c>
      <c r="E56" s="82">
        <v>18110207201</v>
      </c>
      <c r="F56" s="68" t="s">
        <v>74</v>
      </c>
      <c r="G56" s="70">
        <v>80</v>
      </c>
      <c r="H56" s="70">
        <v>72</v>
      </c>
      <c r="I56" s="71">
        <f t="shared" si="0"/>
        <v>152</v>
      </c>
      <c r="J56" s="66">
        <v>9707832105</v>
      </c>
      <c r="K56" s="73" t="s">
        <v>155</v>
      </c>
      <c r="L56" s="74" t="s">
        <v>156</v>
      </c>
      <c r="M56" s="73">
        <v>9435278253</v>
      </c>
      <c r="N56" s="93" t="s">
        <v>205</v>
      </c>
      <c r="O56" s="68"/>
      <c r="P56" s="80">
        <v>43693</v>
      </c>
      <c r="Q56" s="68" t="s">
        <v>80</v>
      </c>
      <c r="R56" s="64"/>
      <c r="S56" s="51"/>
      <c r="T56" s="51"/>
    </row>
    <row r="57" spans="1:20">
      <c r="A57" s="4">
        <v>53</v>
      </c>
      <c r="B57" s="68" t="s">
        <v>68</v>
      </c>
      <c r="C57" s="69" t="s">
        <v>752</v>
      </c>
      <c r="D57" s="68" t="s">
        <v>29</v>
      </c>
      <c r="E57" s="70">
        <v>90</v>
      </c>
      <c r="F57" s="68"/>
      <c r="G57" s="70">
        <v>30</v>
      </c>
      <c r="H57" s="70">
        <v>28</v>
      </c>
      <c r="I57" s="71">
        <f t="shared" si="0"/>
        <v>58</v>
      </c>
      <c r="J57" s="72">
        <v>9678797479</v>
      </c>
      <c r="K57" s="73" t="s">
        <v>473</v>
      </c>
      <c r="L57" s="74" t="s">
        <v>474</v>
      </c>
      <c r="M57" s="73">
        <v>8011650721</v>
      </c>
      <c r="N57" s="77" t="s">
        <v>753</v>
      </c>
      <c r="O57" s="119">
        <v>9864894069</v>
      </c>
      <c r="P57" s="80">
        <v>43694</v>
      </c>
      <c r="Q57" s="68" t="s">
        <v>76</v>
      </c>
      <c r="R57" s="56"/>
      <c r="S57" s="51"/>
      <c r="T57" s="51"/>
    </row>
    <row r="58" spans="1:20">
      <c r="A58" s="4">
        <v>54</v>
      </c>
      <c r="B58" s="68" t="s">
        <v>68</v>
      </c>
      <c r="C58" s="82" t="s">
        <v>754</v>
      </c>
      <c r="D58" s="68" t="s">
        <v>27</v>
      </c>
      <c r="E58" s="82">
        <v>18110210224</v>
      </c>
      <c r="F58" s="68" t="s">
        <v>74</v>
      </c>
      <c r="G58" s="70">
        <v>82</v>
      </c>
      <c r="H58" s="70">
        <v>72</v>
      </c>
      <c r="I58" s="71">
        <f t="shared" si="0"/>
        <v>154</v>
      </c>
      <c r="J58" s="66">
        <v>8473983832</v>
      </c>
      <c r="K58" s="73" t="s">
        <v>473</v>
      </c>
      <c r="L58" s="74" t="s">
        <v>474</v>
      </c>
      <c r="M58" s="73">
        <v>8011650721</v>
      </c>
      <c r="N58" s="77" t="s">
        <v>753</v>
      </c>
      <c r="O58" s="119">
        <v>9864894069</v>
      </c>
      <c r="P58" s="80">
        <v>43694</v>
      </c>
      <c r="Q58" s="68" t="s">
        <v>76</v>
      </c>
      <c r="R58" s="64"/>
      <c r="S58" s="51"/>
      <c r="T58" s="51"/>
    </row>
    <row r="59" spans="1:20">
      <c r="A59" s="4">
        <v>55</v>
      </c>
      <c r="B59" s="68" t="s">
        <v>69</v>
      </c>
      <c r="C59" s="112" t="s">
        <v>755</v>
      </c>
      <c r="D59" s="68" t="s">
        <v>29</v>
      </c>
      <c r="E59" s="70">
        <v>153</v>
      </c>
      <c r="F59" s="68"/>
      <c r="G59" s="70">
        <v>22</v>
      </c>
      <c r="H59" s="70">
        <v>27</v>
      </c>
      <c r="I59" s="71">
        <f t="shared" si="0"/>
        <v>49</v>
      </c>
      <c r="J59" s="113">
        <v>8876325548</v>
      </c>
      <c r="K59" s="73" t="s">
        <v>165</v>
      </c>
      <c r="L59" s="74" t="s">
        <v>166</v>
      </c>
      <c r="M59" s="73">
        <v>9854460251</v>
      </c>
      <c r="N59" s="90" t="s">
        <v>167</v>
      </c>
      <c r="O59" s="76"/>
      <c r="P59" s="80">
        <v>43694</v>
      </c>
      <c r="Q59" s="68" t="s">
        <v>76</v>
      </c>
      <c r="R59" s="56"/>
      <c r="S59" s="51"/>
      <c r="T59" s="51"/>
    </row>
    <row r="60" spans="1:20">
      <c r="A60" s="4">
        <v>56</v>
      </c>
      <c r="B60" s="68" t="s">
        <v>69</v>
      </c>
      <c r="C60" s="82" t="s">
        <v>756</v>
      </c>
      <c r="D60" s="68" t="s">
        <v>27</v>
      </c>
      <c r="E60" s="82">
        <v>18110215201</v>
      </c>
      <c r="F60" s="68" t="s">
        <v>74</v>
      </c>
      <c r="G60" s="70">
        <v>68</v>
      </c>
      <c r="H60" s="70">
        <v>53</v>
      </c>
      <c r="I60" s="71">
        <f t="shared" si="0"/>
        <v>121</v>
      </c>
      <c r="J60" s="66">
        <v>8486215287</v>
      </c>
      <c r="K60" s="73" t="s">
        <v>165</v>
      </c>
      <c r="L60" s="74" t="s">
        <v>166</v>
      </c>
      <c r="M60" s="73">
        <v>9854460251</v>
      </c>
      <c r="N60" s="90" t="s">
        <v>167</v>
      </c>
      <c r="O60" s="76"/>
      <c r="P60" s="80">
        <v>43694</v>
      </c>
      <c r="Q60" s="68" t="s">
        <v>76</v>
      </c>
      <c r="R60" s="56"/>
      <c r="S60" s="51"/>
      <c r="T60" s="51"/>
    </row>
    <row r="61" spans="1:20">
      <c r="A61" s="4">
        <v>57</v>
      </c>
      <c r="B61" s="68"/>
      <c r="C61" s="68" t="s">
        <v>99</v>
      </c>
      <c r="D61" s="68"/>
      <c r="E61" s="82"/>
      <c r="F61" s="68"/>
      <c r="G61" s="70"/>
      <c r="H61" s="70"/>
      <c r="I61" s="71"/>
      <c r="J61" s="66"/>
      <c r="K61" s="73"/>
      <c r="L61" s="74"/>
      <c r="M61" s="73"/>
      <c r="N61" s="90"/>
      <c r="O61" s="76"/>
      <c r="P61" s="80">
        <v>43695</v>
      </c>
      <c r="Q61" s="68" t="s">
        <v>99</v>
      </c>
      <c r="R61" s="64"/>
      <c r="S61" s="51"/>
      <c r="T61" s="51"/>
    </row>
    <row r="62" spans="1:20" ht="31.5">
      <c r="A62" s="4">
        <v>58</v>
      </c>
      <c r="B62" s="68" t="s">
        <v>68</v>
      </c>
      <c r="C62" s="69" t="s">
        <v>757</v>
      </c>
      <c r="D62" s="68" t="s">
        <v>29</v>
      </c>
      <c r="E62" s="70">
        <v>88</v>
      </c>
      <c r="F62" s="68"/>
      <c r="G62" s="70">
        <v>20</v>
      </c>
      <c r="H62" s="70">
        <v>25</v>
      </c>
      <c r="I62" s="71">
        <f t="shared" si="0"/>
        <v>45</v>
      </c>
      <c r="J62" s="72">
        <v>8761837593</v>
      </c>
      <c r="K62" s="66" t="s">
        <v>502</v>
      </c>
      <c r="L62" s="66" t="s">
        <v>503</v>
      </c>
      <c r="M62" s="66"/>
      <c r="N62" s="77" t="s">
        <v>504</v>
      </c>
      <c r="O62" s="68"/>
      <c r="P62" s="80">
        <v>43696</v>
      </c>
      <c r="Q62" s="68" t="s">
        <v>77</v>
      </c>
      <c r="R62" s="56"/>
      <c r="S62" s="51"/>
      <c r="T62" s="51"/>
    </row>
    <row r="63" spans="1:20">
      <c r="A63" s="4">
        <v>59</v>
      </c>
      <c r="B63" s="68" t="s">
        <v>68</v>
      </c>
      <c r="C63" s="82" t="s">
        <v>758</v>
      </c>
      <c r="D63" s="68" t="s">
        <v>27</v>
      </c>
      <c r="E63" s="82">
        <v>18110209502</v>
      </c>
      <c r="F63" s="68" t="s">
        <v>74</v>
      </c>
      <c r="G63" s="70">
        <v>170</v>
      </c>
      <c r="H63" s="70">
        <v>162</v>
      </c>
      <c r="I63" s="71">
        <f t="shared" si="0"/>
        <v>332</v>
      </c>
      <c r="J63" s="66">
        <v>7896666107</v>
      </c>
      <c r="K63" s="66" t="s">
        <v>502</v>
      </c>
      <c r="L63" s="66" t="s">
        <v>503</v>
      </c>
      <c r="M63" s="66"/>
      <c r="N63" s="77" t="s">
        <v>504</v>
      </c>
      <c r="O63" s="68"/>
      <c r="P63" s="80">
        <v>43696</v>
      </c>
      <c r="Q63" s="68" t="s">
        <v>77</v>
      </c>
      <c r="R63" s="64"/>
      <c r="S63" s="51"/>
      <c r="T63" s="51"/>
    </row>
    <row r="64" spans="1:20">
      <c r="A64" s="4">
        <v>60</v>
      </c>
      <c r="B64" s="68" t="s">
        <v>69</v>
      </c>
      <c r="C64" s="69" t="s">
        <v>759</v>
      </c>
      <c r="D64" s="68" t="s">
        <v>29</v>
      </c>
      <c r="E64" s="70">
        <v>78</v>
      </c>
      <c r="F64" s="68"/>
      <c r="G64" s="70">
        <v>23</v>
      </c>
      <c r="H64" s="70">
        <v>26</v>
      </c>
      <c r="I64" s="71">
        <f t="shared" si="0"/>
        <v>49</v>
      </c>
      <c r="J64" s="72">
        <v>9957094494</v>
      </c>
      <c r="K64" s="73" t="s">
        <v>760</v>
      </c>
      <c r="L64" s="74" t="s">
        <v>761</v>
      </c>
      <c r="M64" s="73">
        <v>9854740219</v>
      </c>
      <c r="N64" s="77" t="s">
        <v>762</v>
      </c>
      <c r="O64" s="119">
        <v>9854729645</v>
      </c>
      <c r="P64" s="80">
        <v>43696</v>
      </c>
      <c r="Q64" s="68" t="s">
        <v>77</v>
      </c>
      <c r="R64" s="56"/>
      <c r="S64" s="51"/>
      <c r="T64" s="51"/>
    </row>
    <row r="65" spans="1:20">
      <c r="A65" s="4">
        <v>61</v>
      </c>
      <c r="B65" s="68" t="s">
        <v>69</v>
      </c>
      <c r="C65" s="82" t="s">
        <v>763</v>
      </c>
      <c r="D65" s="68" t="s">
        <v>27</v>
      </c>
      <c r="E65" s="82">
        <v>18110211401</v>
      </c>
      <c r="F65" s="68" t="s">
        <v>74</v>
      </c>
      <c r="G65" s="70">
        <v>80</v>
      </c>
      <c r="H65" s="70">
        <v>70</v>
      </c>
      <c r="I65" s="71">
        <f t="shared" si="0"/>
        <v>150</v>
      </c>
      <c r="J65" s="66">
        <v>9508057726</v>
      </c>
      <c r="K65" s="73" t="s">
        <v>760</v>
      </c>
      <c r="L65" s="74" t="s">
        <v>761</v>
      </c>
      <c r="M65" s="73">
        <v>9854740219</v>
      </c>
      <c r="N65" s="77" t="s">
        <v>762</v>
      </c>
      <c r="O65" s="119">
        <v>9854729645</v>
      </c>
      <c r="P65" s="80">
        <v>43696</v>
      </c>
      <c r="Q65" s="68" t="s">
        <v>77</v>
      </c>
      <c r="R65" s="56"/>
      <c r="S65" s="51"/>
      <c r="T65" s="51"/>
    </row>
    <row r="66" spans="1:20">
      <c r="A66" s="4">
        <v>62</v>
      </c>
      <c r="B66" s="68"/>
      <c r="C66" s="82" t="s">
        <v>806</v>
      </c>
      <c r="D66" s="68"/>
      <c r="E66" s="82"/>
      <c r="F66" s="68"/>
      <c r="G66" s="70"/>
      <c r="H66" s="70"/>
      <c r="I66" s="71"/>
      <c r="J66" s="66"/>
      <c r="K66" s="73"/>
      <c r="L66" s="74"/>
      <c r="M66" s="73"/>
      <c r="N66" s="77"/>
      <c r="O66" s="119"/>
      <c r="P66" s="80">
        <v>43697</v>
      </c>
      <c r="Q66" s="68" t="s">
        <v>78</v>
      </c>
      <c r="R66" s="64"/>
      <c r="S66" s="51"/>
      <c r="T66" s="51"/>
    </row>
    <row r="67" spans="1:20">
      <c r="A67" s="4">
        <v>63</v>
      </c>
      <c r="B67" s="68" t="s">
        <v>68</v>
      </c>
      <c r="C67" s="112" t="s">
        <v>764</v>
      </c>
      <c r="D67" s="68" t="s">
        <v>29</v>
      </c>
      <c r="E67" s="70">
        <v>139</v>
      </c>
      <c r="F67" s="68"/>
      <c r="G67" s="70">
        <v>20</v>
      </c>
      <c r="H67" s="70">
        <v>23</v>
      </c>
      <c r="I67" s="71">
        <f t="shared" si="0"/>
        <v>43</v>
      </c>
      <c r="J67" s="113">
        <v>8403846802</v>
      </c>
      <c r="K67" s="66" t="s">
        <v>121</v>
      </c>
      <c r="L67" s="66" t="s">
        <v>122</v>
      </c>
      <c r="M67" s="66">
        <v>9435006621</v>
      </c>
      <c r="N67" s="90" t="s">
        <v>712</v>
      </c>
      <c r="O67" s="76">
        <v>8812960335</v>
      </c>
      <c r="P67" s="80">
        <v>43698</v>
      </c>
      <c r="Q67" s="68" t="s">
        <v>79</v>
      </c>
      <c r="R67" s="64"/>
      <c r="S67" s="51"/>
      <c r="T67" s="51"/>
    </row>
    <row r="68" spans="1:20">
      <c r="A68" s="4">
        <v>64</v>
      </c>
      <c r="B68" s="68" t="s">
        <v>68</v>
      </c>
      <c r="C68" s="82" t="s">
        <v>765</v>
      </c>
      <c r="D68" s="68" t="s">
        <v>27</v>
      </c>
      <c r="E68" s="82">
        <v>18110208701</v>
      </c>
      <c r="F68" s="68" t="s">
        <v>74</v>
      </c>
      <c r="G68" s="70">
        <v>81</v>
      </c>
      <c r="H68" s="70">
        <v>60</v>
      </c>
      <c r="I68" s="71">
        <f t="shared" si="0"/>
        <v>141</v>
      </c>
      <c r="J68" s="68">
        <v>9864856865</v>
      </c>
      <c r="K68" s="66" t="s">
        <v>121</v>
      </c>
      <c r="L68" s="66" t="s">
        <v>122</v>
      </c>
      <c r="M68" s="66">
        <v>9435006621</v>
      </c>
      <c r="N68" s="90" t="s">
        <v>712</v>
      </c>
      <c r="O68" s="76">
        <v>8812960335</v>
      </c>
      <c r="P68" s="80">
        <v>43698</v>
      </c>
      <c r="Q68" s="68" t="s">
        <v>79</v>
      </c>
      <c r="R68" s="56"/>
      <c r="S68" s="51"/>
      <c r="T68" s="51"/>
    </row>
    <row r="69" spans="1:20">
      <c r="A69" s="4">
        <v>65</v>
      </c>
      <c r="B69" s="68" t="s">
        <v>69</v>
      </c>
      <c r="C69" s="69" t="s">
        <v>766</v>
      </c>
      <c r="D69" s="68" t="s">
        <v>29</v>
      </c>
      <c r="E69" s="70">
        <v>64</v>
      </c>
      <c r="F69" s="68"/>
      <c r="G69" s="70">
        <v>22</v>
      </c>
      <c r="H69" s="70">
        <v>29</v>
      </c>
      <c r="I69" s="71">
        <f t="shared" si="0"/>
        <v>51</v>
      </c>
      <c r="J69" s="72">
        <v>98545367585</v>
      </c>
      <c r="K69" s="66" t="s">
        <v>333</v>
      </c>
      <c r="L69" s="66" t="s">
        <v>350</v>
      </c>
      <c r="M69" s="66">
        <v>9854591954</v>
      </c>
      <c r="N69" s="77" t="s">
        <v>491</v>
      </c>
      <c r="O69" s="119">
        <v>7399966458</v>
      </c>
      <c r="P69" s="80">
        <v>43698</v>
      </c>
      <c r="Q69" s="68" t="s">
        <v>79</v>
      </c>
      <c r="R69" s="64"/>
      <c r="S69" s="51"/>
      <c r="T69" s="51"/>
    </row>
    <row r="70" spans="1:20">
      <c r="A70" s="4">
        <v>66</v>
      </c>
      <c r="B70" s="68" t="s">
        <v>69</v>
      </c>
      <c r="C70" s="82" t="s">
        <v>767</v>
      </c>
      <c r="D70" s="68" t="s">
        <v>27</v>
      </c>
      <c r="E70" s="82">
        <v>18110205305</v>
      </c>
      <c r="F70" s="68" t="s">
        <v>74</v>
      </c>
      <c r="G70" s="70">
        <v>71</v>
      </c>
      <c r="H70" s="70">
        <v>60</v>
      </c>
      <c r="I70" s="71">
        <f t="shared" si="0"/>
        <v>131</v>
      </c>
      <c r="J70" s="66">
        <v>9859269189</v>
      </c>
      <c r="K70" s="66" t="s">
        <v>333</v>
      </c>
      <c r="L70" s="66" t="s">
        <v>350</v>
      </c>
      <c r="M70" s="66">
        <v>9854591954</v>
      </c>
      <c r="N70" s="77" t="s">
        <v>491</v>
      </c>
      <c r="O70" s="119">
        <v>7399966458</v>
      </c>
      <c r="P70" s="80">
        <v>43698</v>
      </c>
      <c r="Q70" s="68" t="s">
        <v>79</v>
      </c>
      <c r="R70" s="64"/>
      <c r="S70" s="51"/>
      <c r="T70" s="51"/>
    </row>
    <row r="71" spans="1:20">
      <c r="A71" s="4">
        <v>67</v>
      </c>
      <c r="B71" s="68" t="s">
        <v>68</v>
      </c>
      <c r="C71" s="69" t="s">
        <v>768</v>
      </c>
      <c r="D71" s="68" t="s">
        <v>29</v>
      </c>
      <c r="E71" s="70">
        <v>12</v>
      </c>
      <c r="F71" s="68"/>
      <c r="G71" s="70">
        <v>20</v>
      </c>
      <c r="H71" s="70">
        <v>27</v>
      </c>
      <c r="I71" s="71">
        <f t="shared" ref="I71:I78" si="1">+G71+H71</f>
        <v>47</v>
      </c>
      <c r="J71" s="72">
        <v>9508793835</v>
      </c>
      <c r="K71" s="73" t="s">
        <v>300</v>
      </c>
      <c r="L71" s="74" t="s">
        <v>301</v>
      </c>
      <c r="M71" s="73">
        <v>9854533081</v>
      </c>
      <c r="N71" s="93" t="s">
        <v>732</v>
      </c>
      <c r="O71" s="76">
        <v>9577287662</v>
      </c>
      <c r="P71" s="80">
        <v>43699</v>
      </c>
      <c r="Q71" s="68" t="s">
        <v>82</v>
      </c>
      <c r="R71" s="56"/>
      <c r="S71" s="51"/>
      <c r="T71" s="51"/>
    </row>
    <row r="72" spans="1:20">
      <c r="A72" s="4">
        <v>68</v>
      </c>
      <c r="B72" s="68" t="s">
        <v>68</v>
      </c>
      <c r="C72" s="82" t="s">
        <v>769</v>
      </c>
      <c r="D72" s="68" t="s">
        <v>27</v>
      </c>
      <c r="E72" s="82">
        <v>18110200101</v>
      </c>
      <c r="F72" s="68" t="s">
        <v>75</v>
      </c>
      <c r="G72" s="70">
        <v>180</v>
      </c>
      <c r="H72" s="70">
        <v>140</v>
      </c>
      <c r="I72" s="71">
        <f t="shared" si="1"/>
        <v>320</v>
      </c>
      <c r="J72" s="66">
        <v>9435182538</v>
      </c>
      <c r="K72" s="73" t="s">
        <v>300</v>
      </c>
      <c r="L72" s="74" t="s">
        <v>301</v>
      </c>
      <c r="M72" s="73">
        <v>9854533081</v>
      </c>
      <c r="N72" s="93" t="s">
        <v>732</v>
      </c>
      <c r="O72" s="76">
        <v>9577287662</v>
      </c>
      <c r="P72" s="80">
        <v>43699</v>
      </c>
      <c r="Q72" s="68" t="s">
        <v>82</v>
      </c>
      <c r="R72" s="64"/>
      <c r="S72" s="51"/>
      <c r="T72" s="51"/>
    </row>
    <row r="73" spans="1:20">
      <c r="A73" s="4">
        <v>69</v>
      </c>
      <c r="B73" s="68" t="s">
        <v>69</v>
      </c>
      <c r="C73" s="112" t="s">
        <v>770</v>
      </c>
      <c r="D73" s="68" t="s">
        <v>29</v>
      </c>
      <c r="E73" s="70">
        <v>79</v>
      </c>
      <c r="F73" s="68"/>
      <c r="G73" s="70">
        <v>39</v>
      </c>
      <c r="H73" s="70">
        <v>36</v>
      </c>
      <c r="I73" s="71">
        <f t="shared" si="1"/>
        <v>75</v>
      </c>
      <c r="J73" s="113">
        <v>9577235071</v>
      </c>
      <c r="K73" s="73" t="s">
        <v>131</v>
      </c>
      <c r="L73" s="74" t="s">
        <v>132</v>
      </c>
      <c r="M73" s="73">
        <v>9854524664</v>
      </c>
      <c r="N73" s="77" t="s">
        <v>403</v>
      </c>
      <c r="O73" s="119">
        <v>7399965708</v>
      </c>
      <c r="P73" s="80">
        <v>43699</v>
      </c>
      <c r="Q73" s="68" t="s">
        <v>82</v>
      </c>
      <c r="R73" s="56"/>
      <c r="S73" s="51"/>
      <c r="T73" s="51"/>
    </row>
    <row r="74" spans="1:20">
      <c r="A74" s="4">
        <v>70</v>
      </c>
      <c r="B74" s="68" t="s">
        <v>69</v>
      </c>
      <c r="C74" s="82" t="s">
        <v>771</v>
      </c>
      <c r="D74" s="68" t="s">
        <v>27</v>
      </c>
      <c r="E74" s="82">
        <v>18110212903</v>
      </c>
      <c r="F74" s="68" t="s">
        <v>74</v>
      </c>
      <c r="G74" s="70">
        <v>87</v>
      </c>
      <c r="H74" s="70">
        <v>51</v>
      </c>
      <c r="I74" s="71">
        <f t="shared" si="1"/>
        <v>138</v>
      </c>
      <c r="J74" s="66">
        <v>9864298346</v>
      </c>
      <c r="K74" s="73" t="s">
        <v>131</v>
      </c>
      <c r="L74" s="74" t="s">
        <v>132</v>
      </c>
      <c r="M74" s="73">
        <v>9854524664</v>
      </c>
      <c r="N74" s="77" t="s">
        <v>403</v>
      </c>
      <c r="O74" s="119">
        <v>7399965708</v>
      </c>
      <c r="P74" s="80">
        <v>43699</v>
      </c>
      <c r="Q74" s="68" t="s">
        <v>82</v>
      </c>
      <c r="R74" s="64"/>
      <c r="S74" s="51"/>
      <c r="T74" s="51"/>
    </row>
    <row r="75" spans="1:20">
      <c r="A75" s="4">
        <v>71</v>
      </c>
      <c r="B75" s="68" t="s">
        <v>68</v>
      </c>
      <c r="C75" s="69" t="s">
        <v>772</v>
      </c>
      <c r="D75" s="68" t="s">
        <v>29</v>
      </c>
      <c r="E75" s="70">
        <v>4</v>
      </c>
      <c r="F75" s="68"/>
      <c r="G75" s="70">
        <v>16</v>
      </c>
      <c r="H75" s="70">
        <v>21</v>
      </c>
      <c r="I75" s="71">
        <f t="shared" si="1"/>
        <v>37</v>
      </c>
      <c r="J75" s="72">
        <v>7399429654</v>
      </c>
      <c r="K75" s="73" t="s">
        <v>300</v>
      </c>
      <c r="L75" s="74" t="s">
        <v>301</v>
      </c>
      <c r="M75" s="73">
        <v>9854533081</v>
      </c>
      <c r="N75" s="93" t="s">
        <v>732</v>
      </c>
      <c r="O75" s="76">
        <v>9577287662</v>
      </c>
      <c r="P75" s="80">
        <v>43700</v>
      </c>
      <c r="Q75" s="68" t="s">
        <v>80</v>
      </c>
      <c r="R75" s="56"/>
      <c r="S75" s="51"/>
      <c r="T75" s="51"/>
    </row>
    <row r="76" spans="1:20">
      <c r="A76" s="4">
        <v>72</v>
      </c>
      <c r="B76" s="68" t="s">
        <v>68</v>
      </c>
      <c r="C76" s="82" t="s">
        <v>769</v>
      </c>
      <c r="D76" s="68" t="s">
        <v>27</v>
      </c>
      <c r="E76" s="82">
        <v>18110200101</v>
      </c>
      <c r="F76" s="68" t="s">
        <v>75</v>
      </c>
      <c r="G76" s="70">
        <v>180</v>
      </c>
      <c r="H76" s="70">
        <v>140</v>
      </c>
      <c r="I76" s="71">
        <f t="shared" si="1"/>
        <v>320</v>
      </c>
      <c r="J76" s="66">
        <v>9435182538</v>
      </c>
      <c r="K76" s="73" t="s">
        <v>300</v>
      </c>
      <c r="L76" s="74" t="s">
        <v>301</v>
      </c>
      <c r="M76" s="73">
        <v>9854533081</v>
      </c>
      <c r="N76" s="93" t="s">
        <v>732</v>
      </c>
      <c r="O76" s="76">
        <v>9577287662</v>
      </c>
      <c r="P76" s="80">
        <v>43700</v>
      </c>
      <c r="Q76" s="68" t="s">
        <v>80</v>
      </c>
      <c r="R76" s="64"/>
      <c r="S76" s="51"/>
      <c r="T76" s="51"/>
    </row>
    <row r="77" spans="1:20">
      <c r="A77" s="4">
        <v>73</v>
      </c>
      <c r="B77" s="68" t="s">
        <v>69</v>
      </c>
      <c r="C77" s="112" t="s">
        <v>773</v>
      </c>
      <c r="D77" s="68" t="s">
        <v>29</v>
      </c>
      <c r="E77" s="70">
        <v>22</v>
      </c>
      <c r="F77" s="68"/>
      <c r="G77" s="70">
        <v>27</v>
      </c>
      <c r="H77" s="70">
        <v>23</v>
      </c>
      <c r="I77" s="71">
        <f t="shared" si="1"/>
        <v>50</v>
      </c>
      <c r="J77" s="113">
        <v>9577468178</v>
      </c>
      <c r="K77" s="73" t="s">
        <v>233</v>
      </c>
      <c r="L77" s="74" t="s">
        <v>234</v>
      </c>
      <c r="M77" s="73">
        <v>9401262396</v>
      </c>
      <c r="N77" s="90" t="s">
        <v>453</v>
      </c>
      <c r="O77" s="76">
        <v>9707671443</v>
      </c>
      <c r="P77" s="80">
        <v>43700</v>
      </c>
      <c r="Q77" s="68" t="s">
        <v>80</v>
      </c>
      <c r="R77" s="56"/>
      <c r="S77" s="51"/>
      <c r="T77" s="51"/>
    </row>
    <row r="78" spans="1:20">
      <c r="A78" s="4">
        <v>74</v>
      </c>
      <c r="B78" s="68" t="s">
        <v>69</v>
      </c>
      <c r="C78" s="82" t="s">
        <v>774</v>
      </c>
      <c r="D78" s="68" t="s">
        <v>27</v>
      </c>
      <c r="E78" s="82">
        <v>18110231002</v>
      </c>
      <c r="F78" s="68" t="s">
        <v>75</v>
      </c>
      <c r="G78" s="70">
        <v>69</v>
      </c>
      <c r="H78" s="70">
        <v>50</v>
      </c>
      <c r="I78" s="71">
        <f t="shared" si="1"/>
        <v>119</v>
      </c>
      <c r="J78" s="66">
        <v>9854725804</v>
      </c>
      <c r="K78" s="73" t="s">
        <v>233</v>
      </c>
      <c r="L78" s="74" t="s">
        <v>234</v>
      </c>
      <c r="M78" s="73">
        <v>9401262396</v>
      </c>
      <c r="N78" s="90" t="s">
        <v>453</v>
      </c>
      <c r="O78" s="76">
        <v>9707671443</v>
      </c>
      <c r="P78" s="80">
        <v>43700</v>
      </c>
      <c r="Q78" s="68" t="s">
        <v>80</v>
      </c>
      <c r="R78" s="64"/>
      <c r="S78" s="51"/>
      <c r="T78" s="51"/>
    </row>
    <row r="79" spans="1:20">
      <c r="A79" s="4">
        <v>75</v>
      </c>
      <c r="B79" s="68"/>
      <c r="C79" s="82" t="s">
        <v>813</v>
      </c>
      <c r="D79" s="68"/>
      <c r="E79" s="82"/>
      <c r="F79" s="68"/>
      <c r="G79" s="70"/>
      <c r="H79" s="70"/>
      <c r="I79" s="71"/>
      <c r="J79" s="66"/>
      <c r="K79" s="73"/>
      <c r="L79" s="74"/>
      <c r="M79" s="73"/>
      <c r="N79" s="90"/>
      <c r="O79" s="76"/>
      <c r="P79" s="80">
        <v>43701</v>
      </c>
      <c r="Q79" s="68" t="s">
        <v>76</v>
      </c>
      <c r="R79" s="64"/>
      <c r="S79" s="51"/>
      <c r="T79" s="51"/>
    </row>
    <row r="80" spans="1:20">
      <c r="A80" s="4">
        <v>76</v>
      </c>
      <c r="B80" s="68"/>
      <c r="C80" s="68" t="s">
        <v>99</v>
      </c>
      <c r="D80" s="68"/>
      <c r="E80" s="82"/>
      <c r="F80" s="68"/>
      <c r="G80" s="70"/>
      <c r="H80" s="70"/>
      <c r="I80" s="71"/>
      <c r="J80" s="66"/>
      <c r="K80" s="73"/>
      <c r="L80" s="74"/>
      <c r="M80" s="73"/>
      <c r="N80" s="90"/>
      <c r="O80" s="76"/>
      <c r="P80" s="80">
        <v>43702</v>
      </c>
      <c r="Q80" s="68" t="s">
        <v>99</v>
      </c>
      <c r="R80" s="64"/>
      <c r="S80" s="51"/>
      <c r="T80" s="51"/>
    </row>
    <row r="81" spans="1:20" ht="31.5">
      <c r="A81" s="4">
        <v>77</v>
      </c>
      <c r="B81" s="68" t="s">
        <v>68</v>
      </c>
      <c r="C81" s="69" t="s">
        <v>776</v>
      </c>
      <c r="D81" s="68" t="s">
        <v>29</v>
      </c>
      <c r="E81" s="70">
        <v>89</v>
      </c>
      <c r="F81" s="68"/>
      <c r="G81" s="70">
        <v>25</v>
      </c>
      <c r="H81" s="70">
        <v>15</v>
      </c>
      <c r="I81" s="71">
        <f t="shared" ref="I81:I104" si="2">+G81+H81</f>
        <v>40</v>
      </c>
      <c r="J81" s="72">
        <v>9678145457</v>
      </c>
      <c r="K81" s="66" t="s">
        <v>502</v>
      </c>
      <c r="L81" s="66" t="s">
        <v>503</v>
      </c>
      <c r="M81" s="66"/>
      <c r="N81" s="77" t="s">
        <v>504</v>
      </c>
      <c r="O81" s="68"/>
      <c r="P81" s="80">
        <v>43703</v>
      </c>
      <c r="Q81" s="68" t="s">
        <v>77</v>
      </c>
      <c r="R81" s="64"/>
      <c r="S81" s="51"/>
      <c r="T81" s="51"/>
    </row>
    <row r="82" spans="1:20">
      <c r="A82" s="4">
        <v>78</v>
      </c>
      <c r="B82" s="68" t="s">
        <v>68</v>
      </c>
      <c r="C82" s="82" t="s">
        <v>758</v>
      </c>
      <c r="D82" s="68" t="s">
        <v>27</v>
      </c>
      <c r="E82" s="82">
        <v>18110209502</v>
      </c>
      <c r="F82" s="68" t="s">
        <v>74</v>
      </c>
      <c r="G82" s="70">
        <v>170</v>
      </c>
      <c r="H82" s="70">
        <v>162</v>
      </c>
      <c r="I82" s="71">
        <f t="shared" si="2"/>
        <v>332</v>
      </c>
      <c r="J82" s="66">
        <v>7896666107</v>
      </c>
      <c r="K82" s="66" t="s">
        <v>502</v>
      </c>
      <c r="L82" s="66" t="s">
        <v>503</v>
      </c>
      <c r="M82" s="66"/>
      <c r="N82" s="77" t="s">
        <v>504</v>
      </c>
      <c r="O82" s="68"/>
      <c r="P82" s="80">
        <v>43703</v>
      </c>
      <c r="Q82" s="68" t="s">
        <v>77</v>
      </c>
      <c r="R82" s="56"/>
      <c r="S82" s="51"/>
      <c r="T82" s="51"/>
    </row>
    <row r="83" spans="1:20">
      <c r="A83" s="4">
        <v>79</v>
      </c>
      <c r="B83" s="68" t="s">
        <v>69</v>
      </c>
      <c r="C83" s="112" t="s">
        <v>777</v>
      </c>
      <c r="D83" s="68" t="s">
        <v>29</v>
      </c>
      <c r="E83" s="70">
        <v>24</v>
      </c>
      <c r="F83" s="68"/>
      <c r="G83" s="70">
        <v>23</v>
      </c>
      <c r="H83" s="70">
        <v>28</v>
      </c>
      <c r="I83" s="71">
        <f t="shared" si="2"/>
        <v>51</v>
      </c>
      <c r="J83" s="113">
        <v>9854740020</v>
      </c>
      <c r="K83" s="73" t="s">
        <v>233</v>
      </c>
      <c r="L83" s="74" t="s">
        <v>234</v>
      </c>
      <c r="M83" s="73">
        <v>9401262396</v>
      </c>
      <c r="N83" s="90" t="s">
        <v>448</v>
      </c>
      <c r="O83" s="76">
        <v>9706684712</v>
      </c>
      <c r="P83" s="80">
        <v>43703</v>
      </c>
      <c r="Q83" s="68" t="s">
        <v>77</v>
      </c>
      <c r="R83" s="56"/>
      <c r="S83" s="51"/>
      <c r="T83" s="51"/>
    </row>
    <row r="84" spans="1:20">
      <c r="A84" s="4">
        <v>80</v>
      </c>
      <c r="B84" s="68" t="s">
        <v>69</v>
      </c>
      <c r="C84" s="82" t="s">
        <v>778</v>
      </c>
      <c r="D84" s="68" t="s">
        <v>27</v>
      </c>
      <c r="E84" s="82">
        <v>18110204101</v>
      </c>
      <c r="F84" s="68" t="s">
        <v>74</v>
      </c>
      <c r="G84" s="70">
        <v>78</v>
      </c>
      <c r="H84" s="70">
        <v>59</v>
      </c>
      <c r="I84" s="71">
        <f t="shared" si="2"/>
        <v>137</v>
      </c>
      <c r="J84" s="66">
        <v>9707874235</v>
      </c>
      <c r="K84" s="73" t="s">
        <v>233</v>
      </c>
      <c r="L84" s="74" t="s">
        <v>234</v>
      </c>
      <c r="M84" s="73">
        <v>9401262396</v>
      </c>
      <c r="N84" s="90" t="s">
        <v>448</v>
      </c>
      <c r="O84" s="76">
        <v>9706684712</v>
      </c>
      <c r="P84" s="80">
        <v>43703</v>
      </c>
      <c r="Q84" s="68" t="s">
        <v>77</v>
      </c>
      <c r="R84" s="64"/>
      <c r="S84" s="51"/>
      <c r="T84" s="51"/>
    </row>
    <row r="85" spans="1:20">
      <c r="A85" s="4">
        <v>81</v>
      </c>
      <c r="B85" s="68" t="s">
        <v>68</v>
      </c>
      <c r="C85" s="69" t="s">
        <v>779</v>
      </c>
      <c r="D85" s="68" t="s">
        <v>29</v>
      </c>
      <c r="E85" s="70">
        <v>51</v>
      </c>
      <c r="F85" s="68"/>
      <c r="G85" s="70">
        <v>26</v>
      </c>
      <c r="H85" s="70">
        <v>30</v>
      </c>
      <c r="I85" s="71">
        <f t="shared" si="2"/>
        <v>56</v>
      </c>
      <c r="J85" s="72">
        <v>9859354033</v>
      </c>
      <c r="K85" s="66" t="s">
        <v>250</v>
      </c>
      <c r="L85" s="66" t="s">
        <v>251</v>
      </c>
      <c r="M85" s="66">
        <v>9864916447</v>
      </c>
      <c r="N85" s="76" t="s">
        <v>780</v>
      </c>
      <c r="O85" s="68"/>
      <c r="P85" s="80">
        <v>43704</v>
      </c>
      <c r="Q85" s="68" t="s">
        <v>78</v>
      </c>
      <c r="R85" s="64"/>
      <c r="S85" s="51"/>
      <c r="T85" s="51"/>
    </row>
    <row r="86" spans="1:20" ht="24">
      <c r="A86" s="4">
        <v>82</v>
      </c>
      <c r="B86" s="68" t="s">
        <v>68</v>
      </c>
      <c r="C86" s="82" t="s">
        <v>781</v>
      </c>
      <c r="D86" s="68" t="s">
        <v>27</v>
      </c>
      <c r="E86" s="82">
        <v>18110216001</v>
      </c>
      <c r="F86" s="68" t="s">
        <v>74</v>
      </c>
      <c r="G86" s="70">
        <v>87</v>
      </c>
      <c r="H86" s="70">
        <v>50</v>
      </c>
      <c r="I86" s="71">
        <f t="shared" si="2"/>
        <v>137</v>
      </c>
      <c r="J86" s="66">
        <v>9951203700</v>
      </c>
      <c r="K86" s="66" t="s">
        <v>250</v>
      </c>
      <c r="L86" s="66" t="s">
        <v>251</v>
      </c>
      <c r="M86" s="66">
        <v>9864916447</v>
      </c>
      <c r="N86" s="76" t="s">
        <v>780</v>
      </c>
      <c r="O86" s="68"/>
      <c r="P86" s="80">
        <v>43704</v>
      </c>
      <c r="Q86" s="68" t="s">
        <v>78</v>
      </c>
      <c r="R86" s="56"/>
      <c r="S86" s="51"/>
      <c r="T86" s="51"/>
    </row>
    <row r="87" spans="1:20">
      <c r="A87" s="4">
        <v>83</v>
      </c>
      <c r="B87" s="68" t="s">
        <v>69</v>
      </c>
      <c r="C87" s="122" t="s">
        <v>782</v>
      </c>
      <c r="D87" s="68" t="s">
        <v>29</v>
      </c>
      <c r="E87" s="70">
        <v>73</v>
      </c>
      <c r="F87" s="68"/>
      <c r="G87" s="70">
        <v>29</v>
      </c>
      <c r="H87" s="70">
        <v>20</v>
      </c>
      <c r="I87" s="71">
        <f t="shared" si="2"/>
        <v>49</v>
      </c>
      <c r="J87" s="113">
        <v>9508758329</v>
      </c>
      <c r="K87" s="88" t="s">
        <v>116</v>
      </c>
      <c r="L87" s="74" t="s">
        <v>117</v>
      </c>
      <c r="M87" s="73">
        <v>8822147428</v>
      </c>
      <c r="N87" s="90" t="s">
        <v>193</v>
      </c>
      <c r="O87" s="76">
        <v>848622891</v>
      </c>
      <c r="P87" s="80">
        <v>43704</v>
      </c>
      <c r="Q87" s="68" t="s">
        <v>78</v>
      </c>
      <c r="R87" s="64"/>
      <c r="S87" s="51"/>
      <c r="T87" s="51"/>
    </row>
    <row r="88" spans="1:20">
      <c r="A88" s="4">
        <v>84</v>
      </c>
      <c r="B88" s="68" t="s">
        <v>69</v>
      </c>
      <c r="C88" s="82" t="s">
        <v>783</v>
      </c>
      <c r="D88" s="68" t="s">
        <v>27</v>
      </c>
      <c r="E88" s="82">
        <v>18110217101</v>
      </c>
      <c r="F88" s="68" t="s">
        <v>74</v>
      </c>
      <c r="G88" s="70">
        <v>149</v>
      </c>
      <c r="H88" s="70">
        <v>120</v>
      </c>
      <c r="I88" s="71">
        <f t="shared" si="2"/>
        <v>269</v>
      </c>
      <c r="J88" s="66">
        <v>9508853969</v>
      </c>
      <c r="K88" s="88" t="s">
        <v>116</v>
      </c>
      <c r="L88" s="74" t="s">
        <v>117</v>
      </c>
      <c r="M88" s="73">
        <v>8822147428</v>
      </c>
      <c r="N88" s="90" t="s">
        <v>193</v>
      </c>
      <c r="O88" s="76">
        <v>848622891</v>
      </c>
      <c r="P88" s="80">
        <v>43704</v>
      </c>
      <c r="Q88" s="68" t="s">
        <v>78</v>
      </c>
      <c r="R88" s="64"/>
      <c r="S88" s="51"/>
      <c r="T88" s="51"/>
    </row>
    <row r="89" spans="1:20" ht="28.5">
      <c r="A89" s="4">
        <v>85</v>
      </c>
      <c r="B89" s="68" t="s">
        <v>68</v>
      </c>
      <c r="C89" s="69" t="s">
        <v>784</v>
      </c>
      <c r="D89" s="68" t="s">
        <v>29</v>
      </c>
      <c r="E89" s="70">
        <v>55</v>
      </c>
      <c r="F89" s="68"/>
      <c r="G89" s="70">
        <v>18</v>
      </c>
      <c r="H89" s="70">
        <v>22</v>
      </c>
      <c r="I89" s="71">
        <f t="shared" si="2"/>
        <v>40</v>
      </c>
      <c r="J89" s="72">
        <v>9864946304</v>
      </c>
      <c r="K89" s="91" t="s">
        <v>126</v>
      </c>
      <c r="L89" s="74" t="s">
        <v>127</v>
      </c>
      <c r="M89" s="73">
        <v>9401450885</v>
      </c>
      <c r="N89" s="98" t="s">
        <v>540</v>
      </c>
      <c r="O89" s="68"/>
      <c r="P89" s="80">
        <v>43705</v>
      </c>
      <c r="Q89" s="68" t="s">
        <v>79</v>
      </c>
      <c r="R89" s="64"/>
      <c r="S89" s="51"/>
      <c r="T89" s="51"/>
    </row>
    <row r="90" spans="1:20" ht="28.5">
      <c r="A90" s="4">
        <v>86</v>
      </c>
      <c r="B90" s="68" t="s">
        <v>68</v>
      </c>
      <c r="C90" s="82" t="s">
        <v>785</v>
      </c>
      <c r="D90" s="68" t="s">
        <v>27</v>
      </c>
      <c r="E90" s="82">
        <v>18110217401</v>
      </c>
      <c r="F90" s="68" t="s">
        <v>74</v>
      </c>
      <c r="G90" s="70">
        <v>87</v>
      </c>
      <c r="H90" s="70">
        <v>70</v>
      </c>
      <c r="I90" s="71">
        <f t="shared" si="2"/>
        <v>157</v>
      </c>
      <c r="J90" s="66">
        <v>9864693699</v>
      </c>
      <c r="K90" s="91" t="s">
        <v>126</v>
      </c>
      <c r="L90" s="74" t="s">
        <v>127</v>
      </c>
      <c r="M90" s="73">
        <v>9401450885</v>
      </c>
      <c r="N90" s="98" t="s">
        <v>540</v>
      </c>
      <c r="O90" s="68"/>
      <c r="P90" s="80">
        <v>43705</v>
      </c>
      <c r="Q90" s="68" t="s">
        <v>79</v>
      </c>
      <c r="R90" s="64"/>
      <c r="S90" s="51"/>
      <c r="T90" s="51"/>
    </row>
    <row r="91" spans="1:20">
      <c r="A91" s="4">
        <v>87</v>
      </c>
      <c r="B91" s="68" t="s">
        <v>69</v>
      </c>
      <c r="C91" s="112" t="s">
        <v>786</v>
      </c>
      <c r="D91" s="68" t="s">
        <v>29</v>
      </c>
      <c r="E91" s="70">
        <v>49</v>
      </c>
      <c r="F91" s="68"/>
      <c r="G91" s="70">
        <v>27</v>
      </c>
      <c r="H91" s="70">
        <v>24</v>
      </c>
      <c r="I91" s="71">
        <f t="shared" si="2"/>
        <v>51</v>
      </c>
      <c r="J91" s="113">
        <v>9613419593</v>
      </c>
      <c r="K91" s="88" t="s">
        <v>116</v>
      </c>
      <c r="L91" s="74" t="s">
        <v>117</v>
      </c>
      <c r="M91" s="73">
        <v>8822147428</v>
      </c>
      <c r="N91" s="90" t="s">
        <v>193</v>
      </c>
      <c r="O91" s="76">
        <v>848622891</v>
      </c>
      <c r="P91" s="80">
        <v>43705</v>
      </c>
      <c r="Q91" s="68" t="s">
        <v>79</v>
      </c>
      <c r="R91" s="64"/>
      <c r="S91" s="51"/>
      <c r="T91" s="51"/>
    </row>
    <row r="92" spans="1:20">
      <c r="A92" s="4">
        <v>88</v>
      </c>
      <c r="B92" s="68" t="s">
        <v>69</v>
      </c>
      <c r="C92" s="82" t="s">
        <v>783</v>
      </c>
      <c r="D92" s="68" t="s">
        <v>27</v>
      </c>
      <c r="E92" s="82">
        <v>18110217101</v>
      </c>
      <c r="F92" s="68" t="s">
        <v>74</v>
      </c>
      <c r="G92" s="70">
        <v>149</v>
      </c>
      <c r="H92" s="70">
        <v>120</v>
      </c>
      <c r="I92" s="71">
        <f t="shared" si="2"/>
        <v>269</v>
      </c>
      <c r="J92" s="66">
        <v>9508853969</v>
      </c>
      <c r="K92" s="88" t="s">
        <v>116</v>
      </c>
      <c r="L92" s="74" t="s">
        <v>117</v>
      </c>
      <c r="M92" s="73">
        <v>8822147428</v>
      </c>
      <c r="N92" s="90" t="s">
        <v>193</v>
      </c>
      <c r="O92" s="76">
        <v>848622891</v>
      </c>
      <c r="P92" s="80">
        <v>43705</v>
      </c>
      <c r="Q92" s="68" t="s">
        <v>79</v>
      </c>
      <c r="R92" s="56"/>
      <c r="S92" s="51"/>
      <c r="T92" s="51"/>
    </row>
    <row r="93" spans="1:20" ht="31.5">
      <c r="A93" s="4">
        <v>89</v>
      </c>
      <c r="B93" s="68" t="s">
        <v>68</v>
      </c>
      <c r="C93" s="69" t="s">
        <v>787</v>
      </c>
      <c r="D93" s="68" t="s">
        <v>29</v>
      </c>
      <c r="E93" s="70">
        <v>57</v>
      </c>
      <c r="F93" s="68"/>
      <c r="G93" s="70">
        <v>30</v>
      </c>
      <c r="H93" s="70">
        <v>33</v>
      </c>
      <c r="I93" s="71">
        <f t="shared" si="2"/>
        <v>63</v>
      </c>
      <c r="J93" s="72">
        <v>9613402112</v>
      </c>
      <c r="K93" s="73" t="s">
        <v>136</v>
      </c>
      <c r="L93" s="74" t="s">
        <v>137</v>
      </c>
      <c r="M93" s="73">
        <v>9401450883</v>
      </c>
      <c r="N93" s="66" t="s">
        <v>138</v>
      </c>
      <c r="O93" s="119">
        <v>8486711269</v>
      </c>
      <c r="P93" s="80">
        <v>43706</v>
      </c>
      <c r="Q93" s="68" t="s">
        <v>82</v>
      </c>
      <c r="R93" s="64"/>
      <c r="S93" s="51"/>
      <c r="T93" s="51"/>
    </row>
    <row r="94" spans="1:20" ht="31.5">
      <c r="A94" s="4">
        <v>90</v>
      </c>
      <c r="B94" s="68" t="s">
        <v>68</v>
      </c>
      <c r="C94" s="82" t="s">
        <v>788</v>
      </c>
      <c r="D94" s="68" t="s">
        <v>27</v>
      </c>
      <c r="E94" s="82">
        <v>18110212203</v>
      </c>
      <c r="F94" s="68" t="s">
        <v>74</v>
      </c>
      <c r="G94" s="70">
        <v>140</v>
      </c>
      <c r="H94" s="70">
        <v>105</v>
      </c>
      <c r="I94" s="71">
        <f t="shared" si="2"/>
        <v>245</v>
      </c>
      <c r="J94" s="66">
        <v>9854569156</v>
      </c>
      <c r="K94" s="73" t="s">
        <v>136</v>
      </c>
      <c r="L94" s="74" t="s">
        <v>137</v>
      </c>
      <c r="M94" s="73">
        <v>9401450883</v>
      </c>
      <c r="N94" s="66" t="s">
        <v>138</v>
      </c>
      <c r="O94" s="119">
        <v>8486711269</v>
      </c>
      <c r="P94" s="80">
        <v>43706</v>
      </c>
      <c r="Q94" s="68" t="s">
        <v>82</v>
      </c>
      <c r="R94" s="68"/>
      <c r="S94" s="68"/>
      <c r="T94" s="68"/>
    </row>
    <row r="95" spans="1:20">
      <c r="A95" s="4">
        <v>91</v>
      </c>
      <c r="B95" s="68" t="s">
        <v>69</v>
      </c>
      <c r="C95" s="112" t="s">
        <v>789</v>
      </c>
      <c r="D95" s="68" t="s">
        <v>29</v>
      </c>
      <c r="E95" s="70">
        <v>5</v>
      </c>
      <c r="F95" s="68"/>
      <c r="G95" s="70">
        <v>46</v>
      </c>
      <c r="H95" s="70">
        <v>40</v>
      </c>
      <c r="I95" s="71">
        <f t="shared" si="2"/>
        <v>86</v>
      </c>
      <c r="J95" s="113">
        <v>9678888771</v>
      </c>
      <c r="K95" s="73" t="s">
        <v>233</v>
      </c>
      <c r="L95" s="74" t="s">
        <v>234</v>
      </c>
      <c r="M95" s="73">
        <v>9401262396</v>
      </c>
      <c r="N95" s="90" t="s">
        <v>790</v>
      </c>
      <c r="O95" s="76">
        <v>9854830457</v>
      </c>
      <c r="P95" s="80">
        <v>43706</v>
      </c>
      <c r="Q95" s="68" t="s">
        <v>82</v>
      </c>
      <c r="R95" s="68"/>
      <c r="S95" s="68"/>
      <c r="T95" s="68"/>
    </row>
    <row r="96" spans="1:20">
      <c r="A96" s="4">
        <v>92</v>
      </c>
      <c r="B96" s="68" t="s">
        <v>69</v>
      </c>
      <c r="C96" s="82" t="s">
        <v>791</v>
      </c>
      <c r="D96" s="68" t="s">
        <v>27</v>
      </c>
      <c r="E96" s="82">
        <v>18110203704</v>
      </c>
      <c r="F96" s="68" t="s">
        <v>74</v>
      </c>
      <c r="G96" s="70">
        <v>80</v>
      </c>
      <c r="H96" s="70">
        <v>68</v>
      </c>
      <c r="I96" s="71">
        <f t="shared" si="2"/>
        <v>148</v>
      </c>
      <c r="J96" s="66">
        <v>9854271188</v>
      </c>
      <c r="K96" s="73" t="s">
        <v>233</v>
      </c>
      <c r="L96" s="74" t="s">
        <v>234</v>
      </c>
      <c r="M96" s="73">
        <v>9401262396</v>
      </c>
      <c r="N96" s="90" t="s">
        <v>790</v>
      </c>
      <c r="O96" s="76">
        <v>9854830457</v>
      </c>
      <c r="P96" s="80">
        <v>43706</v>
      </c>
      <c r="Q96" s="68" t="s">
        <v>82</v>
      </c>
      <c r="R96" s="68"/>
      <c r="S96" s="68"/>
      <c r="T96" s="68"/>
    </row>
    <row r="97" spans="1:20" ht="31.5">
      <c r="A97" s="4">
        <v>93</v>
      </c>
      <c r="B97" s="68" t="s">
        <v>68</v>
      </c>
      <c r="C97" s="69" t="s">
        <v>792</v>
      </c>
      <c r="D97" s="68" t="s">
        <v>29</v>
      </c>
      <c r="E97" s="70">
        <v>47</v>
      </c>
      <c r="F97" s="68"/>
      <c r="G97" s="70">
        <v>23</v>
      </c>
      <c r="H97" s="70">
        <v>17</v>
      </c>
      <c r="I97" s="71">
        <f t="shared" si="2"/>
        <v>40</v>
      </c>
      <c r="J97" s="72">
        <v>9859748247</v>
      </c>
      <c r="K97" s="73" t="s">
        <v>760</v>
      </c>
      <c r="L97" s="74" t="s">
        <v>761</v>
      </c>
      <c r="M97" s="73">
        <v>9854740219</v>
      </c>
      <c r="N97" s="77" t="s">
        <v>793</v>
      </c>
      <c r="O97" s="119">
        <v>9854671819</v>
      </c>
      <c r="P97" s="80">
        <v>43707</v>
      </c>
      <c r="Q97" s="68" t="s">
        <v>80</v>
      </c>
      <c r="R97" s="68"/>
      <c r="S97" s="68"/>
      <c r="T97" s="68"/>
    </row>
    <row r="98" spans="1:20">
      <c r="A98" s="4">
        <v>94</v>
      </c>
      <c r="B98" s="68" t="s">
        <v>68</v>
      </c>
      <c r="C98" s="82" t="s">
        <v>794</v>
      </c>
      <c r="D98" s="68" t="s">
        <v>27</v>
      </c>
      <c r="E98" s="82">
        <v>18110211803</v>
      </c>
      <c r="F98" s="68" t="s">
        <v>75</v>
      </c>
      <c r="G98" s="70">
        <v>76</v>
      </c>
      <c r="H98" s="70">
        <v>70</v>
      </c>
      <c r="I98" s="71">
        <f t="shared" si="2"/>
        <v>146</v>
      </c>
      <c r="J98" s="66">
        <v>7399820760</v>
      </c>
      <c r="K98" s="73" t="s">
        <v>760</v>
      </c>
      <c r="L98" s="74" t="s">
        <v>761</v>
      </c>
      <c r="M98" s="73">
        <v>9854740219</v>
      </c>
      <c r="N98" s="77" t="s">
        <v>793</v>
      </c>
      <c r="O98" s="119">
        <v>9854671819</v>
      </c>
      <c r="P98" s="80">
        <v>43707</v>
      </c>
      <c r="Q98" s="68" t="s">
        <v>80</v>
      </c>
      <c r="R98" s="68"/>
      <c r="S98" s="68"/>
      <c r="T98" s="68"/>
    </row>
    <row r="99" spans="1:20">
      <c r="A99" s="4">
        <v>95</v>
      </c>
      <c r="B99" s="68" t="s">
        <v>69</v>
      </c>
      <c r="C99" s="112" t="s">
        <v>795</v>
      </c>
      <c r="D99" s="68" t="s">
        <v>29</v>
      </c>
      <c r="E99" s="70">
        <v>136</v>
      </c>
      <c r="F99" s="68"/>
      <c r="G99" s="70">
        <v>20</v>
      </c>
      <c r="H99" s="70">
        <v>23</v>
      </c>
      <c r="I99" s="71">
        <f t="shared" si="2"/>
        <v>43</v>
      </c>
      <c r="J99" s="113">
        <v>8486627242</v>
      </c>
      <c r="K99" s="66" t="s">
        <v>121</v>
      </c>
      <c r="L99" s="66" t="s">
        <v>122</v>
      </c>
      <c r="M99" s="66">
        <v>9435006621</v>
      </c>
      <c r="N99" s="90" t="s">
        <v>712</v>
      </c>
      <c r="O99" s="76">
        <v>8812960335</v>
      </c>
      <c r="P99" s="80">
        <v>43707</v>
      </c>
      <c r="Q99" s="68" t="s">
        <v>80</v>
      </c>
      <c r="R99" s="68"/>
      <c r="S99" s="68"/>
      <c r="T99" s="68"/>
    </row>
    <row r="100" spans="1:20">
      <c r="A100" s="4">
        <v>96</v>
      </c>
      <c r="B100" s="68" t="s">
        <v>69</v>
      </c>
      <c r="C100" s="82" t="s">
        <v>796</v>
      </c>
      <c r="D100" s="68" t="s">
        <v>27</v>
      </c>
      <c r="E100" s="82">
        <v>18110212808</v>
      </c>
      <c r="F100" s="68" t="s">
        <v>74</v>
      </c>
      <c r="G100" s="70">
        <v>73</v>
      </c>
      <c r="H100" s="70">
        <v>68</v>
      </c>
      <c r="I100" s="71">
        <f t="shared" si="2"/>
        <v>141</v>
      </c>
      <c r="J100" s="82">
        <v>9678762146</v>
      </c>
      <c r="K100" s="66" t="s">
        <v>121</v>
      </c>
      <c r="L100" s="66" t="s">
        <v>122</v>
      </c>
      <c r="M100" s="66">
        <v>9435006621</v>
      </c>
      <c r="N100" s="90" t="s">
        <v>712</v>
      </c>
      <c r="O100" s="76">
        <v>8812960335</v>
      </c>
      <c r="P100" s="80">
        <v>43707</v>
      </c>
      <c r="Q100" s="68" t="s">
        <v>80</v>
      </c>
      <c r="R100" s="68"/>
      <c r="S100" s="68"/>
      <c r="T100" s="68"/>
    </row>
    <row r="101" spans="1:20">
      <c r="A101" s="4">
        <v>97</v>
      </c>
      <c r="B101" s="68" t="s">
        <v>68</v>
      </c>
      <c r="C101" s="69" t="s">
        <v>797</v>
      </c>
      <c r="D101" s="68" t="s">
        <v>29</v>
      </c>
      <c r="E101" s="70">
        <v>48</v>
      </c>
      <c r="F101" s="68"/>
      <c r="G101" s="70">
        <v>15</v>
      </c>
      <c r="H101" s="70">
        <v>15</v>
      </c>
      <c r="I101" s="71">
        <f t="shared" si="2"/>
        <v>30</v>
      </c>
      <c r="J101" s="72">
        <v>9864900705</v>
      </c>
      <c r="K101" s="66" t="s">
        <v>333</v>
      </c>
      <c r="L101" s="66" t="s">
        <v>334</v>
      </c>
      <c r="M101" s="123">
        <v>8876257305</v>
      </c>
      <c r="N101" s="77" t="s">
        <v>335</v>
      </c>
      <c r="O101" s="119">
        <v>9859043973</v>
      </c>
      <c r="P101" s="80">
        <v>43708</v>
      </c>
      <c r="Q101" s="68" t="s">
        <v>76</v>
      </c>
      <c r="R101" s="68"/>
      <c r="S101" s="68"/>
      <c r="T101" s="68"/>
    </row>
    <row r="102" spans="1:20">
      <c r="A102" s="4">
        <v>98</v>
      </c>
      <c r="B102" s="68" t="s">
        <v>68</v>
      </c>
      <c r="C102" s="82" t="s">
        <v>798</v>
      </c>
      <c r="D102" s="68" t="s">
        <v>27</v>
      </c>
      <c r="E102" s="82">
        <v>18110218702</v>
      </c>
      <c r="F102" s="68" t="s">
        <v>74</v>
      </c>
      <c r="G102" s="70">
        <v>70</v>
      </c>
      <c r="H102" s="70">
        <v>68</v>
      </c>
      <c r="I102" s="71">
        <f t="shared" si="2"/>
        <v>138</v>
      </c>
      <c r="J102" s="66">
        <v>9854271374</v>
      </c>
      <c r="K102" s="66" t="s">
        <v>333</v>
      </c>
      <c r="L102" s="66" t="s">
        <v>334</v>
      </c>
      <c r="M102" s="123">
        <v>8876257305</v>
      </c>
      <c r="N102" s="77" t="s">
        <v>335</v>
      </c>
      <c r="O102" s="119">
        <v>9859043973</v>
      </c>
      <c r="P102" s="80">
        <v>43708</v>
      </c>
      <c r="Q102" s="68" t="s">
        <v>76</v>
      </c>
      <c r="R102" s="68"/>
      <c r="S102" s="68"/>
      <c r="T102" s="68"/>
    </row>
    <row r="103" spans="1:20">
      <c r="A103" s="4">
        <v>99</v>
      </c>
      <c r="B103" s="68" t="s">
        <v>69</v>
      </c>
      <c r="C103" s="112" t="s">
        <v>799</v>
      </c>
      <c r="D103" s="68" t="s">
        <v>29</v>
      </c>
      <c r="E103" s="70">
        <v>125</v>
      </c>
      <c r="F103" s="68"/>
      <c r="G103" s="70">
        <v>32</v>
      </c>
      <c r="H103" s="70">
        <v>27</v>
      </c>
      <c r="I103" s="71">
        <f t="shared" si="2"/>
        <v>59</v>
      </c>
      <c r="J103" s="113">
        <v>9859812172</v>
      </c>
      <c r="K103" s="66" t="s">
        <v>121</v>
      </c>
      <c r="L103" s="66" t="s">
        <v>122</v>
      </c>
      <c r="M103" s="66">
        <v>9435006621</v>
      </c>
      <c r="N103" s="90" t="s">
        <v>410</v>
      </c>
      <c r="O103" s="76">
        <v>8811953400</v>
      </c>
      <c r="P103" s="80">
        <v>43708</v>
      </c>
      <c r="Q103" s="68" t="s">
        <v>76</v>
      </c>
      <c r="R103" s="68"/>
      <c r="S103" s="68"/>
      <c r="T103" s="68"/>
    </row>
    <row r="104" spans="1:20">
      <c r="A104" s="4">
        <v>100</v>
      </c>
      <c r="B104" s="68" t="s">
        <v>69</v>
      </c>
      <c r="C104" s="82" t="s">
        <v>800</v>
      </c>
      <c r="D104" s="68" t="s">
        <v>27</v>
      </c>
      <c r="E104" s="82">
        <v>18110211201</v>
      </c>
      <c r="F104" s="68" t="s">
        <v>74</v>
      </c>
      <c r="G104" s="70">
        <v>64</v>
      </c>
      <c r="H104" s="70">
        <v>64</v>
      </c>
      <c r="I104" s="71">
        <f t="shared" si="2"/>
        <v>128</v>
      </c>
      <c r="J104" s="120">
        <v>9864953329</v>
      </c>
      <c r="K104" s="66" t="s">
        <v>121</v>
      </c>
      <c r="L104" s="66" t="s">
        <v>122</v>
      </c>
      <c r="M104" s="66">
        <v>9435006621</v>
      </c>
      <c r="N104" s="90" t="s">
        <v>410</v>
      </c>
      <c r="O104" s="76">
        <v>8811953400</v>
      </c>
      <c r="P104" s="80">
        <v>43708</v>
      </c>
      <c r="Q104" s="68" t="s">
        <v>76</v>
      </c>
      <c r="R104" s="68"/>
      <c r="S104" s="68"/>
      <c r="T104" s="68"/>
    </row>
    <row r="105" spans="1:20">
      <c r="A105" s="4">
        <v>101</v>
      </c>
      <c r="B105" s="68"/>
      <c r="C105" s="82"/>
      <c r="D105" s="68"/>
      <c r="E105" s="82"/>
      <c r="F105" s="68"/>
      <c r="G105" s="70"/>
      <c r="H105" s="70"/>
      <c r="I105" s="71"/>
      <c r="J105" s="120"/>
      <c r="K105" s="66"/>
      <c r="L105" s="66"/>
      <c r="M105" s="66"/>
      <c r="N105" s="90"/>
      <c r="O105" s="76"/>
      <c r="P105" s="80">
        <v>43709</v>
      </c>
      <c r="Q105" s="68" t="s">
        <v>99</v>
      </c>
      <c r="R105" s="68"/>
      <c r="S105" s="68"/>
      <c r="T105" s="68"/>
    </row>
    <row r="106" spans="1:20">
      <c r="A106" s="4">
        <v>102</v>
      </c>
      <c r="B106" s="68" t="s">
        <v>69</v>
      </c>
      <c r="C106" s="82" t="s">
        <v>805</v>
      </c>
      <c r="D106" s="68" t="s">
        <v>27</v>
      </c>
      <c r="E106" s="82">
        <v>18110212805</v>
      </c>
      <c r="F106" s="68" t="s">
        <v>74</v>
      </c>
      <c r="G106" s="70">
        <v>90</v>
      </c>
      <c r="H106" s="70">
        <v>79</v>
      </c>
      <c r="I106" s="71">
        <f t="shared" ref="I106" si="3">+G106+H106</f>
        <v>169</v>
      </c>
      <c r="J106" s="82">
        <v>8011385620</v>
      </c>
      <c r="K106" s="66" t="s">
        <v>121</v>
      </c>
      <c r="L106" s="66" t="s">
        <v>122</v>
      </c>
      <c r="M106" s="66">
        <v>9435006621</v>
      </c>
      <c r="N106" s="90" t="s">
        <v>292</v>
      </c>
      <c r="O106" s="76">
        <v>8011236163</v>
      </c>
      <c r="P106" s="80">
        <v>43342</v>
      </c>
      <c r="Q106" s="68" t="s">
        <v>82</v>
      </c>
      <c r="R106" s="68"/>
      <c r="S106" s="68"/>
      <c r="T106" s="68"/>
    </row>
    <row r="107" spans="1:20" ht="31.5">
      <c r="A107" s="4">
        <v>103</v>
      </c>
      <c r="B107" s="71"/>
      <c r="C107" s="69" t="s">
        <v>806</v>
      </c>
      <c r="D107" s="68"/>
      <c r="E107" s="70"/>
      <c r="F107" s="68"/>
      <c r="G107" s="70"/>
      <c r="H107" s="70"/>
      <c r="I107" s="71"/>
      <c r="J107" s="72"/>
      <c r="K107" s="73"/>
      <c r="L107" s="74"/>
      <c r="M107" s="73"/>
      <c r="N107" s="75"/>
      <c r="O107" s="79"/>
      <c r="P107" s="80">
        <v>43343</v>
      </c>
      <c r="Q107" s="68" t="s">
        <v>80</v>
      </c>
      <c r="R107" s="68"/>
      <c r="S107" s="68"/>
      <c r="T107" s="68"/>
    </row>
    <row r="108" spans="1:20">
      <c r="A108" s="4">
        <v>104</v>
      </c>
      <c r="B108" s="71"/>
      <c r="C108" s="68"/>
      <c r="D108" s="68"/>
      <c r="E108" s="70"/>
      <c r="F108" s="68"/>
      <c r="G108" s="70"/>
      <c r="H108" s="70"/>
      <c r="I108" s="71"/>
      <c r="J108" s="68"/>
      <c r="K108" s="68"/>
      <c r="L108" s="68"/>
      <c r="M108" s="68"/>
      <c r="N108" s="68"/>
      <c r="O108" s="68"/>
      <c r="P108" s="80"/>
      <c r="Q108" s="68"/>
      <c r="R108" s="68"/>
      <c r="S108" s="68"/>
      <c r="T108" s="68"/>
    </row>
    <row r="109" spans="1:20">
      <c r="A109" s="4">
        <v>105</v>
      </c>
      <c r="B109" s="71"/>
      <c r="C109" s="68"/>
      <c r="D109" s="68"/>
      <c r="E109" s="70"/>
      <c r="F109" s="68"/>
      <c r="G109" s="70"/>
      <c r="H109" s="70"/>
      <c r="I109" s="71"/>
      <c r="J109" s="68"/>
      <c r="K109" s="68"/>
      <c r="L109" s="68"/>
      <c r="M109" s="68"/>
      <c r="N109" s="68"/>
      <c r="O109" s="68"/>
      <c r="P109" s="80"/>
      <c r="Q109" s="68"/>
      <c r="R109" s="68"/>
      <c r="S109" s="68"/>
      <c r="T109" s="68"/>
    </row>
    <row r="110" spans="1:20">
      <c r="A110" s="4">
        <v>106</v>
      </c>
      <c r="B110" s="71"/>
      <c r="C110" s="68"/>
      <c r="D110" s="68"/>
      <c r="E110" s="70"/>
      <c r="F110" s="68"/>
      <c r="G110" s="70"/>
      <c r="H110" s="70"/>
      <c r="I110" s="71"/>
      <c r="J110" s="68"/>
      <c r="K110" s="68"/>
      <c r="L110" s="68"/>
      <c r="M110" s="68"/>
      <c r="N110" s="68"/>
      <c r="O110" s="68"/>
      <c r="P110" s="80"/>
      <c r="Q110" s="68"/>
      <c r="R110" s="68"/>
      <c r="S110" s="68"/>
      <c r="T110" s="68"/>
    </row>
    <row r="111" spans="1:20">
      <c r="A111" s="4">
        <v>107</v>
      </c>
      <c r="B111" s="71"/>
      <c r="C111" s="68"/>
      <c r="D111" s="68"/>
      <c r="E111" s="70"/>
      <c r="F111" s="68"/>
      <c r="G111" s="70"/>
      <c r="H111" s="70"/>
      <c r="I111" s="71"/>
      <c r="J111" s="68"/>
      <c r="K111" s="68"/>
      <c r="L111" s="68"/>
      <c r="M111" s="68"/>
      <c r="N111" s="68"/>
      <c r="O111" s="68"/>
      <c r="P111" s="80"/>
      <c r="Q111" s="68"/>
      <c r="R111" s="68"/>
      <c r="S111" s="68"/>
      <c r="T111" s="68"/>
    </row>
    <row r="112" spans="1:20">
      <c r="A112" s="4">
        <v>108</v>
      </c>
      <c r="B112" s="71"/>
      <c r="C112" s="68"/>
      <c r="D112" s="68"/>
      <c r="E112" s="70"/>
      <c r="F112" s="68"/>
      <c r="G112" s="70"/>
      <c r="H112" s="70"/>
      <c r="I112" s="71"/>
      <c r="J112" s="68"/>
      <c r="K112" s="68"/>
      <c r="L112" s="68"/>
      <c r="M112" s="68"/>
      <c r="N112" s="68"/>
      <c r="O112" s="68"/>
      <c r="P112" s="80"/>
      <c r="Q112" s="68"/>
      <c r="R112" s="68"/>
      <c r="S112" s="68"/>
      <c r="T112" s="68"/>
    </row>
    <row r="113" spans="1:20">
      <c r="A113" s="4">
        <v>109</v>
      </c>
      <c r="B113" s="71"/>
      <c r="C113" s="68"/>
      <c r="D113" s="68"/>
      <c r="E113" s="70"/>
      <c r="F113" s="68"/>
      <c r="G113" s="70"/>
      <c r="H113" s="70"/>
      <c r="I113" s="71"/>
      <c r="J113" s="68"/>
      <c r="K113" s="68"/>
      <c r="L113" s="68"/>
      <c r="M113" s="68"/>
      <c r="N113" s="68"/>
      <c r="O113" s="68"/>
      <c r="P113" s="80"/>
      <c r="Q113" s="68"/>
      <c r="R113" s="68"/>
      <c r="S113" s="68"/>
      <c r="T113" s="68"/>
    </row>
    <row r="114" spans="1:20">
      <c r="A114" s="4">
        <v>110</v>
      </c>
      <c r="B114" s="71"/>
      <c r="C114" s="68"/>
      <c r="D114" s="68"/>
      <c r="E114" s="70"/>
      <c r="F114" s="68"/>
      <c r="G114" s="70"/>
      <c r="H114" s="70"/>
      <c r="I114" s="71"/>
      <c r="J114" s="68"/>
      <c r="K114" s="68"/>
      <c r="L114" s="68"/>
      <c r="M114" s="68"/>
      <c r="N114" s="68"/>
      <c r="O114" s="68"/>
      <c r="P114" s="80"/>
      <c r="Q114" s="68"/>
      <c r="R114" s="68"/>
      <c r="S114" s="68"/>
      <c r="T114" s="68"/>
    </row>
    <row r="115" spans="1:20">
      <c r="A115" s="4">
        <v>111</v>
      </c>
      <c r="B115" s="71"/>
      <c r="C115" s="68"/>
      <c r="D115" s="68"/>
      <c r="E115" s="70"/>
      <c r="F115" s="68"/>
      <c r="G115" s="70"/>
      <c r="H115" s="70"/>
      <c r="I115" s="71"/>
      <c r="J115" s="68"/>
      <c r="K115" s="68"/>
      <c r="L115" s="68"/>
      <c r="M115" s="68"/>
      <c r="N115" s="68"/>
      <c r="O115" s="68"/>
      <c r="P115" s="80"/>
      <c r="Q115" s="68"/>
      <c r="R115" s="68"/>
      <c r="S115" s="68"/>
      <c r="T115" s="68"/>
    </row>
    <row r="116" spans="1:20">
      <c r="A116" s="4">
        <v>112</v>
      </c>
      <c r="B116" s="71"/>
      <c r="C116" s="68"/>
      <c r="D116" s="68"/>
      <c r="E116" s="70"/>
      <c r="F116" s="68"/>
      <c r="G116" s="70"/>
      <c r="H116" s="70"/>
      <c r="I116" s="71">
        <f t="shared" ref="I116:I164" si="4">+G116+H116</f>
        <v>0</v>
      </c>
      <c r="J116" s="68"/>
      <c r="K116" s="68"/>
      <c r="L116" s="68"/>
      <c r="M116" s="68"/>
      <c r="N116" s="68"/>
      <c r="O116" s="68"/>
      <c r="P116" s="80"/>
      <c r="Q116" s="68"/>
      <c r="R116" s="68"/>
      <c r="S116" s="68"/>
      <c r="T116" s="68"/>
    </row>
    <row r="117" spans="1:20">
      <c r="A117" s="4">
        <v>113</v>
      </c>
      <c r="B117" s="71"/>
      <c r="C117" s="68"/>
      <c r="D117" s="68"/>
      <c r="E117" s="70"/>
      <c r="F117" s="68"/>
      <c r="G117" s="70"/>
      <c r="H117" s="70"/>
      <c r="I117" s="71">
        <f t="shared" si="4"/>
        <v>0</v>
      </c>
      <c r="J117" s="68"/>
      <c r="K117" s="68"/>
      <c r="L117" s="68"/>
      <c r="M117" s="68"/>
      <c r="N117" s="68"/>
      <c r="O117" s="68"/>
      <c r="P117" s="80"/>
      <c r="Q117" s="68"/>
      <c r="R117" s="68"/>
      <c r="S117" s="68"/>
      <c r="T117" s="68"/>
    </row>
    <row r="118" spans="1:20">
      <c r="A118" s="4">
        <v>114</v>
      </c>
      <c r="B118" s="71"/>
      <c r="C118" s="68"/>
      <c r="D118" s="68"/>
      <c r="E118" s="70"/>
      <c r="F118" s="68"/>
      <c r="G118" s="70"/>
      <c r="H118" s="70"/>
      <c r="I118" s="71">
        <f t="shared" si="4"/>
        <v>0</v>
      </c>
      <c r="J118" s="68"/>
      <c r="K118" s="68"/>
      <c r="L118" s="68"/>
      <c r="M118" s="68"/>
      <c r="N118" s="68"/>
      <c r="O118" s="68"/>
      <c r="P118" s="80"/>
      <c r="Q118" s="68"/>
      <c r="R118" s="68"/>
      <c r="S118" s="68"/>
      <c r="T118" s="68"/>
    </row>
    <row r="119" spans="1:20">
      <c r="A119" s="4">
        <v>115</v>
      </c>
      <c r="B119" s="71"/>
      <c r="C119" s="68"/>
      <c r="D119" s="68"/>
      <c r="E119" s="70"/>
      <c r="F119" s="68"/>
      <c r="G119" s="70"/>
      <c r="H119" s="70"/>
      <c r="I119" s="71">
        <f t="shared" si="4"/>
        <v>0</v>
      </c>
      <c r="J119" s="68"/>
      <c r="K119" s="68"/>
      <c r="L119" s="68"/>
      <c r="M119" s="68"/>
      <c r="N119" s="68"/>
      <c r="O119" s="68"/>
      <c r="P119" s="80"/>
      <c r="Q119" s="68"/>
      <c r="R119" s="68"/>
      <c r="S119" s="68"/>
      <c r="T119" s="68"/>
    </row>
    <row r="120" spans="1:20">
      <c r="A120" s="4">
        <v>116</v>
      </c>
      <c r="B120" s="71"/>
      <c r="C120" s="68"/>
      <c r="D120" s="68"/>
      <c r="E120" s="70"/>
      <c r="F120" s="68"/>
      <c r="G120" s="70"/>
      <c r="H120" s="70"/>
      <c r="I120" s="71">
        <f t="shared" si="4"/>
        <v>0</v>
      </c>
      <c r="J120" s="68"/>
      <c r="K120" s="68"/>
      <c r="L120" s="68"/>
      <c r="M120" s="68"/>
      <c r="N120" s="68"/>
      <c r="O120" s="68"/>
      <c r="P120" s="80"/>
      <c r="Q120" s="68"/>
      <c r="R120" s="68"/>
      <c r="S120" s="68"/>
      <c r="T120" s="68"/>
    </row>
    <row r="121" spans="1:20">
      <c r="A121" s="4">
        <v>117</v>
      </c>
      <c r="B121" s="71"/>
      <c r="C121" s="68"/>
      <c r="D121" s="68"/>
      <c r="E121" s="70"/>
      <c r="F121" s="68"/>
      <c r="G121" s="70"/>
      <c r="H121" s="70"/>
      <c r="I121" s="71">
        <f t="shared" si="4"/>
        <v>0</v>
      </c>
      <c r="J121" s="68"/>
      <c r="K121" s="68"/>
      <c r="L121" s="68"/>
      <c r="M121" s="68"/>
      <c r="N121" s="68"/>
      <c r="O121" s="68"/>
      <c r="P121" s="80"/>
      <c r="Q121" s="68"/>
      <c r="R121" s="68"/>
      <c r="S121" s="68"/>
      <c r="T121" s="68"/>
    </row>
    <row r="122" spans="1:20">
      <c r="A122" s="4">
        <v>118</v>
      </c>
      <c r="B122" s="71"/>
      <c r="C122" s="68"/>
      <c r="D122" s="68"/>
      <c r="E122" s="70"/>
      <c r="F122" s="68"/>
      <c r="G122" s="70"/>
      <c r="H122" s="70"/>
      <c r="I122" s="71">
        <f t="shared" si="4"/>
        <v>0</v>
      </c>
      <c r="J122" s="68"/>
      <c r="K122" s="68"/>
      <c r="L122" s="68"/>
      <c r="M122" s="68"/>
      <c r="N122" s="68"/>
      <c r="O122" s="68"/>
      <c r="P122" s="80"/>
      <c r="Q122" s="68"/>
      <c r="R122" s="68"/>
      <c r="S122" s="68"/>
      <c r="T122" s="68"/>
    </row>
    <row r="123" spans="1:20">
      <c r="A123" s="4">
        <v>119</v>
      </c>
      <c r="B123" s="71"/>
      <c r="C123" s="68"/>
      <c r="D123" s="68"/>
      <c r="E123" s="70"/>
      <c r="F123" s="68"/>
      <c r="G123" s="70"/>
      <c r="H123" s="70"/>
      <c r="I123" s="71">
        <f t="shared" si="4"/>
        <v>0</v>
      </c>
      <c r="J123" s="68"/>
      <c r="K123" s="68"/>
      <c r="L123" s="68"/>
      <c r="M123" s="68"/>
      <c r="N123" s="68"/>
      <c r="O123" s="68"/>
      <c r="P123" s="80"/>
      <c r="Q123" s="68"/>
      <c r="R123" s="68"/>
      <c r="S123" s="68"/>
      <c r="T123" s="68"/>
    </row>
    <row r="124" spans="1:20">
      <c r="A124" s="4">
        <v>120</v>
      </c>
      <c r="B124" s="71"/>
      <c r="C124" s="68"/>
      <c r="D124" s="68"/>
      <c r="E124" s="70"/>
      <c r="F124" s="68"/>
      <c r="G124" s="70"/>
      <c r="H124" s="70"/>
      <c r="I124" s="71">
        <f t="shared" si="4"/>
        <v>0</v>
      </c>
      <c r="J124" s="68"/>
      <c r="K124" s="68"/>
      <c r="L124" s="68"/>
      <c r="M124" s="68"/>
      <c r="N124" s="68"/>
      <c r="O124" s="68"/>
      <c r="P124" s="80"/>
      <c r="Q124" s="68"/>
      <c r="R124" s="68"/>
      <c r="S124" s="68"/>
      <c r="T124" s="68"/>
    </row>
    <row r="125" spans="1:20">
      <c r="A125" s="4">
        <v>121</v>
      </c>
      <c r="B125" s="71"/>
      <c r="C125" s="68"/>
      <c r="D125" s="68"/>
      <c r="E125" s="70"/>
      <c r="F125" s="68"/>
      <c r="G125" s="70"/>
      <c r="H125" s="70"/>
      <c r="I125" s="71">
        <f t="shared" si="4"/>
        <v>0</v>
      </c>
      <c r="J125" s="68"/>
      <c r="K125" s="68"/>
      <c r="L125" s="68"/>
      <c r="M125" s="68"/>
      <c r="N125" s="68"/>
      <c r="O125" s="68"/>
      <c r="P125" s="80"/>
      <c r="Q125" s="68"/>
      <c r="R125" s="68"/>
      <c r="S125" s="68"/>
      <c r="T125" s="68"/>
    </row>
    <row r="126" spans="1:20">
      <c r="A126" s="4">
        <v>122</v>
      </c>
      <c r="B126" s="71"/>
      <c r="C126" s="68"/>
      <c r="D126" s="68"/>
      <c r="E126" s="70"/>
      <c r="F126" s="68"/>
      <c r="G126" s="70"/>
      <c r="H126" s="70"/>
      <c r="I126" s="71">
        <f t="shared" si="4"/>
        <v>0</v>
      </c>
      <c r="J126" s="68"/>
      <c r="K126" s="68"/>
      <c r="L126" s="68"/>
      <c r="M126" s="68"/>
      <c r="N126" s="68"/>
      <c r="O126" s="68"/>
      <c r="P126" s="80"/>
      <c r="Q126" s="68"/>
      <c r="R126" s="68"/>
      <c r="S126" s="68"/>
      <c r="T126" s="68"/>
    </row>
    <row r="127" spans="1:20">
      <c r="A127" s="4">
        <v>123</v>
      </c>
      <c r="B127" s="71"/>
      <c r="C127" s="68"/>
      <c r="D127" s="68"/>
      <c r="E127" s="70"/>
      <c r="F127" s="68"/>
      <c r="G127" s="70"/>
      <c r="H127" s="70"/>
      <c r="I127" s="71">
        <f t="shared" si="4"/>
        <v>0</v>
      </c>
      <c r="J127" s="68"/>
      <c r="K127" s="68"/>
      <c r="L127" s="68"/>
      <c r="M127" s="68"/>
      <c r="N127" s="68"/>
      <c r="O127" s="68"/>
      <c r="P127" s="80"/>
      <c r="Q127" s="68"/>
      <c r="R127" s="68"/>
      <c r="S127" s="68"/>
      <c r="T127" s="68"/>
    </row>
    <row r="128" spans="1:20">
      <c r="A128" s="4">
        <v>124</v>
      </c>
      <c r="B128" s="71"/>
      <c r="C128" s="68"/>
      <c r="D128" s="68"/>
      <c r="E128" s="70"/>
      <c r="F128" s="68"/>
      <c r="G128" s="70"/>
      <c r="H128" s="70"/>
      <c r="I128" s="71">
        <f t="shared" si="4"/>
        <v>0</v>
      </c>
      <c r="J128" s="68"/>
      <c r="K128" s="68"/>
      <c r="L128" s="68"/>
      <c r="M128" s="68"/>
      <c r="N128" s="68"/>
      <c r="O128" s="68"/>
      <c r="P128" s="80"/>
      <c r="Q128" s="68"/>
      <c r="R128" s="68"/>
      <c r="S128" s="68"/>
      <c r="T128" s="68"/>
    </row>
    <row r="129" spans="1:20">
      <c r="A129" s="4">
        <v>125</v>
      </c>
      <c r="B129" s="71"/>
      <c r="C129" s="68"/>
      <c r="D129" s="68"/>
      <c r="E129" s="70"/>
      <c r="F129" s="68"/>
      <c r="G129" s="70"/>
      <c r="H129" s="70"/>
      <c r="I129" s="71">
        <f t="shared" si="4"/>
        <v>0</v>
      </c>
      <c r="J129" s="68"/>
      <c r="K129" s="68"/>
      <c r="L129" s="68"/>
      <c r="M129" s="68"/>
      <c r="N129" s="68"/>
      <c r="O129" s="68"/>
      <c r="P129" s="80"/>
      <c r="Q129" s="68"/>
      <c r="R129" s="68"/>
      <c r="S129" s="68"/>
      <c r="T129" s="68"/>
    </row>
    <row r="130" spans="1:20">
      <c r="A130" s="4">
        <v>126</v>
      </c>
      <c r="B130" s="71"/>
      <c r="C130" s="68"/>
      <c r="D130" s="68"/>
      <c r="E130" s="70"/>
      <c r="F130" s="68"/>
      <c r="G130" s="70"/>
      <c r="H130" s="70"/>
      <c r="I130" s="71">
        <f t="shared" si="4"/>
        <v>0</v>
      </c>
      <c r="J130" s="68"/>
      <c r="K130" s="68"/>
      <c r="L130" s="68"/>
      <c r="M130" s="68"/>
      <c r="N130" s="68"/>
      <c r="O130" s="68"/>
      <c r="P130" s="80"/>
      <c r="Q130" s="68"/>
      <c r="R130" s="68"/>
      <c r="S130" s="68"/>
      <c r="T130" s="68"/>
    </row>
    <row r="131" spans="1:20">
      <c r="A131" s="4">
        <v>127</v>
      </c>
      <c r="B131" s="71"/>
      <c r="C131" s="68"/>
      <c r="D131" s="68"/>
      <c r="E131" s="70"/>
      <c r="F131" s="68"/>
      <c r="G131" s="70"/>
      <c r="H131" s="70"/>
      <c r="I131" s="71">
        <f t="shared" si="4"/>
        <v>0</v>
      </c>
      <c r="J131" s="68"/>
      <c r="K131" s="68"/>
      <c r="L131" s="68"/>
      <c r="M131" s="68"/>
      <c r="N131" s="68"/>
      <c r="O131" s="68"/>
      <c r="P131" s="80"/>
      <c r="Q131" s="68"/>
      <c r="R131" s="68"/>
      <c r="S131" s="68"/>
      <c r="T131" s="68"/>
    </row>
    <row r="132" spans="1:20">
      <c r="A132" s="4">
        <v>128</v>
      </c>
      <c r="B132" s="71"/>
      <c r="C132" s="68"/>
      <c r="D132" s="68"/>
      <c r="E132" s="70"/>
      <c r="F132" s="68"/>
      <c r="G132" s="70"/>
      <c r="H132" s="70"/>
      <c r="I132" s="71">
        <f t="shared" si="4"/>
        <v>0</v>
      </c>
      <c r="J132" s="68"/>
      <c r="K132" s="68"/>
      <c r="L132" s="68"/>
      <c r="M132" s="68"/>
      <c r="N132" s="68"/>
      <c r="O132" s="68"/>
      <c r="P132" s="80"/>
      <c r="Q132" s="68"/>
      <c r="R132" s="68"/>
      <c r="S132" s="68"/>
      <c r="T132" s="68"/>
    </row>
    <row r="133" spans="1:20">
      <c r="A133" s="4">
        <v>129</v>
      </c>
      <c r="B133" s="71"/>
      <c r="C133" s="68"/>
      <c r="D133" s="68"/>
      <c r="E133" s="70"/>
      <c r="F133" s="68"/>
      <c r="G133" s="70"/>
      <c r="H133" s="70"/>
      <c r="I133" s="71">
        <f t="shared" si="4"/>
        <v>0</v>
      </c>
      <c r="J133" s="68"/>
      <c r="K133" s="68"/>
      <c r="L133" s="68"/>
      <c r="M133" s="68"/>
      <c r="N133" s="68"/>
      <c r="O133" s="68"/>
      <c r="P133" s="80"/>
      <c r="Q133" s="68"/>
      <c r="R133" s="68"/>
      <c r="S133" s="68"/>
      <c r="T133" s="68"/>
    </row>
    <row r="134" spans="1:20">
      <c r="A134" s="4">
        <v>130</v>
      </c>
      <c r="B134" s="71"/>
      <c r="C134" s="68"/>
      <c r="D134" s="68"/>
      <c r="E134" s="70"/>
      <c r="F134" s="68"/>
      <c r="G134" s="70"/>
      <c r="H134" s="70"/>
      <c r="I134" s="71">
        <f t="shared" si="4"/>
        <v>0</v>
      </c>
      <c r="J134" s="68"/>
      <c r="K134" s="68"/>
      <c r="L134" s="68"/>
      <c r="M134" s="68"/>
      <c r="N134" s="68"/>
      <c r="O134" s="68"/>
      <c r="P134" s="80"/>
      <c r="Q134" s="68"/>
      <c r="R134" s="68"/>
      <c r="S134" s="68"/>
      <c r="T134" s="68"/>
    </row>
    <row r="135" spans="1:20">
      <c r="A135" s="4">
        <v>131</v>
      </c>
      <c r="B135" s="71"/>
      <c r="C135" s="68"/>
      <c r="D135" s="68"/>
      <c r="E135" s="70"/>
      <c r="F135" s="68"/>
      <c r="G135" s="70"/>
      <c r="H135" s="70"/>
      <c r="I135" s="71">
        <f t="shared" si="4"/>
        <v>0</v>
      </c>
      <c r="J135" s="68"/>
      <c r="K135" s="68"/>
      <c r="L135" s="68"/>
      <c r="M135" s="68"/>
      <c r="N135" s="68"/>
      <c r="O135" s="68"/>
      <c r="P135" s="80"/>
      <c r="Q135" s="68"/>
      <c r="R135" s="68"/>
      <c r="S135" s="68"/>
      <c r="T135" s="68"/>
    </row>
    <row r="136" spans="1:20">
      <c r="A136" s="4">
        <v>132</v>
      </c>
      <c r="B136" s="71"/>
      <c r="C136" s="68"/>
      <c r="D136" s="68"/>
      <c r="E136" s="70"/>
      <c r="F136" s="68"/>
      <c r="G136" s="70"/>
      <c r="H136" s="70"/>
      <c r="I136" s="71">
        <f t="shared" si="4"/>
        <v>0</v>
      </c>
      <c r="J136" s="68"/>
      <c r="K136" s="68"/>
      <c r="L136" s="68"/>
      <c r="M136" s="68"/>
      <c r="N136" s="68"/>
      <c r="O136" s="68"/>
      <c r="P136" s="80"/>
      <c r="Q136" s="68"/>
      <c r="R136" s="68"/>
      <c r="S136" s="68"/>
      <c r="T136" s="68"/>
    </row>
    <row r="137" spans="1:20">
      <c r="A137" s="4">
        <v>133</v>
      </c>
      <c r="B137" s="71"/>
      <c r="C137" s="68"/>
      <c r="D137" s="68"/>
      <c r="E137" s="70"/>
      <c r="F137" s="68"/>
      <c r="G137" s="70"/>
      <c r="H137" s="70"/>
      <c r="I137" s="71">
        <f t="shared" si="4"/>
        <v>0</v>
      </c>
      <c r="J137" s="68"/>
      <c r="K137" s="68"/>
      <c r="L137" s="68"/>
      <c r="M137" s="68"/>
      <c r="N137" s="68"/>
      <c r="O137" s="68"/>
      <c r="P137" s="80"/>
      <c r="Q137" s="68"/>
      <c r="R137" s="68"/>
      <c r="S137" s="68"/>
      <c r="T137" s="68"/>
    </row>
    <row r="138" spans="1:20">
      <c r="A138" s="4">
        <v>134</v>
      </c>
      <c r="B138" s="71"/>
      <c r="C138" s="68"/>
      <c r="D138" s="68"/>
      <c r="E138" s="70"/>
      <c r="F138" s="68"/>
      <c r="G138" s="70"/>
      <c r="H138" s="70"/>
      <c r="I138" s="71">
        <f t="shared" si="4"/>
        <v>0</v>
      </c>
      <c r="J138" s="68"/>
      <c r="K138" s="68"/>
      <c r="L138" s="68"/>
      <c r="M138" s="68"/>
      <c r="N138" s="68"/>
      <c r="O138" s="68"/>
      <c r="P138" s="80"/>
      <c r="Q138" s="68"/>
      <c r="R138" s="68"/>
      <c r="S138" s="68"/>
      <c r="T138" s="68"/>
    </row>
    <row r="139" spans="1:20">
      <c r="A139" s="4">
        <v>135</v>
      </c>
      <c r="B139" s="71"/>
      <c r="C139" s="68"/>
      <c r="D139" s="68"/>
      <c r="E139" s="70"/>
      <c r="F139" s="68"/>
      <c r="G139" s="70"/>
      <c r="H139" s="70"/>
      <c r="I139" s="71">
        <f t="shared" si="4"/>
        <v>0</v>
      </c>
      <c r="J139" s="68"/>
      <c r="K139" s="68"/>
      <c r="L139" s="68"/>
      <c r="M139" s="68"/>
      <c r="N139" s="68"/>
      <c r="O139" s="68"/>
      <c r="P139" s="80"/>
      <c r="Q139" s="68"/>
      <c r="R139" s="68"/>
      <c r="S139" s="68"/>
      <c r="T139" s="68"/>
    </row>
    <row r="140" spans="1:20">
      <c r="A140" s="4">
        <v>136</v>
      </c>
      <c r="B140" s="71"/>
      <c r="C140" s="68"/>
      <c r="D140" s="68"/>
      <c r="E140" s="70"/>
      <c r="F140" s="68"/>
      <c r="G140" s="70"/>
      <c r="H140" s="70"/>
      <c r="I140" s="71">
        <f t="shared" si="4"/>
        <v>0</v>
      </c>
      <c r="J140" s="68"/>
      <c r="K140" s="68"/>
      <c r="L140" s="68"/>
      <c r="M140" s="68"/>
      <c r="N140" s="68"/>
      <c r="O140" s="68"/>
      <c r="P140" s="80"/>
      <c r="Q140" s="68"/>
      <c r="R140" s="68"/>
      <c r="S140" s="68"/>
      <c r="T140" s="68"/>
    </row>
    <row r="141" spans="1:20">
      <c r="A141" s="4">
        <v>137</v>
      </c>
      <c r="B141" s="71"/>
      <c r="C141" s="68"/>
      <c r="D141" s="68"/>
      <c r="E141" s="70"/>
      <c r="F141" s="68"/>
      <c r="G141" s="70"/>
      <c r="H141" s="70"/>
      <c r="I141" s="71">
        <f t="shared" si="4"/>
        <v>0</v>
      </c>
      <c r="J141" s="68"/>
      <c r="K141" s="68"/>
      <c r="L141" s="68"/>
      <c r="M141" s="68"/>
      <c r="N141" s="68"/>
      <c r="O141" s="68"/>
      <c r="P141" s="80"/>
      <c r="Q141" s="68"/>
      <c r="R141" s="68"/>
      <c r="S141" s="68"/>
      <c r="T141" s="68"/>
    </row>
    <row r="142" spans="1:20">
      <c r="A142" s="4">
        <v>138</v>
      </c>
      <c r="B142" s="71"/>
      <c r="C142" s="68"/>
      <c r="D142" s="68"/>
      <c r="E142" s="70"/>
      <c r="F142" s="68"/>
      <c r="G142" s="70"/>
      <c r="H142" s="70"/>
      <c r="I142" s="71">
        <f t="shared" si="4"/>
        <v>0</v>
      </c>
      <c r="J142" s="68"/>
      <c r="K142" s="68"/>
      <c r="L142" s="68"/>
      <c r="M142" s="68"/>
      <c r="N142" s="68"/>
      <c r="O142" s="68"/>
      <c r="P142" s="80"/>
      <c r="Q142" s="68"/>
      <c r="R142" s="68"/>
      <c r="S142" s="68"/>
      <c r="T142" s="68"/>
    </row>
    <row r="143" spans="1:20">
      <c r="A143" s="4">
        <v>139</v>
      </c>
      <c r="B143" s="71"/>
      <c r="C143" s="68"/>
      <c r="D143" s="68"/>
      <c r="E143" s="70"/>
      <c r="F143" s="68"/>
      <c r="G143" s="70"/>
      <c r="H143" s="70"/>
      <c r="I143" s="71">
        <f t="shared" si="4"/>
        <v>0</v>
      </c>
      <c r="J143" s="68"/>
      <c r="K143" s="68"/>
      <c r="L143" s="68"/>
      <c r="M143" s="68"/>
      <c r="N143" s="68"/>
      <c r="O143" s="68"/>
      <c r="P143" s="80"/>
      <c r="Q143" s="68"/>
      <c r="R143" s="68"/>
      <c r="S143" s="68"/>
      <c r="T143" s="68"/>
    </row>
    <row r="144" spans="1:20">
      <c r="A144" s="4">
        <v>140</v>
      </c>
      <c r="B144" s="71"/>
      <c r="C144" s="68"/>
      <c r="D144" s="68"/>
      <c r="E144" s="70"/>
      <c r="F144" s="68"/>
      <c r="G144" s="70"/>
      <c r="H144" s="70"/>
      <c r="I144" s="71">
        <f t="shared" si="4"/>
        <v>0</v>
      </c>
      <c r="J144" s="68"/>
      <c r="K144" s="68"/>
      <c r="L144" s="68"/>
      <c r="M144" s="68"/>
      <c r="N144" s="68"/>
      <c r="O144" s="68"/>
      <c r="P144" s="80"/>
      <c r="Q144" s="68"/>
      <c r="R144" s="68"/>
      <c r="S144" s="68"/>
      <c r="T144" s="68"/>
    </row>
    <row r="145" spans="1:20">
      <c r="A145" s="4">
        <v>141</v>
      </c>
      <c r="B145" s="71"/>
      <c r="C145" s="68"/>
      <c r="D145" s="68"/>
      <c r="E145" s="70"/>
      <c r="F145" s="68"/>
      <c r="G145" s="70"/>
      <c r="H145" s="70"/>
      <c r="I145" s="71">
        <f t="shared" si="4"/>
        <v>0</v>
      </c>
      <c r="J145" s="68"/>
      <c r="K145" s="68"/>
      <c r="L145" s="68"/>
      <c r="M145" s="68"/>
      <c r="N145" s="68"/>
      <c r="O145" s="68"/>
      <c r="P145" s="80"/>
      <c r="Q145" s="68"/>
      <c r="R145" s="68"/>
      <c r="S145" s="68"/>
      <c r="T145" s="68"/>
    </row>
    <row r="146" spans="1:20">
      <c r="A146" s="4">
        <v>142</v>
      </c>
      <c r="B146" s="17"/>
      <c r="C146" s="18"/>
      <c r="D146" s="18"/>
      <c r="E146" s="19"/>
      <c r="F146" s="18"/>
      <c r="G146" s="19"/>
      <c r="H146" s="19"/>
      <c r="I146" s="17">
        <f t="shared" si="4"/>
        <v>0</v>
      </c>
      <c r="J146" s="18"/>
      <c r="K146" s="18"/>
      <c r="L146" s="18"/>
      <c r="M146" s="18"/>
      <c r="N146" s="18"/>
      <c r="O146" s="18"/>
      <c r="P146" s="23"/>
      <c r="Q146" s="18"/>
      <c r="R146" s="18"/>
      <c r="S146" s="18"/>
      <c r="T146" s="18"/>
    </row>
    <row r="147" spans="1:20">
      <c r="A147" s="4">
        <v>143</v>
      </c>
      <c r="B147" s="17"/>
      <c r="C147" s="18"/>
      <c r="D147" s="18"/>
      <c r="E147" s="19"/>
      <c r="F147" s="18"/>
      <c r="G147" s="19"/>
      <c r="H147" s="19"/>
      <c r="I147" s="17">
        <f t="shared" si="4"/>
        <v>0</v>
      </c>
      <c r="J147" s="18"/>
      <c r="K147" s="18"/>
      <c r="L147" s="18"/>
      <c r="M147" s="18"/>
      <c r="N147" s="18"/>
      <c r="O147" s="18"/>
      <c r="P147" s="23"/>
      <c r="Q147" s="18"/>
      <c r="R147" s="18"/>
      <c r="S147" s="18"/>
      <c r="T147" s="18"/>
    </row>
    <row r="148" spans="1:20">
      <c r="A148" s="4">
        <v>144</v>
      </c>
      <c r="B148" s="17"/>
      <c r="C148" s="18"/>
      <c r="D148" s="18"/>
      <c r="E148" s="19"/>
      <c r="F148" s="18"/>
      <c r="G148" s="19"/>
      <c r="H148" s="19"/>
      <c r="I148" s="17">
        <f t="shared" si="4"/>
        <v>0</v>
      </c>
      <c r="J148" s="18"/>
      <c r="K148" s="18"/>
      <c r="L148" s="18"/>
      <c r="M148" s="18"/>
      <c r="N148" s="18"/>
      <c r="O148" s="18"/>
      <c r="P148" s="23"/>
      <c r="Q148" s="18"/>
      <c r="R148" s="18"/>
      <c r="S148" s="18"/>
      <c r="T148" s="18"/>
    </row>
    <row r="149" spans="1:20">
      <c r="A149" s="4">
        <v>145</v>
      </c>
      <c r="B149" s="17"/>
      <c r="C149" s="18"/>
      <c r="D149" s="18"/>
      <c r="E149" s="19"/>
      <c r="F149" s="18"/>
      <c r="G149" s="19"/>
      <c r="H149" s="19"/>
      <c r="I149" s="17">
        <f t="shared" si="4"/>
        <v>0</v>
      </c>
      <c r="J149" s="18"/>
      <c r="K149" s="18"/>
      <c r="L149" s="18"/>
      <c r="M149" s="18"/>
      <c r="N149" s="18"/>
      <c r="O149" s="18"/>
      <c r="P149" s="23"/>
      <c r="Q149" s="18"/>
      <c r="R149" s="18"/>
      <c r="S149" s="18"/>
      <c r="T149" s="18"/>
    </row>
    <row r="150" spans="1:20">
      <c r="A150" s="4">
        <v>146</v>
      </c>
      <c r="B150" s="17"/>
      <c r="C150" s="18"/>
      <c r="D150" s="18"/>
      <c r="E150" s="19"/>
      <c r="F150" s="18"/>
      <c r="G150" s="19"/>
      <c r="H150" s="19"/>
      <c r="I150" s="17">
        <f t="shared" si="4"/>
        <v>0</v>
      </c>
      <c r="J150" s="18"/>
      <c r="K150" s="18"/>
      <c r="L150" s="18"/>
      <c r="M150" s="18"/>
      <c r="N150" s="18"/>
      <c r="O150" s="18"/>
      <c r="P150" s="23"/>
      <c r="Q150" s="18"/>
      <c r="R150" s="18"/>
      <c r="S150" s="18"/>
      <c r="T150" s="18"/>
    </row>
    <row r="151" spans="1:20">
      <c r="A151" s="4">
        <v>147</v>
      </c>
      <c r="B151" s="17"/>
      <c r="C151" s="18"/>
      <c r="D151" s="18"/>
      <c r="E151" s="19"/>
      <c r="F151" s="18"/>
      <c r="G151" s="19"/>
      <c r="H151" s="19"/>
      <c r="I151" s="17">
        <f t="shared" si="4"/>
        <v>0</v>
      </c>
      <c r="J151" s="18"/>
      <c r="K151" s="18"/>
      <c r="L151" s="18"/>
      <c r="M151" s="18"/>
      <c r="N151" s="18"/>
      <c r="O151" s="18"/>
      <c r="P151" s="23"/>
      <c r="Q151" s="18"/>
      <c r="R151" s="18"/>
      <c r="S151" s="18"/>
      <c r="T151" s="18"/>
    </row>
    <row r="152" spans="1:20">
      <c r="A152" s="4">
        <v>148</v>
      </c>
      <c r="B152" s="17"/>
      <c r="C152" s="18"/>
      <c r="D152" s="18"/>
      <c r="E152" s="19"/>
      <c r="F152" s="18"/>
      <c r="G152" s="19"/>
      <c r="H152" s="19"/>
      <c r="I152" s="17">
        <f t="shared" si="4"/>
        <v>0</v>
      </c>
      <c r="J152" s="18"/>
      <c r="K152" s="18"/>
      <c r="L152" s="18"/>
      <c r="M152" s="18"/>
      <c r="N152" s="18"/>
      <c r="O152" s="18"/>
      <c r="P152" s="23"/>
      <c r="Q152" s="18"/>
      <c r="R152" s="18"/>
      <c r="S152" s="18"/>
      <c r="T152" s="18"/>
    </row>
    <row r="153" spans="1:20">
      <c r="A153" s="4">
        <v>149</v>
      </c>
      <c r="B153" s="17"/>
      <c r="C153" s="18"/>
      <c r="D153" s="18"/>
      <c r="E153" s="19"/>
      <c r="F153" s="18"/>
      <c r="G153" s="19"/>
      <c r="H153" s="19"/>
      <c r="I153" s="17">
        <f t="shared" si="4"/>
        <v>0</v>
      </c>
      <c r="J153" s="18"/>
      <c r="K153" s="18"/>
      <c r="L153" s="18"/>
      <c r="M153" s="18"/>
      <c r="N153" s="18"/>
      <c r="O153" s="18"/>
      <c r="P153" s="23"/>
      <c r="Q153" s="18"/>
      <c r="R153" s="18"/>
      <c r="S153" s="18"/>
      <c r="T153" s="18"/>
    </row>
    <row r="154" spans="1:20">
      <c r="A154" s="4">
        <v>150</v>
      </c>
      <c r="B154" s="17"/>
      <c r="C154" s="18"/>
      <c r="D154" s="18"/>
      <c r="E154" s="19"/>
      <c r="F154" s="18"/>
      <c r="G154" s="19"/>
      <c r="H154" s="19"/>
      <c r="I154" s="17">
        <f t="shared" si="4"/>
        <v>0</v>
      </c>
      <c r="J154" s="18"/>
      <c r="K154" s="18"/>
      <c r="L154" s="18"/>
      <c r="M154" s="18"/>
      <c r="N154" s="18"/>
      <c r="O154" s="18"/>
      <c r="P154" s="23"/>
      <c r="Q154" s="18"/>
      <c r="R154" s="18"/>
      <c r="S154" s="18"/>
      <c r="T154" s="18"/>
    </row>
    <row r="155" spans="1:20">
      <c r="A155" s="4">
        <v>151</v>
      </c>
      <c r="B155" s="17"/>
      <c r="C155" s="18"/>
      <c r="D155" s="18"/>
      <c r="E155" s="19"/>
      <c r="F155" s="18"/>
      <c r="G155" s="19"/>
      <c r="H155" s="19"/>
      <c r="I155" s="17">
        <f t="shared" si="4"/>
        <v>0</v>
      </c>
      <c r="J155" s="18"/>
      <c r="K155" s="18"/>
      <c r="L155" s="18"/>
      <c r="M155" s="18"/>
      <c r="N155" s="18"/>
      <c r="O155" s="18"/>
      <c r="P155" s="23"/>
      <c r="Q155" s="18"/>
      <c r="R155" s="18"/>
      <c r="S155" s="18"/>
      <c r="T155" s="18"/>
    </row>
    <row r="156" spans="1:20">
      <c r="A156" s="4">
        <v>152</v>
      </c>
      <c r="B156" s="17"/>
      <c r="C156" s="18"/>
      <c r="D156" s="18"/>
      <c r="E156" s="19"/>
      <c r="F156" s="18"/>
      <c r="G156" s="19"/>
      <c r="H156" s="19"/>
      <c r="I156" s="17">
        <f t="shared" si="4"/>
        <v>0</v>
      </c>
      <c r="J156" s="18"/>
      <c r="K156" s="18"/>
      <c r="L156" s="18"/>
      <c r="M156" s="18"/>
      <c r="N156" s="18"/>
      <c r="O156" s="18"/>
      <c r="P156" s="23"/>
      <c r="Q156" s="18"/>
      <c r="R156" s="18"/>
      <c r="S156" s="18"/>
      <c r="T156" s="18"/>
    </row>
    <row r="157" spans="1:20">
      <c r="A157" s="4">
        <v>153</v>
      </c>
      <c r="B157" s="17"/>
      <c r="C157" s="18"/>
      <c r="D157" s="18"/>
      <c r="E157" s="19"/>
      <c r="F157" s="18"/>
      <c r="G157" s="19"/>
      <c r="H157" s="19"/>
      <c r="I157" s="17">
        <f t="shared" si="4"/>
        <v>0</v>
      </c>
      <c r="J157" s="18"/>
      <c r="K157" s="18"/>
      <c r="L157" s="18"/>
      <c r="M157" s="18"/>
      <c r="N157" s="18"/>
      <c r="O157" s="18"/>
      <c r="P157" s="23"/>
      <c r="Q157" s="18"/>
      <c r="R157" s="18"/>
      <c r="S157" s="18"/>
      <c r="T157" s="18"/>
    </row>
    <row r="158" spans="1:20">
      <c r="A158" s="4">
        <v>154</v>
      </c>
      <c r="B158" s="17"/>
      <c r="C158" s="18"/>
      <c r="D158" s="18"/>
      <c r="E158" s="19"/>
      <c r="F158" s="18"/>
      <c r="G158" s="19"/>
      <c r="H158" s="19"/>
      <c r="I158" s="17">
        <f t="shared" si="4"/>
        <v>0</v>
      </c>
      <c r="J158" s="18"/>
      <c r="K158" s="18"/>
      <c r="L158" s="18"/>
      <c r="M158" s="18"/>
      <c r="N158" s="18"/>
      <c r="O158" s="18"/>
      <c r="P158" s="23"/>
      <c r="Q158" s="18"/>
      <c r="R158" s="18"/>
      <c r="S158" s="18"/>
      <c r="T158" s="18"/>
    </row>
    <row r="159" spans="1:20">
      <c r="A159" s="4">
        <v>155</v>
      </c>
      <c r="B159" s="17"/>
      <c r="C159" s="18"/>
      <c r="D159" s="18"/>
      <c r="E159" s="19"/>
      <c r="F159" s="18"/>
      <c r="G159" s="19"/>
      <c r="H159" s="19"/>
      <c r="I159" s="17">
        <f t="shared" si="4"/>
        <v>0</v>
      </c>
      <c r="J159" s="18"/>
      <c r="K159" s="18"/>
      <c r="L159" s="18"/>
      <c r="M159" s="18"/>
      <c r="N159" s="18"/>
      <c r="O159" s="18"/>
      <c r="P159" s="23"/>
      <c r="Q159" s="18"/>
      <c r="R159" s="18"/>
      <c r="S159" s="18"/>
      <c r="T159" s="18"/>
    </row>
    <row r="160" spans="1:20">
      <c r="A160" s="4">
        <v>156</v>
      </c>
      <c r="B160" s="17"/>
      <c r="C160" s="18"/>
      <c r="D160" s="18"/>
      <c r="E160" s="19"/>
      <c r="F160" s="18"/>
      <c r="G160" s="19"/>
      <c r="H160" s="19"/>
      <c r="I160" s="17">
        <f t="shared" si="4"/>
        <v>0</v>
      </c>
      <c r="J160" s="18"/>
      <c r="K160" s="18"/>
      <c r="L160" s="18"/>
      <c r="M160" s="18"/>
      <c r="N160" s="18"/>
      <c r="O160" s="18"/>
      <c r="P160" s="23"/>
      <c r="Q160" s="18"/>
      <c r="R160" s="18"/>
      <c r="S160" s="18"/>
      <c r="T160" s="18"/>
    </row>
    <row r="161" spans="1:20">
      <c r="A161" s="4">
        <v>157</v>
      </c>
      <c r="B161" s="17"/>
      <c r="C161" s="18"/>
      <c r="D161" s="18"/>
      <c r="E161" s="19"/>
      <c r="F161" s="18"/>
      <c r="G161" s="19"/>
      <c r="H161" s="19"/>
      <c r="I161" s="17">
        <f t="shared" si="4"/>
        <v>0</v>
      </c>
      <c r="J161" s="18"/>
      <c r="K161" s="18"/>
      <c r="L161" s="18"/>
      <c r="M161" s="18"/>
      <c r="N161" s="18"/>
      <c r="O161" s="18"/>
      <c r="P161" s="23"/>
      <c r="Q161" s="18"/>
      <c r="R161" s="18"/>
      <c r="S161" s="18"/>
      <c r="T161" s="18"/>
    </row>
    <row r="162" spans="1:20">
      <c r="A162" s="4">
        <v>158</v>
      </c>
      <c r="B162" s="17"/>
      <c r="C162" s="18"/>
      <c r="D162" s="18"/>
      <c r="E162" s="19"/>
      <c r="F162" s="18"/>
      <c r="G162" s="19"/>
      <c r="H162" s="19"/>
      <c r="I162" s="17">
        <f t="shared" si="4"/>
        <v>0</v>
      </c>
      <c r="J162" s="18"/>
      <c r="K162" s="18"/>
      <c r="L162" s="18"/>
      <c r="M162" s="18"/>
      <c r="N162" s="18"/>
      <c r="O162" s="18"/>
      <c r="P162" s="23"/>
      <c r="Q162" s="18"/>
      <c r="R162" s="18"/>
      <c r="S162" s="18"/>
      <c r="T162" s="18"/>
    </row>
    <row r="163" spans="1:20">
      <c r="A163" s="4">
        <v>159</v>
      </c>
      <c r="B163" s="17"/>
      <c r="C163" s="18"/>
      <c r="D163" s="18"/>
      <c r="E163" s="19"/>
      <c r="F163" s="18"/>
      <c r="G163" s="19"/>
      <c r="H163" s="19"/>
      <c r="I163" s="17">
        <f t="shared" si="4"/>
        <v>0</v>
      </c>
      <c r="J163" s="18"/>
      <c r="K163" s="18"/>
      <c r="L163" s="18"/>
      <c r="M163" s="18"/>
      <c r="N163" s="18"/>
      <c r="O163" s="18"/>
      <c r="P163" s="23"/>
      <c r="Q163" s="18"/>
      <c r="R163" s="18"/>
      <c r="S163" s="18"/>
      <c r="T163" s="18"/>
    </row>
    <row r="164" spans="1:20">
      <c r="A164" s="4">
        <v>160</v>
      </c>
      <c r="B164" s="17"/>
      <c r="C164" s="18"/>
      <c r="D164" s="18"/>
      <c r="E164" s="19"/>
      <c r="F164" s="18"/>
      <c r="G164" s="19"/>
      <c r="H164" s="19"/>
      <c r="I164" s="17">
        <f t="shared" si="4"/>
        <v>0</v>
      </c>
      <c r="J164" s="18"/>
      <c r="K164" s="18"/>
      <c r="L164" s="18"/>
      <c r="M164" s="18"/>
      <c r="N164" s="18"/>
      <c r="O164" s="18"/>
      <c r="P164" s="23"/>
      <c r="Q164" s="18"/>
      <c r="R164" s="18"/>
      <c r="S164" s="18"/>
      <c r="T164" s="18"/>
    </row>
    <row r="165" spans="1:20">
      <c r="A165" s="20" t="s">
        <v>11</v>
      </c>
      <c r="B165" s="37"/>
      <c r="C165" s="20">
        <f>COUNTIFS(C5:C164,"*")</f>
        <v>102</v>
      </c>
      <c r="D165" s="20"/>
      <c r="E165" s="13"/>
      <c r="F165" s="20"/>
      <c r="G165" s="20">
        <f>SUM(G5:G164)</f>
        <v>7494</v>
      </c>
      <c r="H165" s="20">
        <f>SUM(H5:H164)</f>
        <v>6488</v>
      </c>
      <c r="I165" s="20">
        <f>SUM(I5:I164)</f>
        <v>13982</v>
      </c>
      <c r="J165" s="20"/>
      <c r="K165" s="20"/>
      <c r="L165" s="20"/>
      <c r="M165" s="20"/>
      <c r="N165" s="20"/>
      <c r="O165" s="20"/>
      <c r="P165" s="14"/>
      <c r="Q165" s="20"/>
      <c r="R165" s="20"/>
      <c r="S165" s="20"/>
      <c r="T165" s="12"/>
    </row>
    <row r="166" spans="1:20">
      <c r="A166" s="42" t="s">
        <v>68</v>
      </c>
      <c r="B166" s="10">
        <f>COUNTIF(B$5:B$164,"Team 1")</f>
        <v>46</v>
      </c>
      <c r="C166" s="42" t="s">
        <v>29</v>
      </c>
      <c r="D166" s="10">
        <f>COUNTIF(D5:D164,"Anganwadi")</f>
        <v>46</v>
      </c>
    </row>
    <row r="167" spans="1:20">
      <c r="A167" s="42" t="s">
        <v>69</v>
      </c>
      <c r="B167" s="10">
        <f>COUNTIF(B$6:B$164,"Team 2")</f>
        <v>47</v>
      </c>
      <c r="C167" s="42" t="s">
        <v>27</v>
      </c>
      <c r="D167" s="10">
        <f>COUNTIF(D5:D164,"School")</f>
        <v>47</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64">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11" activePane="bottomRight" state="frozen"/>
      <selection pane="topRight" activeCell="C1" sqref="C1"/>
      <selection pane="bottomLeft" activeCell="A5" sqref="A5"/>
      <selection pane="bottomRight" activeCell="F17" sqref="F17"/>
    </sheetView>
  </sheetViews>
  <sheetFormatPr defaultColWidth="9.140625"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200" t="s">
        <v>66</v>
      </c>
      <c r="B1" s="200"/>
      <c r="C1" s="200"/>
      <c r="D1" s="201"/>
      <c r="E1" s="201"/>
      <c r="F1" s="201"/>
      <c r="G1" s="201"/>
      <c r="H1" s="201"/>
      <c r="I1" s="201"/>
      <c r="J1" s="201"/>
      <c r="K1" s="201"/>
      <c r="L1" s="201"/>
      <c r="M1" s="201"/>
      <c r="N1" s="201"/>
      <c r="O1" s="201"/>
      <c r="P1" s="201"/>
      <c r="Q1" s="201"/>
      <c r="R1" s="201"/>
      <c r="S1" s="201"/>
    </row>
    <row r="2" spans="1:20">
      <c r="A2" s="204" t="s">
        <v>63</v>
      </c>
      <c r="B2" s="205"/>
      <c r="C2" s="205"/>
      <c r="D2" s="47">
        <v>43726</v>
      </c>
      <c r="E2" s="21"/>
      <c r="F2" s="21"/>
      <c r="G2" s="21"/>
      <c r="H2" s="21"/>
      <c r="I2" s="21"/>
      <c r="J2" s="21"/>
      <c r="K2" s="21"/>
      <c r="L2" s="21"/>
      <c r="M2" s="21"/>
      <c r="N2" s="21"/>
      <c r="O2" s="21"/>
      <c r="P2" s="21"/>
      <c r="Q2" s="21"/>
      <c r="R2" s="21"/>
      <c r="S2" s="21"/>
    </row>
    <row r="3" spans="1:20" ht="24" customHeight="1">
      <c r="A3" s="199" t="s">
        <v>14</v>
      </c>
      <c r="B3" s="202" t="s">
        <v>67</v>
      </c>
      <c r="C3" s="198" t="s">
        <v>7</v>
      </c>
      <c r="D3" s="198" t="s">
        <v>59</v>
      </c>
      <c r="E3" s="198" t="s">
        <v>16</v>
      </c>
      <c r="F3" s="206" t="s">
        <v>17</v>
      </c>
      <c r="G3" s="198" t="s">
        <v>8</v>
      </c>
      <c r="H3" s="198"/>
      <c r="I3" s="198"/>
      <c r="J3" s="198" t="s">
        <v>35</v>
      </c>
      <c r="K3" s="202" t="s">
        <v>37</v>
      </c>
      <c r="L3" s="202" t="s">
        <v>54</v>
      </c>
      <c r="M3" s="202" t="s">
        <v>55</v>
      </c>
      <c r="N3" s="202" t="s">
        <v>38</v>
      </c>
      <c r="O3" s="202" t="s">
        <v>39</v>
      </c>
      <c r="P3" s="199" t="s">
        <v>58</v>
      </c>
      <c r="Q3" s="198" t="s">
        <v>56</v>
      </c>
      <c r="R3" s="198" t="s">
        <v>36</v>
      </c>
      <c r="S3" s="198" t="s">
        <v>57</v>
      </c>
      <c r="T3" s="198" t="s">
        <v>13</v>
      </c>
    </row>
    <row r="4" spans="1:20" ht="25.5" customHeight="1">
      <c r="A4" s="199"/>
      <c r="B4" s="207"/>
      <c r="C4" s="198"/>
      <c r="D4" s="198"/>
      <c r="E4" s="198"/>
      <c r="F4" s="206"/>
      <c r="G4" s="22" t="s">
        <v>9</v>
      </c>
      <c r="H4" s="22" t="s">
        <v>10</v>
      </c>
      <c r="I4" s="22" t="s">
        <v>11</v>
      </c>
      <c r="J4" s="198"/>
      <c r="K4" s="203"/>
      <c r="L4" s="203"/>
      <c r="M4" s="203"/>
      <c r="N4" s="203"/>
      <c r="O4" s="203"/>
      <c r="P4" s="199"/>
      <c r="Q4" s="199"/>
      <c r="R4" s="198"/>
      <c r="S4" s="198"/>
      <c r="T4" s="198"/>
    </row>
    <row r="5" spans="1:20">
      <c r="A5" s="4">
        <v>1</v>
      </c>
      <c r="B5" s="68" t="s">
        <v>68</v>
      </c>
      <c r="C5" s="69" t="s">
        <v>807</v>
      </c>
      <c r="D5" s="68" t="s">
        <v>29</v>
      </c>
      <c r="E5" s="70">
        <v>32</v>
      </c>
      <c r="F5" s="68"/>
      <c r="G5" s="70">
        <v>36</v>
      </c>
      <c r="H5" s="70">
        <v>34</v>
      </c>
      <c r="I5" s="71">
        <f>+G5+H5</f>
        <v>70</v>
      </c>
      <c r="J5" s="72">
        <v>7399983596</v>
      </c>
      <c r="K5" s="73" t="s">
        <v>300</v>
      </c>
      <c r="L5" s="74" t="s">
        <v>301</v>
      </c>
      <c r="M5" s="73">
        <v>9854533081</v>
      </c>
      <c r="N5" s="93" t="s">
        <v>808</v>
      </c>
      <c r="O5" s="79">
        <v>8822963868</v>
      </c>
      <c r="P5" s="80">
        <v>43344</v>
      </c>
      <c r="Q5" s="68" t="s">
        <v>76</v>
      </c>
      <c r="R5" s="64"/>
      <c r="S5" s="51"/>
      <c r="T5" s="57"/>
    </row>
    <row r="6" spans="1:20">
      <c r="A6" s="4">
        <v>2</v>
      </c>
      <c r="B6" s="68" t="s">
        <v>68</v>
      </c>
      <c r="C6" s="82" t="s">
        <v>809</v>
      </c>
      <c r="D6" s="68" t="s">
        <v>27</v>
      </c>
      <c r="E6" s="82">
        <v>18110200501</v>
      </c>
      <c r="F6" s="68" t="s">
        <v>74</v>
      </c>
      <c r="G6" s="70">
        <v>116</v>
      </c>
      <c r="H6" s="70">
        <v>100</v>
      </c>
      <c r="I6" s="71">
        <f>+G6+H6</f>
        <v>216</v>
      </c>
      <c r="J6" s="66">
        <v>9577133108</v>
      </c>
      <c r="K6" s="73" t="s">
        <v>300</v>
      </c>
      <c r="L6" s="74" t="s">
        <v>301</v>
      </c>
      <c r="M6" s="73">
        <v>9854533081</v>
      </c>
      <c r="N6" s="93" t="s">
        <v>808</v>
      </c>
      <c r="O6" s="79">
        <v>8822963868</v>
      </c>
      <c r="P6" s="80">
        <v>43344</v>
      </c>
      <c r="Q6" s="68" t="s">
        <v>76</v>
      </c>
      <c r="R6" s="56"/>
      <c r="S6" s="51"/>
      <c r="T6" s="51"/>
    </row>
    <row r="7" spans="1:20">
      <c r="A7" s="4">
        <v>3</v>
      </c>
      <c r="B7" s="68" t="s">
        <v>69</v>
      </c>
      <c r="C7" s="83" t="s">
        <v>810</v>
      </c>
      <c r="D7" s="68" t="s">
        <v>29</v>
      </c>
      <c r="E7" s="70">
        <v>86</v>
      </c>
      <c r="F7" s="68"/>
      <c r="G7" s="70">
        <v>32</v>
      </c>
      <c r="H7" s="70">
        <v>32</v>
      </c>
      <c r="I7" s="71">
        <f t="shared" ref="I7:I8" si="0">+G7+H7</f>
        <v>64</v>
      </c>
      <c r="J7" s="84">
        <v>9859278855</v>
      </c>
      <c r="K7" s="73" t="s">
        <v>131</v>
      </c>
      <c r="L7" s="74" t="s">
        <v>132</v>
      </c>
      <c r="M7" s="73">
        <v>9854524664</v>
      </c>
      <c r="N7" s="77" t="s">
        <v>811</v>
      </c>
      <c r="O7" s="89"/>
      <c r="P7" s="80">
        <v>43344</v>
      </c>
      <c r="Q7" s="68" t="s">
        <v>76</v>
      </c>
      <c r="R7" s="64"/>
      <c r="S7" s="51"/>
      <c r="T7" s="57"/>
    </row>
    <row r="8" spans="1:20">
      <c r="A8" s="4">
        <v>4</v>
      </c>
      <c r="B8" s="68" t="s">
        <v>69</v>
      </c>
      <c r="C8" s="82" t="s">
        <v>812</v>
      </c>
      <c r="D8" s="68" t="s">
        <v>27</v>
      </c>
      <c r="E8" s="82">
        <v>18110213002</v>
      </c>
      <c r="F8" s="68" t="s">
        <v>75</v>
      </c>
      <c r="G8" s="70">
        <v>76</v>
      </c>
      <c r="H8" s="70">
        <v>59</v>
      </c>
      <c r="I8" s="71">
        <f t="shared" si="0"/>
        <v>135</v>
      </c>
      <c r="J8" s="66">
        <v>9859120856</v>
      </c>
      <c r="K8" s="73" t="s">
        <v>131</v>
      </c>
      <c r="L8" s="74" t="s">
        <v>132</v>
      </c>
      <c r="M8" s="73">
        <v>9854524664</v>
      </c>
      <c r="N8" s="77" t="s">
        <v>811</v>
      </c>
      <c r="O8" s="89"/>
      <c r="P8" s="80">
        <v>43344</v>
      </c>
      <c r="Q8" s="68" t="s">
        <v>76</v>
      </c>
      <c r="R8" s="64"/>
      <c r="S8" s="51"/>
      <c r="T8" s="57"/>
    </row>
    <row r="9" spans="1:20">
      <c r="A9" s="4">
        <v>5</v>
      </c>
      <c r="B9" s="68"/>
      <c r="C9" s="68" t="s">
        <v>99</v>
      </c>
      <c r="D9" s="68"/>
      <c r="E9" s="124"/>
      <c r="F9" s="68"/>
      <c r="G9" s="70"/>
      <c r="H9" s="70"/>
      <c r="I9" s="71"/>
      <c r="J9" s="72"/>
      <c r="K9" s="66"/>
      <c r="L9" s="96"/>
      <c r="M9" s="101"/>
      <c r="N9" s="77"/>
      <c r="O9" s="89"/>
      <c r="P9" s="80">
        <v>43345</v>
      </c>
      <c r="Q9" s="68" t="s">
        <v>99</v>
      </c>
      <c r="R9" s="64"/>
      <c r="S9" s="51"/>
      <c r="T9" s="57"/>
    </row>
    <row r="10" spans="1:20">
      <c r="A10" s="4">
        <v>6</v>
      </c>
      <c r="B10" s="68"/>
      <c r="C10" s="82" t="s">
        <v>813</v>
      </c>
      <c r="D10" s="68"/>
      <c r="E10" s="82"/>
      <c r="F10" s="68"/>
      <c r="G10" s="70"/>
      <c r="H10" s="70"/>
      <c r="I10" s="71"/>
      <c r="J10" s="66"/>
      <c r="K10" s="66"/>
      <c r="L10" s="96"/>
      <c r="M10" s="101"/>
      <c r="N10" s="77"/>
      <c r="O10" s="89"/>
      <c r="P10" s="80">
        <v>43346</v>
      </c>
      <c r="Q10" s="68" t="s">
        <v>77</v>
      </c>
      <c r="R10" s="64"/>
      <c r="S10" s="51"/>
      <c r="T10" s="57"/>
    </row>
    <row r="11" spans="1:20">
      <c r="A11" s="4">
        <v>7</v>
      </c>
      <c r="B11" s="143"/>
      <c r="C11" s="68" t="s">
        <v>99</v>
      </c>
      <c r="D11" s="144"/>
      <c r="E11" s="144"/>
      <c r="F11" s="145"/>
      <c r="G11" s="146"/>
      <c r="H11" s="146"/>
      <c r="I11" s="146"/>
      <c r="J11" s="144"/>
      <c r="K11" s="147"/>
      <c r="L11" s="147"/>
      <c r="M11" s="147"/>
      <c r="N11" s="147"/>
      <c r="O11" s="148"/>
      <c r="P11" s="80">
        <v>43709</v>
      </c>
      <c r="Q11" s="68" t="s">
        <v>99</v>
      </c>
      <c r="R11" s="56"/>
      <c r="S11" s="51"/>
      <c r="T11" s="51"/>
    </row>
    <row r="12" spans="1:20">
      <c r="A12" s="4">
        <v>8</v>
      </c>
      <c r="B12" s="143"/>
      <c r="C12" s="144" t="s">
        <v>847</v>
      </c>
      <c r="D12" s="144"/>
      <c r="E12" s="144"/>
      <c r="F12" s="145"/>
      <c r="G12" s="146"/>
      <c r="H12" s="146"/>
      <c r="I12" s="146"/>
      <c r="J12" s="144"/>
      <c r="K12" s="147"/>
      <c r="L12" s="147"/>
      <c r="M12" s="147"/>
      <c r="N12" s="147"/>
      <c r="O12" s="148"/>
      <c r="P12" s="80">
        <v>43710</v>
      </c>
      <c r="Q12" s="68" t="s">
        <v>77</v>
      </c>
      <c r="R12" s="64"/>
      <c r="S12" s="51"/>
      <c r="T12" s="57"/>
    </row>
    <row r="13" spans="1:20">
      <c r="A13" s="4">
        <v>9</v>
      </c>
      <c r="B13" s="68" t="s">
        <v>68</v>
      </c>
      <c r="C13" s="69" t="s">
        <v>807</v>
      </c>
      <c r="D13" s="68" t="s">
        <v>29</v>
      </c>
      <c r="E13" s="70">
        <v>32</v>
      </c>
      <c r="F13" s="68"/>
      <c r="G13" s="70">
        <v>36</v>
      </c>
      <c r="H13" s="70">
        <v>34</v>
      </c>
      <c r="I13" s="71">
        <f>+G13+H13</f>
        <v>70</v>
      </c>
      <c r="J13" s="72">
        <v>7399983596</v>
      </c>
      <c r="K13" s="73" t="s">
        <v>300</v>
      </c>
      <c r="L13" s="74" t="s">
        <v>301</v>
      </c>
      <c r="M13" s="73">
        <v>9854533081</v>
      </c>
      <c r="N13" s="93" t="s">
        <v>808</v>
      </c>
      <c r="O13" s="79">
        <v>8822963868</v>
      </c>
      <c r="P13" s="80">
        <v>43711</v>
      </c>
      <c r="Q13" s="68" t="s">
        <v>78</v>
      </c>
      <c r="R13" s="64"/>
      <c r="S13" s="51"/>
      <c r="T13" s="57"/>
    </row>
    <row r="14" spans="1:20">
      <c r="A14" s="4">
        <v>10</v>
      </c>
      <c r="B14" s="68" t="s">
        <v>68</v>
      </c>
      <c r="C14" s="82" t="s">
        <v>809</v>
      </c>
      <c r="D14" s="68" t="s">
        <v>27</v>
      </c>
      <c r="E14" s="82">
        <v>18110200501</v>
      </c>
      <c r="F14" s="68" t="s">
        <v>74</v>
      </c>
      <c r="G14" s="70">
        <v>116</v>
      </c>
      <c r="H14" s="70">
        <v>100</v>
      </c>
      <c r="I14" s="71">
        <f>+G14+H14</f>
        <v>216</v>
      </c>
      <c r="J14" s="66">
        <v>9577133108</v>
      </c>
      <c r="K14" s="73" t="s">
        <v>300</v>
      </c>
      <c r="L14" s="74" t="s">
        <v>301</v>
      </c>
      <c r="M14" s="73">
        <v>9854533081</v>
      </c>
      <c r="N14" s="93" t="s">
        <v>808</v>
      </c>
      <c r="O14" s="79">
        <v>8822963868</v>
      </c>
      <c r="P14" s="80">
        <v>43711</v>
      </c>
      <c r="Q14" s="68" t="s">
        <v>78</v>
      </c>
      <c r="R14" s="64"/>
      <c r="S14" s="51"/>
      <c r="T14" s="57"/>
    </row>
    <row r="15" spans="1:20">
      <c r="A15" s="4">
        <v>11</v>
      </c>
      <c r="B15" s="68" t="s">
        <v>69</v>
      </c>
      <c r="C15" s="83" t="s">
        <v>810</v>
      </c>
      <c r="D15" s="68" t="s">
        <v>29</v>
      </c>
      <c r="E15" s="70">
        <v>86</v>
      </c>
      <c r="F15" s="68"/>
      <c r="G15" s="70">
        <v>32</v>
      </c>
      <c r="H15" s="70">
        <v>32</v>
      </c>
      <c r="I15" s="71">
        <f t="shared" ref="I15:I57" si="1">+G15+H15</f>
        <v>64</v>
      </c>
      <c r="J15" s="84">
        <v>9859278855</v>
      </c>
      <c r="K15" s="73" t="s">
        <v>131</v>
      </c>
      <c r="L15" s="74" t="s">
        <v>132</v>
      </c>
      <c r="M15" s="73">
        <v>9854524664</v>
      </c>
      <c r="N15" s="77" t="s">
        <v>811</v>
      </c>
      <c r="O15" s="89"/>
      <c r="P15" s="80">
        <v>43711</v>
      </c>
      <c r="Q15" s="68" t="s">
        <v>78</v>
      </c>
      <c r="R15" s="56"/>
      <c r="S15" s="51"/>
      <c r="T15" s="51"/>
    </row>
    <row r="16" spans="1:20">
      <c r="A16" s="4">
        <v>12</v>
      </c>
      <c r="B16" s="68" t="s">
        <v>69</v>
      </c>
      <c r="C16" s="82" t="s">
        <v>812</v>
      </c>
      <c r="D16" s="68" t="s">
        <v>27</v>
      </c>
      <c r="E16" s="82">
        <v>18110213002</v>
      </c>
      <c r="F16" s="68" t="s">
        <v>75</v>
      </c>
      <c r="G16" s="70">
        <v>76</v>
      </c>
      <c r="H16" s="70">
        <v>59</v>
      </c>
      <c r="I16" s="71">
        <f t="shared" si="1"/>
        <v>135</v>
      </c>
      <c r="J16" s="66">
        <v>9859120856</v>
      </c>
      <c r="K16" s="73" t="s">
        <v>131</v>
      </c>
      <c r="L16" s="74" t="s">
        <v>132</v>
      </c>
      <c r="M16" s="73">
        <v>9854524664</v>
      </c>
      <c r="N16" s="77" t="s">
        <v>811</v>
      </c>
      <c r="O16" s="89"/>
      <c r="P16" s="80">
        <v>43711</v>
      </c>
      <c r="Q16" s="68" t="s">
        <v>78</v>
      </c>
      <c r="R16" s="64"/>
      <c r="S16" s="51"/>
      <c r="T16" s="57"/>
    </row>
    <row r="17" spans="1:20" ht="31.5">
      <c r="A17" s="4">
        <v>13</v>
      </c>
      <c r="B17" s="68" t="s">
        <v>68</v>
      </c>
      <c r="C17" s="69" t="s">
        <v>814</v>
      </c>
      <c r="D17" s="68" t="s">
        <v>29</v>
      </c>
      <c r="E17" s="124">
        <v>46</v>
      </c>
      <c r="F17" s="68"/>
      <c r="G17" s="70">
        <v>28</v>
      </c>
      <c r="H17" s="70">
        <v>22</v>
      </c>
      <c r="I17" s="71">
        <f t="shared" si="1"/>
        <v>50</v>
      </c>
      <c r="J17" s="72">
        <v>9954532128</v>
      </c>
      <c r="K17" s="66" t="s">
        <v>333</v>
      </c>
      <c r="L17" s="96" t="s">
        <v>334</v>
      </c>
      <c r="M17" s="101">
        <v>8876257305</v>
      </c>
      <c r="N17" s="77" t="s">
        <v>815</v>
      </c>
      <c r="O17" s="89">
        <v>9613775273</v>
      </c>
      <c r="P17" s="80">
        <v>43712</v>
      </c>
      <c r="Q17" s="68" t="s">
        <v>79</v>
      </c>
      <c r="R17" s="64"/>
      <c r="S17" s="51"/>
      <c r="T17" s="57"/>
    </row>
    <row r="18" spans="1:20">
      <c r="A18" s="4">
        <v>14</v>
      </c>
      <c r="B18" s="68" t="s">
        <v>68</v>
      </c>
      <c r="C18" s="82" t="s">
        <v>816</v>
      </c>
      <c r="D18" s="68" t="s">
        <v>27</v>
      </c>
      <c r="E18" s="82">
        <v>18110211901</v>
      </c>
      <c r="F18" s="68" t="s">
        <v>74</v>
      </c>
      <c r="G18" s="70">
        <v>90</v>
      </c>
      <c r="H18" s="70">
        <v>76</v>
      </c>
      <c r="I18" s="71">
        <f t="shared" si="1"/>
        <v>166</v>
      </c>
      <c r="J18" s="66">
        <v>9854372438</v>
      </c>
      <c r="K18" s="66" t="s">
        <v>333</v>
      </c>
      <c r="L18" s="96" t="s">
        <v>334</v>
      </c>
      <c r="M18" s="101">
        <v>8876257305</v>
      </c>
      <c r="N18" s="77" t="s">
        <v>815</v>
      </c>
      <c r="O18" s="89">
        <v>9613775273</v>
      </c>
      <c r="P18" s="80">
        <v>43712</v>
      </c>
      <c r="Q18" s="68" t="s">
        <v>79</v>
      </c>
      <c r="R18" s="64"/>
      <c r="S18" s="51"/>
      <c r="T18" s="57"/>
    </row>
    <row r="19" spans="1:20">
      <c r="A19" s="4">
        <v>15</v>
      </c>
      <c r="B19" s="68" t="s">
        <v>69</v>
      </c>
      <c r="C19" s="83" t="s">
        <v>817</v>
      </c>
      <c r="D19" s="68" t="s">
        <v>29</v>
      </c>
      <c r="E19" s="70">
        <v>187</v>
      </c>
      <c r="F19" s="68"/>
      <c r="G19" s="70">
        <v>30</v>
      </c>
      <c r="H19" s="70">
        <v>27</v>
      </c>
      <c r="I19" s="71">
        <f t="shared" si="1"/>
        <v>57</v>
      </c>
      <c r="J19" s="84">
        <v>9706243322</v>
      </c>
      <c r="K19" s="73" t="s">
        <v>155</v>
      </c>
      <c r="L19" s="74" t="s">
        <v>156</v>
      </c>
      <c r="M19" s="73">
        <v>9435278253</v>
      </c>
      <c r="N19" s="93" t="s">
        <v>379</v>
      </c>
      <c r="O19" s="79">
        <v>9854469387</v>
      </c>
      <c r="P19" s="80">
        <v>43712</v>
      </c>
      <c r="Q19" s="68" t="s">
        <v>79</v>
      </c>
      <c r="R19" s="56"/>
      <c r="S19" s="51"/>
      <c r="T19" s="51"/>
    </row>
    <row r="20" spans="1:20">
      <c r="A20" s="4">
        <v>16</v>
      </c>
      <c r="B20" s="68" t="s">
        <v>69</v>
      </c>
      <c r="C20" s="82" t="s">
        <v>818</v>
      </c>
      <c r="D20" s="68" t="s">
        <v>27</v>
      </c>
      <c r="E20" s="82">
        <v>18110223801</v>
      </c>
      <c r="F20" s="68" t="s">
        <v>74</v>
      </c>
      <c r="G20" s="70">
        <v>97</v>
      </c>
      <c r="H20" s="70">
        <v>51</v>
      </c>
      <c r="I20" s="71">
        <f t="shared" si="1"/>
        <v>148</v>
      </c>
      <c r="J20" s="66">
        <v>9854381321</v>
      </c>
      <c r="K20" s="73" t="s">
        <v>155</v>
      </c>
      <c r="L20" s="74" t="s">
        <v>156</v>
      </c>
      <c r="M20" s="73">
        <v>9435278253</v>
      </c>
      <c r="N20" s="93" t="s">
        <v>379</v>
      </c>
      <c r="O20" s="79">
        <v>9854469387</v>
      </c>
      <c r="P20" s="80">
        <v>43712</v>
      </c>
      <c r="Q20" s="68" t="s">
        <v>79</v>
      </c>
      <c r="R20" s="64"/>
      <c r="S20" s="51"/>
      <c r="T20" s="57"/>
    </row>
    <row r="21" spans="1:20" ht="31.5">
      <c r="A21" s="4">
        <v>17</v>
      </c>
      <c r="B21" s="68" t="s">
        <v>68</v>
      </c>
      <c r="C21" s="69" t="s">
        <v>819</v>
      </c>
      <c r="D21" s="68" t="s">
        <v>29</v>
      </c>
      <c r="E21" s="70">
        <v>111</v>
      </c>
      <c r="F21" s="68"/>
      <c r="G21" s="70">
        <v>18</v>
      </c>
      <c r="H21" s="70">
        <v>22</v>
      </c>
      <c r="I21" s="71">
        <f t="shared" si="1"/>
        <v>40</v>
      </c>
      <c r="J21" s="72">
        <v>8822057413</v>
      </c>
      <c r="K21" s="76" t="s">
        <v>254</v>
      </c>
      <c r="L21" s="66" t="s">
        <v>255</v>
      </c>
      <c r="M21" s="66"/>
      <c r="N21" s="76" t="s">
        <v>820</v>
      </c>
      <c r="O21" s="79"/>
      <c r="P21" s="80">
        <v>43713</v>
      </c>
      <c r="Q21" s="68" t="s">
        <v>82</v>
      </c>
      <c r="R21" s="64"/>
      <c r="S21" s="51"/>
      <c r="T21" s="57"/>
    </row>
    <row r="22" spans="1:20">
      <c r="A22" s="4">
        <v>18</v>
      </c>
      <c r="B22" s="68" t="s">
        <v>68</v>
      </c>
      <c r="C22" s="82" t="s">
        <v>821</v>
      </c>
      <c r="D22" s="68" t="s">
        <v>27</v>
      </c>
      <c r="E22" s="82">
        <v>18110223301</v>
      </c>
      <c r="F22" s="68" t="s">
        <v>74</v>
      </c>
      <c r="G22" s="70">
        <v>84</v>
      </c>
      <c r="H22" s="70">
        <v>57</v>
      </c>
      <c r="I22" s="71">
        <f t="shared" si="1"/>
        <v>141</v>
      </c>
      <c r="J22" s="97">
        <v>9954813353</v>
      </c>
      <c r="K22" s="76" t="s">
        <v>254</v>
      </c>
      <c r="L22" s="66" t="s">
        <v>255</v>
      </c>
      <c r="M22" s="66"/>
      <c r="N22" s="76" t="s">
        <v>820</v>
      </c>
      <c r="O22" s="79"/>
      <c r="P22" s="80">
        <v>43713</v>
      </c>
      <c r="Q22" s="68" t="s">
        <v>82</v>
      </c>
      <c r="R22" s="64"/>
      <c r="S22" s="51"/>
      <c r="T22" s="57"/>
    </row>
    <row r="23" spans="1:20">
      <c r="A23" s="4">
        <v>19</v>
      </c>
      <c r="B23" s="68" t="s">
        <v>69</v>
      </c>
      <c r="C23" s="69" t="s">
        <v>822</v>
      </c>
      <c r="D23" s="68" t="s">
        <v>29</v>
      </c>
      <c r="E23" s="72">
        <v>120</v>
      </c>
      <c r="F23" s="68"/>
      <c r="G23" s="70">
        <v>31</v>
      </c>
      <c r="H23" s="70">
        <v>22</v>
      </c>
      <c r="I23" s="71">
        <f t="shared" si="1"/>
        <v>53</v>
      </c>
      <c r="J23" s="72">
        <v>8822965188</v>
      </c>
      <c r="K23" s="73" t="s">
        <v>573</v>
      </c>
      <c r="L23" s="74" t="s">
        <v>574</v>
      </c>
      <c r="M23" s="73">
        <v>9401450904</v>
      </c>
      <c r="N23" s="77" t="s">
        <v>823</v>
      </c>
      <c r="O23" s="89"/>
      <c r="P23" s="80">
        <v>43713</v>
      </c>
      <c r="Q23" s="68" t="s">
        <v>82</v>
      </c>
      <c r="R23" s="56"/>
      <c r="S23" s="51"/>
      <c r="T23" s="51"/>
    </row>
    <row r="24" spans="1:20">
      <c r="A24" s="4">
        <v>20</v>
      </c>
      <c r="B24" s="68" t="s">
        <v>69</v>
      </c>
      <c r="C24" s="82" t="s">
        <v>824</v>
      </c>
      <c r="D24" s="68" t="s">
        <v>27</v>
      </c>
      <c r="E24" s="82">
        <v>18110209001</v>
      </c>
      <c r="F24" s="68" t="s">
        <v>74</v>
      </c>
      <c r="G24" s="70">
        <v>63</v>
      </c>
      <c r="H24" s="70">
        <v>48</v>
      </c>
      <c r="I24" s="71">
        <f t="shared" si="1"/>
        <v>111</v>
      </c>
      <c r="J24" s="66">
        <v>9435509065</v>
      </c>
      <c r="K24" s="73" t="s">
        <v>573</v>
      </c>
      <c r="L24" s="74" t="s">
        <v>574</v>
      </c>
      <c r="M24" s="73">
        <v>9401450904</v>
      </c>
      <c r="N24" s="77" t="s">
        <v>823</v>
      </c>
      <c r="O24" s="89"/>
      <c r="P24" s="80">
        <v>43713</v>
      </c>
      <c r="Q24" s="68" t="s">
        <v>82</v>
      </c>
      <c r="R24" s="64"/>
      <c r="S24" s="51"/>
      <c r="T24" s="57"/>
    </row>
    <row r="25" spans="1:20" ht="31.5">
      <c r="A25" s="4">
        <v>21</v>
      </c>
      <c r="B25" s="68" t="s">
        <v>68</v>
      </c>
      <c r="C25" s="69" t="s">
        <v>825</v>
      </c>
      <c r="D25" s="68" t="s">
        <v>29</v>
      </c>
      <c r="E25" s="70">
        <v>233</v>
      </c>
      <c r="F25" s="68"/>
      <c r="G25" s="70">
        <v>14</v>
      </c>
      <c r="H25" s="70">
        <v>20</v>
      </c>
      <c r="I25" s="71">
        <f t="shared" si="1"/>
        <v>34</v>
      </c>
      <c r="J25" s="72">
        <v>9613648530</v>
      </c>
      <c r="K25" s="73" t="s">
        <v>111</v>
      </c>
      <c r="L25" s="96" t="s">
        <v>375</v>
      </c>
      <c r="M25" s="101">
        <v>7035425723</v>
      </c>
      <c r="N25" s="78" t="s">
        <v>376</v>
      </c>
      <c r="O25" s="79"/>
      <c r="P25" s="80">
        <v>43714</v>
      </c>
      <c r="Q25" s="68" t="s">
        <v>80</v>
      </c>
      <c r="R25" s="64"/>
      <c r="S25" s="51"/>
      <c r="T25" s="57"/>
    </row>
    <row r="26" spans="1:20">
      <c r="A26" s="4">
        <v>22</v>
      </c>
      <c r="B26" s="68" t="s">
        <v>68</v>
      </c>
      <c r="C26" s="82" t="s">
        <v>826</v>
      </c>
      <c r="D26" s="68" t="s">
        <v>27</v>
      </c>
      <c r="E26" s="82">
        <v>18110200903</v>
      </c>
      <c r="F26" s="68" t="s">
        <v>75</v>
      </c>
      <c r="G26" s="70">
        <v>200</v>
      </c>
      <c r="H26" s="70">
        <v>176</v>
      </c>
      <c r="I26" s="71">
        <f t="shared" si="1"/>
        <v>376</v>
      </c>
      <c r="J26" s="66">
        <v>9864773916</v>
      </c>
      <c r="K26" s="73" t="s">
        <v>111</v>
      </c>
      <c r="L26" s="96" t="s">
        <v>375</v>
      </c>
      <c r="M26" s="101">
        <v>7035425723</v>
      </c>
      <c r="N26" s="78" t="s">
        <v>376</v>
      </c>
      <c r="O26" s="79"/>
      <c r="P26" s="80">
        <v>43714</v>
      </c>
      <c r="Q26" s="68" t="s">
        <v>80</v>
      </c>
      <c r="R26" s="64"/>
      <c r="S26" s="51"/>
      <c r="T26" s="57"/>
    </row>
    <row r="27" spans="1:20">
      <c r="A27" s="4">
        <v>23</v>
      </c>
      <c r="B27" s="68" t="s">
        <v>69</v>
      </c>
      <c r="C27" s="83" t="s">
        <v>827</v>
      </c>
      <c r="D27" s="68" t="s">
        <v>29</v>
      </c>
      <c r="E27" s="70">
        <v>19</v>
      </c>
      <c r="F27" s="68"/>
      <c r="G27" s="70">
        <v>28</v>
      </c>
      <c r="H27" s="70">
        <v>25</v>
      </c>
      <c r="I27" s="71">
        <f t="shared" si="1"/>
        <v>53</v>
      </c>
      <c r="J27" s="84">
        <v>8486478304</v>
      </c>
      <c r="K27" s="104" t="s">
        <v>828</v>
      </c>
      <c r="L27" s="104" t="s">
        <v>829</v>
      </c>
      <c r="M27" s="104">
        <v>9854181478</v>
      </c>
      <c r="N27" s="90" t="s">
        <v>830</v>
      </c>
      <c r="O27" s="79">
        <v>9859604178</v>
      </c>
      <c r="P27" s="80">
        <v>43714</v>
      </c>
      <c r="Q27" s="68" t="s">
        <v>80</v>
      </c>
      <c r="R27" s="56"/>
      <c r="S27" s="51"/>
      <c r="T27" s="51"/>
    </row>
    <row r="28" spans="1:20">
      <c r="A28" s="4">
        <v>24</v>
      </c>
      <c r="B28" s="68" t="s">
        <v>69</v>
      </c>
      <c r="C28" s="82" t="s">
        <v>831</v>
      </c>
      <c r="D28" s="68" t="s">
        <v>27</v>
      </c>
      <c r="E28" s="82">
        <v>18110204501</v>
      </c>
      <c r="F28" s="68" t="s">
        <v>74</v>
      </c>
      <c r="G28" s="70">
        <v>100</v>
      </c>
      <c r="H28" s="70">
        <v>89</v>
      </c>
      <c r="I28" s="71">
        <f t="shared" si="1"/>
        <v>189</v>
      </c>
      <c r="J28" s="66">
        <v>9707731812</v>
      </c>
      <c r="K28" s="104" t="s">
        <v>828</v>
      </c>
      <c r="L28" s="104" t="s">
        <v>829</v>
      </c>
      <c r="M28" s="104">
        <v>9854181478</v>
      </c>
      <c r="N28" s="90" t="s">
        <v>830</v>
      </c>
      <c r="O28" s="79">
        <v>9859604178</v>
      </c>
      <c r="P28" s="80">
        <v>43714</v>
      </c>
      <c r="Q28" s="68" t="s">
        <v>80</v>
      </c>
      <c r="R28" s="64"/>
      <c r="S28" s="51"/>
      <c r="T28" s="57"/>
    </row>
    <row r="29" spans="1:20">
      <c r="A29" s="4">
        <v>25</v>
      </c>
      <c r="B29" s="68" t="s">
        <v>68</v>
      </c>
      <c r="C29" s="69" t="s">
        <v>832</v>
      </c>
      <c r="D29" s="68" t="s">
        <v>29</v>
      </c>
      <c r="E29" s="70">
        <v>224</v>
      </c>
      <c r="F29" s="68"/>
      <c r="G29" s="70">
        <v>19</v>
      </c>
      <c r="H29" s="70">
        <v>15</v>
      </c>
      <c r="I29" s="71">
        <f t="shared" si="1"/>
        <v>34</v>
      </c>
      <c r="J29" s="72">
        <v>8876015257</v>
      </c>
      <c r="K29" s="73" t="s">
        <v>111</v>
      </c>
      <c r="L29" s="96" t="s">
        <v>375</v>
      </c>
      <c r="M29" s="101">
        <v>7035425723</v>
      </c>
      <c r="N29" s="78" t="s">
        <v>376</v>
      </c>
      <c r="O29" s="79"/>
      <c r="P29" s="80">
        <v>43715</v>
      </c>
      <c r="Q29" s="68" t="s">
        <v>76</v>
      </c>
      <c r="R29" s="56"/>
      <c r="S29" s="51"/>
      <c r="T29" s="51"/>
    </row>
    <row r="30" spans="1:20">
      <c r="A30" s="4">
        <v>26</v>
      </c>
      <c r="B30" s="68" t="s">
        <v>68</v>
      </c>
      <c r="C30" s="82" t="s">
        <v>826</v>
      </c>
      <c r="D30" s="68" t="s">
        <v>27</v>
      </c>
      <c r="E30" s="82">
        <v>18110200903</v>
      </c>
      <c r="F30" s="68" t="s">
        <v>75</v>
      </c>
      <c r="G30" s="70">
        <v>200</v>
      </c>
      <c r="H30" s="70">
        <v>176</v>
      </c>
      <c r="I30" s="71">
        <f t="shared" si="1"/>
        <v>376</v>
      </c>
      <c r="J30" s="66">
        <v>9864773916</v>
      </c>
      <c r="K30" s="73" t="s">
        <v>111</v>
      </c>
      <c r="L30" s="96" t="s">
        <v>375</v>
      </c>
      <c r="M30" s="101">
        <v>7035425723</v>
      </c>
      <c r="N30" s="78" t="s">
        <v>376</v>
      </c>
      <c r="O30" s="79"/>
      <c r="P30" s="80">
        <v>43715</v>
      </c>
      <c r="Q30" s="68" t="s">
        <v>76</v>
      </c>
      <c r="R30" s="64"/>
      <c r="S30" s="51"/>
      <c r="T30" s="57"/>
    </row>
    <row r="31" spans="1:20">
      <c r="A31" s="4">
        <v>27</v>
      </c>
      <c r="B31" s="68" t="s">
        <v>69</v>
      </c>
      <c r="C31" s="83" t="s">
        <v>833</v>
      </c>
      <c r="D31" s="68" t="s">
        <v>29</v>
      </c>
      <c r="E31" s="70">
        <v>263</v>
      </c>
      <c r="F31" s="68"/>
      <c r="G31" s="70">
        <v>29</v>
      </c>
      <c r="H31" s="70">
        <v>20</v>
      </c>
      <c r="I31" s="71">
        <f t="shared" si="1"/>
        <v>49</v>
      </c>
      <c r="J31" s="84">
        <v>7399586376</v>
      </c>
      <c r="K31" s="73" t="s">
        <v>186</v>
      </c>
      <c r="L31" s="96" t="s">
        <v>187</v>
      </c>
      <c r="M31" s="73"/>
      <c r="N31" s="77" t="s">
        <v>834</v>
      </c>
      <c r="O31" s="89">
        <v>9577309692</v>
      </c>
      <c r="P31" s="80">
        <v>43715</v>
      </c>
      <c r="Q31" s="68" t="s">
        <v>76</v>
      </c>
      <c r="R31" s="56"/>
      <c r="S31" s="51"/>
      <c r="T31" s="51"/>
    </row>
    <row r="32" spans="1:20" ht="24">
      <c r="A32" s="4">
        <v>28</v>
      </c>
      <c r="B32" s="68" t="s">
        <v>69</v>
      </c>
      <c r="C32" s="82" t="s">
        <v>835</v>
      </c>
      <c r="D32" s="68" t="s">
        <v>27</v>
      </c>
      <c r="E32" s="82">
        <v>18110207304</v>
      </c>
      <c r="F32" s="68" t="s">
        <v>75</v>
      </c>
      <c r="G32" s="70">
        <v>82</v>
      </c>
      <c r="H32" s="70">
        <v>71</v>
      </c>
      <c r="I32" s="71">
        <f t="shared" si="1"/>
        <v>153</v>
      </c>
      <c r="J32" s="66">
        <v>7399820782</v>
      </c>
      <c r="K32" s="73" t="s">
        <v>186</v>
      </c>
      <c r="L32" s="96" t="s">
        <v>187</v>
      </c>
      <c r="M32" s="73"/>
      <c r="N32" s="77" t="s">
        <v>834</v>
      </c>
      <c r="O32" s="89">
        <v>9577309692</v>
      </c>
      <c r="P32" s="80">
        <v>43715</v>
      </c>
      <c r="Q32" s="68" t="s">
        <v>76</v>
      </c>
      <c r="R32" s="64"/>
      <c r="S32" s="51"/>
      <c r="T32" s="57"/>
    </row>
    <row r="33" spans="1:20">
      <c r="A33" s="4">
        <v>29</v>
      </c>
      <c r="B33" s="68"/>
      <c r="C33" s="68" t="s">
        <v>99</v>
      </c>
      <c r="D33" s="68"/>
      <c r="E33" s="82"/>
      <c r="F33" s="68"/>
      <c r="G33" s="70"/>
      <c r="H33" s="70"/>
      <c r="I33" s="71"/>
      <c r="J33" s="66"/>
      <c r="K33" s="73"/>
      <c r="L33" s="96"/>
      <c r="M33" s="132"/>
      <c r="N33" s="77"/>
      <c r="O33" s="89"/>
      <c r="P33" s="80">
        <v>43716</v>
      </c>
      <c r="Q33" s="68" t="s">
        <v>99</v>
      </c>
      <c r="R33" s="56"/>
      <c r="S33" s="51"/>
      <c r="T33" s="51"/>
    </row>
    <row r="34" spans="1:20" ht="31.5">
      <c r="A34" s="4">
        <v>30</v>
      </c>
      <c r="B34" s="68" t="s">
        <v>68</v>
      </c>
      <c r="C34" s="69" t="s">
        <v>836</v>
      </c>
      <c r="D34" s="68" t="s">
        <v>29</v>
      </c>
      <c r="E34" s="70">
        <v>221</v>
      </c>
      <c r="F34" s="68"/>
      <c r="G34" s="70">
        <v>34</v>
      </c>
      <c r="H34" s="70">
        <v>23</v>
      </c>
      <c r="I34" s="71">
        <f t="shared" si="1"/>
        <v>57</v>
      </c>
      <c r="J34" s="72">
        <v>9678286478</v>
      </c>
      <c r="K34" s="73" t="s">
        <v>111</v>
      </c>
      <c r="L34" s="96" t="s">
        <v>375</v>
      </c>
      <c r="M34" s="101">
        <v>7035425723</v>
      </c>
      <c r="N34" s="78" t="s">
        <v>376</v>
      </c>
      <c r="O34" s="68"/>
      <c r="P34" s="80">
        <v>43717</v>
      </c>
      <c r="Q34" s="68" t="s">
        <v>77</v>
      </c>
      <c r="R34" s="56"/>
      <c r="S34" s="51"/>
      <c r="T34" s="51"/>
    </row>
    <row r="35" spans="1:20">
      <c r="A35" s="4">
        <v>31</v>
      </c>
      <c r="B35" s="68" t="s">
        <v>68</v>
      </c>
      <c r="C35" s="82" t="s">
        <v>837</v>
      </c>
      <c r="D35" s="68" t="s">
        <v>27</v>
      </c>
      <c r="E35" s="82">
        <v>18110201801</v>
      </c>
      <c r="F35" s="68" t="s">
        <v>74</v>
      </c>
      <c r="G35" s="70">
        <v>76</v>
      </c>
      <c r="H35" s="70">
        <v>61</v>
      </c>
      <c r="I35" s="71">
        <f t="shared" si="1"/>
        <v>137</v>
      </c>
      <c r="J35" s="66">
        <v>9707760590</v>
      </c>
      <c r="K35" s="73" t="s">
        <v>111</v>
      </c>
      <c r="L35" s="96" t="s">
        <v>375</v>
      </c>
      <c r="M35" s="101">
        <v>7035425723</v>
      </c>
      <c r="N35" s="78" t="s">
        <v>376</v>
      </c>
      <c r="O35" s="68"/>
      <c r="P35" s="80">
        <v>43717</v>
      </c>
      <c r="Q35" s="68" t="s">
        <v>77</v>
      </c>
      <c r="R35" s="56"/>
      <c r="S35" s="51"/>
      <c r="T35" s="51"/>
    </row>
    <row r="36" spans="1:20">
      <c r="A36" s="4">
        <v>32</v>
      </c>
      <c r="B36" s="68" t="s">
        <v>69</v>
      </c>
      <c r="C36" s="83" t="s">
        <v>838</v>
      </c>
      <c r="D36" s="68" t="s">
        <v>29</v>
      </c>
      <c r="E36" s="70">
        <v>162</v>
      </c>
      <c r="F36" s="68"/>
      <c r="G36" s="70">
        <v>38</v>
      </c>
      <c r="H36" s="70">
        <v>24</v>
      </c>
      <c r="I36" s="71">
        <f t="shared" si="1"/>
        <v>62</v>
      </c>
      <c r="J36" s="84">
        <v>9859389395</v>
      </c>
      <c r="K36" s="88" t="s">
        <v>839</v>
      </c>
      <c r="L36" s="74" t="s">
        <v>840</v>
      </c>
      <c r="M36" s="73">
        <v>9401450909</v>
      </c>
      <c r="N36" s="93" t="s">
        <v>841</v>
      </c>
      <c r="O36" s="79">
        <v>9859388534</v>
      </c>
      <c r="P36" s="80">
        <v>43717</v>
      </c>
      <c r="Q36" s="68" t="s">
        <v>77</v>
      </c>
      <c r="R36" s="64"/>
      <c r="S36" s="51"/>
      <c r="T36" s="57"/>
    </row>
    <row r="37" spans="1:20">
      <c r="A37" s="4">
        <v>33</v>
      </c>
      <c r="B37" s="68" t="s">
        <v>69</v>
      </c>
      <c r="C37" s="82" t="s">
        <v>842</v>
      </c>
      <c r="D37" s="68" t="s">
        <v>27</v>
      </c>
      <c r="E37" s="82">
        <v>18110215501</v>
      </c>
      <c r="F37" s="68" t="s">
        <v>74</v>
      </c>
      <c r="G37" s="70">
        <v>80</v>
      </c>
      <c r="H37" s="70">
        <v>64</v>
      </c>
      <c r="I37" s="71">
        <f t="shared" si="1"/>
        <v>144</v>
      </c>
      <c r="J37" s="66">
        <v>9508919021</v>
      </c>
      <c r="K37" s="88" t="s">
        <v>839</v>
      </c>
      <c r="L37" s="74" t="s">
        <v>840</v>
      </c>
      <c r="M37" s="73">
        <v>9401450909</v>
      </c>
      <c r="N37" s="93" t="s">
        <v>841</v>
      </c>
      <c r="O37" s="79">
        <v>9859388534</v>
      </c>
      <c r="P37" s="80">
        <v>43717</v>
      </c>
      <c r="Q37" s="68" t="s">
        <v>77</v>
      </c>
      <c r="R37" s="56"/>
      <c r="S37" s="51"/>
      <c r="T37" s="51"/>
    </row>
    <row r="38" spans="1:20" ht="31.5">
      <c r="A38" s="4">
        <v>34</v>
      </c>
      <c r="B38" s="68" t="s">
        <v>68</v>
      </c>
      <c r="C38" s="69" t="s">
        <v>843</v>
      </c>
      <c r="D38" s="68" t="s">
        <v>29</v>
      </c>
      <c r="E38" s="70">
        <v>250</v>
      </c>
      <c r="F38" s="68"/>
      <c r="G38" s="70">
        <v>31</v>
      </c>
      <c r="H38" s="70">
        <v>25</v>
      </c>
      <c r="I38" s="71">
        <f t="shared" si="1"/>
        <v>56</v>
      </c>
      <c r="J38" s="72">
        <v>9401013882</v>
      </c>
      <c r="K38" s="73" t="s">
        <v>160</v>
      </c>
      <c r="L38" s="74" t="s">
        <v>161</v>
      </c>
      <c r="M38" s="73">
        <v>9864693837</v>
      </c>
      <c r="N38" s="78" t="s">
        <v>162</v>
      </c>
      <c r="O38" s="79">
        <v>8811801831</v>
      </c>
      <c r="P38" s="80">
        <v>43718</v>
      </c>
      <c r="Q38" s="68" t="s">
        <v>78</v>
      </c>
      <c r="R38" s="64"/>
      <c r="S38" s="51"/>
      <c r="T38" s="57"/>
    </row>
    <row r="39" spans="1:20">
      <c r="A39" s="4">
        <v>35</v>
      </c>
      <c r="B39" s="68" t="s">
        <v>68</v>
      </c>
      <c r="C39" s="82" t="s">
        <v>844</v>
      </c>
      <c r="D39" s="68" t="s">
        <v>27</v>
      </c>
      <c r="E39" s="82">
        <v>18110221602</v>
      </c>
      <c r="F39" s="68" t="s">
        <v>74</v>
      </c>
      <c r="G39" s="70">
        <v>85</v>
      </c>
      <c r="H39" s="70">
        <v>58</v>
      </c>
      <c r="I39" s="71">
        <f t="shared" si="1"/>
        <v>143</v>
      </c>
      <c r="J39" s="66">
        <v>7896431925</v>
      </c>
      <c r="K39" s="73" t="s">
        <v>160</v>
      </c>
      <c r="L39" s="74" t="s">
        <v>161</v>
      </c>
      <c r="M39" s="73">
        <v>9864693837</v>
      </c>
      <c r="N39" s="78" t="s">
        <v>162</v>
      </c>
      <c r="O39" s="79">
        <v>8811801831</v>
      </c>
      <c r="P39" s="80">
        <v>43718</v>
      </c>
      <c r="Q39" s="68" t="s">
        <v>78</v>
      </c>
      <c r="R39" s="56"/>
      <c r="S39" s="51"/>
      <c r="T39" s="51"/>
    </row>
    <row r="40" spans="1:20">
      <c r="A40" s="4">
        <v>36</v>
      </c>
      <c r="B40" s="68" t="s">
        <v>69</v>
      </c>
      <c r="C40" s="83" t="s">
        <v>845</v>
      </c>
      <c r="D40" s="68" t="s">
        <v>29</v>
      </c>
      <c r="E40" s="70">
        <v>81</v>
      </c>
      <c r="F40" s="68"/>
      <c r="G40" s="70">
        <v>26</v>
      </c>
      <c r="H40" s="70">
        <v>21</v>
      </c>
      <c r="I40" s="71">
        <f t="shared" si="1"/>
        <v>47</v>
      </c>
      <c r="J40" s="84">
        <v>9613449388</v>
      </c>
      <c r="K40" s="73" t="s">
        <v>131</v>
      </c>
      <c r="L40" s="74" t="s">
        <v>132</v>
      </c>
      <c r="M40" s="73">
        <v>9854524664</v>
      </c>
      <c r="N40" s="92" t="s">
        <v>133</v>
      </c>
      <c r="O40" s="89">
        <v>9854760259</v>
      </c>
      <c r="P40" s="80">
        <v>43718</v>
      </c>
      <c r="Q40" s="68" t="s">
        <v>78</v>
      </c>
      <c r="R40" s="64"/>
      <c r="S40" s="51"/>
      <c r="T40" s="57"/>
    </row>
    <row r="41" spans="1:20">
      <c r="A41" s="4">
        <v>37</v>
      </c>
      <c r="B41" s="68" t="s">
        <v>69</v>
      </c>
      <c r="C41" s="82" t="s">
        <v>846</v>
      </c>
      <c r="D41" s="68" t="s">
        <v>27</v>
      </c>
      <c r="E41" s="82">
        <v>18110232301</v>
      </c>
      <c r="F41" s="68" t="s">
        <v>74</v>
      </c>
      <c r="G41" s="70">
        <v>76</v>
      </c>
      <c r="H41" s="70">
        <v>51</v>
      </c>
      <c r="I41" s="71">
        <f t="shared" si="1"/>
        <v>127</v>
      </c>
      <c r="J41" s="66">
        <v>9854863938</v>
      </c>
      <c r="K41" s="73" t="s">
        <v>131</v>
      </c>
      <c r="L41" s="74" t="s">
        <v>132</v>
      </c>
      <c r="M41" s="73">
        <v>9854524664</v>
      </c>
      <c r="N41" s="92" t="s">
        <v>133</v>
      </c>
      <c r="O41" s="89">
        <v>9854760259</v>
      </c>
      <c r="P41" s="80">
        <v>43718</v>
      </c>
      <c r="Q41" s="68" t="s">
        <v>78</v>
      </c>
      <c r="R41" s="56"/>
      <c r="S41" s="51"/>
      <c r="T41" s="51"/>
    </row>
    <row r="42" spans="1:20">
      <c r="A42" s="4">
        <v>38</v>
      </c>
      <c r="B42" s="68" t="s">
        <v>68</v>
      </c>
      <c r="C42" s="69" t="s">
        <v>848</v>
      </c>
      <c r="D42" s="68" t="s">
        <v>29</v>
      </c>
      <c r="E42" s="70">
        <v>128</v>
      </c>
      <c r="F42" s="68"/>
      <c r="G42" s="70">
        <v>17</v>
      </c>
      <c r="H42" s="70">
        <v>25</v>
      </c>
      <c r="I42" s="71">
        <f t="shared" si="1"/>
        <v>42</v>
      </c>
      <c r="J42" s="72">
        <v>9954965313</v>
      </c>
      <c r="K42" s="73" t="s">
        <v>473</v>
      </c>
      <c r="L42" s="74" t="s">
        <v>474</v>
      </c>
      <c r="M42" s="73">
        <v>8011650721</v>
      </c>
      <c r="N42" s="77" t="s">
        <v>612</v>
      </c>
      <c r="O42" s="89"/>
      <c r="P42" s="80">
        <v>43719</v>
      </c>
      <c r="Q42" s="68" t="s">
        <v>79</v>
      </c>
      <c r="R42" s="64"/>
      <c r="S42" s="51"/>
      <c r="T42" s="57"/>
    </row>
    <row r="43" spans="1:20">
      <c r="A43" s="4">
        <v>39</v>
      </c>
      <c r="B43" s="68" t="s">
        <v>68</v>
      </c>
      <c r="C43" s="82" t="s">
        <v>849</v>
      </c>
      <c r="D43" s="68" t="s">
        <v>27</v>
      </c>
      <c r="E43" s="82">
        <v>18110209202</v>
      </c>
      <c r="F43" s="68" t="s">
        <v>74</v>
      </c>
      <c r="G43" s="70">
        <v>97</v>
      </c>
      <c r="H43" s="70">
        <v>71</v>
      </c>
      <c r="I43" s="71">
        <f t="shared" si="1"/>
        <v>168</v>
      </c>
      <c r="J43" s="66">
        <v>9435507993</v>
      </c>
      <c r="K43" s="73" t="s">
        <v>473</v>
      </c>
      <c r="L43" s="74" t="s">
        <v>474</v>
      </c>
      <c r="M43" s="73">
        <v>8011650721</v>
      </c>
      <c r="N43" s="77" t="s">
        <v>612</v>
      </c>
      <c r="O43" s="89"/>
      <c r="P43" s="80">
        <v>43719</v>
      </c>
      <c r="Q43" s="68" t="s">
        <v>79</v>
      </c>
      <c r="R43" s="56"/>
      <c r="S43" s="51"/>
      <c r="T43" s="51"/>
    </row>
    <row r="44" spans="1:20" ht="31.5">
      <c r="A44" s="4">
        <v>40</v>
      </c>
      <c r="B44" s="68" t="s">
        <v>69</v>
      </c>
      <c r="C44" s="69" t="s">
        <v>850</v>
      </c>
      <c r="D44" s="68" t="s">
        <v>29</v>
      </c>
      <c r="E44" s="70">
        <v>133</v>
      </c>
      <c r="F44" s="68"/>
      <c r="G44" s="70">
        <v>21</v>
      </c>
      <c r="H44" s="70">
        <v>24</v>
      </c>
      <c r="I44" s="71">
        <f t="shared" si="1"/>
        <v>45</v>
      </c>
      <c r="J44" s="72">
        <v>9707874349</v>
      </c>
      <c r="K44" s="66" t="s">
        <v>250</v>
      </c>
      <c r="L44" s="66" t="s">
        <v>251</v>
      </c>
      <c r="M44" s="66">
        <v>9864916447</v>
      </c>
      <c r="N44" s="76" t="s">
        <v>252</v>
      </c>
      <c r="O44" s="79">
        <v>9864987001</v>
      </c>
      <c r="P44" s="80">
        <v>43719</v>
      </c>
      <c r="Q44" s="68" t="s">
        <v>79</v>
      </c>
      <c r="R44" s="64"/>
      <c r="S44" s="51"/>
      <c r="T44" s="57"/>
    </row>
    <row r="45" spans="1:20">
      <c r="A45" s="4">
        <v>41</v>
      </c>
      <c r="B45" s="68" t="s">
        <v>69</v>
      </c>
      <c r="C45" s="82" t="s">
        <v>851</v>
      </c>
      <c r="D45" s="68" t="s">
        <v>27</v>
      </c>
      <c r="E45" s="82">
        <v>18110223401</v>
      </c>
      <c r="F45" s="68" t="s">
        <v>74</v>
      </c>
      <c r="G45" s="70">
        <v>88</v>
      </c>
      <c r="H45" s="70">
        <v>82</v>
      </c>
      <c r="I45" s="71">
        <f t="shared" si="1"/>
        <v>170</v>
      </c>
      <c r="J45" s="97">
        <v>9859547836</v>
      </c>
      <c r="K45" s="66" t="s">
        <v>250</v>
      </c>
      <c r="L45" s="66" t="s">
        <v>251</v>
      </c>
      <c r="M45" s="66">
        <v>9864916447</v>
      </c>
      <c r="N45" s="76" t="s">
        <v>252</v>
      </c>
      <c r="O45" s="79">
        <v>9864987001</v>
      </c>
      <c r="P45" s="80">
        <v>43719</v>
      </c>
      <c r="Q45" s="68" t="s">
        <v>79</v>
      </c>
      <c r="R45" s="56"/>
      <c r="S45" s="51"/>
      <c r="T45" s="51"/>
    </row>
    <row r="46" spans="1:20">
      <c r="A46" s="4">
        <v>42</v>
      </c>
      <c r="B46" s="68" t="s">
        <v>68</v>
      </c>
      <c r="C46" s="69" t="s">
        <v>852</v>
      </c>
      <c r="D46" s="68" t="s">
        <v>29</v>
      </c>
      <c r="E46" s="72">
        <v>165</v>
      </c>
      <c r="F46" s="68"/>
      <c r="G46" s="70">
        <v>35</v>
      </c>
      <c r="H46" s="70">
        <v>20</v>
      </c>
      <c r="I46" s="71">
        <f t="shared" si="1"/>
        <v>55</v>
      </c>
      <c r="J46" s="72">
        <v>9508822283</v>
      </c>
      <c r="K46" s="88" t="s">
        <v>116</v>
      </c>
      <c r="L46" s="74" t="s">
        <v>117</v>
      </c>
      <c r="M46" s="73">
        <v>8822147428</v>
      </c>
      <c r="N46" s="90" t="s">
        <v>853</v>
      </c>
      <c r="O46" s="79">
        <v>9508812454</v>
      </c>
      <c r="P46" s="80">
        <v>43720</v>
      </c>
      <c r="Q46" s="68" t="s">
        <v>82</v>
      </c>
      <c r="R46" s="56"/>
      <c r="S46" s="51"/>
      <c r="T46" s="51"/>
    </row>
    <row r="47" spans="1:20">
      <c r="A47" s="4">
        <v>43</v>
      </c>
      <c r="B47" s="68" t="s">
        <v>68</v>
      </c>
      <c r="C47" s="82" t="s">
        <v>854</v>
      </c>
      <c r="D47" s="68" t="s">
        <v>27</v>
      </c>
      <c r="E47" s="82">
        <v>18110217106</v>
      </c>
      <c r="F47" s="68" t="s">
        <v>748</v>
      </c>
      <c r="G47" s="70">
        <v>400</v>
      </c>
      <c r="H47" s="70">
        <v>340</v>
      </c>
      <c r="I47" s="71">
        <f t="shared" si="1"/>
        <v>740</v>
      </c>
      <c r="J47" s="66">
        <v>9707392672</v>
      </c>
      <c r="K47" s="88" t="s">
        <v>116</v>
      </c>
      <c r="L47" s="74" t="s">
        <v>117</v>
      </c>
      <c r="M47" s="73">
        <v>8822147428</v>
      </c>
      <c r="N47" s="90" t="s">
        <v>853</v>
      </c>
      <c r="O47" s="79">
        <v>9508812454</v>
      </c>
      <c r="P47" s="80">
        <v>43720</v>
      </c>
      <c r="Q47" s="68" t="s">
        <v>82</v>
      </c>
      <c r="R47" s="64"/>
      <c r="S47" s="51"/>
      <c r="T47" s="57"/>
    </row>
    <row r="48" spans="1:20">
      <c r="A48" s="4">
        <v>44</v>
      </c>
      <c r="B48" s="68" t="s">
        <v>69</v>
      </c>
      <c r="C48" s="83" t="s">
        <v>855</v>
      </c>
      <c r="D48" s="68" t="s">
        <v>29</v>
      </c>
      <c r="E48" s="70">
        <v>80</v>
      </c>
      <c r="F48" s="68"/>
      <c r="G48" s="70">
        <v>33</v>
      </c>
      <c r="H48" s="70">
        <v>29</v>
      </c>
      <c r="I48" s="71">
        <f t="shared" si="1"/>
        <v>62</v>
      </c>
      <c r="J48" s="84">
        <v>9854222954</v>
      </c>
      <c r="K48" s="73" t="s">
        <v>131</v>
      </c>
      <c r="L48" s="74" t="s">
        <v>132</v>
      </c>
      <c r="M48" s="73">
        <v>9854524664</v>
      </c>
      <c r="N48" s="77" t="s">
        <v>403</v>
      </c>
      <c r="O48" s="89">
        <v>7399965708</v>
      </c>
      <c r="P48" s="80">
        <v>43720</v>
      </c>
      <c r="Q48" s="68" t="s">
        <v>82</v>
      </c>
      <c r="R48" s="64"/>
      <c r="S48" s="51"/>
      <c r="T48" s="57"/>
    </row>
    <row r="49" spans="1:20">
      <c r="A49" s="4">
        <v>45</v>
      </c>
      <c r="B49" s="68" t="s">
        <v>69</v>
      </c>
      <c r="C49" s="82" t="s">
        <v>856</v>
      </c>
      <c r="D49" s="68" t="s">
        <v>27</v>
      </c>
      <c r="E49" s="82">
        <v>18110212901</v>
      </c>
      <c r="F49" s="68" t="s">
        <v>74</v>
      </c>
      <c r="G49" s="70">
        <v>92</v>
      </c>
      <c r="H49" s="70">
        <v>54</v>
      </c>
      <c r="I49" s="71">
        <f t="shared" si="1"/>
        <v>146</v>
      </c>
      <c r="J49" s="66">
        <v>9859157016</v>
      </c>
      <c r="K49" s="73" t="s">
        <v>131</v>
      </c>
      <c r="L49" s="74" t="s">
        <v>132</v>
      </c>
      <c r="M49" s="73">
        <v>9854524664</v>
      </c>
      <c r="N49" s="77" t="s">
        <v>403</v>
      </c>
      <c r="O49" s="89">
        <v>7399965708</v>
      </c>
      <c r="P49" s="80">
        <v>43720</v>
      </c>
      <c r="Q49" s="68" t="s">
        <v>82</v>
      </c>
      <c r="R49" s="56"/>
      <c r="S49" s="51"/>
      <c r="T49" s="51"/>
    </row>
    <row r="50" spans="1:20">
      <c r="A50" s="4">
        <v>46</v>
      </c>
      <c r="B50" s="68" t="s">
        <v>68</v>
      </c>
      <c r="C50" s="69" t="s">
        <v>857</v>
      </c>
      <c r="D50" s="68" t="s">
        <v>29</v>
      </c>
      <c r="E50" s="70">
        <v>173</v>
      </c>
      <c r="F50" s="68"/>
      <c r="G50" s="70">
        <v>34</v>
      </c>
      <c r="H50" s="70">
        <v>33</v>
      </c>
      <c r="I50" s="71">
        <f t="shared" si="1"/>
        <v>67</v>
      </c>
      <c r="J50" s="125" t="s">
        <v>338</v>
      </c>
      <c r="K50" s="88" t="s">
        <v>116</v>
      </c>
      <c r="L50" s="74" t="s">
        <v>117</v>
      </c>
      <c r="M50" s="73">
        <v>8822147428</v>
      </c>
      <c r="N50" s="90" t="s">
        <v>853</v>
      </c>
      <c r="O50" s="79">
        <v>9508812454</v>
      </c>
      <c r="P50" s="80">
        <v>43721</v>
      </c>
      <c r="Q50" s="68" t="s">
        <v>80</v>
      </c>
      <c r="R50" s="64"/>
      <c r="S50" s="51"/>
      <c r="T50" s="51"/>
    </row>
    <row r="51" spans="1:20">
      <c r="A51" s="4">
        <v>47</v>
      </c>
      <c r="B51" s="68" t="s">
        <v>68</v>
      </c>
      <c r="C51" s="82" t="s">
        <v>854</v>
      </c>
      <c r="D51" s="68" t="s">
        <v>27</v>
      </c>
      <c r="E51" s="82">
        <v>18110217106</v>
      </c>
      <c r="F51" s="68" t="s">
        <v>748</v>
      </c>
      <c r="G51" s="70">
        <v>400</v>
      </c>
      <c r="H51" s="70">
        <v>340</v>
      </c>
      <c r="I51" s="71">
        <f t="shared" si="1"/>
        <v>740</v>
      </c>
      <c r="J51" s="66">
        <v>9707392672</v>
      </c>
      <c r="K51" s="88" t="s">
        <v>116</v>
      </c>
      <c r="L51" s="74" t="s">
        <v>117</v>
      </c>
      <c r="M51" s="73">
        <v>8822147428</v>
      </c>
      <c r="N51" s="90" t="s">
        <v>853</v>
      </c>
      <c r="O51" s="79">
        <v>9508812454</v>
      </c>
      <c r="P51" s="80">
        <v>43721</v>
      </c>
      <c r="Q51" s="68" t="s">
        <v>80</v>
      </c>
      <c r="R51" s="64"/>
      <c r="S51" s="51"/>
      <c r="T51" s="57"/>
    </row>
    <row r="52" spans="1:20">
      <c r="A52" s="4">
        <v>48</v>
      </c>
      <c r="B52" s="68" t="s">
        <v>69</v>
      </c>
      <c r="C52" s="83" t="s">
        <v>858</v>
      </c>
      <c r="D52" s="68" t="s">
        <v>29</v>
      </c>
      <c r="E52" s="70">
        <v>17</v>
      </c>
      <c r="F52" s="68"/>
      <c r="G52" s="70">
        <v>20</v>
      </c>
      <c r="H52" s="70">
        <v>27</v>
      </c>
      <c r="I52" s="71">
        <f t="shared" si="1"/>
        <v>47</v>
      </c>
      <c r="J52" s="84">
        <v>9577163584</v>
      </c>
      <c r="K52" s="73" t="s">
        <v>233</v>
      </c>
      <c r="L52" s="74" t="s">
        <v>234</v>
      </c>
      <c r="M52" s="73">
        <v>9401262396</v>
      </c>
      <c r="N52" s="90" t="s">
        <v>681</v>
      </c>
      <c r="O52" s="79"/>
      <c r="P52" s="80">
        <v>43721</v>
      </c>
      <c r="Q52" s="68" t="s">
        <v>80</v>
      </c>
      <c r="R52" s="64"/>
      <c r="S52" s="51"/>
      <c r="T52" s="57"/>
    </row>
    <row r="53" spans="1:20">
      <c r="A53" s="4">
        <v>49</v>
      </c>
      <c r="B53" s="68" t="s">
        <v>69</v>
      </c>
      <c r="C53" s="82" t="s">
        <v>859</v>
      </c>
      <c r="D53" s="68" t="s">
        <v>27</v>
      </c>
      <c r="E53" s="82">
        <v>18110210701</v>
      </c>
      <c r="F53" s="68" t="s">
        <v>74</v>
      </c>
      <c r="G53" s="70">
        <v>97</v>
      </c>
      <c r="H53" s="70">
        <v>69</v>
      </c>
      <c r="I53" s="71">
        <f t="shared" si="1"/>
        <v>166</v>
      </c>
      <c r="J53" s="68"/>
      <c r="K53" s="73" t="s">
        <v>233</v>
      </c>
      <c r="L53" s="74" t="s">
        <v>234</v>
      </c>
      <c r="M53" s="73">
        <v>9401262396</v>
      </c>
      <c r="N53" s="90" t="s">
        <v>681</v>
      </c>
      <c r="O53" s="79"/>
      <c r="P53" s="80">
        <v>43721</v>
      </c>
      <c r="Q53" s="68" t="s">
        <v>80</v>
      </c>
      <c r="R53" s="64"/>
      <c r="S53" s="51"/>
      <c r="T53" s="51"/>
    </row>
    <row r="54" spans="1:20">
      <c r="A54" s="4">
        <v>50</v>
      </c>
      <c r="B54" s="68" t="s">
        <v>68</v>
      </c>
      <c r="C54" s="69" t="s">
        <v>860</v>
      </c>
      <c r="D54" s="68" t="s">
        <v>29</v>
      </c>
      <c r="E54" s="70">
        <v>155</v>
      </c>
      <c r="F54" s="68"/>
      <c r="G54" s="70">
        <v>39</v>
      </c>
      <c r="H54" s="70">
        <v>33</v>
      </c>
      <c r="I54" s="71">
        <f t="shared" si="1"/>
        <v>72</v>
      </c>
      <c r="J54" s="72">
        <v>9859128014</v>
      </c>
      <c r="K54" s="88" t="s">
        <v>116</v>
      </c>
      <c r="L54" s="74" t="s">
        <v>117</v>
      </c>
      <c r="M54" s="73">
        <v>8822147428</v>
      </c>
      <c r="N54" s="90" t="s">
        <v>853</v>
      </c>
      <c r="O54" s="79">
        <v>9508812454</v>
      </c>
      <c r="P54" s="80">
        <v>43722</v>
      </c>
      <c r="Q54" s="68" t="s">
        <v>76</v>
      </c>
      <c r="R54" s="56"/>
      <c r="S54" s="51"/>
      <c r="T54" s="51"/>
    </row>
    <row r="55" spans="1:20">
      <c r="A55" s="4">
        <v>51</v>
      </c>
      <c r="B55" s="68" t="s">
        <v>68</v>
      </c>
      <c r="C55" s="82" t="s">
        <v>854</v>
      </c>
      <c r="D55" s="68" t="s">
        <v>27</v>
      </c>
      <c r="E55" s="82">
        <v>18110217106</v>
      </c>
      <c r="F55" s="68" t="s">
        <v>748</v>
      </c>
      <c r="G55" s="70">
        <v>400</v>
      </c>
      <c r="H55" s="70">
        <v>340</v>
      </c>
      <c r="I55" s="71">
        <f t="shared" si="1"/>
        <v>740</v>
      </c>
      <c r="J55" s="66">
        <v>9707392672</v>
      </c>
      <c r="K55" s="88" t="s">
        <v>116</v>
      </c>
      <c r="L55" s="74" t="s">
        <v>117</v>
      </c>
      <c r="M55" s="73">
        <v>8822147428</v>
      </c>
      <c r="N55" s="90" t="s">
        <v>853</v>
      </c>
      <c r="O55" s="79">
        <v>9508812454</v>
      </c>
      <c r="P55" s="80">
        <v>43722</v>
      </c>
      <c r="Q55" s="68" t="s">
        <v>76</v>
      </c>
      <c r="R55" s="64"/>
      <c r="S55" s="51"/>
      <c r="T55" s="57"/>
    </row>
    <row r="56" spans="1:20">
      <c r="A56" s="4">
        <v>52</v>
      </c>
      <c r="B56" s="68" t="s">
        <v>69</v>
      </c>
      <c r="C56" s="83" t="s">
        <v>861</v>
      </c>
      <c r="D56" s="68" t="s">
        <v>29</v>
      </c>
      <c r="E56" s="70">
        <v>261</v>
      </c>
      <c r="F56" s="68"/>
      <c r="G56" s="70">
        <v>22</v>
      </c>
      <c r="H56" s="70">
        <v>23</v>
      </c>
      <c r="I56" s="71">
        <f t="shared" si="1"/>
        <v>45</v>
      </c>
      <c r="J56" s="84">
        <v>7399476684</v>
      </c>
      <c r="K56" s="66" t="s">
        <v>461</v>
      </c>
      <c r="L56" s="108" t="s">
        <v>462</v>
      </c>
      <c r="M56" s="108"/>
      <c r="N56" s="77" t="s">
        <v>463</v>
      </c>
      <c r="O56" s="89">
        <v>9859449793</v>
      </c>
      <c r="P56" s="80">
        <v>43722</v>
      </c>
      <c r="Q56" s="68" t="s">
        <v>76</v>
      </c>
      <c r="R56" s="64"/>
      <c r="S56" s="51"/>
      <c r="T56" s="51"/>
    </row>
    <row r="57" spans="1:20">
      <c r="A57" s="4">
        <v>53</v>
      </c>
      <c r="B57" s="68" t="s">
        <v>69</v>
      </c>
      <c r="C57" s="82" t="s">
        <v>862</v>
      </c>
      <c r="D57" s="68" t="s">
        <v>27</v>
      </c>
      <c r="E57" s="82">
        <v>18110220001</v>
      </c>
      <c r="F57" s="68" t="s">
        <v>74</v>
      </c>
      <c r="G57" s="70">
        <v>100</v>
      </c>
      <c r="H57" s="70">
        <v>81</v>
      </c>
      <c r="I57" s="71">
        <f t="shared" si="1"/>
        <v>181</v>
      </c>
      <c r="J57" s="66">
        <v>9854371621</v>
      </c>
      <c r="K57" s="66" t="s">
        <v>461</v>
      </c>
      <c r="L57" s="108" t="s">
        <v>462</v>
      </c>
      <c r="M57" s="108"/>
      <c r="N57" s="77" t="s">
        <v>463</v>
      </c>
      <c r="O57" s="89">
        <v>9859449793</v>
      </c>
      <c r="P57" s="80">
        <v>43722</v>
      </c>
      <c r="Q57" s="68" t="s">
        <v>76</v>
      </c>
      <c r="R57" s="64"/>
      <c r="S57" s="51"/>
      <c r="T57" s="57"/>
    </row>
    <row r="58" spans="1:20">
      <c r="A58" s="4">
        <v>54</v>
      </c>
      <c r="B58" s="68"/>
      <c r="C58" s="68" t="s">
        <v>99</v>
      </c>
      <c r="D58" s="68"/>
      <c r="E58" s="70"/>
      <c r="F58" s="68"/>
      <c r="G58" s="70"/>
      <c r="H58" s="70"/>
      <c r="I58" s="71"/>
      <c r="J58" s="95"/>
      <c r="K58" s="66"/>
      <c r="L58" s="66"/>
      <c r="M58" s="66"/>
      <c r="N58" s="77"/>
      <c r="O58" s="68"/>
      <c r="P58" s="80">
        <v>43723</v>
      </c>
      <c r="Q58" s="68" t="s">
        <v>99</v>
      </c>
      <c r="R58" s="64"/>
      <c r="S58" s="51"/>
      <c r="T58" s="57"/>
    </row>
    <row r="59" spans="1:20" ht="31.5">
      <c r="A59" s="4">
        <v>55</v>
      </c>
      <c r="B59" s="68" t="s">
        <v>68</v>
      </c>
      <c r="C59" s="69" t="s">
        <v>863</v>
      </c>
      <c r="D59" s="68" t="s">
        <v>29</v>
      </c>
      <c r="E59" s="70">
        <v>293</v>
      </c>
      <c r="F59" s="68"/>
      <c r="G59" s="70">
        <v>28</v>
      </c>
      <c r="H59" s="70">
        <v>20</v>
      </c>
      <c r="I59" s="71">
        <f t="shared" ref="I59:I103" si="2">+G59+H59</f>
        <v>48</v>
      </c>
      <c r="J59" s="95">
        <v>9957188716</v>
      </c>
      <c r="K59" s="66" t="s">
        <v>864</v>
      </c>
      <c r="L59" s="66" t="s">
        <v>865</v>
      </c>
      <c r="M59" s="66">
        <v>8486145374</v>
      </c>
      <c r="N59" s="77" t="s">
        <v>866</v>
      </c>
      <c r="O59" s="68"/>
      <c r="P59" s="80">
        <v>43724</v>
      </c>
      <c r="Q59" s="68" t="s">
        <v>77</v>
      </c>
      <c r="R59" s="64"/>
      <c r="S59" s="51"/>
      <c r="T59" s="57"/>
    </row>
    <row r="60" spans="1:20">
      <c r="A60" s="4">
        <v>56</v>
      </c>
      <c r="B60" s="68" t="s">
        <v>68</v>
      </c>
      <c r="C60" s="82" t="s">
        <v>867</v>
      </c>
      <c r="D60" s="68" t="s">
        <v>27</v>
      </c>
      <c r="E60" s="82">
        <v>18110206301</v>
      </c>
      <c r="F60" s="68" t="s">
        <v>74</v>
      </c>
      <c r="G60" s="70">
        <v>80</v>
      </c>
      <c r="H60" s="70">
        <v>70</v>
      </c>
      <c r="I60" s="71">
        <f t="shared" si="2"/>
        <v>150</v>
      </c>
      <c r="J60" s="66">
        <v>8876820082</v>
      </c>
      <c r="K60" s="66" t="s">
        <v>864</v>
      </c>
      <c r="L60" s="66" t="s">
        <v>865</v>
      </c>
      <c r="M60" s="66">
        <v>8486145374</v>
      </c>
      <c r="N60" s="77" t="s">
        <v>866</v>
      </c>
      <c r="O60" s="68"/>
      <c r="P60" s="80">
        <v>43724</v>
      </c>
      <c r="Q60" s="68" t="s">
        <v>77</v>
      </c>
      <c r="R60" s="56"/>
      <c r="S60" s="51"/>
      <c r="T60" s="51"/>
    </row>
    <row r="61" spans="1:20">
      <c r="A61" s="4">
        <v>57</v>
      </c>
      <c r="B61" s="68" t="s">
        <v>69</v>
      </c>
      <c r="C61" s="83" t="s">
        <v>868</v>
      </c>
      <c r="D61" s="68" t="s">
        <v>29</v>
      </c>
      <c r="E61" s="70">
        <v>253</v>
      </c>
      <c r="F61" s="68"/>
      <c r="G61" s="70">
        <v>27</v>
      </c>
      <c r="H61" s="70">
        <v>25</v>
      </c>
      <c r="I61" s="71">
        <f t="shared" si="2"/>
        <v>52</v>
      </c>
      <c r="J61" s="84">
        <v>9859662266</v>
      </c>
      <c r="K61" s="73" t="s">
        <v>228</v>
      </c>
      <c r="L61" s="74" t="s">
        <v>229</v>
      </c>
      <c r="M61" s="73">
        <v>9401450902</v>
      </c>
      <c r="N61" s="77" t="s">
        <v>230</v>
      </c>
      <c r="O61" s="68"/>
      <c r="P61" s="80">
        <v>43724</v>
      </c>
      <c r="Q61" s="68" t="s">
        <v>77</v>
      </c>
      <c r="R61" s="64"/>
      <c r="S61" s="51"/>
      <c r="T61" s="51"/>
    </row>
    <row r="62" spans="1:20">
      <c r="A62" s="4">
        <v>58</v>
      </c>
      <c r="B62" s="68" t="s">
        <v>69</v>
      </c>
      <c r="C62" s="82" t="s">
        <v>869</v>
      </c>
      <c r="D62" s="68" t="s">
        <v>27</v>
      </c>
      <c r="E62" s="82">
        <v>18110217501</v>
      </c>
      <c r="F62" s="68" t="s">
        <v>74</v>
      </c>
      <c r="G62" s="70">
        <v>170</v>
      </c>
      <c r="H62" s="70">
        <v>134</v>
      </c>
      <c r="I62" s="71">
        <f t="shared" si="2"/>
        <v>304</v>
      </c>
      <c r="J62" s="97">
        <v>7576923391</v>
      </c>
      <c r="K62" s="73" t="s">
        <v>228</v>
      </c>
      <c r="L62" s="74" t="s">
        <v>229</v>
      </c>
      <c r="M62" s="73">
        <v>9401450902</v>
      </c>
      <c r="N62" s="77" t="s">
        <v>230</v>
      </c>
      <c r="O62" s="68"/>
      <c r="P62" s="80">
        <v>43724</v>
      </c>
      <c r="Q62" s="68" t="s">
        <v>77</v>
      </c>
      <c r="R62" s="64"/>
      <c r="S62" s="51"/>
      <c r="T62" s="51"/>
    </row>
    <row r="63" spans="1:20">
      <c r="A63" s="4">
        <v>59</v>
      </c>
      <c r="B63" s="68" t="s">
        <v>68</v>
      </c>
      <c r="C63" s="69" t="s">
        <v>870</v>
      </c>
      <c r="D63" s="68" t="s">
        <v>29</v>
      </c>
      <c r="E63" s="70">
        <v>300</v>
      </c>
      <c r="F63" s="68"/>
      <c r="G63" s="70">
        <v>29</v>
      </c>
      <c r="H63" s="70">
        <v>19</v>
      </c>
      <c r="I63" s="71">
        <f t="shared" si="2"/>
        <v>48</v>
      </c>
      <c r="J63" s="95">
        <v>9859542271</v>
      </c>
      <c r="K63" s="66" t="s">
        <v>864</v>
      </c>
      <c r="L63" s="66" t="s">
        <v>865</v>
      </c>
      <c r="M63" s="66">
        <v>8486145374</v>
      </c>
      <c r="N63" s="77" t="s">
        <v>866</v>
      </c>
      <c r="O63" s="68"/>
      <c r="P63" s="80">
        <v>43725</v>
      </c>
      <c r="Q63" s="68" t="s">
        <v>78</v>
      </c>
      <c r="R63" s="64"/>
      <c r="S63" s="51"/>
      <c r="T63" s="51"/>
    </row>
    <row r="64" spans="1:20">
      <c r="A64" s="4">
        <v>60</v>
      </c>
      <c r="B64" s="68" t="s">
        <v>68</v>
      </c>
      <c r="C64" s="82" t="s">
        <v>871</v>
      </c>
      <c r="D64" s="68" t="s">
        <v>27</v>
      </c>
      <c r="E64" s="82">
        <v>18110223502</v>
      </c>
      <c r="F64" s="68" t="s">
        <v>74</v>
      </c>
      <c r="G64" s="70">
        <v>74</v>
      </c>
      <c r="H64" s="70">
        <v>71</v>
      </c>
      <c r="I64" s="71">
        <f t="shared" si="2"/>
        <v>145</v>
      </c>
      <c r="J64" s="66">
        <v>9508174831</v>
      </c>
      <c r="K64" s="66" t="s">
        <v>864</v>
      </c>
      <c r="L64" s="66" t="s">
        <v>865</v>
      </c>
      <c r="M64" s="66">
        <v>8486145374</v>
      </c>
      <c r="N64" s="77" t="s">
        <v>866</v>
      </c>
      <c r="O64" s="68"/>
      <c r="P64" s="80">
        <v>43725</v>
      </c>
      <c r="Q64" s="68" t="s">
        <v>78</v>
      </c>
      <c r="R64" s="56"/>
      <c r="S64" s="51"/>
      <c r="T64" s="51"/>
    </row>
    <row r="65" spans="1:20">
      <c r="A65" s="4">
        <v>61</v>
      </c>
      <c r="B65" s="68" t="s">
        <v>69</v>
      </c>
      <c r="C65" s="83" t="s">
        <v>872</v>
      </c>
      <c r="D65" s="68" t="s">
        <v>29</v>
      </c>
      <c r="E65" s="70">
        <v>197</v>
      </c>
      <c r="F65" s="68"/>
      <c r="G65" s="70">
        <v>34</v>
      </c>
      <c r="H65" s="70">
        <v>27</v>
      </c>
      <c r="I65" s="71">
        <f t="shared" si="2"/>
        <v>61</v>
      </c>
      <c r="J65" s="84">
        <v>9859757253</v>
      </c>
      <c r="K65" s="66" t="s">
        <v>864</v>
      </c>
      <c r="L65" s="66" t="s">
        <v>865</v>
      </c>
      <c r="M65" s="66">
        <v>8486145374</v>
      </c>
      <c r="N65" s="77" t="s">
        <v>866</v>
      </c>
      <c r="O65" s="68"/>
      <c r="P65" s="80">
        <v>43725</v>
      </c>
      <c r="Q65" s="68" t="s">
        <v>78</v>
      </c>
      <c r="R65" s="64"/>
      <c r="S65" s="51"/>
      <c r="T65" s="51"/>
    </row>
    <row r="66" spans="1:20">
      <c r="A66" s="4">
        <v>62</v>
      </c>
      <c r="B66" s="68" t="s">
        <v>69</v>
      </c>
      <c r="C66" s="82" t="s">
        <v>869</v>
      </c>
      <c r="D66" s="68" t="s">
        <v>27</v>
      </c>
      <c r="E66" s="82">
        <v>18110217501</v>
      </c>
      <c r="F66" s="68" t="s">
        <v>74</v>
      </c>
      <c r="G66" s="70">
        <v>170</v>
      </c>
      <c r="H66" s="70">
        <v>134</v>
      </c>
      <c r="I66" s="71">
        <f t="shared" si="2"/>
        <v>304</v>
      </c>
      <c r="J66" s="97">
        <v>7576923391</v>
      </c>
      <c r="K66" s="66" t="s">
        <v>864</v>
      </c>
      <c r="L66" s="66" t="s">
        <v>865</v>
      </c>
      <c r="M66" s="66">
        <v>8486145374</v>
      </c>
      <c r="N66" s="77" t="s">
        <v>866</v>
      </c>
      <c r="O66" s="68"/>
      <c r="P66" s="80">
        <v>43725</v>
      </c>
      <c r="Q66" s="68" t="s">
        <v>78</v>
      </c>
      <c r="R66" s="64"/>
      <c r="S66" s="51"/>
      <c r="T66" s="51"/>
    </row>
    <row r="67" spans="1:20">
      <c r="A67" s="4">
        <v>63</v>
      </c>
      <c r="B67" s="68" t="s">
        <v>68</v>
      </c>
      <c r="C67" s="69" t="s">
        <v>873</v>
      </c>
      <c r="D67" s="68" t="s">
        <v>29</v>
      </c>
      <c r="E67" s="70">
        <v>288</v>
      </c>
      <c r="F67" s="68"/>
      <c r="G67" s="70">
        <v>20</v>
      </c>
      <c r="H67" s="70">
        <v>23</v>
      </c>
      <c r="I67" s="71">
        <f t="shared" si="2"/>
        <v>43</v>
      </c>
      <c r="J67" s="95">
        <v>9401697022</v>
      </c>
      <c r="K67" s="66" t="s">
        <v>874</v>
      </c>
      <c r="L67" s="66" t="s">
        <v>875</v>
      </c>
      <c r="M67" s="66"/>
      <c r="N67" s="77" t="s">
        <v>876</v>
      </c>
      <c r="O67" s="68"/>
      <c r="P67" s="80">
        <v>43726</v>
      </c>
      <c r="Q67" s="68" t="s">
        <v>79</v>
      </c>
      <c r="R67" s="64"/>
      <c r="S67" s="51"/>
      <c r="T67" s="51"/>
    </row>
    <row r="68" spans="1:20">
      <c r="A68" s="4">
        <v>64</v>
      </c>
      <c r="B68" s="68" t="s">
        <v>68</v>
      </c>
      <c r="C68" s="82" t="s">
        <v>877</v>
      </c>
      <c r="D68" s="68" t="s">
        <v>27</v>
      </c>
      <c r="E68" s="82">
        <v>18110216701</v>
      </c>
      <c r="F68" s="68" t="s">
        <v>74</v>
      </c>
      <c r="G68" s="70">
        <v>180</v>
      </c>
      <c r="H68" s="70">
        <v>139</v>
      </c>
      <c r="I68" s="71">
        <f t="shared" si="2"/>
        <v>319</v>
      </c>
      <c r="J68" s="66">
        <v>9854492900</v>
      </c>
      <c r="K68" s="66" t="s">
        <v>874</v>
      </c>
      <c r="L68" s="66" t="s">
        <v>875</v>
      </c>
      <c r="M68" s="66"/>
      <c r="N68" s="77" t="s">
        <v>876</v>
      </c>
      <c r="O68" s="68"/>
      <c r="P68" s="80">
        <v>43726</v>
      </c>
      <c r="Q68" s="68" t="s">
        <v>79</v>
      </c>
      <c r="R68" s="56"/>
      <c r="S68" s="51"/>
      <c r="T68" s="51"/>
    </row>
    <row r="69" spans="1:20">
      <c r="A69" s="4">
        <v>65</v>
      </c>
      <c r="B69" s="68" t="s">
        <v>69</v>
      </c>
      <c r="C69" s="83" t="s">
        <v>878</v>
      </c>
      <c r="D69" s="68" t="s">
        <v>29</v>
      </c>
      <c r="E69" s="70">
        <v>222</v>
      </c>
      <c r="F69" s="68"/>
      <c r="G69" s="70">
        <v>29</v>
      </c>
      <c r="H69" s="70">
        <v>21</v>
      </c>
      <c r="I69" s="71">
        <f t="shared" si="2"/>
        <v>50</v>
      </c>
      <c r="J69" s="84">
        <v>8486741668</v>
      </c>
      <c r="K69" s="73" t="s">
        <v>233</v>
      </c>
      <c r="L69" s="74" t="s">
        <v>234</v>
      </c>
      <c r="M69" s="73">
        <v>9401262396</v>
      </c>
      <c r="N69" s="90" t="s">
        <v>453</v>
      </c>
      <c r="O69" s="79">
        <v>9707671443</v>
      </c>
      <c r="P69" s="80">
        <v>43726</v>
      </c>
      <c r="Q69" s="68" t="s">
        <v>79</v>
      </c>
      <c r="R69" s="64"/>
      <c r="S69" s="51"/>
      <c r="T69" s="51"/>
    </row>
    <row r="70" spans="1:20">
      <c r="A70" s="4">
        <v>66</v>
      </c>
      <c r="B70" s="68" t="s">
        <v>69</v>
      </c>
      <c r="C70" s="82" t="s">
        <v>879</v>
      </c>
      <c r="D70" s="68" t="s">
        <v>27</v>
      </c>
      <c r="E70" s="82">
        <v>18110204601</v>
      </c>
      <c r="F70" s="68" t="s">
        <v>74</v>
      </c>
      <c r="G70" s="70">
        <v>87</v>
      </c>
      <c r="H70" s="70">
        <v>63</v>
      </c>
      <c r="I70" s="71">
        <f t="shared" si="2"/>
        <v>150</v>
      </c>
      <c r="J70" s="97">
        <v>9864633304</v>
      </c>
      <c r="K70" s="73" t="s">
        <v>233</v>
      </c>
      <c r="L70" s="74" t="s">
        <v>234</v>
      </c>
      <c r="M70" s="73">
        <v>9401262396</v>
      </c>
      <c r="N70" s="90" t="s">
        <v>453</v>
      </c>
      <c r="O70" s="79">
        <v>9707671443</v>
      </c>
      <c r="P70" s="80">
        <v>43726</v>
      </c>
      <c r="Q70" s="68" t="s">
        <v>79</v>
      </c>
      <c r="R70" s="64"/>
      <c r="S70" s="51"/>
      <c r="T70" s="51"/>
    </row>
    <row r="71" spans="1:20">
      <c r="A71" s="4">
        <v>67</v>
      </c>
      <c r="B71" s="68" t="s">
        <v>68</v>
      </c>
      <c r="C71" s="69" t="s">
        <v>880</v>
      </c>
      <c r="D71" s="68" t="s">
        <v>29</v>
      </c>
      <c r="E71" s="70">
        <v>289</v>
      </c>
      <c r="F71" s="68"/>
      <c r="G71" s="70">
        <v>22</v>
      </c>
      <c r="H71" s="70">
        <v>17</v>
      </c>
      <c r="I71" s="71">
        <f t="shared" si="2"/>
        <v>39</v>
      </c>
      <c r="J71" s="95">
        <v>9401697022</v>
      </c>
      <c r="K71" s="66" t="s">
        <v>874</v>
      </c>
      <c r="L71" s="66" t="s">
        <v>875</v>
      </c>
      <c r="M71" s="66"/>
      <c r="N71" s="77" t="s">
        <v>876</v>
      </c>
      <c r="O71" s="68"/>
      <c r="P71" s="80">
        <v>43727</v>
      </c>
      <c r="Q71" s="68" t="s">
        <v>82</v>
      </c>
      <c r="R71" s="64"/>
      <c r="S71" s="51"/>
      <c r="T71" s="51"/>
    </row>
    <row r="72" spans="1:20">
      <c r="A72" s="4">
        <v>68</v>
      </c>
      <c r="B72" s="68" t="s">
        <v>68</v>
      </c>
      <c r="C72" s="82" t="s">
        <v>877</v>
      </c>
      <c r="D72" s="68" t="s">
        <v>27</v>
      </c>
      <c r="E72" s="82">
        <v>18110216701</v>
      </c>
      <c r="F72" s="68" t="s">
        <v>74</v>
      </c>
      <c r="G72" s="70">
        <v>180</v>
      </c>
      <c r="H72" s="70">
        <v>139</v>
      </c>
      <c r="I72" s="71">
        <f t="shared" si="2"/>
        <v>319</v>
      </c>
      <c r="J72" s="66">
        <v>9854492900</v>
      </c>
      <c r="K72" s="66" t="s">
        <v>874</v>
      </c>
      <c r="L72" s="66" t="s">
        <v>875</v>
      </c>
      <c r="M72" s="66"/>
      <c r="N72" s="77" t="s">
        <v>876</v>
      </c>
      <c r="O72" s="68"/>
      <c r="P72" s="80">
        <v>43727</v>
      </c>
      <c r="Q72" s="68" t="s">
        <v>82</v>
      </c>
      <c r="R72" s="65"/>
      <c r="S72" s="51"/>
      <c r="T72" s="51"/>
    </row>
    <row r="73" spans="1:20">
      <c r="A73" s="4">
        <v>69</v>
      </c>
      <c r="B73" s="68" t="s">
        <v>69</v>
      </c>
      <c r="C73" s="83" t="s">
        <v>881</v>
      </c>
      <c r="D73" s="68" t="s">
        <v>29</v>
      </c>
      <c r="E73" s="70">
        <v>242</v>
      </c>
      <c r="F73" s="68"/>
      <c r="G73" s="70">
        <v>28</v>
      </c>
      <c r="H73" s="70">
        <v>22</v>
      </c>
      <c r="I73" s="71">
        <f t="shared" si="2"/>
        <v>50</v>
      </c>
      <c r="J73" s="84">
        <v>9854522470</v>
      </c>
      <c r="K73" s="73" t="s">
        <v>155</v>
      </c>
      <c r="L73" s="74" t="s">
        <v>156</v>
      </c>
      <c r="M73" s="73">
        <v>9435278253</v>
      </c>
      <c r="N73" s="93" t="s">
        <v>625</v>
      </c>
      <c r="O73" s="79">
        <v>9613048498</v>
      </c>
      <c r="P73" s="80">
        <v>43727</v>
      </c>
      <c r="Q73" s="68" t="s">
        <v>82</v>
      </c>
      <c r="R73" s="64"/>
      <c r="S73" s="51"/>
      <c r="T73" s="57"/>
    </row>
    <row r="74" spans="1:20">
      <c r="A74" s="4">
        <v>70</v>
      </c>
      <c r="B74" s="68" t="s">
        <v>69</v>
      </c>
      <c r="C74" s="82" t="s">
        <v>882</v>
      </c>
      <c r="D74" s="68" t="s">
        <v>27</v>
      </c>
      <c r="E74" s="82">
        <v>18110214801</v>
      </c>
      <c r="F74" s="68" t="s">
        <v>74</v>
      </c>
      <c r="G74" s="70">
        <v>89</v>
      </c>
      <c r="H74" s="70">
        <v>67</v>
      </c>
      <c r="I74" s="71">
        <f t="shared" si="2"/>
        <v>156</v>
      </c>
      <c r="J74" s="66">
        <v>9435508959</v>
      </c>
      <c r="K74" s="73" t="s">
        <v>155</v>
      </c>
      <c r="L74" s="74" t="s">
        <v>156</v>
      </c>
      <c r="M74" s="73">
        <v>9435278253</v>
      </c>
      <c r="N74" s="93" t="s">
        <v>625</v>
      </c>
      <c r="O74" s="79">
        <v>9613048498</v>
      </c>
      <c r="P74" s="80">
        <v>43727</v>
      </c>
      <c r="Q74" s="68" t="s">
        <v>82</v>
      </c>
      <c r="R74" s="64"/>
      <c r="S74" s="51"/>
      <c r="T74" s="51"/>
    </row>
    <row r="75" spans="1:20">
      <c r="A75" s="4">
        <v>71</v>
      </c>
      <c r="B75" s="68" t="s">
        <v>68</v>
      </c>
      <c r="C75" s="69" t="s">
        <v>883</v>
      </c>
      <c r="D75" s="68" t="s">
        <v>29</v>
      </c>
      <c r="E75" s="70">
        <v>342</v>
      </c>
      <c r="F75" s="68"/>
      <c r="G75" s="70">
        <v>31</v>
      </c>
      <c r="H75" s="70">
        <v>37</v>
      </c>
      <c r="I75" s="71">
        <f t="shared" si="2"/>
        <v>68</v>
      </c>
      <c r="J75" s="72">
        <v>9577204618</v>
      </c>
      <c r="K75" s="76" t="s">
        <v>884</v>
      </c>
      <c r="L75" s="66" t="s">
        <v>885</v>
      </c>
      <c r="M75" s="66">
        <v>9954719257</v>
      </c>
      <c r="N75" s="76" t="s">
        <v>886</v>
      </c>
      <c r="O75" s="79">
        <v>9864933530</v>
      </c>
      <c r="P75" s="80">
        <v>43728</v>
      </c>
      <c r="Q75" s="68" t="s">
        <v>80</v>
      </c>
      <c r="R75" s="64"/>
      <c r="S75" s="51"/>
      <c r="T75" s="51"/>
    </row>
    <row r="76" spans="1:20">
      <c r="A76" s="4">
        <v>72</v>
      </c>
      <c r="B76" s="68" t="s">
        <v>68</v>
      </c>
      <c r="C76" s="82" t="s">
        <v>887</v>
      </c>
      <c r="D76" s="68" t="s">
        <v>27</v>
      </c>
      <c r="E76" s="82">
        <v>18110224101</v>
      </c>
      <c r="F76" s="68" t="s">
        <v>74</v>
      </c>
      <c r="G76" s="70">
        <v>78</v>
      </c>
      <c r="H76" s="70">
        <v>60</v>
      </c>
      <c r="I76" s="71">
        <f t="shared" si="2"/>
        <v>138</v>
      </c>
      <c r="J76" s="66">
        <v>9707770158</v>
      </c>
      <c r="K76" s="76" t="s">
        <v>884</v>
      </c>
      <c r="L76" s="66" t="s">
        <v>885</v>
      </c>
      <c r="M76" s="66">
        <v>9954719257</v>
      </c>
      <c r="N76" s="76" t="s">
        <v>886</v>
      </c>
      <c r="O76" s="79">
        <v>9864933530</v>
      </c>
      <c r="P76" s="80">
        <v>43728</v>
      </c>
      <c r="Q76" s="68" t="s">
        <v>80</v>
      </c>
      <c r="R76" s="64"/>
      <c r="S76" s="51"/>
      <c r="T76" s="51"/>
    </row>
    <row r="77" spans="1:20">
      <c r="A77" s="4">
        <v>73</v>
      </c>
      <c r="B77" s="68" t="s">
        <v>69</v>
      </c>
      <c r="C77" s="83" t="s">
        <v>888</v>
      </c>
      <c r="D77" s="68" t="s">
        <v>29</v>
      </c>
      <c r="E77" s="70">
        <v>168</v>
      </c>
      <c r="F77" s="68"/>
      <c r="G77" s="70">
        <v>26</v>
      </c>
      <c r="H77" s="70">
        <v>24</v>
      </c>
      <c r="I77" s="71">
        <f t="shared" si="2"/>
        <v>50</v>
      </c>
      <c r="J77" s="84">
        <v>7896817716</v>
      </c>
      <c r="K77" s="73" t="s">
        <v>155</v>
      </c>
      <c r="L77" s="74" t="s">
        <v>156</v>
      </c>
      <c r="M77" s="73">
        <v>9435278253</v>
      </c>
      <c r="N77" s="93" t="s">
        <v>625</v>
      </c>
      <c r="O77" s="79">
        <v>9613048498</v>
      </c>
      <c r="P77" s="80">
        <v>43728</v>
      </c>
      <c r="Q77" s="68" t="s">
        <v>80</v>
      </c>
      <c r="R77" s="64"/>
      <c r="S77" s="51"/>
      <c r="T77" s="51"/>
    </row>
    <row r="78" spans="1:20">
      <c r="A78" s="4">
        <v>74</v>
      </c>
      <c r="B78" s="68" t="s">
        <v>69</v>
      </c>
      <c r="C78" s="82" t="s">
        <v>889</v>
      </c>
      <c r="D78" s="68" t="s">
        <v>27</v>
      </c>
      <c r="E78" s="82">
        <v>18110222403</v>
      </c>
      <c r="F78" s="68" t="s">
        <v>74</v>
      </c>
      <c r="G78" s="70">
        <v>135</v>
      </c>
      <c r="H78" s="70">
        <v>100</v>
      </c>
      <c r="I78" s="71">
        <f t="shared" si="2"/>
        <v>235</v>
      </c>
      <c r="J78" s="66">
        <v>9854524326</v>
      </c>
      <c r="K78" s="73" t="s">
        <v>155</v>
      </c>
      <c r="L78" s="74" t="s">
        <v>156</v>
      </c>
      <c r="M78" s="73">
        <v>9435278253</v>
      </c>
      <c r="N78" s="93" t="s">
        <v>625</v>
      </c>
      <c r="O78" s="79">
        <v>9613048498</v>
      </c>
      <c r="P78" s="80">
        <v>43728</v>
      </c>
      <c r="Q78" s="68" t="s">
        <v>80</v>
      </c>
      <c r="R78" s="65"/>
      <c r="S78" s="51"/>
      <c r="T78" s="51"/>
    </row>
    <row r="79" spans="1:20" ht="31.5">
      <c r="A79" s="4">
        <v>75</v>
      </c>
      <c r="B79" s="68" t="s">
        <v>68</v>
      </c>
      <c r="C79" s="69" t="s">
        <v>890</v>
      </c>
      <c r="D79" s="68" t="s">
        <v>29</v>
      </c>
      <c r="E79" s="70">
        <v>153</v>
      </c>
      <c r="F79" s="68"/>
      <c r="G79" s="70">
        <v>32</v>
      </c>
      <c r="H79" s="70">
        <v>27</v>
      </c>
      <c r="I79" s="71">
        <f t="shared" si="2"/>
        <v>59</v>
      </c>
      <c r="J79" s="72">
        <v>8752813469</v>
      </c>
      <c r="K79" s="77" t="s">
        <v>270</v>
      </c>
      <c r="L79" s="66" t="s">
        <v>271</v>
      </c>
      <c r="M79" s="66">
        <v>9435521897</v>
      </c>
      <c r="N79" s="77" t="s">
        <v>272</v>
      </c>
      <c r="O79" s="89">
        <v>9613502307</v>
      </c>
      <c r="P79" s="80">
        <v>43729</v>
      </c>
      <c r="Q79" s="68" t="s">
        <v>76</v>
      </c>
      <c r="R79" s="65"/>
      <c r="S79" s="51"/>
      <c r="T79" s="51"/>
    </row>
    <row r="80" spans="1:20">
      <c r="A80" s="4">
        <v>76</v>
      </c>
      <c r="B80" s="68" t="s">
        <v>68</v>
      </c>
      <c r="C80" s="82" t="s">
        <v>891</v>
      </c>
      <c r="D80" s="68" t="s">
        <v>27</v>
      </c>
      <c r="E80" s="82">
        <v>18110210901</v>
      </c>
      <c r="F80" s="68" t="s">
        <v>74</v>
      </c>
      <c r="G80" s="70">
        <v>80</v>
      </c>
      <c r="H80" s="70">
        <v>64</v>
      </c>
      <c r="I80" s="71">
        <f t="shared" si="2"/>
        <v>144</v>
      </c>
      <c r="J80" s="66">
        <v>9859014293</v>
      </c>
      <c r="K80" s="77" t="s">
        <v>270</v>
      </c>
      <c r="L80" s="66" t="s">
        <v>271</v>
      </c>
      <c r="M80" s="66">
        <v>9435521897</v>
      </c>
      <c r="N80" s="77" t="s">
        <v>272</v>
      </c>
      <c r="O80" s="89">
        <v>9613502307</v>
      </c>
      <c r="P80" s="80">
        <v>43729</v>
      </c>
      <c r="Q80" s="68" t="s">
        <v>76</v>
      </c>
      <c r="R80" s="65"/>
      <c r="S80" s="51"/>
      <c r="T80" s="51"/>
    </row>
    <row r="81" spans="1:20">
      <c r="A81" s="4">
        <v>77</v>
      </c>
      <c r="B81" s="68" t="s">
        <v>69</v>
      </c>
      <c r="C81" s="83" t="s">
        <v>892</v>
      </c>
      <c r="D81" s="68" t="s">
        <v>29</v>
      </c>
      <c r="E81" s="70">
        <v>267</v>
      </c>
      <c r="F81" s="68"/>
      <c r="G81" s="70">
        <v>29</v>
      </c>
      <c r="H81" s="70">
        <v>17</v>
      </c>
      <c r="I81" s="71">
        <f t="shared" si="2"/>
        <v>46</v>
      </c>
      <c r="J81" s="84">
        <v>7399742421</v>
      </c>
      <c r="K81" s="91" t="s">
        <v>178</v>
      </c>
      <c r="L81" s="74" t="s">
        <v>179</v>
      </c>
      <c r="M81" s="73">
        <v>9401450919</v>
      </c>
      <c r="N81" s="93" t="s">
        <v>180</v>
      </c>
      <c r="O81" s="79">
        <v>9577710172</v>
      </c>
      <c r="P81" s="80">
        <v>43729</v>
      </c>
      <c r="Q81" s="68" t="s">
        <v>76</v>
      </c>
      <c r="R81" s="64"/>
      <c r="S81" s="51"/>
      <c r="T81" s="51"/>
    </row>
    <row r="82" spans="1:20">
      <c r="A82" s="4">
        <v>78</v>
      </c>
      <c r="B82" s="68" t="s">
        <v>69</v>
      </c>
      <c r="C82" s="82" t="s">
        <v>893</v>
      </c>
      <c r="D82" s="68" t="s">
        <v>27</v>
      </c>
      <c r="E82" s="82">
        <v>18110213701</v>
      </c>
      <c r="F82" s="68" t="s">
        <v>74</v>
      </c>
      <c r="G82" s="70">
        <v>78</v>
      </c>
      <c r="H82" s="70">
        <v>60</v>
      </c>
      <c r="I82" s="71">
        <f t="shared" si="2"/>
        <v>138</v>
      </c>
      <c r="J82" s="66">
        <v>9854614973</v>
      </c>
      <c r="K82" s="91" t="s">
        <v>178</v>
      </c>
      <c r="L82" s="74" t="s">
        <v>179</v>
      </c>
      <c r="M82" s="73">
        <v>9401450919</v>
      </c>
      <c r="N82" s="93" t="s">
        <v>180</v>
      </c>
      <c r="O82" s="79">
        <v>9577710172</v>
      </c>
      <c r="P82" s="80">
        <v>43729</v>
      </c>
      <c r="Q82" s="68" t="s">
        <v>76</v>
      </c>
      <c r="R82" s="64"/>
      <c r="S82" s="51"/>
      <c r="T82" s="57"/>
    </row>
    <row r="83" spans="1:20">
      <c r="A83" s="4">
        <v>79</v>
      </c>
      <c r="B83" s="68"/>
      <c r="C83" s="68" t="s">
        <v>99</v>
      </c>
      <c r="D83" s="68"/>
      <c r="E83" s="82"/>
      <c r="F83" s="68"/>
      <c r="G83" s="70"/>
      <c r="H83" s="70"/>
      <c r="I83" s="71"/>
      <c r="J83" s="66"/>
      <c r="K83" s="91"/>
      <c r="L83" s="74"/>
      <c r="M83" s="73"/>
      <c r="N83" s="93"/>
      <c r="O83" s="79"/>
      <c r="P83" s="80">
        <v>43730</v>
      </c>
      <c r="Q83" s="68" t="s">
        <v>99</v>
      </c>
      <c r="R83" s="64"/>
      <c r="S83" s="51"/>
      <c r="T83" s="51"/>
    </row>
    <row r="84" spans="1:20">
      <c r="A84" s="4">
        <v>80</v>
      </c>
      <c r="B84" s="68" t="s">
        <v>68</v>
      </c>
      <c r="C84" s="69" t="s">
        <v>894</v>
      </c>
      <c r="D84" s="68" t="s">
        <v>29</v>
      </c>
      <c r="E84" s="70">
        <v>121</v>
      </c>
      <c r="F84" s="68"/>
      <c r="G84" s="70">
        <v>30</v>
      </c>
      <c r="H84" s="70">
        <v>20</v>
      </c>
      <c r="I84" s="71">
        <f t="shared" si="2"/>
        <v>50</v>
      </c>
      <c r="J84" s="72">
        <v>8011921822</v>
      </c>
      <c r="K84" s="73" t="s">
        <v>573</v>
      </c>
      <c r="L84" s="74" t="s">
        <v>574</v>
      </c>
      <c r="M84" s="73">
        <v>9401450904</v>
      </c>
      <c r="N84" s="77" t="s">
        <v>575</v>
      </c>
      <c r="O84" s="68"/>
      <c r="P84" s="80">
        <v>43731</v>
      </c>
      <c r="Q84" s="68" t="s">
        <v>77</v>
      </c>
      <c r="R84" s="64"/>
      <c r="S84" s="51"/>
      <c r="T84" s="51"/>
    </row>
    <row r="85" spans="1:20">
      <c r="A85" s="4">
        <v>81</v>
      </c>
      <c r="B85" s="68" t="s">
        <v>68</v>
      </c>
      <c r="C85" s="82" t="s">
        <v>895</v>
      </c>
      <c r="D85" s="68" t="s">
        <v>27</v>
      </c>
      <c r="E85" s="82">
        <v>18110208902</v>
      </c>
      <c r="F85" s="68" t="s">
        <v>74</v>
      </c>
      <c r="G85" s="70">
        <v>163</v>
      </c>
      <c r="H85" s="70">
        <v>120</v>
      </c>
      <c r="I85" s="71">
        <f t="shared" si="2"/>
        <v>283</v>
      </c>
      <c r="J85" s="97">
        <v>7399490336</v>
      </c>
      <c r="K85" s="73" t="s">
        <v>573</v>
      </c>
      <c r="L85" s="74" t="s">
        <v>574</v>
      </c>
      <c r="M85" s="73">
        <v>9401450904</v>
      </c>
      <c r="N85" s="77" t="s">
        <v>575</v>
      </c>
      <c r="O85" s="68"/>
      <c r="P85" s="80">
        <v>43731</v>
      </c>
      <c r="Q85" s="68" t="s">
        <v>77</v>
      </c>
      <c r="R85" s="64"/>
      <c r="S85" s="51"/>
      <c r="T85" s="51"/>
    </row>
    <row r="86" spans="1:20">
      <c r="A86" s="4">
        <v>82</v>
      </c>
      <c r="B86" s="68" t="s">
        <v>69</v>
      </c>
      <c r="C86" s="83" t="s">
        <v>896</v>
      </c>
      <c r="D86" s="68" t="s">
        <v>29</v>
      </c>
      <c r="E86" s="70">
        <v>258</v>
      </c>
      <c r="F86" s="68"/>
      <c r="G86" s="70">
        <v>28</v>
      </c>
      <c r="H86" s="70">
        <v>24</v>
      </c>
      <c r="I86" s="71">
        <f t="shared" si="2"/>
        <v>52</v>
      </c>
      <c r="J86" s="84">
        <v>9707683351</v>
      </c>
      <c r="K86" s="91" t="s">
        <v>178</v>
      </c>
      <c r="L86" s="74" t="s">
        <v>179</v>
      </c>
      <c r="M86" s="73">
        <v>9401450919</v>
      </c>
      <c r="N86" s="93" t="s">
        <v>180</v>
      </c>
      <c r="O86" s="79">
        <v>9577710172</v>
      </c>
      <c r="P86" s="80">
        <v>43731</v>
      </c>
      <c r="Q86" s="68" t="s">
        <v>77</v>
      </c>
      <c r="R86" s="64"/>
      <c r="S86" s="51"/>
      <c r="T86" s="57"/>
    </row>
    <row r="87" spans="1:20">
      <c r="A87" s="4">
        <v>83</v>
      </c>
      <c r="B87" s="68" t="s">
        <v>69</v>
      </c>
      <c r="C87" s="82" t="s">
        <v>897</v>
      </c>
      <c r="D87" s="68" t="s">
        <v>27</v>
      </c>
      <c r="E87" s="82">
        <v>18110213702</v>
      </c>
      <c r="F87" s="68" t="s">
        <v>75</v>
      </c>
      <c r="G87" s="70">
        <v>82</v>
      </c>
      <c r="H87" s="70">
        <v>60</v>
      </c>
      <c r="I87" s="71">
        <f t="shared" si="2"/>
        <v>142</v>
      </c>
      <c r="J87" s="66">
        <v>9859442372</v>
      </c>
      <c r="K87" s="91" t="s">
        <v>178</v>
      </c>
      <c r="L87" s="74" t="s">
        <v>179</v>
      </c>
      <c r="M87" s="73">
        <v>9401450919</v>
      </c>
      <c r="N87" s="93" t="s">
        <v>180</v>
      </c>
      <c r="O87" s="79">
        <v>9577710172</v>
      </c>
      <c r="P87" s="80">
        <v>43731</v>
      </c>
      <c r="Q87" s="68" t="s">
        <v>77</v>
      </c>
      <c r="R87" s="64"/>
      <c r="S87" s="51"/>
      <c r="T87" s="51"/>
    </row>
    <row r="88" spans="1:20">
      <c r="A88" s="4">
        <v>84</v>
      </c>
      <c r="B88" s="68" t="s">
        <v>68</v>
      </c>
      <c r="C88" s="69" t="s">
        <v>898</v>
      </c>
      <c r="D88" s="68" t="s">
        <v>29</v>
      </c>
      <c r="E88" s="70">
        <v>257</v>
      </c>
      <c r="F88" s="68"/>
      <c r="G88" s="70">
        <v>24</v>
      </c>
      <c r="H88" s="70">
        <v>22</v>
      </c>
      <c r="I88" s="71">
        <f t="shared" si="2"/>
        <v>46</v>
      </c>
      <c r="J88" s="95" t="s">
        <v>338</v>
      </c>
      <c r="K88" s="73" t="s">
        <v>573</v>
      </c>
      <c r="L88" s="74" t="s">
        <v>574</v>
      </c>
      <c r="M88" s="73">
        <v>9401450904</v>
      </c>
      <c r="N88" s="77" t="s">
        <v>575</v>
      </c>
      <c r="O88" s="68"/>
      <c r="P88" s="80">
        <v>43732</v>
      </c>
      <c r="Q88" s="68" t="s">
        <v>78</v>
      </c>
      <c r="R88" s="64"/>
      <c r="S88" s="51"/>
      <c r="T88" s="51"/>
    </row>
    <row r="89" spans="1:20">
      <c r="A89" s="4">
        <v>85</v>
      </c>
      <c r="B89" s="68" t="s">
        <v>68</v>
      </c>
      <c r="C89" s="82" t="s">
        <v>895</v>
      </c>
      <c r="D89" s="68" t="s">
        <v>27</v>
      </c>
      <c r="E89" s="82">
        <v>18110208902</v>
      </c>
      <c r="F89" s="68" t="s">
        <v>899</v>
      </c>
      <c r="G89" s="70">
        <v>163</v>
      </c>
      <c r="H89" s="70">
        <v>120</v>
      </c>
      <c r="I89" s="71">
        <f t="shared" si="2"/>
        <v>283</v>
      </c>
      <c r="J89" s="97">
        <v>7399490336</v>
      </c>
      <c r="K89" s="73" t="s">
        <v>573</v>
      </c>
      <c r="L89" s="74" t="s">
        <v>574</v>
      </c>
      <c r="M89" s="73">
        <v>9401450904</v>
      </c>
      <c r="N89" s="77" t="s">
        <v>575</v>
      </c>
      <c r="O89" s="68"/>
      <c r="P89" s="80">
        <v>43732</v>
      </c>
      <c r="Q89" s="68" t="s">
        <v>78</v>
      </c>
      <c r="R89" s="64"/>
      <c r="S89" s="51"/>
      <c r="T89" s="51"/>
    </row>
    <row r="90" spans="1:20">
      <c r="A90" s="4">
        <v>86</v>
      </c>
      <c r="B90" s="68" t="s">
        <v>69</v>
      </c>
      <c r="C90" s="83" t="s">
        <v>900</v>
      </c>
      <c r="D90" s="68" t="s">
        <v>29</v>
      </c>
      <c r="E90" s="70">
        <v>247</v>
      </c>
      <c r="F90" s="68"/>
      <c r="G90" s="70">
        <v>26</v>
      </c>
      <c r="H90" s="70">
        <v>22</v>
      </c>
      <c r="I90" s="71">
        <f t="shared" si="2"/>
        <v>48</v>
      </c>
      <c r="J90" s="84">
        <v>9957457495</v>
      </c>
      <c r="K90" s="73" t="s">
        <v>155</v>
      </c>
      <c r="L90" s="74" t="s">
        <v>156</v>
      </c>
      <c r="M90" s="73">
        <v>9435278253</v>
      </c>
      <c r="N90" s="75" t="s">
        <v>275</v>
      </c>
      <c r="O90" s="79"/>
      <c r="P90" s="80">
        <v>43732</v>
      </c>
      <c r="Q90" s="68" t="s">
        <v>78</v>
      </c>
      <c r="R90" s="64"/>
      <c r="S90" s="51"/>
      <c r="T90" s="57"/>
    </row>
    <row r="91" spans="1:20">
      <c r="A91" s="4">
        <v>87</v>
      </c>
      <c r="B91" s="68" t="s">
        <v>69</v>
      </c>
      <c r="C91" s="82" t="s">
        <v>901</v>
      </c>
      <c r="D91" s="68" t="s">
        <v>27</v>
      </c>
      <c r="E91" s="82">
        <v>18110221901</v>
      </c>
      <c r="F91" s="68" t="s">
        <v>74</v>
      </c>
      <c r="G91" s="70">
        <v>79</v>
      </c>
      <c r="H91" s="70">
        <v>57</v>
      </c>
      <c r="I91" s="71">
        <f t="shared" si="2"/>
        <v>136</v>
      </c>
      <c r="J91" s="66">
        <v>9401605560</v>
      </c>
      <c r="K91" s="73" t="s">
        <v>155</v>
      </c>
      <c r="L91" s="74" t="s">
        <v>156</v>
      </c>
      <c r="M91" s="73">
        <v>9435278253</v>
      </c>
      <c r="N91" s="75" t="s">
        <v>275</v>
      </c>
      <c r="O91" s="79"/>
      <c r="P91" s="80">
        <v>43732</v>
      </c>
      <c r="Q91" s="68" t="s">
        <v>78</v>
      </c>
      <c r="R91" s="68"/>
      <c r="S91" s="68"/>
      <c r="T91" s="68"/>
    </row>
    <row r="92" spans="1:20" ht="31.5">
      <c r="A92" s="4">
        <v>88</v>
      </c>
      <c r="B92" s="68" t="s">
        <v>68</v>
      </c>
      <c r="C92" s="69" t="s">
        <v>902</v>
      </c>
      <c r="D92" s="68" t="s">
        <v>29</v>
      </c>
      <c r="E92" s="70">
        <v>282</v>
      </c>
      <c r="F92" s="68"/>
      <c r="G92" s="70">
        <v>24</v>
      </c>
      <c r="H92" s="70">
        <v>28</v>
      </c>
      <c r="I92" s="71">
        <f t="shared" si="2"/>
        <v>52</v>
      </c>
      <c r="J92" s="95">
        <v>9508191878</v>
      </c>
      <c r="K92" s="73" t="s">
        <v>573</v>
      </c>
      <c r="L92" s="74" t="s">
        <v>574</v>
      </c>
      <c r="M92" s="73">
        <v>9401450904</v>
      </c>
      <c r="N92" s="77" t="s">
        <v>903</v>
      </c>
      <c r="O92" s="79">
        <v>9854469387</v>
      </c>
      <c r="P92" s="80">
        <v>43733</v>
      </c>
      <c r="Q92" s="68" t="s">
        <v>79</v>
      </c>
      <c r="R92" s="68"/>
      <c r="S92" s="68"/>
      <c r="T92" s="68"/>
    </row>
    <row r="93" spans="1:20">
      <c r="A93" s="4">
        <v>89</v>
      </c>
      <c r="B93" s="68" t="s">
        <v>68</v>
      </c>
      <c r="C93" s="82" t="s">
        <v>904</v>
      </c>
      <c r="D93" s="68" t="s">
        <v>27</v>
      </c>
      <c r="E93" s="82">
        <v>18110208901</v>
      </c>
      <c r="F93" s="68" t="s">
        <v>74</v>
      </c>
      <c r="G93" s="70">
        <v>79</v>
      </c>
      <c r="H93" s="70">
        <v>65</v>
      </c>
      <c r="I93" s="71">
        <f t="shared" si="2"/>
        <v>144</v>
      </c>
      <c r="J93" s="66">
        <v>9707453224</v>
      </c>
      <c r="K93" s="73" t="s">
        <v>573</v>
      </c>
      <c r="L93" s="74" t="s">
        <v>574</v>
      </c>
      <c r="M93" s="73">
        <v>9401450904</v>
      </c>
      <c r="N93" s="77" t="s">
        <v>903</v>
      </c>
      <c r="O93" s="79">
        <v>9854469387</v>
      </c>
      <c r="P93" s="80">
        <v>43733</v>
      </c>
      <c r="Q93" s="68" t="s">
        <v>79</v>
      </c>
      <c r="R93" s="68"/>
      <c r="S93" s="68"/>
      <c r="T93" s="68"/>
    </row>
    <row r="94" spans="1:20">
      <c r="A94" s="4">
        <v>90</v>
      </c>
      <c r="B94" s="68" t="s">
        <v>69</v>
      </c>
      <c r="C94" s="83" t="s">
        <v>905</v>
      </c>
      <c r="D94" s="68" t="s">
        <v>29</v>
      </c>
      <c r="E94" s="70">
        <v>257</v>
      </c>
      <c r="F94" s="68"/>
      <c r="G94" s="70">
        <v>33</v>
      </c>
      <c r="H94" s="70">
        <v>36</v>
      </c>
      <c r="I94" s="71">
        <f t="shared" si="2"/>
        <v>69</v>
      </c>
      <c r="J94" s="84">
        <v>7399225317</v>
      </c>
      <c r="K94" s="73" t="s">
        <v>760</v>
      </c>
      <c r="L94" s="126" t="s">
        <v>761</v>
      </c>
      <c r="M94" s="127">
        <v>9854740219</v>
      </c>
      <c r="N94" s="77" t="s">
        <v>793</v>
      </c>
      <c r="O94" s="89">
        <v>9854671819</v>
      </c>
      <c r="P94" s="80">
        <v>43733</v>
      </c>
      <c r="Q94" s="68" t="s">
        <v>79</v>
      </c>
      <c r="R94" s="68"/>
      <c r="S94" s="68"/>
      <c r="T94" s="68"/>
    </row>
    <row r="95" spans="1:20">
      <c r="A95" s="4">
        <v>91</v>
      </c>
      <c r="B95" s="68" t="s">
        <v>69</v>
      </c>
      <c r="C95" s="82" t="s">
        <v>906</v>
      </c>
      <c r="D95" s="68" t="s">
        <v>27</v>
      </c>
      <c r="E95" s="82">
        <v>18110217201</v>
      </c>
      <c r="F95" s="68" t="s">
        <v>74</v>
      </c>
      <c r="G95" s="70">
        <v>113</v>
      </c>
      <c r="H95" s="70">
        <v>100</v>
      </c>
      <c r="I95" s="71">
        <f t="shared" si="2"/>
        <v>213</v>
      </c>
      <c r="J95" s="66">
        <v>9864577124</v>
      </c>
      <c r="K95" s="73" t="s">
        <v>760</v>
      </c>
      <c r="L95" s="126" t="s">
        <v>761</v>
      </c>
      <c r="M95" s="127">
        <v>9854740219</v>
      </c>
      <c r="N95" s="77" t="s">
        <v>793</v>
      </c>
      <c r="O95" s="89">
        <v>9854671819</v>
      </c>
      <c r="P95" s="80">
        <v>43733</v>
      </c>
      <c r="Q95" s="68" t="s">
        <v>79</v>
      </c>
      <c r="R95" s="68"/>
      <c r="S95" s="68"/>
      <c r="T95" s="68"/>
    </row>
    <row r="96" spans="1:20">
      <c r="A96" s="4">
        <v>92</v>
      </c>
      <c r="B96" s="68" t="s">
        <v>68</v>
      </c>
      <c r="C96" s="69" t="s">
        <v>907</v>
      </c>
      <c r="D96" s="68" t="s">
        <v>29</v>
      </c>
      <c r="E96" s="70">
        <v>291</v>
      </c>
      <c r="F96" s="68"/>
      <c r="G96" s="70">
        <v>26</v>
      </c>
      <c r="H96" s="70">
        <v>23</v>
      </c>
      <c r="I96" s="71">
        <f t="shared" si="2"/>
        <v>49</v>
      </c>
      <c r="J96" s="95">
        <v>7896549629</v>
      </c>
      <c r="K96" s="66" t="s">
        <v>520</v>
      </c>
      <c r="L96" s="66" t="s">
        <v>521</v>
      </c>
      <c r="M96" s="66">
        <v>9508420809</v>
      </c>
      <c r="N96" s="77" t="s">
        <v>908</v>
      </c>
      <c r="O96" s="89"/>
      <c r="P96" s="80">
        <v>43734</v>
      </c>
      <c r="Q96" s="68" t="s">
        <v>82</v>
      </c>
      <c r="R96" s="68"/>
      <c r="S96" s="68"/>
      <c r="T96" s="68"/>
    </row>
    <row r="97" spans="1:20">
      <c r="A97" s="4">
        <v>93</v>
      </c>
      <c r="B97" s="68" t="s">
        <v>68</v>
      </c>
      <c r="C97" s="82" t="s">
        <v>909</v>
      </c>
      <c r="D97" s="68" t="s">
        <v>27</v>
      </c>
      <c r="E97" s="82">
        <v>18110216501</v>
      </c>
      <c r="F97" s="68" t="s">
        <v>74</v>
      </c>
      <c r="G97" s="70">
        <v>90</v>
      </c>
      <c r="H97" s="70">
        <v>74</v>
      </c>
      <c r="I97" s="71">
        <f t="shared" si="2"/>
        <v>164</v>
      </c>
      <c r="J97" s="66">
        <v>9401640393</v>
      </c>
      <c r="K97" s="66" t="s">
        <v>520</v>
      </c>
      <c r="L97" s="66" t="s">
        <v>521</v>
      </c>
      <c r="M97" s="66">
        <v>9508420809</v>
      </c>
      <c r="N97" s="77" t="s">
        <v>908</v>
      </c>
      <c r="O97" s="89"/>
      <c r="P97" s="80">
        <v>43734</v>
      </c>
      <c r="Q97" s="68" t="s">
        <v>82</v>
      </c>
      <c r="R97" s="68"/>
      <c r="S97" s="68"/>
      <c r="T97" s="68"/>
    </row>
    <row r="98" spans="1:20">
      <c r="A98" s="4">
        <v>94</v>
      </c>
      <c r="B98" s="68" t="s">
        <v>69</v>
      </c>
      <c r="C98" s="83" t="s">
        <v>910</v>
      </c>
      <c r="D98" s="68" t="s">
        <v>29</v>
      </c>
      <c r="E98" s="70">
        <v>271</v>
      </c>
      <c r="F98" s="68"/>
      <c r="G98" s="70">
        <v>32</v>
      </c>
      <c r="H98" s="70">
        <v>35</v>
      </c>
      <c r="I98" s="71">
        <f t="shared" si="2"/>
        <v>67</v>
      </c>
      <c r="J98" s="84">
        <v>8402982233</v>
      </c>
      <c r="K98" s="91" t="s">
        <v>178</v>
      </c>
      <c r="L98" s="74" t="s">
        <v>179</v>
      </c>
      <c r="M98" s="73">
        <v>9401450919</v>
      </c>
      <c r="N98" s="93" t="s">
        <v>347</v>
      </c>
      <c r="O98" s="79">
        <v>9401765091</v>
      </c>
      <c r="P98" s="80">
        <v>43734</v>
      </c>
      <c r="Q98" s="68" t="s">
        <v>82</v>
      </c>
      <c r="R98" s="68"/>
      <c r="S98" s="68"/>
      <c r="T98" s="68"/>
    </row>
    <row r="99" spans="1:20">
      <c r="A99" s="4">
        <v>95</v>
      </c>
      <c r="B99" s="68" t="s">
        <v>69</v>
      </c>
      <c r="C99" s="82" t="s">
        <v>911</v>
      </c>
      <c r="D99" s="68" t="s">
        <v>27</v>
      </c>
      <c r="E99" s="82">
        <v>18110214601</v>
      </c>
      <c r="F99" s="68" t="s">
        <v>74</v>
      </c>
      <c r="G99" s="70">
        <v>82</v>
      </c>
      <c r="H99" s="70">
        <v>64</v>
      </c>
      <c r="I99" s="71">
        <f t="shared" si="2"/>
        <v>146</v>
      </c>
      <c r="J99" s="66">
        <v>9613072822</v>
      </c>
      <c r="K99" s="91" t="s">
        <v>178</v>
      </c>
      <c r="L99" s="74" t="s">
        <v>179</v>
      </c>
      <c r="M99" s="73">
        <v>9401450919</v>
      </c>
      <c r="N99" s="93" t="s">
        <v>347</v>
      </c>
      <c r="O99" s="79">
        <v>9401765091</v>
      </c>
      <c r="P99" s="80">
        <v>43734</v>
      </c>
      <c r="Q99" s="68" t="s">
        <v>82</v>
      </c>
      <c r="R99" s="68"/>
      <c r="S99" s="68"/>
      <c r="T99" s="68"/>
    </row>
    <row r="100" spans="1:20">
      <c r="A100" s="4">
        <v>96</v>
      </c>
      <c r="B100" s="68" t="s">
        <v>68</v>
      </c>
      <c r="C100" s="69" t="s">
        <v>912</v>
      </c>
      <c r="D100" s="68" t="s">
        <v>29</v>
      </c>
      <c r="E100" s="70">
        <v>312</v>
      </c>
      <c r="F100" s="68"/>
      <c r="G100" s="70">
        <v>21</v>
      </c>
      <c r="H100" s="70">
        <v>24</v>
      </c>
      <c r="I100" s="71">
        <f t="shared" si="2"/>
        <v>45</v>
      </c>
      <c r="J100" s="68"/>
      <c r="K100" s="66" t="s">
        <v>874</v>
      </c>
      <c r="L100" s="66" t="s">
        <v>875</v>
      </c>
      <c r="M100" s="66"/>
      <c r="N100" s="77" t="s">
        <v>876</v>
      </c>
      <c r="O100" s="68"/>
      <c r="P100" s="80">
        <v>43735</v>
      </c>
      <c r="Q100" s="68" t="s">
        <v>80</v>
      </c>
      <c r="R100" s="68"/>
      <c r="S100" s="68"/>
      <c r="T100" s="68"/>
    </row>
    <row r="101" spans="1:20">
      <c r="A101" s="4">
        <v>97</v>
      </c>
      <c r="B101" s="68" t="s">
        <v>68</v>
      </c>
      <c r="C101" s="82" t="s">
        <v>913</v>
      </c>
      <c r="D101" s="68" t="s">
        <v>27</v>
      </c>
      <c r="E101" s="82">
        <v>18110214501</v>
      </c>
      <c r="F101" s="68" t="s">
        <v>74</v>
      </c>
      <c r="G101" s="70">
        <v>86</v>
      </c>
      <c r="H101" s="70">
        <v>54</v>
      </c>
      <c r="I101" s="71">
        <f t="shared" si="2"/>
        <v>140</v>
      </c>
      <c r="J101" s="66">
        <v>9401064332</v>
      </c>
      <c r="K101" s="66" t="s">
        <v>874</v>
      </c>
      <c r="L101" s="66" t="s">
        <v>875</v>
      </c>
      <c r="M101" s="66"/>
      <c r="N101" s="77" t="s">
        <v>876</v>
      </c>
      <c r="O101" s="68"/>
      <c r="P101" s="80">
        <v>43735</v>
      </c>
      <c r="Q101" s="68" t="s">
        <v>80</v>
      </c>
      <c r="R101" s="68"/>
      <c r="S101" s="68"/>
      <c r="T101" s="68"/>
    </row>
    <row r="102" spans="1:20">
      <c r="A102" s="4">
        <v>98</v>
      </c>
      <c r="B102" s="68" t="s">
        <v>69</v>
      </c>
      <c r="C102" s="83" t="s">
        <v>914</v>
      </c>
      <c r="D102" s="68" t="s">
        <v>29</v>
      </c>
      <c r="E102" s="70">
        <v>269</v>
      </c>
      <c r="F102" s="68"/>
      <c r="G102" s="70">
        <v>22</v>
      </c>
      <c r="H102" s="70">
        <v>26</v>
      </c>
      <c r="I102" s="71">
        <f t="shared" si="2"/>
        <v>48</v>
      </c>
      <c r="J102" s="84" t="s">
        <v>338</v>
      </c>
      <c r="K102" s="73" t="s">
        <v>186</v>
      </c>
      <c r="L102" s="96" t="s">
        <v>187</v>
      </c>
      <c r="M102" s="73"/>
      <c r="N102" s="77" t="s">
        <v>834</v>
      </c>
      <c r="O102" s="89">
        <v>9577309692</v>
      </c>
      <c r="P102" s="80">
        <v>43735</v>
      </c>
      <c r="Q102" s="68" t="s">
        <v>80</v>
      </c>
      <c r="R102" s="68"/>
      <c r="S102" s="68"/>
      <c r="T102" s="68"/>
    </row>
    <row r="103" spans="1:20">
      <c r="A103" s="4">
        <v>99</v>
      </c>
      <c r="B103" s="68" t="s">
        <v>69</v>
      </c>
      <c r="C103" s="82" t="s">
        <v>915</v>
      </c>
      <c r="D103" s="68" t="s">
        <v>27</v>
      </c>
      <c r="E103" s="82">
        <v>18110213101</v>
      </c>
      <c r="F103" s="68" t="s">
        <v>74</v>
      </c>
      <c r="G103" s="70">
        <v>83</v>
      </c>
      <c r="H103" s="70">
        <v>55</v>
      </c>
      <c r="I103" s="71">
        <f t="shared" si="2"/>
        <v>138</v>
      </c>
      <c r="J103" s="66">
        <v>9435509184</v>
      </c>
      <c r="K103" s="73" t="s">
        <v>186</v>
      </c>
      <c r="L103" s="96" t="s">
        <v>187</v>
      </c>
      <c r="M103" s="73"/>
      <c r="N103" s="77" t="s">
        <v>834</v>
      </c>
      <c r="O103" s="89">
        <v>9577309692</v>
      </c>
      <c r="P103" s="80">
        <v>43735</v>
      </c>
      <c r="Q103" s="68" t="s">
        <v>80</v>
      </c>
      <c r="R103" s="68"/>
      <c r="S103" s="68"/>
      <c r="T103" s="68"/>
    </row>
    <row r="104" spans="1:20">
      <c r="A104" s="4">
        <v>100</v>
      </c>
      <c r="B104" s="68" t="s">
        <v>68</v>
      </c>
      <c r="C104" s="134" t="s">
        <v>930</v>
      </c>
      <c r="D104" s="135" t="s">
        <v>27</v>
      </c>
      <c r="E104" s="134">
        <v>18110221301</v>
      </c>
      <c r="F104" s="142" t="s">
        <v>74</v>
      </c>
      <c r="G104" s="136">
        <v>90</v>
      </c>
      <c r="H104" s="136">
        <v>79</v>
      </c>
      <c r="I104" s="136">
        <f t="shared" ref="I104:I112" si="3">SUM(G104:H104)</f>
        <v>169</v>
      </c>
      <c r="J104" s="138">
        <v>9864944110</v>
      </c>
      <c r="K104" s="78" t="s">
        <v>934</v>
      </c>
      <c r="L104" s="66" t="s">
        <v>935</v>
      </c>
      <c r="M104" s="66">
        <v>7508122738</v>
      </c>
      <c r="N104" s="78" t="s">
        <v>936</v>
      </c>
      <c r="O104" s="76">
        <v>9859896969</v>
      </c>
      <c r="P104" s="80">
        <v>43736</v>
      </c>
      <c r="Q104" s="68" t="s">
        <v>76</v>
      </c>
      <c r="R104" s="68"/>
      <c r="S104" s="68"/>
      <c r="T104" s="68"/>
    </row>
    <row r="105" spans="1:20">
      <c r="A105" s="4">
        <v>101</v>
      </c>
      <c r="B105" s="68" t="s">
        <v>68</v>
      </c>
      <c r="C105" s="140" t="s">
        <v>931</v>
      </c>
      <c r="D105" s="135" t="s">
        <v>29</v>
      </c>
      <c r="E105" s="139">
        <v>239</v>
      </c>
      <c r="F105" s="142"/>
      <c r="G105" s="141">
        <v>28</v>
      </c>
      <c r="H105" s="141">
        <v>31</v>
      </c>
      <c r="I105" s="136">
        <f t="shared" si="3"/>
        <v>59</v>
      </c>
      <c r="J105" s="72">
        <v>9859014380</v>
      </c>
      <c r="K105" s="78" t="s">
        <v>934</v>
      </c>
      <c r="L105" s="66" t="s">
        <v>935</v>
      </c>
      <c r="M105" s="66">
        <v>7508122738</v>
      </c>
      <c r="N105" s="78" t="s">
        <v>936</v>
      </c>
      <c r="O105" s="76">
        <v>9859896969</v>
      </c>
      <c r="P105" s="80">
        <v>43736</v>
      </c>
      <c r="Q105" s="68" t="s">
        <v>76</v>
      </c>
      <c r="R105" s="68"/>
      <c r="S105" s="68"/>
      <c r="T105" s="68"/>
    </row>
    <row r="106" spans="1:20">
      <c r="A106" s="4">
        <v>102</v>
      </c>
      <c r="B106" s="68" t="s">
        <v>69</v>
      </c>
      <c r="C106" s="134" t="s">
        <v>932</v>
      </c>
      <c r="D106" s="135" t="s">
        <v>27</v>
      </c>
      <c r="E106" s="134">
        <v>18110201101</v>
      </c>
      <c r="F106" s="142" t="s">
        <v>74</v>
      </c>
      <c r="G106" s="137">
        <v>55</v>
      </c>
      <c r="H106" s="137">
        <v>42</v>
      </c>
      <c r="I106" s="136">
        <f t="shared" si="3"/>
        <v>97</v>
      </c>
      <c r="J106" s="138">
        <v>9435934429</v>
      </c>
      <c r="K106" s="93" t="s">
        <v>937</v>
      </c>
      <c r="L106" s="66" t="s">
        <v>935</v>
      </c>
      <c r="M106" s="66">
        <v>7508122738</v>
      </c>
      <c r="N106" s="93" t="s">
        <v>938</v>
      </c>
      <c r="O106" s="76">
        <v>9613253975</v>
      </c>
      <c r="P106" s="80">
        <v>43736</v>
      </c>
      <c r="Q106" s="68" t="s">
        <v>76</v>
      </c>
      <c r="R106" s="68"/>
      <c r="S106" s="68"/>
      <c r="T106" s="68"/>
    </row>
    <row r="107" spans="1:20">
      <c r="A107" s="4">
        <v>103</v>
      </c>
      <c r="B107" s="68" t="s">
        <v>69</v>
      </c>
      <c r="C107" s="112" t="s">
        <v>933</v>
      </c>
      <c r="D107" s="135" t="s">
        <v>29</v>
      </c>
      <c r="E107" s="139">
        <v>159</v>
      </c>
      <c r="F107" s="142"/>
      <c r="G107" s="113">
        <v>14</v>
      </c>
      <c r="H107" s="113">
        <v>20</v>
      </c>
      <c r="I107" s="136">
        <f t="shared" si="3"/>
        <v>34</v>
      </c>
      <c r="J107" s="113">
        <v>9577050744</v>
      </c>
      <c r="K107" s="93" t="s">
        <v>937</v>
      </c>
      <c r="L107" s="66" t="s">
        <v>935</v>
      </c>
      <c r="M107" s="66">
        <v>7508122738</v>
      </c>
      <c r="N107" s="93" t="s">
        <v>938</v>
      </c>
      <c r="O107" s="76">
        <v>9613253975</v>
      </c>
      <c r="P107" s="80">
        <v>43736</v>
      </c>
      <c r="Q107" s="68" t="s">
        <v>76</v>
      </c>
      <c r="R107" s="68"/>
      <c r="S107" s="68"/>
      <c r="T107" s="68"/>
    </row>
    <row r="108" spans="1:20">
      <c r="A108" s="4">
        <v>104</v>
      </c>
      <c r="B108" s="71"/>
      <c r="C108" s="68" t="s">
        <v>99</v>
      </c>
      <c r="D108" s="135"/>
      <c r="E108" s="139"/>
      <c r="F108" s="142"/>
      <c r="G108" s="113"/>
      <c r="H108" s="113"/>
      <c r="I108" s="136"/>
      <c r="J108" s="113"/>
      <c r="K108" s="93"/>
      <c r="L108" s="66"/>
      <c r="M108" s="66"/>
      <c r="N108" s="93"/>
      <c r="O108" s="76"/>
      <c r="P108" s="80">
        <v>43737</v>
      </c>
      <c r="Q108" s="68" t="s">
        <v>99</v>
      </c>
      <c r="R108" s="68"/>
      <c r="S108" s="68"/>
      <c r="T108" s="68"/>
    </row>
    <row r="109" spans="1:20">
      <c r="A109" s="4">
        <v>105</v>
      </c>
      <c r="B109" s="68" t="s">
        <v>68</v>
      </c>
      <c r="C109" s="134" t="s">
        <v>331</v>
      </c>
      <c r="D109" s="135" t="s">
        <v>27</v>
      </c>
      <c r="E109" s="134">
        <v>18110232703</v>
      </c>
      <c r="F109" s="142" t="s">
        <v>74</v>
      </c>
      <c r="G109" s="113">
        <v>87</v>
      </c>
      <c r="H109" s="113">
        <v>67</v>
      </c>
      <c r="I109" s="136">
        <f t="shared" si="3"/>
        <v>154</v>
      </c>
      <c r="J109" s="138">
        <v>9435508041</v>
      </c>
      <c r="K109" s="90" t="s">
        <v>939</v>
      </c>
      <c r="L109" s="66" t="s">
        <v>940</v>
      </c>
      <c r="M109" s="66">
        <v>9706186347</v>
      </c>
      <c r="N109" s="90" t="s">
        <v>147</v>
      </c>
      <c r="O109" s="76">
        <v>8471986974</v>
      </c>
      <c r="P109" s="80">
        <v>43738</v>
      </c>
      <c r="Q109" s="68" t="s">
        <v>77</v>
      </c>
      <c r="R109" s="68"/>
      <c r="S109" s="68"/>
      <c r="T109" s="68"/>
    </row>
    <row r="110" spans="1:20">
      <c r="A110" s="4">
        <v>106</v>
      </c>
      <c r="B110" s="68" t="s">
        <v>68</v>
      </c>
      <c r="C110" s="112" t="s">
        <v>941</v>
      </c>
      <c r="D110" s="135" t="s">
        <v>29</v>
      </c>
      <c r="E110" s="139">
        <v>115</v>
      </c>
      <c r="F110" s="142"/>
      <c r="G110" s="113">
        <v>95</v>
      </c>
      <c r="H110" s="113">
        <v>67</v>
      </c>
      <c r="I110" s="136">
        <f t="shared" si="3"/>
        <v>162</v>
      </c>
      <c r="J110" s="113">
        <v>8486215245</v>
      </c>
      <c r="K110" s="90" t="s">
        <v>939</v>
      </c>
      <c r="L110" s="66" t="s">
        <v>940</v>
      </c>
      <c r="M110" s="66">
        <v>9706186347</v>
      </c>
      <c r="N110" s="90" t="s">
        <v>147</v>
      </c>
      <c r="O110" s="76">
        <v>8471986974</v>
      </c>
      <c r="P110" s="80">
        <v>43738</v>
      </c>
      <c r="Q110" s="68" t="s">
        <v>77</v>
      </c>
      <c r="R110" s="68"/>
      <c r="S110" s="68"/>
      <c r="T110" s="68"/>
    </row>
    <row r="111" spans="1:20">
      <c r="A111" s="4">
        <v>107</v>
      </c>
      <c r="B111" s="68" t="s">
        <v>69</v>
      </c>
      <c r="C111" s="134" t="s">
        <v>803</v>
      </c>
      <c r="D111" s="135" t="s">
        <v>27</v>
      </c>
      <c r="E111" s="134">
        <v>18110221702</v>
      </c>
      <c r="F111" s="142" t="s">
        <v>75</v>
      </c>
      <c r="G111" s="113">
        <v>70</v>
      </c>
      <c r="H111" s="113">
        <v>76</v>
      </c>
      <c r="I111" s="136">
        <f t="shared" si="3"/>
        <v>146</v>
      </c>
      <c r="J111" s="138">
        <v>9577275882</v>
      </c>
      <c r="K111" s="93" t="s">
        <v>942</v>
      </c>
      <c r="L111" s="66" t="s">
        <v>943</v>
      </c>
      <c r="M111" s="66">
        <v>9854533081</v>
      </c>
      <c r="N111" s="93" t="s">
        <v>944</v>
      </c>
      <c r="O111" s="76">
        <v>9864892231</v>
      </c>
      <c r="P111" s="80">
        <v>43738</v>
      </c>
      <c r="Q111" s="68" t="s">
        <v>77</v>
      </c>
      <c r="R111" s="68"/>
      <c r="S111" s="68"/>
      <c r="T111" s="68"/>
    </row>
    <row r="112" spans="1:20">
      <c r="A112" s="4">
        <v>108</v>
      </c>
      <c r="B112" s="68" t="s">
        <v>69</v>
      </c>
      <c r="C112" s="112" t="s">
        <v>945</v>
      </c>
      <c r="D112" s="135" t="s">
        <v>29</v>
      </c>
      <c r="E112" s="139">
        <v>40</v>
      </c>
      <c r="F112" s="135"/>
      <c r="G112" s="141">
        <v>35</v>
      </c>
      <c r="H112" s="141">
        <v>30</v>
      </c>
      <c r="I112" s="136">
        <f t="shared" si="3"/>
        <v>65</v>
      </c>
      <c r="J112" s="72">
        <v>8720957698</v>
      </c>
      <c r="K112" s="93" t="s">
        <v>942</v>
      </c>
      <c r="L112" s="66" t="s">
        <v>943</v>
      </c>
      <c r="M112" s="66">
        <v>9854533081</v>
      </c>
      <c r="N112" s="93" t="s">
        <v>944</v>
      </c>
      <c r="O112" s="76">
        <v>9864892231</v>
      </c>
      <c r="P112" s="80">
        <v>43738</v>
      </c>
      <c r="Q112" s="68" t="s">
        <v>77</v>
      </c>
      <c r="R112" s="68"/>
      <c r="S112" s="68"/>
      <c r="T112" s="68"/>
    </row>
    <row r="113" spans="1:20">
      <c r="A113" s="4">
        <v>109</v>
      </c>
      <c r="B113" s="71"/>
      <c r="C113" s="68"/>
      <c r="D113" s="68"/>
      <c r="E113" s="70"/>
      <c r="F113" s="68"/>
      <c r="G113" s="70"/>
      <c r="H113" s="70"/>
      <c r="I113" s="71">
        <f t="shared" ref="I113" si="4">+G113+H113</f>
        <v>0</v>
      </c>
      <c r="J113" s="68"/>
      <c r="K113" s="68"/>
      <c r="L113" s="68"/>
      <c r="M113" s="68"/>
      <c r="N113" s="68"/>
      <c r="O113" s="68"/>
      <c r="P113" s="80">
        <v>43739</v>
      </c>
      <c r="Q113" s="68" t="s">
        <v>78</v>
      </c>
      <c r="R113" s="68"/>
      <c r="S113" s="68"/>
      <c r="T113" s="68"/>
    </row>
    <row r="114" spans="1:20">
      <c r="A114" s="4">
        <v>110</v>
      </c>
      <c r="B114" s="71"/>
      <c r="C114" s="68"/>
      <c r="D114" s="68"/>
      <c r="E114" s="70"/>
      <c r="F114" s="68"/>
      <c r="G114" s="70"/>
      <c r="H114" s="70"/>
      <c r="I114" s="71">
        <f t="shared" ref="I114:I164" si="5">+G114+H114</f>
        <v>0</v>
      </c>
      <c r="J114" s="68"/>
      <c r="K114" s="68"/>
      <c r="L114" s="68"/>
      <c r="M114" s="68"/>
      <c r="N114" s="68"/>
      <c r="O114" s="68"/>
      <c r="P114" s="80"/>
      <c r="Q114" s="68"/>
      <c r="R114" s="68"/>
      <c r="S114" s="68"/>
      <c r="T114" s="68"/>
    </row>
    <row r="115" spans="1:20">
      <c r="A115" s="4">
        <v>111</v>
      </c>
      <c r="B115" s="71"/>
      <c r="C115" s="68"/>
      <c r="D115" s="68"/>
      <c r="E115" s="70"/>
      <c r="F115" s="68"/>
      <c r="G115" s="70"/>
      <c r="H115" s="70"/>
      <c r="I115" s="71">
        <f t="shared" si="5"/>
        <v>0</v>
      </c>
      <c r="J115" s="68"/>
      <c r="K115" s="68"/>
      <c r="L115" s="68"/>
      <c r="M115" s="68"/>
      <c r="N115" s="68"/>
      <c r="O115" s="68"/>
      <c r="P115" s="80"/>
      <c r="Q115" s="68"/>
      <c r="R115" s="68"/>
      <c r="S115" s="68"/>
      <c r="T115" s="68"/>
    </row>
    <row r="116" spans="1:20">
      <c r="A116" s="4">
        <v>112</v>
      </c>
      <c r="B116" s="71"/>
      <c r="C116" s="68"/>
      <c r="D116" s="68"/>
      <c r="E116" s="70"/>
      <c r="F116" s="68"/>
      <c r="G116" s="70"/>
      <c r="H116" s="70"/>
      <c r="I116" s="71">
        <f t="shared" si="5"/>
        <v>0</v>
      </c>
      <c r="J116" s="68"/>
      <c r="K116" s="68"/>
      <c r="L116" s="68"/>
      <c r="M116" s="68"/>
      <c r="N116" s="68"/>
      <c r="O116" s="68"/>
      <c r="P116" s="80"/>
      <c r="Q116" s="68"/>
      <c r="R116" s="68"/>
      <c r="S116" s="68"/>
      <c r="T116" s="68"/>
    </row>
    <row r="117" spans="1:20">
      <c r="A117" s="4">
        <v>113</v>
      </c>
      <c r="B117" s="71"/>
      <c r="C117" s="68"/>
      <c r="D117" s="68"/>
      <c r="E117" s="70"/>
      <c r="F117" s="68"/>
      <c r="G117" s="70"/>
      <c r="H117" s="70"/>
      <c r="I117" s="71">
        <f t="shared" si="5"/>
        <v>0</v>
      </c>
      <c r="J117" s="68"/>
      <c r="K117" s="68"/>
      <c r="L117" s="68"/>
      <c r="M117" s="68"/>
      <c r="N117" s="68"/>
      <c r="O117" s="68"/>
      <c r="P117" s="80"/>
      <c r="Q117" s="68"/>
      <c r="R117" s="68"/>
      <c r="S117" s="68"/>
      <c r="T117" s="68"/>
    </row>
    <row r="118" spans="1:20">
      <c r="A118" s="4">
        <v>114</v>
      </c>
      <c r="B118" s="71"/>
      <c r="C118" s="68"/>
      <c r="D118" s="68"/>
      <c r="E118" s="70"/>
      <c r="F118" s="68"/>
      <c r="G118" s="70"/>
      <c r="H118" s="70"/>
      <c r="I118" s="71">
        <f t="shared" si="5"/>
        <v>0</v>
      </c>
      <c r="J118" s="68"/>
      <c r="K118" s="68"/>
      <c r="L118" s="68"/>
      <c r="M118" s="68"/>
      <c r="N118" s="68"/>
      <c r="O118" s="68"/>
      <c r="P118" s="80"/>
      <c r="Q118" s="68"/>
      <c r="R118" s="68"/>
      <c r="S118" s="68"/>
      <c r="T118" s="68"/>
    </row>
    <row r="119" spans="1:20">
      <c r="A119" s="4">
        <v>115</v>
      </c>
      <c r="B119" s="71"/>
      <c r="C119" s="68"/>
      <c r="D119" s="68"/>
      <c r="E119" s="70"/>
      <c r="F119" s="68"/>
      <c r="G119" s="70"/>
      <c r="H119" s="70"/>
      <c r="I119" s="71">
        <f t="shared" si="5"/>
        <v>0</v>
      </c>
      <c r="J119" s="68"/>
      <c r="K119" s="68"/>
      <c r="L119" s="68"/>
      <c r="M119" s="68"/>
      <c r="N119" s="68"/>
      <c r="O119" s="68"/>
      <c r="P119" s="80"/>
      <c r="Q119" s="68"/>
      <c r="R119" s="68"/>
      <c r="S119" s="68"/>
      <c r="T119" s="68"/>
    </row>
    <row r="120" spans="1:20">
      <c r="A120" s="4">
        <v>116</v>
      </c>
      <c r="B120" s="71"/>
      <c r="C120" s="68"/>
      <c r="D120" s="68"/>
      <c r="E120" s="70"/>
      <c r="F120" s="68"/>
      <c r="G120" s="70"/>
      <c r="H120" s="70"/>
      <c r="I120" s="71">
        <f t="shared" si="5"/>
        <v>0</v>
      </c>
      <c r="J120" s="68"/>
      <c r="K120" s="68"/>
      <c r="L120" s="68"/>
      <c r="M120" s="68"/>
      <c r="N120" s="68"/>
      <c r="O120" s="68"/>
      <c r="P120" s="80"/>
      <c r="Q120" s="68"/>
      <c r="R120" s="68"/>
      <c r="S120" s="68"/>
      <c r="T120" s="68"/>
    </row>
    <row r="121" spans="1:20">
      <c r="A121" s="4">
        <v>117</v>
      </c>
      <c r="B121" s="71"/>
      <c r="C121" s="68"/>
      <c r="D121" s="68"/>
      <c r="E121" s="70"/>
      <c r="F121" s="68"/>
      <c r="G121" s="70"/>
      <c r="H121" s="70"/>
      <c r="I121" s="71">
        <f t="shared" si="5"/>
        <v>0</v>
      </c>
      <c r="J121" s="68"/>
      <c r="K121" s="68"/>
      <c r="L121" s="68"/>
      <c r="M121" s="68"/>
      <c r="N121" s="68"/>
      <c r="O121" s="68"/>
      <c r="P121" s="80"/>
      <c r="Q121" s="68"/>
      <c r="R121" s="68"/>
      <c r="S121" s="68"/>
      <c r="T121" s="68"/>
    </row>
    <row r="122" spans="1:20">
      <c r="A122" s="4">
        <v>118</v>
      </c>
      <c r="B122" s="71"/>
      <c r="C122" s="68"/>
      <c r="D122" s="68"/>
      <c r="E122" s="70"/>
      <c r="F122" s="68"/>
      <c r="G122" s="70"/>
      <c r="H122" s="70"/>
      <c r="I122" s="71">
        <f t="shared" si="5"/>
        <v>0</v>
      </c>
      <c r="J122" s="68"/>
      <c r="K122" s="68"/>
      <c r="L122" s="68"/>
      <c r="M122" s="68"/>
      <c r="N122" s="68"/>
      <c r="O122" s="68"/>
      <c r="P122" s="80"/>
      <c r="Q122" s="68"/>
      <c r="R122" s="68"/>
      <c r="S122" s="68"/>
      <c r="T122" s="68"/>
    </row>
    <row r="123" spans="1:20">
      <c r="A123" s="4">
        <v>119</v>
      </c>
      <c r="B123" s="71"/>
      <c r="C123" s="68"/>
      <c r="D123" s="68"/>
      <c r="E123" s="70"/>
      <c r="F123" s="68"/>
      <c r="G123" s="70"/>
      <c r="H123" s="70"/>
      <c r="I123" s="71">
        <f t="shared" si="5"/>
        <v>0</v>
      </c>
      <c r="J123" s="68"/>
      <c r="K123" s="68"/>
      <c r="L123" s="68"/>
      <c r="M123" s="68"/>
      <c r="N123" s="68"/>
      <c r="O123" s="68"/>
      <c r="P123" s="80"/>
      <c r="Q123" s="68"/>
      <c r="R123" s="68"/>
      <c r="S123" s="68"/>
      <c r="T123" s="68"/>
    </row>
    <row r="124" spans="1:20">
      <c r="A124" s="4">
        <v>120</v>
      </c>
      <c r="B124" s="17"/>
      <c r="C124" s="18"/>
      <c r="D124" s="18"/>
      <c r="E124" s="19"/>
      <c r="F124" s="18"/>
      <c r="G124" s="19"/>
      <c r="H124" s="19"/>
      <c r="I124" s="17">
        <f t="shared" si="5"/>
        <v>0</v>
      </c>
      <c r="J124" s="18"/>
      <c r="K124" s="18"/>
      <c r="L124" s="18"/>
      <c r="M124" s="18"/>
      <c r="N124" s="18"/>
      <c r="O124" s="18"/>
      <c r="P124" s="23"/>
      <c r="Q124" s="18"/>
      <c r="R124" s="18"/>
      <c r="S124" s="18"/>
      <c r="T124" s="18"/>
    </row>
    <row r="125" spans="1:20">
      <c r="A125" s="4">
        <v>121</v>
      </c>
      <c r="B125" s="17"/>
      <c r="C125" s="18"/>
      <c r="D125" s="18"/>
      <c r="E125" s="19"/>
      <c r="F125" s="18"/>
      <c r="G125" s="19"/>
      <c r="H125" s="19"/>
      <c r="I125" s="17">
        <f t="shared" si="5"/>
        <v>0</v>
      </c>
      <c r="J125" s="18"/>
      <c r="K125" s="18"/>
      <c r="L125" s="18"/>
      <c r="M125" s="18"/>
      <c r="N125" s="18"/>
      <c r="O125" s="18"/>
      <c r="P125" s="23"/>
      <c r="Q125" s="18"/>
      <c r="R125" s="18"/>
      <c r="S125" s="18"/>
      <c r="T125" s="18"/>
    </row>
    <row r="126" spans="1:20">
      <c r="A126" s="4">
        <v>122</v>
      </c>
      <c r="B126" s="17"/>
      <c r="C126" s="18"/>
      <c r="D126" s="18"/>
      <c r="E126" s="19"/>
      <c r="F126" s="18"/>
      <c r="G126" s="19"/>
      <c r="H126" s="19"/>
      <c r="I126" s="17">
        <f t="shared" si="5"/>
        <v>0</v>
      </c>
      <c r="J126" s="18"/>
      <c r="K126" s="18"/>
      <c r="L126" s="18"/>
      <c r="M126" s="18"/>
      <c r="N126" s="18"/>
      <c r="O126" s="18"/>
      <c r="P126" s="23"/>
      <c r="Q126" s="18"/>
      <c r="R126" s="18"/>
      <c r="S126" s="18"/>
      <c r="T126" s="18"/>
    </row>
    <row r="127" spans="1:20">
      <c r="A127" s="4">
        <v>123</v>
      </c>
      <c r="B127" s="17"/>
      <c r="C127" s="18"/>
      <c r="D127" s="18"/>
      <c r="E127" s="19"/>
      <c r="F127" s="18"/>
      <c r="G127" s="19"/>
      <c r="H127" s="19"/>
      <c r="I127" s="17">
        <f t="shared" si="5"/>
        <v>0</v>
      </c>
      <c r="J127" s="18"/>
      <c r="K127" s="18"/>
      <c r="L127" s="18"/>
      <c r="M127" s="18"/>
      <c r="N127" s="18"/>
      <c r="O127" s="18"/>
      <c r="P127" s="23"/>
      <c r="Q127" s="18"/>
      <c r="R127" s="18"/>
      <c r="S127" s="18"/>
      <c r="T127" s="18"/>
    </row>
    <row r="128" spans="1:20">
      <c r="A128" s="4">
        <v>124</v>
      </c>
      <c r="B128" s="17"/>
      <c r="C128" s="18"/>
      <c r="D128" s="18"/>
      <c r="E128" s="19"/>
      <c r="F128" s="18"/>
      <c r="G128" s="19"/>
      <c r="H128" s="19"/>
      <c r="I128" s="17">
        <f t="shared" si="5"/>
        <v>0</v>
      </c>
      <c r="J128" s="18"/>
      <c r="K128" s="18"/>
      <c r="L128" s="18"/>
      <c r="M128" s="18"/>
      <c r="N128" s="18"/>
      <c r="O128" s="18"/>
      <c r="P128" s="23"/>
      <c r="Q128" s="18"/>
      <c r="R128" s="18"/>
      <c r="S128" s="18"/>
      <c r="T128" s="18"/>
    </row>
    <row r="129" spans="1:20">
      <c r="A129" s="4">
        <v>125</v>
      </c>
      <c r="B129" s="17"/>
      <c r="C129" s="18"/>
      <c r="D129" s="18"/>
      <c r="E129" s="19"/>
      <c r="F129" s="18"/>
      <c r="G129" s="19"/>
      <c r="H129" s="19"/>
      <c r="I129" s="17">
        <f t="shared" si="5"/>
        <v>0</v>
      </c>
      <c r="J129" s="18"/>
      <c r="K129" s="18"/>
      <c r="L129" s="18"/>
      <c r="M129" s="18"/>
      <c r="N129" s="18"/>
      <c r="O129" s="18"/>
      <c r="P129" s="23"/>
      <c r="Q129" s="18"/>
      <c r="R129" s="18"/>
      <c r="S129" s="18"/>
      <c r="T129" s="18"/>
    </row>
    <row r="130" spans="1:20">
      <c r="A130" s="4">
        <v>126</v>
      </c>
      <c r="B130" s="17"/>
      <c r="C130" s="18"/>
      <c r="D130" s="18"/>
      <c r="E130" s="19"/>
      <c r="F130" s="18"/>
      <c r="G130" s="19"/>
      <c r="H130" s="19"/>
      <c r="I130" s="17">
        <f t="shared" si="5"/>
        <v>0</v>
      </c>
      <c r="J130" s="18"/>
      <c r="K130" s="18"/>
      <c r="L130" s="18"/>
      <c r="M130" s="18"/>
      <c r="N130" s="18"/>
      <c r="O130" s="18"/>
      <c r="P130" s="23"/>
      <c r="Q130" s="18"/>
      <c r="R130" s="18"/>
      <c r="S130" s="18"/>
      <c r="T130" s="18"/>
    </row>
    <row r="131" spans="1:20">
      <c r="A131" s="4">
        <v>127</v>
      </c>
      <c r="B131" s="17"/>
      <c r="C131" s="18"/>
      <c r="D131" s="18"/>
      <c r="E131" s="19"/>
      <c r="F131" s="18"/>
      <c r="G131" s="19"/>
      <c r="H131" s="19"/>
      <c r="I131" s="17">
        <f t="shared" si="5"/>
        <v>0</v>
      </c>
      <c r="J131" s="18"/>
      <c r="K131" s="18"/>
      <c r="L131" s="18"/>
      <c r="M131" s="18"/>
      <c r="N131" s="18"/>
      <c r="O131" s="18"/>
      <c r="P131" s="23"/>
      <c r="Q131" s="18"/>
      <c r="R131" s="18"/>
      <c r="S131" s="18"/>
      <c r="T131" s="18"/>
    </row>
    <row r="132" spans="1:20">
      <c r="A132" s="4">
        <v>128</v>
      </c>
      <c r="B132" s="17"/>
      <c r="C132" s="18"/>
      <c r="D132" s="18"/>
      <c r="E132" s="19"/>
      <c r="F132" s="18"/>
      <c r="G132" s="19"/>
      <c r="H132" s="19"/>
      <c r="I132" s="17">
        <f t="shared" si="5"/>
        <v>0</v>
      </c>
      <c r="J132" s="18"/>
      <c r="K132" s="18"/>
      <c r="L132" s="18"/>
      <c r="M132" s="18"/>
      <c r="N132" s="18"/>
      <c r="O132" s="18"/>
      <c r="P132" s="23"/>
      <c r="Q132" s="18"/>
      <c r="R132" s="18"/>
      <c r="S132" s="18"/>
      <c r="T132" s="18"/>
    </row>
    <row r="133" spans="1:20">
      <c r="A133" s="4">
        <v>129</v>
      </c>
      <c r="B133" s="17"/>
      <c r="C133" s="18"/>
      <c r="D133" s="18"/>
      <c r="E133" s="19"/>
      <c r="F133" s="18"/>
      <c r="G133" s="19"/>
      <c r="H133" s="19"/>
      <c r="I133" s="17">
        <f t="shared" si="5"/>
        <v>0</v>
      </c>
      <c r="J133" s="18"/>
      <c r="K133" s="18"/>
      <c r="L133" s="18"/>
      <c r="M133" s="18"/>
      <c r="N133" s="18"/>
      <c r="O133" s="18"/>
      <c r="P133" s="23"/>
      <c r="Q133" s="18"/>
      <c r="R133" s="18"/>
      <c r="S133" s="18"/>
      <c r="T133" s="18"/>
    </row>
    <row r="134" spans="1:20">
      <c r="A134" s="4">
        <v>130</v>
      </c>
      <c r="B134" s="17"/>
      <c r="C134" s="18"/>
      <c r="D134" s="18"/>
      <c r="E134" s="19"/>
      <c r="F134" s="18"/>
      <c r="G134" s="19"/>
      <c r="H134" s="19"/>
      <c r="I134" s="17">
        <f t="shared" si="5"/>
        <v>0</v>
      </c>
      <c r="J134" s="18"/>
      <c r="K134" s="18"/>
      <c r="L134" s="18"/>
      <c r="M134" s="18"/>
      <c r="N134" s="18"/>
      <c r="O134" s="18"/>
      <c r="P134" s="23"/>
      <c r="Q134" s="18"/>
      <c r="R134" s="18"/>
      <c r="S134" s="18"/>
      <c r="T134" s="18"/>
    </row>
    <row r="135" spans="1:20">
      <c r="A135" s="4">
        <v>131</v>
      </c>
      <c r="B135" s="17"/>
      <c r="C135" s="18"/>
      <c r="D135" s="18"/>
      <c r="E135" s="19"/>
      <c r="F135" s="18"/>
      <c r="G135" s="19"/>
      <c r="H135" s="19"/>
      <c r="I135" s="17">
        <f t="shared" si="5"/>
        <v>0</v>
      </c>
      <c r="J135" s="18"/>
      <c r="K135" s="18"/>
      <c r="L135" s="18"/>
      <c r="M135" s="18"/>
      <c r="N135" s="18"/>
      <c r="O135" s="18"/>
      <c r="P135" s="23"/>
      <c r="Q135" s="18"/>
      <c r="R135" s="18"/>
      <c r="S135" s="18"/>
      <c r="T135" s="18"/>
    </row>
    <row r="136" spans="1:20">
      <c r="A136" s="4">
        <v>132</v>
      </c>
      <c r="B136" s="17"/>
      <c r="C136" s="18"/>
      <c r="D136" s="18"/>
      <c r="E136" s="19"/>
      <c r="F136" s="18"/>
      <c r="G136" s="19"/>
      <c r="H136" s="19"/>
      <c r="I136" s="17">
        <f t="shared" si="5"/>
        <v>0</v>
      </c>
      <c r="J136" s="18"/>
      <c r="K136" s="18"/>
      <c r="L136" s="18"/>
      <c r="M136" s="18"/>
      <c r="N136" s="18"/>
      <c r="O136" s="18"/>
      <c r="P136" s="23"/>
      <c r="Q136" s="18"/>
      <c r="R136" s="18"/>
      <c r="S136" s="18"/>
      <c r="T136" s="18"/>
    </row>
    <row r="137" spans="1:20">
      <c r="A137" s="4">
        <v>133</v>
      </c>
      <c r="B137" s="17"/>
      <c r="C137" s="18"/>
      <c r="D137" s="18"/>
      <c r="E137" s="19"/>
      <c r="F137" s="18"/>
      <c r="G137" s="19"/>
      <c r="H137" s="19"/>
      <c r="I137" s="17">
        <f t="shared" si="5"/>
        <v>0</v>
      </c>
      <c r="J137" s="18"/>
      <c r="K137" s="18"/>
      <c r="L137" s="18"/>
      <c r="M137" s="18"/>
      <c r="N137" s="18"/>
      <c r="O137" s="18"/>
      <c r="P137" s="23"/>
      <c r="Q137" s="18"/>
      <c r="R137" s="18"/>
      <c r="S137" s="18"/>
      <c r="T137" s="18"/>
    </row>
    <row r="138" spans="1:20">
      <c r="A138" s="4">
        <v>134</v>
      </c>
      <c r="B138" s="17"/>
      <c r="C138" s="18"/>
      <c r="D138" s="18"/>
      <c r="E138" s="19"/>
      <c r="F138" s="18"/>
      <c r="G138" s="19"/>
      <c r="H138" s="19"/>
      <c r="I138" s="17">
        <f t="shared" si="5"/>
        <v>0</v>
      </c>
      <c r="J138" s="18"/>
      <c r="K138" s="18"/>
      <c r="L138" s="18"/>
      <c r="M138" s="18"/>
      <c r="N138" s="18"/>
      <c r="O138" s="18"/>
      <c r="P138" s="23"/>
      <c r="Q138" s="18"/>
      <c r="R138" s="18"/>
      <c r="S138" s="18"/>
      <c r="T138" s="18"/>
    </row>
    <row r="139" spans="1:20">
      <c r="A139" s="4">
        <v>135</v>
      </c>
      <c r="B139" s="17"/>
      <c r="C139" s="18"/>
      <c r="D139" s="18"/>
      <c r="E139" s="19"/>
      <c r="F139" s="18"/>
      <c r="G139" s="19"/>
      <c r="H139" s="19"/>
      <c r="I139" s="17">
        <f t="shared" si="5"/>
        <v>0</v>
      </c>
      <c r="J139" s="18"/>
      <c r="K139" s="18"/>
      <c r="L139" s="18"/>
      <c r="M139" s="18"/>
      <c r="N139" s="18"/>
      <c r="O139" s="18"/>
      <c r="P139" s="23"/>
      <c r="Q139" s="18"/>
      <c r="R139" s="18"/>
      <c r="S139" s="18"/>
      <c r="T139" s="18"/>
    </row>
    <row r="140" spans="1:20">
      <c r="A140" s="4">
        <v>136</v>
      </c>
      <c r="B140" s="17"/>
      <c r="C140" s="18"/>
      <c r="D140" s="18"/>
      <c r="E140" s="19"/>
      <c r="F140" s="18"/>
      <c r="G140" s="19"/>
      <c r="H140" s="19"/>
      <c r="I140" s="17">
        <f t="shared" si="5"/>
        <v>0</v>
      </c>
      <c r="J140" s="18"/>
      <c r="K140" s="18"/>
      <c r="L140" s="18"/>
      <c r="M140" s="18"/>
      <c r="N140" s="18"/>
      <c r="O140" s="18"/>
      <c r="P140" s="23"/>
      <c r="Q140" s="18"/>
      <c r="R140" s="18"/>
      <c r="S140" s="18"/>
      <c r="T140" s="18"/>
    </row>
    <row r="141" spans="1:20">
      <c r="A141" s="4">
        <v>137</v>
      </c>
      <c r="B141" s="17"/>
      <c r="C141" s="18"/>
      <c r="D141" s="18"/>
      <c r="E141" s="19"/>
      <c r="F141" s="18"/>
      <c r="G141" s="19"/>
      <c r="H141" s="19"/>
      <c r="I141" s="17">
        <f t="shared" si="5"/>
        <v>0</v>
      </c>
      <c r="J141" s="18"/>
      <c r="K141" s="18"/>
      <c r="L141" s="18"/>
      <c r="M141" s="18"/>
      <c r="N141" s="18"/>
      <c r="O141" s="18"/>
      <c r="P141" s="23"/>
      <c r="Q141" s="18"/>
      <c r="R141" s="18"/>
      <c r="S141" s="18"/>
      <c r="T141" s="18"/>
    </row>
    <row r="142" spans="1:20">
      <c r="A142" s="4">
        <v>138</v>
      </c>
      <c r="B142" s="17"/>
      <c r="C142" s="18"/>
      <c r="D142" s="18"/>
      <c r="E142" s="19"/>
      <c r="F142" s="18"/>
      <c r="G142" s="19"/>
      <c r="H142" s="19"/>
      <c r="I142" s="17">
        <f t="shared" si="5"/>
        <v>0</v>
      </c>
      <c r="J142" s="18"/>
      <c r="K142" s="18"/>
      <c r="L142" s="18"/>
      <c r="M142" s="18"/>
      <c r="N142" s="18"/>
      <c r="O142" s="18"/>
      <c r="P142" s="23"/>
      <c r="Q142" s="18"/>
      <c r="R142" s="18"/>
      <c r="S142" s="18"/>
      <c r="T142" s="18"/>
    </row>
    <row r="143" spans="1:20">
      <c r="A143" s="4">
        <v>139</v>
      </c>
      <c r="B143" s="17"/>
      <c r="C143" s="18"/>
      <c r="D143" s="18"/>
      <c r="E143" s="19"/>
      <c r="F143" s="18"/>
      <c r="G143" s="19"/>
      <c r="H143" s="19"/>
      <c r="I143" s="17">
        <f t="shared" si="5"/>
        <v>0</v>
      </c>
      <c r="J143" s="18"/>
      <c r="K143" s="18"/>
      <c r="L143" s="18"/>
      <c r="M143" s="18"/>
      <c r="N143" s="18"/>
      <c r="O143" s="18"/>
      <c r="P143" s="23"/>
      <c r="Q143" s="18"/>
      <c r="R143" s="18"/>
      <c r="S143" s="18"/>
      <c r="T143" s="18"/>
    </row>
    <row r="144" spans="1:20">
      <c r="A144" s="4">
        <v>140</v>
      </c>
      <c r="B144" s="17"/>
      <c r="C144" s="18"/>
      <c r="D144" s="18"/>
      <c r="E144" s="19"/>
      <c r="F144" s="18"/>
      <c r="G144" s="19"/>
      <c r="H144" s="19"/>
      <c r="I144" s="17">
        <f t="shared" si="5"/>
        <v>0</v>
      </c>
      <c r="J144" s="18"/>
      <c r="K144" s="18"/>
      <c r="L144" s="18"/>
      <c r="M144" s="18"/>
      <c r="N144" s="18"/>
      <c r="O144" s="18"/>
      <c r="P144" s="23"/>
      <c r="Q144" s="18"/>
      <c r="R144" s="18"/>
      <c r="S144" s="18"/>
      <c r="T144" s="18"/>
    </row>
    <row r="145" spans="1:20">
      <c r="A145" s="4">
        <v>141</v>
      </c>
      <c r="B145" s="17"/>
      <c r="C145" s="18"/>
      <c r="D145" s="18"/>
      <c r="E145" s="19"/>
      <c r="F145" s="18"/>
      <c r="G145" s="19"/>
      <c r="H145" s="19"/>
      <c r="I145" s="17">
        <f t="shared" si="5"/>
        <v>0</v>
      </c>
      <c r="J145" s="18"/>
      <c r="K145" s="18"/>
      <c r="L145" s="18"/>
      <c r="M145" s="18"/>
      <c r="N145" s="18"/>
      <c r="O145" s="18"/>
      <c r="P145" s="23"/>
      <c r="Q145" s="18"/>
      <c r="R145" s="18"/>
      <c r="S145" s="18"/>
      <c r="T145" s="18"/>
    </row>
    <row r="146" spans="1:20">
      <c r="A146" s="4">
        <v>142</v>
      </c>
      <c r="B146" s="17"/>
      <c r="C146" s="18"/>
      <c r="D146" s="18"/>
      <c r="E146" s="19"/>
      <c r="F146" s="18"/>
      <c r="G146" s="19"/>
      <c r="H146" s="19"/>
      <c r="I146" s="17">
        <f t="shared" si="5"/>
        <v>0</v>
      </c>
      <c r="J146" s="18"/>
      <c r="K146" s="18"/>
      <c r="L146" s="18"/>
      <c r="M146" s="18"/>
      <c r="N146" s="18"/>
      <c r="O146" s="18"/>
      <c r="P146" s="23"/>
      <c r="Q146" s="18"/>
      <c r="R146" s="18"/>
      <c r="S146" s="18"/>
      <c r="T146" s="18"/>
    </row>
    <row r="147" spans="1:20">
      <c r="A147" s="4">
        <v>143</v>
      </c>
      <c r="B147" s="17"/>
      <c r="C147" s="18"/>
      <c r="D147" s="18"/>
      <c r="E147" s="19"/>
      <c r="F147" s="18"/>
      <c r="G147" s="19"/>
      <c r="H147" s="19"/>
      <c r="I147" s="17">
        <f t="shared" si="5"/>
        <v>0</v>
      </c>
      <c r="J147" s="18"/>
      <c r="K147" s="18"/>
      <c r="L147" s="18"/>
      <c r="M147" s="18"/>
      <c r="N147" s="18"/>
      <c r="O147" s="18"/>
      <c r="P147" s="23"/>
      <c r="Q147" s="18"/>
      <c r="R147" s="18"/>
      <c r="S147" s="18"/>
      <c r="T147" s="18"/>
    </row>
    <row r="148" spans="1:20">
      <c r="A148" s="4">
        <v>144</v>
      </c>
      <c r="B148" s="17"/>
      <c r="C148" s="18"/>
      <c r="D148" s="18"/>
      <c r="E148" s="19"/>
      <c r="F148" s="18"/>
      <c r="G148" s="19"/>
      <c r="H148" s="19"/>
      <c r="I148" s="17">
        <f t="shared" si="5"/>
        <v>0</v>
      </c>
      <c r="J148" s="18"/>
      <c r="K148" s="18"/>
      <c r="L148" s="18"/>
      <c r="M148" s="18"/>
      <c r="N148" s="18"/>
      <c r="O148" s="18"/>
      <c r="P148" s="23"/>
      <c r="Q148" s="18"/>
      <c r="R148" s="18"/>
      <c r="S148" s="18"/>
      <c r="T148" s="18"/>
    </row>
    <row r="149" spans="1:20">
      <c r="A149" s="4">
        <v>145</v>
      </c>
      <c r="B149" s="17"/>
      <c r="C149" s="18"/>
      <c r="D149" s="18"/>
      <c r="E149" s="19"/>
      <c r="F149" s="18"/>
      <c r="G149" s="19"/>
      <c r="H149" s="19"/>
      <c r="I149" s="17">
        <f t="shared" si="5"/>
        <v>0</v>
      </c>
      <c r="J149" s="18"/>
      <c r="K149" s="18"/>
      <c r="L149" s="18"/>
      <c r="M149" s="18"/>
      <c r="N149" s="18"/>
      <c r="O149" s="18"/>
      <c r="P149" s="23"/>
      <c r="Q149" s="18"/>
      <c r="R149" s="18"/>
      <c r="S149" s="18"/>
      <c r="T149" s="18"/>
    </row>
    <row r="150" spans="1:20">
      <c r="A150" s="4">
        <v>146</v>
      </c>
      <c r="B150" s="17"/>
      <c r="C150" s="18"/>
      <c r="D150" s="18"/>
      <c r="E150" s="19"/>
      <c r="F150" s="18"/>
      <c r="G150" s="19"/>
      <c r="H150" s="19"/>
      <c r="I150" s="17">
        <f t="shared" si="5"/>
        <v>0</v>
      </c>
      <c r="J150" s="18"/>
      <c r="K150" s="18"/>
      <c r="L150" s="18"/>
      <c r="M150" s="18"/>
      <c r="N150" s="18"/>
      <c r="O150" s="18"/>
      <c r="P150" s="23"/>
      <c r="Q150" s="18"/>
      <c r="R150" s="18"/>
      <c r="S150" s="18"/>
      <c r="T150" s="18"/>
    </row>
    <row r="151" spans="1:20">
      <c r="A151" s="4">
        <v>147</v>
      </c>
      <c r="B151" s="17"/>
      <c r="C151" s="18"/>
      <c r="D151" s="18"/>
      <c r="E151" s="19"/>
      <c r="F151" s="18"/>
      <c r="G151" s="19"/>
      <c r="H151" s="19"/>
      <c r="I151" s="17">
        <f t="shared" si="5"/>
        <v>0</v>
      </c>
      <c r="J151" s="18"/>
      <c r="K151" s="18"/>
      <c r="L151" s="18"/>
      <c r="M151" s="18"/>
      <c r="N151" s="18"/>
      <c r="O151" s="18"/>
      <c r="P151" s="23"/>
      <c r="Q151" s="18"/>
      <c r="R151" s="18"/>
      <c r="S151" s="18"/>
      <c r="T151" s="18"/>
    </row>
    <row r="152" spans="1:20">
      <c r="A152" s="4">
        <v>148</v>
      </c>
      <c r="B152" s="17"/>
      <c r="C152" s="18"/>
      <c r="D152" s="18"/>
      <c r="E152" s="19"/>
      <c r="F152" s="18"/>
      <c r="G152" s="19"/>
      <c r="H152" s="19"/>
      <c r="I152" s="17">
        <f t="shared" si="5"/>
        <v>0</v>
      </c>
      <c r="J152" s="18"/>
      <c r="K152" s="18"/>
      <c r="L152" s="18"/>
      <c r="M152" s="18"/>
      <c r="N152" s="18"/>
      <c r="O152" s="18"/>
      <c r="P152" s="23"/>
      <c r="Q152" s="18"/>
      <c r="R152" s="18"/>
      <c r="S152" s="18"/>
      <c r="T152" s="18"/>
    </row>
    <row r="153" spans="1:20">
      <c r="A153" s="4">
        <v>149</v>
      </c>
      <c r="B153" s="17"/>
      <c r="C153" s="18"/>
      <c r="D153" s="18"/>
      <c r="E153" s="19"/>
      <c r="F153" s="18"/>
      <c r="G153" s="19"/>
      <c r="H153" s="19"/>
      <c r="I153" s="17">
        <f t="shared" si="5"/>
        <v>0</v>
      </c>
      <c r="J153" s="18"/>
      <c r="K153" s="18"/>
      <c r="L153" s="18"/>
      <c r="M153" s="18"/>
      <c r="N153" s="18"/>
      <c r="O153" s="18"/>
      <c r="P153" s="23"/>
      <c r="Q153" s="18"/>
      <c r="R153" s="18"/>
      <c r="S153" s="18"/>
      <c r="T153" s="18"/>
    </row>
    <row r="154" spans="1:20">
      <c r="A154" s="4">
        <v>150</v>
      </c>
      <c r="B154" s="17"/>
      <c r="C154" s="18"/>
      <c r="D154" s="18"/>
      <c r="E154" s="19"/>
      <c r="F154" s="18"/>
      <c r="G154" s="19"/>
      <c r="H154" s="19"/>
      <c r="I154" s="17">
        <f t="shared" si="5"/>
        <v>0</v>
      </c>
      <c r="J154" s="18"/>
      <c r="K154" s="18"/>
      <c r="L154" s="18"/>
      <c r="M154" s="18"/>
      <c r="N154" s="18"/>
      <c r="O154" s="18"/>
      <c r="P154" s="23"/>
      <c r="Q154" s="18"/>
      <c r="R154" s="18"/>
      <c r="S154" s="18"/>
      <c r="T154" s="18"/>
    </row>
    <row r="155" spans="1:20">
      <c r="A155" s="4">
        <v>151</v>
      </c>
      <c r="B155" s="17"/>
      <c r="C155" s="18"/>
      <c r="D155" s="18"/>
      <c r="E155" s="19"/>
      <c r="F155" s="18"/>
      <c r="G155" s="19"/>
      <c r="H155" s="19"/>
      <c r="I155" s="17">
        <f t="shared" si="5"/>
        <v>0</v>
      </c>
      <c r="J155" s="18"/>
      <c r="K155" s="18"/>
      <c r="L155" s="18"/>
      <c r="M155" s="18"/>
      <c r="N155" s="18"/>
      <c r="O155" s="18"/>
      <c r="P155" s="23"/>
      <c r="Q155" s="18"/>
      <c r="R155" s="18"/>
      <c r="S155" s="18"/>
      <c r="T155" s="18"/>
    </row>
    <row r="156" spans="1:20">
      <c r="A156" s="4">
        <v>152</v>
      </c>
      <c r="B156" s="17"/>
      <c r="C156" s="18"/>
      <c r="D156" s="18"/>
      <c r="E156" s="19"/>
      <c r="F156" s="18"/>
      <c r="G156" s="19"/>
      <c r="H156" s="19"/>
      <c r="I156" s="17">
        <f t="shared" si="5"/>
        <v>0</v>
      </c>
      <c r="J156" s="18"/>
      <c r="K156" s="18"/>
      <c r="L156" s="18"/>
      <c r="M156" s="18"/>
      <c r="N156" s="18"/>
      <c r="O156" s="18"/>
      <c r="P156" s="23"/>
      <c r="Q156" s="18"/>
      <c r="R156" s="18"/>
      <c r="S156" s="18"/>
      <c r="T156" s="18"/>
    </row>
    <row r="157" spans="1:20">
      <c r="A157" s="4">
        <v>153</v>
      </c>
      <c r="B157" s="17"/>
      <c r="C157" s="18"/>
      <c r="D157" s="18"/>
      <c r="E157" s="19"/>
      <c r="F157" s="18"/>
      <c r="G157" s="19"/>
      <c r="H157" s="19"/>
      <c r="I157" s="17">
        <f t="shared" si="5"/>
        <v>0</v>
      </c>
      <c r="J157" s="18"/>
      <c r="K157" s="18"/>
      <c r="L157" s="18"/>
      <c r="M157" s="18"/>
      <c r="N157" s="18"/>
      <c r="O157" s="18"/>
      <c r="P157" s="23"/>
      <c r="Q157" s="18"/>
      <c r="R157" s="18"/>
      <c r="S157" s="18"/>
      <c r="T157" s="18"/>
    </row>
    <row r="158" spans="1:20">
      <c r="A158" s="4">
        <v>154</v>
      </c>
      <c r="B158" s="17"/>
      <c r="C158" s="18"/>
      <c r="D158" s="18"/>
      <c r="E158" s="19"/>
      <c r="F158" s="18"/>
      <c r="G158" s="19"/>
      <c r="H158" s="19"/>
      <c r="I158" s="17">
        <f t="shared" si="5"/>
        <v>0</v>
      </c>
      <c r="J158" s="18"/>
      <c r="K158" s="18"/>
      <c r="L158" s="18"/>
      <c r="M158" s="18"/>
      <c r="N158" s="18"/>
      <c r="O158" s="18"/>
      <c r="P158" s="23"/>
      <c r="Q158" s="18"/>
      <c r="R158" s="18"/>
      <c r="S158" s="18"/>
      <c r="T158" s="18"/>
    </row>
    <row r="159" spans="1:20">
      <c r="A159" s="4">
        <v>155</v>
      </c>
      <c r="B159" s="17"/>
      <c r="C159" s="18"/>
      <c r="D159" s="18"/>
      <c r="E159" s="19"/>
      <c r="F159" s="18"/>
      <c r="G159" s="19"/>
      <c r="H159" s="19"/>
      <c r="I159" s="17">
        <f t="shared" si="5"/>
        <v>0</v>
      </c>
      <c r="J159" s="18"/>
      <c r="K159" s="18"/>
      <c r="L159" s="18"/>
      <c r="M159" s="18"/>
      <c r="N159" s="18"/>
      <c r="O159" s="18"/>
      <c r="P159" s="23"/>
      <c r="Q159" s="18"/>
      <c r="R159" s="18"/>
      <c r="S159" s="18"/>
      <c r="T159" s="18"/>
    </row>
    <row r="160" spans="1:20">
      <c r="A160" s="4">
        <v>156</v>
      </c>
      <c r="B160" s="17"/>
      <c r="C160" s="18"/>
      <c r="D160" s="18"/>
      <c r="E160" s="19"/>
      <c r="F160" s="18"/>
      <c r="G160" s="19"/>
      <c r="H160" s="19"/>
      <c r="I160" s="17">
        <f t="shared" si="5"/>
        <v>0</v>
      </c>
      <c r="J160" s="18"/>
      <c r="K160" s="18"/>
      <c r="L160" s="18"/>
      <c r="M160" s="18"/>
      <c r="N160" s="18"/>
      <c r="O160" s="18"/>
      <c r="P160" s="23"/>
      <c r="Q160" s="18"/>
      <c r="R160" s="18"/>
      <c r="S160" s="18"/>
      <c r="T160" s="18"/>
    </row>
    <row r="161" spans="1:20">
      <c r="A161" s="4">
        <v>157</v>
      </c>
      <c r="B161" s="17"/>
      <c r="C161" s="18"/>
      <c r="D161" s="18"/>
      <c r="E161" s="19"/>
      <c r="F161" s="18"/>
      <c r="G161" s="19"/>
      <c r="H161" s="19"/>
      <c r="I161" s="17">
        <f t="shared" si="5"/>
        <v>0</v>
      </c>
      <c r="J161" s="18"/>
      <c r="K161" s="18"/>
      <c r="L161" s="18"/>
      <c r="M161" s="18"/>
      <c r="N161" s="18"/>
      <c r="O161" s="18"/>
      <c r="P161" s="23"/>
      <c r="Q161" s="18"/>
      <c r="R161" s="18"/>
      <c r="S161" s="18"/>
      <c r="T161" s="18"/>
    </row>
    <row r="162" spans="1:20">
      <c r="A162" s="4">
        <v>158</v>
      </c>
      <c r="B162" s="17"/>
      <c r="C162" s="18"/>
      <c r="D162" s="18"/>
      <c r="E162" s="19"/>
      <c r="F162" s="18"/>
      <c r="G162" s="19"/>
      <c r="H162" s="19"/>
      <c r="I162" s="17">
        <f t="shared" si="5"/>
        <v>0</v>
      </c>
      <c r="J162" s="18"/>
      <c r="K162" s="18"/>
      <c r="L162" s="18"/>
      <c r="M162" s="18"/>
      <c r="N162" s="18"/>
      <c r="O162" s="18"/>
      <c r="P162" s="23"/>
      <c r="Q162" s="18"/>
      <c r="R162" s="18"/>
      <c r="S162" s="18"/>
      <c r="T162" s="18"/>
    </row>
    <row r="163" spans="1:20">
      <c r="A163" s="4">
        <v>159</v>
      </c>
      <c r="B163" s="17"/>
      <c r="C163" s="18"/>
      <c r="D163" s="18"/>
      <c r="E163" s="19"/>
      <c r="F163" s="18"/>
      <c r="G163" s="19"/>
      <c r="H163" s="19"/>
      <c r="I163" s="17">
        <f t="shared" si="5"/>
        <v>0</v>
      </c>
      <c r="J163" s="18"/>
      <c r="K163" s="18"/>
      <c r="L163" s="18"/>
      <c r="M163" s="18"/>
      <c r="N163" s="18"/>
      <c r="O163" s="18"/>
      <c r="P163" s="23"/>
      <c r="Q163" s="18"/>
      <c r="R163" s="18"/>
      <c r="S163" s="18"/>
      <c r="T163" s="18"/>
    </row>
    <row r="164" spans="1:20">
      <c r="A164" s="4">
        <v>160</v>
      </c>
      <c r="B164" s="17"/>
      <c r="C164" s="18"/>
      <c r="D164" s="18"/>
      <c r="E164" s="19"/>
      <c r="F164" s="18"/>
      <c r="G164" s="19"/>
      <c r="H164" s="19"/>
      <c r="I164" s="17">
        <f t="shared" si="5"/>
        <v>0</v>
      </c>
      <c r="J164" s="18"/>
      <c r="K164" s="18"/>
      <c r="L164" s="18"/>
      <c r="M164" s="18"/>
      <c r="N164" s="18"/>
      <c r="O164" s="18"/>
      <c r="P164" s="23"/>
      <c r="Q164" s="18"/>
      <c r="R164" s="18"/>
      <c r="S164" s="18"/>
      <c r="T164" s="18"/>
    </row>
    <row r="165" spans="1:20">
      <c r="A165" s="20" t="s">
        <v>11</v>
      </c>
      <c r="B165" s="37"/>
      <c r="C165" s="20">
        <f>COUNTIFS(C5:C164,"*")</f>
        <v>108</v>
      </c>
      <c r="D165" s="20"/>
      <c r="E165" s="13"/>
      <c r="F165" s="20"/>
      <c r="G165" s="20">
        <f>SUM(G5:G164)</f>
        <v>7470</v>
      </c>
      <c r="H165" s="20">
        <f>SUM(H5:H164)</f>
        <v>6106</v>
      </c>
      <c r="I165" s="20">
        <f>SUM(I5:I164)</f>
        <v>13576</v>
      </c>
      <c r="J165" s="20"/>
      <c r="K165" s="20"/>
      <c r="L165" s="20"/>
      <c r="M165" s="20"/>
      <c r="N165" s="20"/>
      <c r="O165" s="20"/>
      <c r="P165" s="14"/>
      <c r="Q165" s="20"/>
      <c r="R165" s="20"/>
      <c r="S165" s="20"/>
      <c r="T165" s="12"/>
    </row>
    <row r="166" spans="1:20">
      <c r="A166" s="42" t="s">
        <v>68</v>
      </c>
      <c r="B166" s="10">
        <f>COUNTIF(B$5:B$164,"Team 1")</f>
        <v>50</v>
      </c>
      <c r="C166" s="42" t="s">
        <v>29</v>
      </c>
      <c r="D166" s="10">
        <f>COUNTIF(D5:D164,"Anganwadi")</f>
        <v>50</v>
      </c>
    </row>
    <row r="167" spans="1:20">
      <c r="A167" s="42" t="s">
        <v>69</v>
      </c>
      <c r="B167" s="10">
        <f>COUNTIF(B$6:B$164,"Team 2")</f>
        <v>50</v>
      </c>
      <c r="C167" s="42" t="s">
        <v>27</v>
      </c>
      <c r="D167" s="10">
        <f>COUNTIF(D5:D164,"School")</f>
        <v>50</v>
      </c>
    </row>
  </sheetData>
  <sheetProtection password="CBE1" sheet="1" objects="1" scenarios="1" formatCells="0" deleteColumns="0" deleteRows="0"/>
  <mergeCells count="20">
    <mergeCell ref="T3:T4"/>
    <mergeCell ref="A2:C2"/>
    <mergeCell ref="L3:L4"/>
    <mergeCell ref="M3:M4"/>
    <mergeCell ref="N3:N4"/>
    <mergeCell ref="O3:O4"/>
    <mergeCell ref="P3:P4"/>
    <mergeCell ref="Q3:Q4"/>
    <mergeCell ref="B3:B4"/>
    <mergeCell ref="A1:S1"/>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error="Please select type of institution from drop down list." sqref="D5:D164">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J28"/>
  <sheetViews>
    <sheetView workbookViewId="0">
      <selection activeCell="L3" sqref="L3"/>
    </sheetView>
  </sheetViews>
  <sheetFormatPr defaultColWidth="9.140625" defaultRowHeight="16.5"/>
  <cols>
    <col min="1" max="1" width="6.42578125" style="32" customWidth="1"/>
    <col min="2" max="2" width="9.85546875" style="24" customWidth="1"/>
    <col min="3" max="3" width="13.42578125" style="24" customWidth="1"/>
    <col min="4" max="6" width="12" style="24" customWidth="1"/>
    <col min="7" max="7" width="14.7109375" style="24" customWidth="1"/>
    <col min="8" max="8" width="13.140625" style="24" customWidth="1"/>
    <col min="9" max="9" width="11.42578125" style="24" customWidth="1"/>
    <col min="10" max="10" width="10.85546875" style="24" customWidth="1"/>
    <col min="11" max="16384" width="9.140625" style="24"/>
  </cols>
  <sheetData>
    <row r="1" spans="1:10" ht="46.5" customHeight="1">
      <c r="A1" s="210" t="s">
        <v>86</v>
      </c>
      <c r="B1" s="210"/>
      <c r="C1" s="210"/>
      <c r="D1" s="210"/>
      <c r="E1" s="210"/>
      <c r="F1" s="211"/>
      <c r="G1" s="211"/>
      <c r="H1" s="211"/>
      <c r="I1" s="211"/>
      <c r="J1" s="211"/>
    </row>
    <row r="2" spans="1:10" ht="25.5">
      <c r="A2" s="212" t="s">
        <v>0</v>
      </c>
      <c r="B2" s="213"/>
      <c r="C2" s="214" t="str">
        <f>'Block at a Glance'!C2:D2</f>
        <v>Assam</v>
      </c>
      <c r="D2" s="215"/>
      <c r="E2" s="25" t="s">
        <v>1</v>
      </c>
      <c r="F2" s="216" t="str">
        <f>'Block at a Glance'!F2:I2</f>
        <v>Sonitpur</v>
      </c>
      <c r="G2" s="217"/>
      <c r="H2" s="26" t="s">
        <v>28</v>
      </c>
      <c r="I2" s="216" t="str">
        <f>'Block at a Glance'!M2:M2</f>
        <v>Dhekiajuli</v>
      </c>
      <c r="J2" s="217"/>
    </row>
    <row r="3" spans="1:10" ht="28.5" customHeight="1">
      <c r="A3" s="221" t="s">
        <v>72</v>
      </c>
      <c r="B3" s="221"/>
      <c r="C3" s="221"/>
      <c r="D3" s="221"/>
      <c r="E3" s="221"/>
      <c r="F3" s="221"/>
      <c r="G3" s="221"/>
      <c r="H3" s="221"/>
      <c r="I3" s="221"/>
      <c r="J3" s="221"/>
    </row>
    <row r="4" spans="1:10">
      <c r="A4" s="220" t="s">
        <v>31</v>
      </c>
      <c r="B4" s="219" t="s">
        <v>32</v>
      </c>
      <c r="C4" s="218" t="s">
        <v>33</v>
      </c>
      <c r="D4" s="218" t="s">
        <v>40</v>
      </c>
      <c r="E4" s="218"/>
      <c r="F4" s="218"/>
      <c r="G4" s="218" t="s">
        <v>34</v>
      </c>
      <c r="H4" s="218" t="s">
        <v>41</v>
      </c>
      <c r="I4" s="218"/>
      <c r="J4" s="218"/>
    </row>
    <row r="5" spans="1:10" ht="22.5" customHeight="1">
      <c r="A5" s="220"/>
      <c r="B5" s="219"/>
      <c r="C5" s="218"/>
      <c r="D5" s="27" t="s">
        <v>9</v>
      </c>
      <c r="E5" s="27" t="s">
        <v>10</v>
      </c>
      <c r="F5" s="27" t="s">
        <v>11</v>
      </c>
      <c r="G5" s="218"/>
      <c r="H5" s="27" t="s">
        <v>9</v>
      </c>
      <c r="I5" s="27" t="s">
        <v>10</v>
      </c>
      <c r="J5" s="27" t="s">
        <v>11</v>
      </c>
    </row>
    <row r="6" spans="1:10" ht="22.5" customHeight="1">
      <c r="A6" s="43">
        <v>1</v>
      </c>
      <c r="B6" s="44">
        <v>43571</v>
      </c>
      <c r="C6" s="29">
        <f>COUNTIFS('April-19'!D$5:D$164,"Anganwadi")</f>
        <v>46</v>
      </c>
      <c r="D6" s="30">
        <f>SUMIF('April-19'!$D$5:$D$164,"Anganwadi",'April-19'!$G$5:$G$164)</f>
        <v>1513</v>
      </c>
      <c r="E6" s="30">
        <f>SUMIF('April-19'!$D$5:$D$164,"Anganwadi",'April-19'!$H$5:$H$164)</f>
        <v>1502</v>
      </c>
      <c r="F6" s="30">
        <f>+D6+E6</f>
        <v>3015</v>
      </c>
      <c r="G6" s="29">
        <f>COUNTIF('April-19'!D5:D164,"School")</f>
        <v>46</v>
      </c>
      <c r="H6" s="30">
        <f>SUMIF('April-19'!$D$5:$D$164,"School",'April-19'!$G$5:$G$164)</f>
        <v>3987</v>
      </c>
      <c r="I6" s="30">
        <f>SUMIF('April-19'!$D$5:$D$164,"School",'April-19'!$H$5:$H$164)</f>
        <v>3343</v>
      </c>
      <c r="J6" s="30">
        <f>+H6+I6</f>
        <v>7330</v>
      </c>
    </row>
    <row r="7" spans="1:10" ht="22.5" customHeight="1">
      <c r="A7" s="28">
        <v>2</v>
      </c>
      <c r="B7" s="44">
        <v>43601</v>
      </c>
      <c r="C7" s="29">
        <f>COUNTIF('May-19'!D5:D164,"Anganwadi")</f>
        <v>52</v>
      </c>
      <c r="D7" s="30">
        <f>SUMIF('May-19'!$D$5:$D$164,"Anganwadi",'May-19'!$G$5:$G$164)</f>
        <v>1792</v>
      </c>
      <c r="E7" s="30">
        <f>SUMIF('May-19'!$D$5:$D$164,"Anganwadi",'May-19'!$H$5:$H$164)</f>
        <v>1794</v>
      </c>
      <c r="F7" s="30">
        <f t="shared" ref="F7:F11" si="0">+D7+E7</f>
        <v>3586</v>
      </c>
      <c r="G7" s="29">
        <f>COUNTIF('May-19'!D5:D164,"School")</f>
        <v>48</v>
      </c>
      <c r="H7" s="30">
        <f>SUMIF('May-19'!$D$5:$D$164,"School",'May-19'!$G$5:$G$164)</f>
        <v>5028</v>
      </c>
      <c r="I7" s="30">
        <f>SUMIF('May-19'!$D$5:$D$164,"School",'May-19'!$H$5:$H$164)</f>
        <v>4126</v>
      </c>
      <c r="J7" s="30">
        <f t="shared" ref="J7:J11" si="1">+H7+I7</f>
        <v>9154</v>
      </c>
    </row>
    <row r="8" spans="1:10" ht="22.5" customHeight="1">
      <c r="A8" s="28">
        <v>3</v>
      </c>
      <c r="B8" s="44">
        <v>43632</v>
      </c>
      <c r="C8" s="29">
        <f>COUNTIF('Jun-18'!D5:D164,"Anganwadi")</f>
        <v>59</v>
      </c>
      <c r="D8" s="30">
        <f>SUMIF('Jun-18'!$D$5:$D$164,"Anganwadi",'Jun-18'!$G$5:$G$164)</f>
        <v>1996</v>
      </c>
      <c r="E8" s="30">
        <f>SUMIF('Jun-18'!$D$5:$D$164,"Anganwadi",'Jun-18'!$H$5:$H$164)</f>
        <v>2150</v>
      </c>
      <c r="F8" s="30">
        <f t="shared" si="0"/>
        <v>4146</v>
      </c>
      <c r="G8" s="29">
        <f>COUNTIF('Jun-18'!D5:D164,"School")</f>
        <v>41</v>
      </c>
      <c r="H8" s="30">
        <f>SUMIF('Jun-18'!$D$5:$D$164,"School",'Jun-18'!$G$5:$G$164)</f>
        <v>4322</v>
      </c>
      <c r="I8" s="30">
        <f>SUMIF('Jun-18'!$D$5:$D$164,"School",'Jun-18'!$H$5:$H$164)</f>
        <v>3495</v>
      </c>
      <c r="J8" s="30">
        <f t="shared" si="1"/>
        <v>7817</v>
      </c>
    </row>
    <row r="9" spans="1:10" ht="22.5" customHeight="1">
      <c r="A9" s="28">
        <v>4</v>
      </c>
      <c r="B9" s="44">
        <v>43662</v>
      </c>
      <c r="C9" s="29">
        <f>COUNTIF('Jul-19'!D5:D164,"Anganwadi")</f>
        <v>148</v>
      </c>
      <c r="D9" s="30">
        <f>SUMIF('Jul-19'!$D$5:$D$164,"Anganwadi",'Jul-19'!$G$5:$G$164)</f>
        <v>5605</v>
      </c>
      <c r="E9" s="30">
        <f>SUMIF('Jul-19'!$D$5:$D$164,"Anganwadi",'Jul-19'!$H$5:$H$164)</f>
        <v>5770</v>
      </c>
      <c r="F9" s="30">
        <f t="shared" si="0"/>
        <v>11375</v>
      </c>
      <c r="G9" s="29">
        <f>COUNTIF('Jul-19'!D5:D164,"School")</f>
        <v>0</v>
      </c>
      <c r="H9" s="30">
        <f>SUMIF('Jul-19'!$D$5:$D$164,"School",'Jul-19'!$G$5:$G$164)</f>
        <v>0</v>
      </c>
      <c r="I9" s="30">
        <f>SUMIF('Jul-19'!$D$5:$D$164,"School",'Jul-19'!$H$5:$H$164)</f>
        <v>0</v>
      </c>
      <c r="J9" s="30">
        <f t="shared" si="1"/>
        <v>0</v>
      </c>
    </row>
    <row r="10" spans="1:10" ht="22.5" customHeight="1">
      <c r="A10" s="28">
        <v>5</v>
      </c>
      <c r="B10" s="44">
        <v>43693</v>
      </c>
      <c r="C10" s="29">
        <f>COUNTIF('Aug-19'!D5:D164,"Anganwadi")</f>
        <v>46</v>
      </c>
      <c r="D10" s="30">
        <f>SUMIF('Aug-19'!$D$5:$D$164,"Anganwadi",'Aug-19'!$G$5:$G$164)</f>
        <v>1175</v>
      </c>
      <c r="E10" s="30">
        <f>SUMIF('Aug-19'!$D$5:$D$164,"Anganwadi",'Aug-19'!$H$5:$H$164)</f>
        <v>1258</v>
      </c>
      <c r="F10" s="30">
        <f t="shared" si="0"/>
        <v>2433</v>
      </c>
      <c r="G10" s="29">
        <f>COUNTIF('Aug-19'!D5:D164,"School")</f>
        <v>47</v>
      </c>
      <c r="H10" s="30">
        <f>SUMIF('Aug-19'!$D$5:$D$164,"School",'Aug-19'!$G$5:$G$164)</f>
        <v>6319</v>
      </c>
      <c r="I10" s="30">
        <f>SUMIF('Aug-19'!$D$5:$D$164,"School",'Aug-19'!$H$5:$H$164)</f>
        <v>5230</v>
      </c>
      <c r="J10" s="30">
        <f t="shared" si="1"/>
        <v>11549</v>
      </c>
    </row>
    <row r="11" spans="1:10" ht="22.5" customHeight="1">
      <c r="A11" s="28">
        <v>6</v>
      </c>
      <c r="B11" s="44">
        <v>43724</v>
      </c>
      <c r="C11" s="29">
        <f>COUNTIF('Sep-19'!D5:D164,"Anganwadi")</f>
        <v>50</v>
      </c>
      <c r="D11" s="30">
        <f>SUMIF('Sep-19'!$D$5:$D$164,"Anganwadi",'Sep-19'!$G$5:$G$164)</f>
        <v>1456</v>
      </c>
      <c r="E11" s="30">
        <f>SUMIF('Sep-19'!$D$5:$D$164,"Anganwadi",'Sep-19'!$H$5:$H$164)</f>
        <v>1299</v>
      </c>
      <c r="F11" s="30">
        <f t="shared" si="0"/>
        <v>2755</v>
      </c>
      <c r="G11" s="29">
        <f>COUNTIF('Sep-19'!D5:D164,"School")</f>
        <v>50</v>
      </c>
      <c r="H11" s="30">
        <f>SUMIF('Sep-19'!$D$5:$D$164,"School",'Sep-19'!$G$5:$G$164)</f>
        <v>6014</v>
      </c>
      <c r="I11" s="30">
        <f>SUMIF('Sep-19'!$D$5:$D$164,"School",'Sep-19'!$H$5:$H$164)</f>
        <v>4807</v>
      </c>
      <c r="J11" s="30">
        <f t="shared" si="1"/>
        <v>10821</v>
      </c>
    </row>
    <row r="12" spans="1:10" ht="19.5" customHeight="1">
      <c r="A12" s="209" t="s">
        <v>42</v>
      </c>
      <c r="B12" s="209"/>
      <c r="C12" s="31">
        <f>SUM(C6:C11)</f>
        <v>401</v>
      </c>
      <c r="D12" s="31">
        <f t="shared" ref="D12:J12" si="2">SUM(D6:D11)</f>
        <v>13537</v>
      </c>
      <c r="E12" s="31">
        <f t="shared" si="2"/>
        <v>13773</v>
      </c>
      <c r="F12" s="31">
        <f t="shared" si="2"/>
        <v>27310</v>
      </c>
      <c r="G12" s="31">
        <f t="shared" si="2"/>
        <v>232</v>
      </c>
      <c r="H12" s="31">
        <f t="shared" si="2"/>
        <v>25670</v>
      </c>
      <c r="I12" s="31">
        <f t="shared" si="2"/>
        <v>21001</v>
      </c>
      <c r="J12" s="31">
        <f t="shared" si="2"/>
        <v>46671</v>
      </c>
    </row>
    <row r="14" spans="1:10">
      <c r="A14" s="222" t="s">
        <v>73</v>
      </c>
      <c r="B14" s="222"/>
      <c r="C14" s="222"/>
      <c r="D14" s="222"/>
      <c r="E14" s="222"/>
      <c r="F14" s="222"/>
    </row>
    <row r="15" spans="1:10" ht="82.5">
      <c r="A15" s="41" t="s">
        <v>31</v>
      </c>
      <c r="B15" s="40" t="s">
        <v>32</v>
      </c>
      <c r="C15" s="45" t="s">
        <v>70</v>
      </c>
      <c r="D15" s="39" t="s">
        <v>33</v>
      </c>
      <c r="E15" s="39" t="s">
        <v>34</v>
      </c>
      <c r="F15" s="39" t="s">
        <v>71</v>
      </c>
    </row>
    <row r="16" spans="1:10">
      <c r="A16" s="225">
        <v>1</v>
      </c>
      <c r="B16" s="223">
        <v>43571</v>
      </c>
      <c r="C16" s="46" t="s">
        <v>68</v>
      </c>
      <c r="D16" s="29">
        <f>COUNTIFS('April-19'!B$5:B$164,"Team 1",'April-19'!D$5:D$164,"Anganwadi")</f>
        <v>23</v>
      </c>
      <c r="E16" s="29">
        <f>COUNTIFS('April-19'!B$5:B$164,"Team 1",'April-19'!D$5:D$164,"School")</f>
        <v>23</v>
      </c>
      <c r="F16" s="30">
        <f>SUMIF('April-19'!$B$5:$B$164,"Team 1",'April-19'!$I$5:$I$164)</f>
        <v>5144</v>
      </c>
    </row>
    <row r="17" spans="1:6">
      <c r="A17" s="226"/>
      <c r="B17" s="224"/>
      <c r="C17" s="46" t="s">
        <v>69</v>
      </c>
      <c r="D17" s="29">
        <f>COUNTIFS('April-19'!B$5:B$164,"Team 2",'April-19'!D$5:D$164,"Anganwadi")</f>
        <v>23</v>
      </c>
      <c r="E17" s="29">
        <f>COUNTIFS('April-19'!B$5:B$164,"Team 2",'April-19'!D$5:D$164,"School")</f>
        <v>23</v>
      </c>
      <c r="F17" s="30">
        <f>SUMIF('April-19'!$B$5:$B$164,"Team 2",'April-19'!$I$5:$I$164)</f>
        <v>5201</v>
      </c>
    </row>
    <row r="18" spans="1:6">
      <c r="A18" s="225">
        <v>2</v>
      </c>
      <c r="B18" s="223">
        <v>43601</v>
      </c>
      <c r="C18" s="46" t="s">
        <v>68</v>
      </c>
      <c r="D18" s="29">
        <f>COUNTIFS('May-19'!B$5:B$164,"Team 1",'May-19'!D$5:D$164,"Anganwadi")</f>
        <v>26</v>
      </c>
      <c r="E18" s="29">
        <f>COUNTIFS('May-19'!B$5:B$164,"Team 1",'May-19'!D$5:D$164,"School")</f>
        <v>24</v>
      </c>
      <c r="F18" s="30">
        <f>SUMIF('May-19'!$B$5:$B$164,"Team 1",'May-19'!$I$5:$I$164)</f>
        <v>6464</v>
      </c>
    </row>
    <row r="19" spans="1:6">
      <c r="A19" s="226"/>
      <c r="B19" s="224"/>
      <c r="C19" s="46" t="s">
        <v>69</v>
      </c>
      <c r="D19" s="29">
        <f>COUNTIFS('May-19'!B$5:B$164,"Team 2",'May-19'!D$5:D$164,"Anganwadi")</f>
        <v>26</v>
      </c>
      <c r="E19" s="29">
        <f>COUNTIFS('May-19'!B$5:B$164,"Team 2",'May-19'!D$5:D$164,"School")</f>
        <v>24</v>
      </c>
      <c r="F19" s="30">
        <f>SUMIF('May-19'!$B$5:$B$164,"Team 2",'May-19'!$I$5:$I$164)</f>
        <v>6276</v>
      </c>
    </row>
    <row r="20" spans="1:6">
      <c r="A20" s="225">
        <v>3</v>
      </c>
      <c r="B20" s="223">
        <v>43632</v>
      </c>
      <c r="C20" s="46" t="s">
        <v>68</v>
      </c>
      <c r="D20" s="29">
        <f>COUNTIFS('Jun-18'!B$5:B$164,"Team 1",'Jun-18'!D$5:D$164,"Anganwadi")</f>
        <v>28</v>
      </c>
      <c r="E20" s="29">
        <f>COUNTIFS('Jun-18'!B$5:B$164,"Team 1",'Jun-18'!D$5:D$164,"School")</f>
        <v>23</v>
      </c>
      <c r="F20" s="30">
        <f>SUMIF('Jun-18'!$B$5:$B$164,"Team 1",'Jun-18'!$I$5:$I$164)</f>
        <v>5694</v>
      </c>
    </row>
    <row r="21" spans="1:6">
      <c r="A21" s="226"/>
      <c r="B21" s="224"/>
      <c r="C21" s="46" t="s">
        <v>69</v>
      </c>
      <c r="D21" s="29">
        <f>COUNTIFS('Jun-18'!B$5:B$164,"Team 2",'Jun-18'!D$5:D$164,"Anganwadi")</f>
        <v>31</v>
      </c>
      <c r="E21" s="29">
        <f>COUNTIFS('Jun-18'!B$5:B$164,"Team 2",'Jun-18'!D$5:D$164,"School")</f>
        <v>18</v>
      </c>
      <c r="F21" s="30">
        <f>SUMIF('Jun-18'!$B$5:$B$164,"Team 2",'Jun-18'!$I$5:$I$164)</f>
        <v>6236</v>
      </c>
    </row>
    <row r="22" spans="1:6">
      <c r="A22" s="225">
        <v>4</v>
      </c>
      <c r="B22" s="223">
        <v>43662</v>
      </c>
      <c r="C22" s="46" t="s">
        <v>68</v>
      </c>
      <c r="D22" s="29">
        <f>COUNTIFS('Jul-19'!B$5:B$164,"Team 1",'Jul-19'!D$5:D$164,"Anganwadi")</f>
        <v>76</v>
      </c>
      <c r="E22" s="29">
        <f>COUNTIFS('Jul-19'!B$5:B$164,"Team 1",'Jul-19'!D$5:D$164,"School")</f>
        <v>0</v>
      </c>
      <c r="F22" s="30">
        <f>SUMIF('Jul-19'!$B$5:$B$164,"Team 1",'Jul-19'!$I$5:$I$164)</f>
        <v>5478</v>
      </c>
    </row>
    <row r="23" spans="1:6">
      <c r="A23" s="226"/>
      <c r="B23" s="224"/>
      <c r="C23" s="46" t="s">
        <v>69</v>
      </c>
      <c r="D23" s="29">
        <f>COUNTIFS('Jul-19'!B$5:B$164,"Team 2",'Jul-19'!D$5:D$164,"Anganwadi")</f>
        <v>70</v>
      </c>
      <c r="E23" s="29">
        <f>COUNTIFS('Jul-19'!B$5:B$164,"Team 2",'Jul-19'!D$5:D$164,"School")</f>
        <v>0</v>
      </c>
      <c r="F23" s="30">
        <f>SUMIF('Jul-19'!$B$5:$B$164,"Team 2",'Jul-19'!$I$5:$I$164)</f>
        <v>5647</v>
      </c>
    </row>
    <row r="24" spans="1:6">
      <c r="A24" s="225">
        <v>5</v>
      </c>
      <c r="B24" s="223">
        <v>43693</v>
      </c>
      <c r="C24" s="46" t="s">
        <v>68</v>
      </c>
      <c r="D24" s="29">
        <f>COUNTIFS('Aug-19'!B$5:B$164,"Team 1",'Aug-19'!D$5:D$164,"Anganwadi")</f>
        <v>23</v>
      </c>
      <c r="E24" s="29">
        <f>COUNTIFS('Aug-19'!B$5:B$164,"Team 1",'Aug-19'!D$5:D$164,"School")</f>
        <v>23</v>
      </c>
      <c r="F24" s="30">
        <f>SUMIF('Aug-19'!$B$5:$B$164,"Team 1",'Aug-19'!$I$5:$I$164)</f>
        <v>8075</v>
      </c>
    </row>
    <row r="25" spans="1:6">
      <c r="A25" s="226"/>
      <c r="B25" s="224"/>
      <c r="C25" s="46" t="s">
        <v>69</v>
      </c>
      <c r="D25" s="29">
        <f>COUNTIFS('Aug-19'!B$5:B$164,"Team 2",'Aug-19'!D$5:D$164,"Anganwadi")</f>
        <v>23</v>
      </c>
      <c r="E25" s="29">
        <f>COUNTIFS('Aug-19'!B$5:B$164,"Team 2",'Aug-19'!D$5:D$164,"School")</f>
        <v>24</v>
      </c>
      <c r="F25" s="30">
        <f>SUMIF('Aug-19'!$B$5:$B$164,"Team 2",'Aug-19'!$I$5:$I$164)</f>
        <v>5907</v>
      </c>
    </row>
    <row r="26" spans="1:6">
      <c r="A26" s="225">
        <v>6</v>
      </c>
      <c r="B26" s="223">
        <v>43724</v>
      </c>
      <c r="C26" s="46" t="s">
        <v>68</v>
      </c>
      <c r="D26" s="29">
        <f>COUNTIFS('Sep-19'!B$5:B$164,"Team 1",'Sep-19'!D$5:D$164,"Anganwadi")</f>
        <v>25</v>
      </c>
      <c r="E26" s="29">
        <f>COUNTIFS('Sep-19'!B$5:B$164,"Team 1",'Sep-19'!D$5:D$164,"School")</f>
        <v>25</v>
      </c>
      <c r="F26" s="30">
        <f>SUMIF('Sep-19'!$B$5:$B$164,"Team 1",'Sep-19'!$I$5:$I$164)</f>
        <v>8126</v>
      </c>
    </row>
    <row r="27" spans="1:6">
      <c r="A27" s="226"/>
      <c r="B27" s="224"/>
      <c r="C27" s="46" t="s">
        <v>69</v>
      </c>
      <c r="D27" s="29">
        <f>COUNTIFS('Sep-19'!B$5:B$164,"Team 2",'Sep-19'!D$5:D$164,"Anganwadi")</f>
        <v>25</v>
      </c>
      <c r="E27" s="29">
        <f>COUNTIFS('Sep-19'!B$5:B$164,"Team 2",'Sep-19'!D$5:D$164,"School")</f>
        <v>25</v>
      </c>
      <c r="F27" s="30">
        <f>SUMIF('Sep-19'!$B$5:$B$164,"Team 2",'Sep-19'!$I$5:$I$164)</f>
        <v>5450</v>
      </c>
    </row>
    <row r="28" spans="1:6">
      <c r="A28" s="38" t="s">
        <v>42</v>
      </c>
      <c r="B28" s="38"/>
      <c r="C28" s="38"/>
      <c r="D28" s="38">
        <f>SUM(D16:D27)</f>
        <v>399</v>
      </c>
      <c r="E28" s="38">
        <f>SUM(E16:E27)</f>
        <v>232</v>
      </c>
      <c r="F28" s="38">
        <f>SUM(F16:F27)</f>
        <v>73698</v>
      </c>
    </row>
  </sheetData>
  <mergeCells count="26">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horizontalDpi="0" verticalDpi="0" r:id="rId1"/>
</worksheet>
</file>

<file path=xl/worksheets/sheet9.xml><?xml version="1.0" encoding="utf-8"?>
<worksheet xmlns="http://schemas.openxmlformats.org/spreadsheetml/2006/main" xmlns:r="http://schemas.openxmlformats.org/officeDocument/2006/relationships">
  <dimension ref="A1"/>
  <sheetViews>
    <sheetView topLeftCell="B25" workbookViewId="0">
      <selection activeCell="G40" sqref="G40"/>
    </sheetView>
  </sheetViews>
  <sheetFormatPr defaultColWidth="8.85546875" defaultRowHeight="15"/>
  <cols>
    <col min="1" max="16384" width="8.85546875" style="52"/>
  </cols>
  <sheetData/>
  <dataValidations count="3">
    <dataValidation type="list" allowBlank="1" showInputMessage="1" showErrorMessage="1" sqref="D166">
      <formula1>"School,Anganwadi Centre"</formula1>
    </dataValidation>
    <dataValidation type="list" allowBlank="1" showInputMessage="1" showErrorMessage="1" sqref="B5:B165">
      <formula1>"Team 1, Team 2"</formula1>
    </dataValidation>
    <dataValidation type="list" allowBlank="1" showInputMessage="1" showErrorMessage="1" error="Please select type of institution from drop down list." sqref="D5:D165">
      <formula1>"Anganwadi,School"</formula1>
    </dataValidation>
  </dataValidations>
  <pageMargins left="0.70866141732283472" right="0.70866141732283472" top="0.74803149606299213" bottom="0.74803149606299213" header="0.31496062992125984" footer="0.31496062992125984"/>
  <pageSetup paperSize="9" scale="7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6</vt:i4>
      </vt:variant>
    </vt:vector>
  </HeadingPairs>
  <TitlesOfParts>
    <vt:vector size="21" baseType="lpstr">
      <vt:lpstr>Block at a Glance</vt:lpstr>
      <vt:lpstr>April-19</vt:lpstr>
      <vt:lpstr>May-19</vt:lpstr>
      <vt:lpstr>Jun-18</vt:lpstr>
      <vt:lpstr>Jul-19</vt:lpstr>
      <vt:lpstr>Aug-19</vt:lpstr>
      <vt:lpstr>Sep-19</vt:lpstr>
      <vt:lpstr>Summary Sheet</vt:lpstr>
      <vt:lpstr>Sheet1</vt:lpstr>
      <vt:lpstr>Sheet2</vt:lpstr>
      <vt:lpstr>Sheet3</vt:lpstr>
      <vt:lpstr>Sheet4</vt:lpstr>
      <vt:lpstr>Sheet5</vt:lpstr>
      <vt:lpstr>Sheet6</vt:lpstr>
      <vt:lpstr>Sheet7</vt:lpstr>
      <vt:lpstr>'April-19'!Print_Titles</vt:lpstr>
      <vt:lpstr>'Aug-19'!Print_Titles</vt:lpstr>
      <vt:lpstr>'Jul-19'!Print_Titles</vt:lpstr>
      <vt:lpstr>'Jun-18'!Print_Titles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2019-05-03T10:53:55Z</dcterms:modified>
</cp:coreProperties>
</file>