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F26" i="11" s="1"/>
  <c r="I7" i="21"/>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<sst xmlns="http://schemas.openxmlformats.org/spreadsheetml/2006/main" count="3424" uniqueCount="648">
  <si>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</si>
  <si>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</si>
  <si>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</si>
  <si>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</si>
  <si>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</si>
  <si>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</si>
  <si>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</si>
  <si>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</si>
  <si>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</si>
  <si>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</si>
  <si>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</si>
  <si>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</si>
  <si>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</si>
  <si>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</si>
  <si>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</si>
  <si>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</si>
  <si>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</si>
  <si>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</si>
  <si>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</si>
  <si>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</si>
  <si>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</si>
  <si>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</si>
  <si>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</si>
  <si>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</si>
  <si>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</si>
  <si>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</si>
  <si>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</si>
  <si>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</si>
  <si>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</si>
  <si>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</si>
  <si>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</si>
  <si>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</si>
  <si>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</si>
  <si>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</si>
  <si>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</si>
  <si>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</si>
  <si>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</si>
  <si>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</si>
  <si>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</si>
  <si>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</si>
  <si>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</si>
  <si>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</si>
  <si>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</si>
  <si>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</si>
  <si>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</si>
  <si>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</si>
  <si>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</si>
  <si>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</si>
  <si>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</si>
  <si>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</si>
  <si>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</si>
  <si>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</si>
  <si>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</si>
  <si>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</si>
  <si>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</si>
  <si>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</si>
  <si>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</si>
  <si>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</si>
  <si>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</si>
  <si>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</si>
  <si>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</si>
  <si>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</si>
  <si>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</si>
  <si>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</si>
  <si>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</si>
  <si>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</si>
  <si>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</si>
  <si>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</si>
  <si>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</si>
  <si>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</si>
  <si>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</si>
  <si>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</si>
  <si>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1 NO KADAMONI LPS</t>
  </si>
  <si>
    <t>KADAMONI 1 NO AWC</t>
  </si>
  <si>
    <t>NO-2 BATADRAWA BORHISHA AWC</t>
  </si>
  <si>
    <t>BATADRAWA BORHISHA 1 NO AWC</t>
  </si>
  <si>
    <t>BATAMARI NO-1 AWC</t>
  </si>
  <si>
    <t>912 NO BATAMARI HAIDUBI MKB</t>
  </si>
  <si>
    <t>HAIDUBI 1 NO AWC</t>
  </si>
  <si>
    <t>HAIDUBI RAMPUR SATRA MEM SCHOOL</t>
  </si>
  <si>
    <t>HAIDUBI RAMPUR SATRA BOYS MEM SCHOOL</t>
  </si>
  <si>
    <t>HAIDUBI PRE. SR. MADRASSA</t>
  </si>
  <si>
    <t>HAIDUBI SAHARI LPS</t>
  </si>
  <si>
    <t>HAIDUBI PRE. SR. MADRASSA AWC</t>
  </si>
  <si>
    <t>BATAMARI MUKTAB LPS</t>
  </si>
  <si>
    <t>BATAMARI 2 NO AWC</t>
  </si>
  <si>
    <t>BATAMARI 4 NO AWC</t>
  </si>
  <si>
    <t>HAIDUBI SIBIR BASTI AWC</t>
  </si>
  <si>
    <t>DAKHIN BATAMARI ADARSSA MKB</t>
  </si>
  <si>
    <t>DAS GAON AWC</t>
  </si>
  <si>
    <t>SATI RADHIKA GIRLS HIGH SCHOOL</t>
  </si>
  <si>
    <t>HAIDUBI 3 NO AWC</t>
  </si>
  <si>
    <t>HAIDUBI 2/3 NO AWC</t>
  </si>
  <si>
    <t>HA BATAMARI HAIDUBI MEM</t>
  </si>
  <si>
    <t>HAIDUBI UTTAR PARA NEW LPS</t>
  </si>
  <si>
    <t>BATADRAWA SARUHISHA AWC</t>
  </si>
  <si>
    <t>BATADRAWA SARUHISHA 1 NO AWC</t>
  </si>
  <si>
    <t>BATADARW SARUHISHA 2 NO AWC</t>
  </si>
  <si>
    <t>LP</t>
  </si>
  <si>
    <t>UP</t>
  </si>
  <si>
    <t>HIGH</t>
  </si>
  <si>
    <t>BATADRAWA BORBHETI SC</t>
  </si>
  <si>
    <t>MALATI BARUAH</t>
  </si>
  <si>
    <t>BATADRAWA MPHC</t>
  </si>
  <si>
    <t>PREETI DAW</t>
  </si>
  <si>
    <t>DIPIKA SAIKIA</t>
  </si>
  <si>
    <t>MOSHIDA KHATUN</t>
  </si>
  <si>
    <t>JIBONI KAKATI</t>
  </si>
  <si>
    <t>AJUFA KHATUN</t>
  </si>
  <si>
    <t>AFIA KHATUN</t>
  </si>
  <si>
    <t>JUSNARA BEGUM</t>
  </si>
  <si>
    <t>SAMSUN NEHAR</t>
  </si>
  <si>
    <t>KALPANA DAS</t>
  </si>
  <si>
    <t>NURJAHAN BEGUM</t>
  </si>
  <si>
    <t>MINA KALITA</t>
  </si>
  <si>
    <t>BATADRAWA HSS SCHOOL</t>
  </si>
  <si>
    <t>BATADRAWA GOVT BOYS JB SCHOOL</t>
  </si>
  <si>
    <t>BATADRAWA GOVT BALIKA LPS</t>
  </si>
  <si>
    <t>KADAMONI POTHAR 2 NO AWC</t>
  </si>
  <si>
    <t>KADAMONI POTHAR 3 NO AWC</t>
  </si>
  <si>
    <t>KADAMONI POTHAR MEM</t>
  </si>
  <si>
    <t>KADAMONI POTHAR MES</t>
  </si>
  <si>
    <t>2 NO KADAMONI POTHAR BALIKA MKB</t>
  </si>
  <si>
    <t>KADAMONI POTHAR NO-6 AWC</t>
  </si>
  <si>
    <t>KADAMONI POTHAR HAZI MUKTAB LPS</t>
  </si>
  <si>
    <t>UTTAR KADAMONI POTHAR AHM LPS</t>
  </si>
  <si>
    <t>KADAMONI POTHAR H ALI LPS</t>
  </si>
  <si>
    <t>KDAMONI POTHAR S ALI HAZARIKA LPS</t>
  </si>
  <si>
    <t>PACHIM KADAMONI POTHAR HK MEM</t>
  </si>
  <si>
    <t>BORBHETI 1 NO AWC</t>
  </si>
  <si>
    <t>BATADRAWA BORBHETI LPS</t>
  </si>
  <si>
    <t>BORBHETI SUBAHI MADRASSA MINI AWC</t>
  </si>
  <si>
    <t>BORBHETI 2 NO AWC</t>
  </si>
  <si>
    <t>BORBHETI LPS</t>
  </si>
  <si>
    <t>PUB KADAMONI LPS</t>
  </si>
  <si>
    <t>KADAMONI GAON NO-2 AWC</t>
  </si>
  <si>
    <t>RAMPURSATRA 3 NO AWC</t>
  </si>
  <si>
    <t>RAMPUR SATRA MUKTAB</t>
  </si>
  <si>
    <t>999 NO KADAMONI MKB</t>
  </si>
  <si>
    <t>KADAMONI GAON ASOR ALP LPS</t>
  </si>
  <si>
    <t>KADAMONI GAON 3/4 AWC</t>
  </si>
  <si>
    <t>RAMPUR SATRA BALIKA LPS</t>
  </si>
  <si>
    <t>RAMPUR SATRA 5 NO AWC</t>
  </si>
  <si>
    <t>RAMPUR SATRA TINI ALI MINI AWC</t>
  </si>
  <si>
    <t>HS</t>
  </si>
  <si>
    <t>182970310-12</t>
  </si>
  <si>
    <t>BORBHETI SC</t>
  </si>
  <si>
    <t>KADAMONI SC</t>
  </si>
  <si>
    <t>FATEMA BEGUM</t>
  </si>
  <si>
    <t>NAJMA AHMED</t>
  </si>
  <si>
    <t>KDAMONI SC</t>
  </si>
  <si>
    <t>MUSIDA KHATUN</t>
  </si>
  <si>
    <t>POMILA</t>
  </si>
  <si>
    <t>SAKINA KHATUN</t>
  </si>
  <si>
    <t>ALAMARA BEGUM</t>
  </si>
  <si>
    <t>SHARIF ABEGUM</t>
  </si>
  <si>
    <t>SHARIFA KHATUN</t>
  </si>
  <si>
    <t>KHUDEZA KHATUN</t>
  </si>
  <si>
    <t>LAILIMA BEGUM</t>
  </si>
  <si>
    <t>FARIDA YEASMIN</t>
  </si>
  <si>
    <t>AMLOKHI BALIKA LPS</t>
  </si>
  <si>
    <t>AMLOKHI FAM PAR AWC</t>
  </si>
  <si>
    <t>AMLOKHI AK MEM</t>
  </si>
  <si>
    <t>AMLOKHI 1 NO AWC</t>
  </si>
  <si>
    <t>MADHYA AMLOKHI BALIKA LPS</t>
  </si>
  <si>
    <t>992 NO AMLOKHI MKB</t>
  </si>
  <si>
    <t>AMLOKHI IDGRAH NO-114</t>
  </si>
  <si>
    <t>AMLOKHI BABUJAN PARA NO-11</t>
  </si>
  <si>
    <t>AMLOKHI BABUJAN PARA NATUN CENTER AWC</t>
  </si>
  <si>
    <t>AMLOKHI BHETIBARI MKB</t>
  </si>
  <si>
    <t>AMLOKHI BHETIBARI PB MEM</t>
  </si>
  <si>
    <t>AMLOKHI MUNCHIPARA AWC</t>
  </si>
  <si>
    <t>AMLOKHI BHETIBERI AWC</t>
  </si>
  <si>
    <t>AMLOKHI BHETIBERI ASS BIDYAPITH</t>
  </si>
  <si>
    <t>PACHIM AMLOKHI AWC</t>
  </si>
  <si>
    <t>UTTAR PACHIM AMLOKHI LPS</t>
  </si>
  <si>
    <t>AMLOKHI PRE.SR. MADRASSA</t>
  </si>
  <si>
    <t>DHANIABHETI BILL PAR AWC</t>
  </si>
  <si>
    <t>DHANIABHETI GAON 90 NO AWC</t>
  </si>
  <si>
    <t>DHANIABHETI CHOURA PAR MKB</t>
  </si>
  <si>
    <t>DHANIABHETI GP OFFICE AWC</t>
  </si>
  <si>
    <t>DHANIABHETI CHOURAPAR AWC</t>
  </si>
  <si>
    <t>DAKHIN DHANIABHETI BALIKA MKB</t>
  </si>
  <si>
    <t>MK ADDARSSA JATIYA VIDALOYA</t>
  </si>
  <si>
    <t>PACHIM KUBAI KATA LAKIA LPS</t>
  </si>
  <si>
    <t>UTTAR KUBAI KATA REHENA SULTANA LPS</t>
  </si>
  <si>
    <t>UTTAR KUBAI KATA AWC</t>
  </si>
  <si>
    <t>RAMPUR RASUTIPAR LPS</t>
  </si>
  <si>
    <t>SALAPOTHAR R PAR OSMANIA MEM</t>
  </si>
  <si>
    <t>CHALAPOTHAR RASUTI PAR LPS</t>
  </si>
  <si>
    <t>9401401860/7896510053</t>
  </si>
  <si>
    <t>AMLOKHI SC</t>
  </si>
  <si>
    <t>FATEMA ZINNAT BEGUM</t>
  </si>
  <si>
    <t>KUBAIKATA SC</t>
  </si>
  <si>
    <t>HAMIDA KHATUN</t>
  </si>
  <si>
    <t>KATANJURI SC</t>
  </si>
  <si>
    <t>NAJMUN NEHAR ANCHARY/BABITA KALITA</t>
  </si>
  <si>
    <t>UMME KULSUMA</t>
  </si>
  <si>
    <t>FOZILA KHATUN</t>
  </si>
  <si>
    <t>JUDANA AKTARA</t>
  </si>
  <si>
    <t>HANUFA KHATUN</t>
  </si>
  <si>
    <t>ROHIMA KHATUN</t>
  </si>
  <si>
    <t>UMME KULSUM</t>
  </si>
  <si>
    <t>CHALAPOTHAR PACHIM AWC</t>
  </si>
  <si>
    <t>CHALAPOTHAR WARD NO-3 AWC</t>
  </si>
  <si>
    <t>CHALAPOTHAR WARD NO-8/9 AWC</t>
  </si>
  <si>
    <t>UPPER DUMDOOMIA LANGIA MUKH AWC</t>
  </si>
  <si>
    <t>UPPER DUMDOOMIA 2 NO AWC</t>
  </si>
  <si>
    <t>UPPER DUMDOOMIA 1 NO AWC</t>
  </si>
  <si>
    <t>BALISATRA AFALA AWC</t>
  </si>
  <si>
    <t>3 NO KADAMONI GAON AWC</t>
  </si>
  <si>
    <t>KADAMONI GAON 2 NO WARD AWC</t>
  </si>
  <si>
    <t>RAMPUR SATRA 1 NO AWC</t>
  </si>
  <si>
    <t>RAMPUR SATAR 5 NO AWC</t>
  </si>
  <si>
    <t>2 NO RAMPUR SATRA AWC</t>
  </si>
  <si>
    <t>RAMPUR SATRA WARD NO-6 AWC</t>
  </si>
  <si>
    <t>CHALAPOTHAR NO-1 AWC</t>
  </si>
  <si>
    <t>2 NO CHALAPOTHAR AWC</t>
  </si>
  <si>
    <t>SOLOGURI BARDUBIA AWC</t>
  </si>
  <si>
    <t>SOLOGURI TUP AWC</t>
  </si>
  <si>
    <t>AUNIATI AWC</t>
  </si>
  <si>
    <t>1 NO RAJABARI AWC</t>
  </si>
  <si>
    <t>MADHYA PANBARI AWC</t>
  </si>
  <si>
    <t>PUB RAJABARI HAZI PARA AWC</t>
  </si>
  <si>
    <t>2 NO RAJABARI AWC</t>
  </si>
  <si>
    <t>KACHAKATI AWC</t>
  </si>
  <si>
    <t>RAMPUR PAM 1 NO AWC</t>
  </si>
  <si>
    <t>RAMPUR PAM 2 NO AWC</t>
  </si>
  <si>
    <t>RAMPUR PAM MILPAR AWC</t>
  </si>
  <si>
    <t>PACHIM SANTIJANPAR AWC</t>
  </si>
  <si>
    <t>DHANIABHETI POTHAR 6 NO AWC</t>
  </si>
  <si>
    <t>DHANIBHETI POTHAR PACHIM SANTIJANPAR AWC</t>
  </si>
  <si>
    <t>DHANIABHETI PACHIM POTHAR AWC</t>
  </si>
  <si>
    <t>DAKHIN DHANIABHETI POTHAR 9/10 MINI AWC</t>
  </si>
  <si>
    <t>1 NO DHANIABHETI 85 NO AWC</t>
  </si>
  <si>
    <t>2 NO DHANIABHETI 86 NO AWC</t>
  </si>
  <si>
    <t>MADHYA DHANIABHETI 4  NO WARD AWC</t>
  </si>
  <si>
    <t>DHANIABHETI KALONI PARA 99 NO AWC</t>
  </si>
  <si>
    <t>DHANIABHETI GHOGHAI PAM 93 AWC</t>
  </si>
  <si>
    <t>2 NO LALUNG GAON AWC</t>
  </si>
  <si>
    <t>LALUNG GAON 3 NO AWC</t>
  </si>
  <si>
    <t>BHUMURAGURI 1 NO AWC</t>
  </si>
  <si>
    <t>BHUMURAGURI NORTH AWC</t>
  </si>
  <si>
    <t>BHUMURAGURI NAMGHAR AWC</t>
  </si>
  <si>
    <t>LALUNG GAON 1 NO AWC</t>
  </si>
  <si>
    <t>UPPER DUMDOOMIA MPHC</t>
  </si>
  <si>
    <t>ANIMA BORA</t>
  </si>
  <si>
    <t>UPPER DUMDOOMIA SC</t>
  </si>
  <si>
    <t>NAZMA AHMED</t>
  </si>
  <si>
    <t>KANTANJURI SC</t>
  </si>
  <si>
    <t>KATANJURI</t>
  </si>
  <si>
    <t>BABITA KALITA</t>
  </si>
  <si>
    <t>SOLOGURI SC</t>
  </si>
  <si>
    <t>PANCHAMI GOIGOI</t>
  </si>
  <si>
    <t>PAMPURPAM SC</t>
  </si>
  <si>
    <t>DULUMONI KALITA</t>
  </si>
  <si>
    <t>DHANIABHETI SC</t>
  </si>
  <si>
    <t>TARANI DAS</t>
  </si>
  <si>
    <t>BHUMURAGURI SC</t>
  </si>
  <si>
    <t>GITIKA BARAH/ GUNA SAIKIA</t>
  </si>
  <si>
    <t>RAHIMA KHATUN</t>
  </si>
  <si>
    <t>JAHANARA BEGUM</t>
  </si>
  <si>
    <t>MANIKA ROY</t>
  </si>
  <si>
    <t>BORNALI BORA MEDHI</t>
  </si>
  <si>
    <t>SALEHA KHATUN</t>
  </si>
  <si>
    <t>ANUWARA BEGUM</t>
  </si>
  <si>
    <t>MAMTAZ BEGUM</t>
  </si>
  <si>
    <t>SUFIA</t>
  </si>
  <si>
    <t>HARI PRAVA</t>
  </si>
  <si>
    <t>KHIRMAI DAS</t>
  </si>
  <si>
    <t>DILUWARA BEGUM</t>
  </si>
  <si>
    <t>AMILA KHATUN</t>
  </si>
  <si>
    <t>LALBANU</t>
  </si>
  <si>
    <t>MUMUNA KHATUN</t>
  </si>
  <si>
    <t>RABIA KHATUN</t>
  </si>
  <si>
    <t>HUSNARA BEGUM</t>
  </si>
  <si>
    <t>HALIMA KHATUN</t>
  </si>
  <si>
    <t>TAHURA KHATUN</t>
  </si>
  <si>
    <t>MARJINA BEGUM</t>
  </si>
  <si>
    <t>GHANA KANTI DEVI</t>
  </si>
  <si>
    <t>RAMPUR CHALAPOTHAR BALIKA MKB</t>
  </si>
  <si>
    <t>UPPER DUMDOOMIA LP SCHOOL</t>
  </si>
  <si>
    <t>RATANA BARUAH LP SCHOOL</t>
  </si>
  <si>
    <t>DUMDOOMIA BALISATRA HS SCHOOL</t>
  </si>
  <si>
    <t>105 NO UPPER DUMDOOMI LPS</t>
  </si>
  <si>
    <t>HARIJAN LP SCHOOL</t>
  </si>
  <si>
    <t>KADAMONI GAON MAINUDDIN LPS</t>
  </si>
  <si>
    <t>MAINUL HAQUE CHOUDHURY LPS</t>
  </si>
  <si>
    <t>374 NO RAMPUR CHALAPOTHAR MKB</t>
  </si>
  <si>
    <t>RAMPUR CHALAPOTHAR SAHED ALI HIGH SCHOOL</t>
  </si>
  <si>
    <t>MADHYA CHALAPOTHAR</t>
  </si>
  <si>
    <t>CHALAPOTHAR SALEHA MUKTAB</t>
  </si>
  <si>
    <t>228 NO AUNIATI SOLOGURI LPS</t>
  </si>
  <si>
    <t>SOLOGURI K.SWAHID LUHIT DAS MES</t>
  </si>
  <si>
    <t>SOLOGURI TUP YASIN ALI LP</t>
  </si>
  <si>
    <t>SRI SRI BISHNU CH DA.A.S.G. MEM</t>
  </si>
  <si>
    <t>SWAHID LUHID DAS ADARSHA BIDYALOYA</t>
  </si>
  <si>
    <t>686 NO RAJABARI MUKTAB LPS</t>
  </si>
  <si>
    <t>PUB RAJABARI DUMDOOMIA LPS</t>
  </si>
  <si>
    <t>RAJABARI LATARIPAR ELAHI BOX LP SCHOOL</t>
  </si>
  <si>
    <t>PUB RAJABARI ABDUL AZIZ BALIKA MUKTAB</t>
  </si>
  <si>
    <t>9435202215/9401875462</t>
  </si>
  <si>
    <t>KACHAKATI MKB</t>
  </si>
  <si>
    <t>BHUYAN BARI SABUNA SMIRITI ADA MUKTAB</t>
  </si>
  <si>
    <t>PANBARI AKBAR MEM</t>
  </si>
  <si>
    <t>RAJABARI SOLOGURI MEM</t>
  </si>
  <si>
    <t>RAJABARI SOLOGURI HIGH SCHOOL</t>
  </si>
  <si>
    <t>RAMPUR PAM MUKTAB LPS</t>
  </si>
  <si>
    <t>RAMPUR PAM AD. MEM</t>
  </si>
  <si>
    <t>RAMPUR PAM TALIM FAKIR LPS</t>
  </si>
  <si>
    <t>BHUMURAGURI LALUNG GAON LPS</t>
  </si>
  <si>
    <t>BHUMURAGURI LJB SCHOOL</t>
  </si>
  <si>
    <t>GELGALI POTHAR PUB BHUMURAGURI AWC</t>
  </si>
  <si>
    <t>PUB BHUMURAGURI MUKTAB SCHOOL</t>
  </si>
  <si>
    <t>PUB SANTIJANPAR 2 NO AWC</t>
  </si>
  <si>
    <t>4 NO WARD 1 NO AWC</t>
  </si>
  <si>
    <t>BHUMURAGURI SANTIJAN PAR PRE. SR. MADRASSA</t>
  </si>
  <si>
    <t>BHETIYANI LPS</t>
  </si>
  <si>
    <t>BAKUL TAL AWC</t>
  </si>
  <si>
    <t>BHETIYANI BAKULTUL AWC</t>
  </si>
  <si>
    <t>SANTIJAN PAR MKB</t>
  </si>
  <si>
    <t>DHANIABHETI POTHAR MKB</t>
  </si>
  <si>
    <t>DHANIABHETI PACHIM POTHAR MUKTAB</t>
  </si>
  <si>
    <t>DHANIABHETI NABAJYOTI LPS</t>
  </si>
  <si>
    <t>DHANIABHETI AD. MKB</t>
  </si>
  <si>
    <t>DHANIABHETI HIGH SCHOOL</t>
  </si>
  <si>
    <t>DHANIABHETI KALONI BASTI BALAK MUKTAB</t>
  </si>
  <si>
    <t>DHANIABHETI PRE. SR. MADRASSA</t>
  </si>
  <si>
    <t>DHANIABHETI BALAK MKB</t>
  </si>
  <si>
    <t>LALITA KHATUN</t>
  </si>
  <si>
    <t>FATEMA KHATUN</t>
  </si>
  <si>
    <t>SAHANA BEGUM</t>
  </si>
  <si>
    <t>NAZIMA BEGUM</t>
  </si>
  <si>
    <t>DOMILA KOCH</t>
  </si>
  <si>
    <t>BHERBHERI 1 NO ACW</t>
  </si>
  <si>
    <t>BHERBHERI 2 NO AWC</t>
  </si>
  <si>
    <t>BHERBHERI 7 NO AWC</t>
  </si>
  <si>
    <t>BHERBEHRI 3 NO AWC</t>
  </si>
  <si>
    <t>UTTAR BHERBHERI BALIKA LPS</t>
  </si>
  <si>
    <t>SUNSERI GAON SUBAHI MADRASSA AWC</t>
  </si>
  <si>
    <t>PUB SONARI GAON LPS</t>
  </si>
  <si>
    <t>SONARI GAON MAZID PUB AWC</t>
  </si>
  <si>
    <t>SONARI GAON TINI ALI AWC</t>
  </si>
  <si>
    <t>SAHARIA JANAJATI BALIKA LPS</t>
  </si>
  <si>
    <t>SAHARIA GAON AWC</t>
  </si>
  <si>
    <t>BHERBHERI 7 NO WARD AWC</t>
  </si>
  <si>
    <t>PUB BHERBHERI AHMED LPS</t>
  </si>
  <si>
    <t>BHERBHERI7 NO  WARD A CENTER</t>
  </si>
  <si>
    <t>BHERBHERI ME MADRASSA</t>
  </si>
  <si>
    <t>BHERBHERI 2NO AWC</t>
  </si>
  <si>
    <t>2 NO BHERBHERI LPS</t>
  </si>
  <si>
    <t>MADHYA BHERBHERI PRE. SR. MADRASSA</t>
  </si>
  <si>
    <t>DAKHIN BHERBHERI BALIKA LPS</t>
  </si>
  <si>
    <t>BHERBHERI 7 NO OLD</t>
  </si>
  <si>
    <t>BHERBHERI 3 NO AWC</t>
  </si>
  <si>
    <t>PACHIM BHERBHERI BALIKA MUKTAB</t>
  </si>
  <si>
    <t>BHERBHERI NO-4 AWC</t>
  </si>
  <si>
    <t>BHERBHERI BILPAR JANAKALYAN LPS</t>
  </si>
  <si>
    <t>SCHOOL</t>
  </si>
  <si>
    <t>BATABARI KASARI GAON AWC</t>
  </si>
  <si>
    <t>JUNIOUR SAHARIA BESIC AWC</t>
  </si>
  <si>
    <t>ADARSSA VIDYALOYA</t>
  </si>
  <si>
    <t>SAHARIA TRAIBEL HIGH SCHOOL</t>
  </si>
  <si>
    <t>BARUATI AWC</t>
  </si>
  <si>
    <t>BARUATI LPS</t>
  </si>
  <si>
    <t>BATABARI UC DEKA JUM VIDALOYA</t>
  </si>
  <si>
    <t>ROWMARI NO-1 AWC</t>
  </si>
  <si>
    <t>ROWMARI RAJABARI 8 NO AWC</t>
  </si>
  <si>
    <t>ROWMARI RAJAB AWC</t>
  </si>
  <si>
    <t xml:space="preserve">UTTAR ROWMARI MUKTAB </t>
  </si>
  <si>
    <t>ROWMARI BALIKA MUKTAB</t>
  </si>
  <si>
    <t>UTTAR ROWMARI AHA HIGH SCHOOL</t>
  </si>
  <si>
    <t>LATAMONI BASUMOTARY</t>
  </si>
  <si>
    <t>RAZIA KHATUN</t>
  </si>
  <si>
    <t>ANIMA DEKA THAKURIA</t>
  </si>
  <si>
    <t>JAMILA KHATUN</t>
  </si>
  <si>
    <t>SAHARIA SC</t>
  </si>
  <si>
    <t>NAMITA DEVI</t>
  </si>
  <si>
    <t>MANIK JAN</t>
  </si>
  <si>
    <t>MONUWARA KHATUN</t>
  </si>
  <si>
    <t>BANDITA</t>
  </si>
  <si>
    <t>AHOM GAON SD</t>
  </si>
  <si>
    <t>PRITI REKHA TAMULI/RUNU SAIKIA</t>
  </si>
  <si>
    <t>9101391251/9577698947</t>
  </si>
  <si>
    <t>ANIMA DEKA/MONU MOTI DEKA</t>
  </si>
  <si>
    <t>RUNU SAIKIA</t>
  </si>
  <si>
    <t>JESMIN SULTANA</t>
  </si>
  <si>
    <t>SALNABORI MUKTAB SCHOOL</t>
  </si>
  <si>
    <t>UTTAR TUK TUKI JINNAT ALI PRIMARY SCHOOL</t>
  </si>
  <si>
    <t>DAKHIN SALNABORI LPS</t>
  </si>
  <si>
    <t>PACHIM SALNABORI LPS</t>
  </si>
  <si>
    <t>SALNABORI 2NO AWC</t>
  </si>
  <si>
    <t>SALNABORI 7/8 NO AWC</t>
  </si>
  <si>
    <t>SALNABORI 3 NO AWC</t>
  </si>
  <si>
    <t>SALNABORI 10 NO AWC</t>
  </si>
  <si>
    <t>AHOM GAON 1 NO AWC</t>
  </si>
  <si>
    <t>AHOM GAON RESERVE BASTI AWC</t>
  </si>
  <si>
    <t>DAKHIN AHOM GAON SUBAHI AWC</t>
  </si>
  <si>
    <t>PACHIM AHOM GAON SUBAHI AWC</t>
  </si>
  <si>
    <t>PACHIM AHOM GAON PRIMARY LPS</t>
  </si>
  <si>
    <t>AHOM GAON JANJATI MES</t>
  </si>
  <si>
    <t>KASTURIBA GANDHI BALIKA BIDALOYA</t>
  </si>
  <si>
    <t>SALNABORI 1 NO AWC</t>
  </si>
  <si>
    <t>SALNABORI 9 NO WARD AWC</t>
  </si>
  <si>
    <t>SALNABORI 2 NO AWC</t>
  </si>
  <si>
    <t>SALNABORI RAHIMIYA MEM SCHOOL</t>
  </si>
  <si>
    <t>DHING TOWN GOVT JB SCHOOL</t>
  </si>
  <si>
    <t>ATHGAON MV SCHOOL</t>
  </si>
  <si>
    <t>DHING K.B.H.S. SCHOOL</t>
  </si>
  <si>
    <t>ARATI REKHA TAMULI</t>
  </si>
  <si>
    <t>PHULMAI DEKA</t>
  </si>
  <si>
    <t>WAZIDA BEGUM</t>
  </si>
  <si>
    <t>DHING RFWC</t>
  </si>
  <si>
    <t>MINA DAS</t>
  </si>
  <si>
    <t>DHING U NAGAR NEPALI GAON LPS</t>
  </si>
  <si>
    <t>DHING GIRLS HIGH SCHOOL</t>
  </si>
  <si>
    <t>ATHAGAON UJANI NAMGHAR AWC</t>
  </si>
  <si>
    <t>BILOTIA 3 NO AWC</t>
  </si>
  <si>
    <t>SATYA GURU MISSION</t>
  </si>
  <si>
    <t>1 NO BILOTI AWC</t>
  </si>
  <si>
    <t>ATHGAON BALAK LPS</t>
  </si>
  <si>
    <t>704 NO BILOTI ALPS</t>
  </si>
  <si>
    <t>213 NO WARD BILOTIA MINI CENTER</t>
  </si>
  <si>
    <t>BILOTIA NO-2 AWC</t>
  </si>
  <si>
    <t>PANBARI HAFIZIA MADRASSA SUKE</t>
  </si>
  <si>
    <t>PANBARI MUKTAB LPS AWC</t>
  </si>
  <si>
    <t>368 NO PANBARU MUKTAB</t>
  </si>
  <si>
    <t>NIZ DHING 3 NO AWC</t>
  </si>
  <si>
    <t>MADHYA PANBARI SHA ME MADRASSA</t>
  </si>
  <si>
    <t>DAKHIN PANBARI MEM</t>
  </si>
  <si>
    <t>MADHYA PANBARI LPS</t>
  </si>
  <si>
    <t>MADHYA PANBARI LPS AWC</t>
  </si>
  <si>
    <t>NIZ DHING BALI GAON AWC</t>
  </si>
  <si>
    <t>NIZ DHING MUKTAB BALI GAON SCHOOL</t>
  </si>
  <si>
    <t>PANBARI GAON BHUBA SUBURI AWC</t>
  </si>
  <si>
    <t>CHAMUA GAON AWC</t>
  </si>
  <si>
    <t>BALI CHAMUA GAON AWC</t>
  </si>
  <si>
    <t>392 NO RAJAGAON LPS</t>
  </si>
  <si>
    <t>PUB CHAMUA GAON LPS</t>
  </si>
  <si>
    <t>CHAMUA GAON LIBRARY AWC</t>
  </si>
  <si>
    <t>BALI GAON AWC WARD NO-4</t>
  </si>
  <si>
    <t>BETKATI BALI GAON</t>
  </si>
  <si>
    <t>JYOTI NAGAR BETKATI</t>
  </si>
  <si>
    <t>DHING JYOTI PRASSAD MES</t>
  </si>
  <si>
    <t>BETKATI NAMGHAR AWC</t>
  </si>
  <si>
    <t>JYOTI PRASSAD LPS</t>
  </si>
  <si>
    <t>DHING PUBLIC HIGH SCHOOL</t>
  </si>
  <si>
    <t>JURI BORA</t>
  </si>
  <si>
    <t>NIJU SAIKIA</t>
  </si>
  <si>
    <t>BHADRESWARI SAIKIA</t>
  </si>
  <si>
    <t>HANUFA BEGUM</t>
  </si>
  <si>
    <t>ARUNA BORA</t>
  </si>
  <si>
    <t>HASERA BEGUM</t>
  </si>
  <si>
    <t>NIZ DHING SC</t>
  </si>
  <si>
    <t>NILIMA GOGOI</t>
  </si>
  <si>
    <t>HASINA</t>
  </si>
  <si>
    <t>ABEDA KHATUN</t>
  </si>
  <si>
    <t>HAJERA KHATUN</t>
  </si>
  <si>
    <t>RIMA RABI DAS</t>
  </si>
  <si>
    <t>SHAHIDA KHATUN</t>
  </si>
  <si>
    <t>DHING BPHC</t>
  </si>
  <si>
    <t>LAKHIMAI THAKURIA</t>
  </si>
  <si>
    <t>LABANYA DEVI</t>
  </si>
  <si>
    <t>JYOYI PRAVA MANDAL</t>
  </si>
  <si>
    <t>DHING PANBARI AWC</t>
  </si>
  <si>
    <t>CHAMUA DAGAON AWC</t>
  </si>
  <si>
    <t>DHING COMMERCIAL INSTITUTE</t>
  </si>
  <si>
    <t>BANGANATI AWC</t>
  </si>
  <si>
    <t>TOLIBAR SONARIGAON AWC</t>
  </si>
  <si>
    <t>AUNIATI 3 NO AWC</t>
  </si>
  <si>
    <t>SOLOGURI JANPAR AWC</t>
  </si>
  <si>
    <t>CHAMAKA GAON AWC</t>
  </si>
  <si>
    <t>PACHIM CHAMAKA AWC</t>
  </si>
  <si>
    <t>MADHYA CHAMAKA AWC</t>
  </si>
  <si>
    <t>NORTH CHAMAKA 116 NO AWC</t>
  </si>
  <si>
    <t>DAKHIN PACHIM CHAMAKA AWC</t>
  </si>
  <si>
    <t>DAKHIN CHAMAKA</t>
  </si>
  <si>
    <t>TUKTUKI 5 NO AWC</t>
  </si>
  <si>
    <t>DAKHIN TUK TUKI AWC</t>
  </si>
  <si>
    <t>TUK TUKI NO-3 AWC</t>
  </si>
  <si>
    <t>TUK TUKI 3 NO AWC</t>
  </si>
  <si>
    <t>TUK TUKI NO-1 AWC</t>
  </si>
  <si>
    <t>ROWMARI 540 NO MUKTAB LPS AWC</t>
  </si>
  <si>
    <t>ROWMARI NO-2 AWC</t>
  </si>
  <si>
    <t>ROWMARI SUBAHI AWC</t>
  </si>
  <si>
    <t>KATAHGURI 4 NO AWC</t>
  </si>
  <si>
    <t>KATAHGURI 2/3 NO AWC</t>
  </si>
  <si>
    <t>KATAHGURI 3 NO AWC</t>
  </si>
  <si>
    <t>KATAHGURI 2 NO AWC</t>
  </si>
  <si>
    <t>KATAHGURI NO-1 AWC</t>
  </si>
  <si>
    <t>ROWMARI JANPAR NO-3</t>
  </si>
  <si>
    <t>TUKTUKI 2 NO AWC</t>
  </si>
  <si>
    <t>MOIRADHAZ MONUWARA BEGUM SUBAHI AWC</t>
  </si>
  <si>
    <t>MOIRADHAJ 2 NO AWC</t>
  </si>
  <si>
    <t>MOIRADHAJ DAKHIN AWC</t>
  </si>
  <si>
    <t>MOIRADHAJ NO-3 AWC</t>
  </si>
  <si>
    <t>MOIRADHAJ AWC</t>
  </si>
  <si>
    <t>MOIRADHAJ UTTAR PACHIM CHUK AWC</t>
  </si>
  <si>
    <t>SUBAHI MUKTAB SCHOOL AWC</t>
  </si>
  <si>
    <t>LANKANI PAER RESERVE BASTI AWC</t>
  </si>
  <si>
    <t>BECHAMRI FAJOR ALI MES AWC</t>
  </si>
  <si>
    <t>UTTAR PACHIM BECHAMRI AWC</t>
  </si>
  <si>
    <t>BECHAMARI SOCITY CHUK AWC</t>
  </si>
  <si>
    <t>SALMARABORI NO-1 AWC</t>
  </si>
  <si>
    <t>DAKHIN PACHIM BECHAMARI MKB 3 NO AWC</t>
  </si>
  <si>
    <t>MONORAMA KAKATI</t>
  </si>
  <si>
    <t>JOYAMAI DOIMARI</t>
  </si>
  <si>
    <t>AUNIATI</t>
  </si>
  <si>
    <t>NIRU PRAVA DEVI</t>
  </si>
  <si>
    <t>SENINA SIDDIKA</t>
  </si>
  <si>
    <t>MINA</t>
  </si>
  <si>
    <t>PURABI BARUAH</t>
  </si>
  <si>
    <t>ASIA KHATUN</t>
  </si>
  <si>
    <t>CHAMAKA SC</t>
  </si>
  <si>
    <t>SELIMA KHATUN</t>
  </si>
  <si>
    <t>MOMINA KHATUN</t>
  </si>
  <si>
    <t>FIRUJA KHATUN</t>
  </si>
  <si>
    <t>JAHANARA KHATUN</t>
  </si>
  <si>
    <t>KATAHGURI</t>
  </si>
  <si>
    <t>ROMESA KHATUN</t>
  </si>
  <si>
    <t>ANUWARA KHATUN</t>
  </si>
  <si>
    <t>MINA DOLY</t>
  </si>
  <si>
    <t>REJIA KHATUN</t>
  </si>
  <si>
    <t>ELIZA BEGUM</t>
  </si>
  <si>
    <t>HASINA KHATUN</t>
  </si>
  <si>
    <t>KATAHGURI SC</t>
  </si>
  <si>
    <t>LUTFUN NEHAR</t>
  </si>
  <si>
    <t>MOIRADHAJ SC</t>
  </si>
  <si>
    <t>MOMTAZ BEGUM</t>
  </si>
  <si>
    <t>SANBANU</t>
  </si>
  <si>
    <t>NURESHA KHATUN</t>
  </si>
  <si>
    <t>BECHAMARI MPHC</t>
  </si>
  <si>
    <t>BIJU MEDHI</t>
  </si>
  <si>
    <t>DHING JYOTI PRASSAD NEW LPS</t>
  </si>
  <si>
    <t>DHING TOWN PRIMARY SCHOOL</t>
  </si>
  <si>
    <t>KASTRUBA GANDHI BALIKA VIDYALOYA</t>
  </si>
  <si>
    <t>DHING REFUJEE LPS</t>
  </si>
  <si>
    <t>DHING GBHS SCHOOL</t>
  </si>
  <si>
    <t>SANKAR DEV SISHU NIKETAN</t>
  </si>
  <si>
    <t>SOLOGURI BENGENA ATI LPS</t>
  </si>
  <si>
    <t>TOLIBOR SONARIGAON PRATHAMIC BIDYALOYA</t>
  </si>
  <si>
    <t>SOLOGURI JANPAR ME MADRASSA</t>
  </si>
  <si>
    <t>SOLOGURI R. PAR LP SCHOOL</t>
  </si>
  <si>
    <t>UTTAR CHAMAKA MKB</t>
  </si>
  <si>
    <t>CHAMAKA MKB</t>
  </si>
  <si>
    <t>CHAMAKA BALIKA MKB</t>
  </si>
  <si>
    <t>DAKHIN CHAMAKA INNAS ALI LPS</t>
  </si>
  <si>
    <t>UTTAR TUK TUKI LPS</t>
  </si>
  <si>
    <t>NIZ TUK TUKI MKB</t>
  </si>
  <si>
    <t>PUB TUKTUKI BALIKA MUKTAB</t>
  </si>
  <si>
    <t>TUK TUKI BALIKA MKB</t>
  </si>
  <si>
    <t>ROWMARI MAH HIGH SCHOOL</t>
  </si>
  <si>
    <t>540 NO ROWMARI MUKTAB LPS</t>
  </si>
  <si>
    <t>MAZ ROWMARI LP SCHOOL</t>
  </si>
  <si>
    <t>PUB ROWMARI MAJUL SARKAR LP SCHOOL</t>
  </si>
  <si>
    <t>TUK TUKI BALAK MKB</t>
  </si>
  <si>
    <t>KATAHGURI AEF SCHOOL</t>
  </si>
  <si>
    <t>BINU BORA</t>
  </si>
  <si>
    <t>JUNU RANI DEV NATH</t>
  </si>
  <si>
    <t>UTTAR KATAHGURI ADDARSA LPS</t>
  </si>
  <si>
    <t>ROWMARI JANPAR LPS</t>
  </si>
  <si>
    <t>PACHIM ROWMARI ADARSSA LPS</t>
  </si>
  <si>
    <t>TUKTUKI SAYAMITI MES</t>
  </si>
  <si>
    <t>MOIRADHAJ SAIQUL LPS</t>
  </si>
  <si>
    <t>MOIRADHAJ ME SCHOOL</t>
  </si>
  <si>
    <t>MOIRADHAK MUA HIGH SCHOOL</t>
  </si>
  <si>
    <t>PAHIM MOIRADHAJ MEM</t>
  </si>
  <si>
    <t>PUB MOIRADHAJ LPS</t>
  </si>
  <si>
    <t>MOIRADHAJ LPS</t>
  </si>
  <si>
    <t>PAM CHUBURI LPS</t>
  </si>
  <si>
    <t>UTTAR MOIRADHAJ A RAHIM GIRLS LPS</t>
  </si>
  <si>
    <t>ABHYAPUR MES</t>
  </si>
  <si>
    <t>AKORABORI TARUN NATH LPS</t>
  </si>
  <si>
    <t>AKORABORI GIRLS MEM</t>
  </si>
  <si>
    <t>ABHYAPUR BD HIGH SCHOOL</t>
  </si>
  <si>
    <t>493 NO AKORABORI LPS</t>
  </si>
  <si>
    <t>AKORABORI NO-1 AWC</t>
  </si>
  <si>
    <t>AKORABORI MES AWC</t>
  </si>
  <si>
    <t>AKARABORI NO-2 AWC</t>
  </si>
  <si>
    <t>AKORABORI LALUNG GAON CHUBURI AWC</t>
  </si>
  <si>
    <t>LALUNG GAON CHUBURI LPS</t>
  </si>
  <si>
    <t>AKORABORI POTHAR LPS</t>
  </si>
  <si>
    <t>SALMORABORI MEUDA HAJI CHUK AWC</t>
  </si>
  <si>
    <t>SALMORABORI NO-4 AWC</t>
  </si>
  <si>
    <t>1 NO SALMORABORI MKB</t>
  </si>
  <si>
    <t>SALMORABORI NO-3 AWC</t>
  </si>
  <si>
    <t>SALMORABORI 4 NO AWC</t>
  </si>
  <si>
    <t>SALMORABORI HAZI CHUK AWC NO-140</t>
  </si>
  <si>
    <t>MOIRADHAZ MONDAL CHUBURI SALMORABORI</t>
  </si>
  <si>
    <t>SALMORABORI KHALAKATA BILPER SUBURI</t>
  </si>
  <si>
    <t>UTTAR JALAL UDDIN PUB CHUBURI AWC</t>
  </si>
  <si>
    <t>BECHAMARI MG HS</t>
  </si>
  <si>
    <t>AKORABORI SC</t>
  </si>
  <si>
    <t>RIJU BORDOLOI</t>
  </si>
  <si>
    <t>MINU DEVI</t>
  </si>
  <si>
    <t>AFIA BEGUM</t>
  </si>
  <si>
    <t>WAHIDA BEGUM</t>
  </si>
  <si>
    <t>FARIDA KHATUN</t>
  </si>
  <si>
    <t>OZIFA KHATUN</t>
  </si>
  <si>
    <t>06,08.09-04-2019</t>
  </si>
  <si>
    <t>22,23-04-2019</t>
  </si>
  <si>
    <t>26,27-04-2019</t>
  </si>
  <si>
    <t>Monday</t>
  </si>
  <si>
    <t>Tuesday</t>
  </si>
  <si>
    <t>Wednesday</t>
  </si>
  <si>
    <t>Thursday</t>
  </si>
  <si>
    <t>Friday</t>
  </si>
  <si>
    <t>Saturday</t>
  </si>
  <si>
    <t>17,18,20-04-2019</t>
  </si>
  <si>
    <t>29,30-04-2019</t>
  </si>
  <si>
    <t>2,3,4,7,6-05-2019</t>
  </si>
  <si>
    <t>16,17-05-2019</t>
  </si>
  <si>
    <t>17,20-05-2019</t>
  </si>
  <si>
    <t>22-25-05-2019</t>
  </si>
  <si>
    <t>27-30-05-2019</t>
  </si>
  <si>
    <t>Sat</t>
  </si>
  <si>
    <t>Mon</t>
  </si>
  <si>
    <t>Tue</t>
  </si>
  <si>
    <t>Thu</t>
  </si>
  <si>
    <t>Fri</t>
  </si>
  <si>
    <t>Wed</t>
  </si>
  <si>
    <t>17,18-06-2019</t>
  </si>
  <si>
    <t>3,4-6-2019</t>
  </si>
  <si>
    <t>25-29-06-2019</t>
  </si>
  <si>
    <t>02-05-08-2019</t>
  </si>
  <si>
    <t>09-19-08-2019</t>
  </si>
  <si>
    <t>05-10-08-2019</t>
  </si>
  <si>
    <t>23-27-08-2019</t>
  </si>
  <si>
    <t>19-20-09-2019</t>
  </si>
  <si>
    <t>21-27-09-2019</t>
  </si>
  <si>
    <t>09,11-09-2019</t>
  </si>
  <si>
    <t>27,28,30-09-2019</t>
  </si>
  <si>
    <t>CAR</t>
  </si>
  <si>
    <t>MR. BAHARUL ISLAM</t>
  </si>
  <si>
    <t>MRS MALIKA BORAH</t>
  </si>
  <si>
    <t>Dr. Baharul Islam</t>
  </si>
  <si>
    <t>MO</t>
  </si>
  <si>
    <t>Dr. Bhaskar Sarma</t>
  </si>
  <si>
    <t>Dental Surgeon</t>
  </si>
  <si>
    <t>Md. Jiaul Hoque</t>
  </si>
  <si>
    <t>Pharmacist</t>
  </si>
  <si>
    <t>Miss Rita Moni Doley</t>
  </si>
  <si>
    <t>ANM</t>
  </si>
  <si>
    <t>Dr. Abhijit Chutia</t>
  </si>
  <si>
    <t>Hafijur Rahman</t>
  </si>
  <si>
    <t>Sri Minati Hazarika</t>
  </si>
  <si>
    <t xml:space="preserve">NAGAON </t>
  </si>
  <si>
    <t xml:space="preserve">DHING BPHC </t>
  </si>
</sst>
</file>

<file path=xl/styles.xml><?xml version="1.0" encoding="utf-8"?>
<styleSheet xmlns="http://schemas.openxmlformats.org/spreadsheetml/2006/main">
  <numFmts count="1">
    <numFmt numFmtId="164" formatCode="[$-409]d/mmm/yy;@"/>
  </numFmts>
  <fonts count="24">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2"/>
      <color theme="1"/>
      <name val="Calibri"/>
      <family val="2"/>
      <scheme val="minor"/>
    </font>
    <font>
      <u/>
      <sz val="11"/>
      <color theme="10"/>
      <name val="Calibri"/>
      <family val="2"/>
    </font>
    <font>
      <sz val="11"/>
      <color indexed="8"/>
      <name val="Calibri"/>
      <family val="2"/>
      <charset val="1"/>
    </font>
    <font>
      <sz val="12"/>
      <color indexed="8"/>
      <name val="Times New Roman"/>
      <family val="1"/>
    </font>
    <font>
      <sz val="12"/>
      <color theme="1"/>
      <name val="Times New Roman"/>
      <family val="1"/>
    </font>
    <font>
      <sz val="11"/>
      <color indexed="56"/>
      <name val="Cambria"/>
      <family val="1"/>
      <charset val="1"/>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9" fillId="0" borderId="0" applyNumberFormat="0" applyFill="0" applyBorder="0" applyAlignment="0" applyProtection="0">
      <alignment vertical="top"/>
      <protection locked="0"/>
    </xf>
    <xf numFmtId="0" fontId="20" fillId="0" borderId="0"/>
  </cellStyleXfs>
  <cellXfs count="16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0" fillId="0" borderId="0" xfId="0" applyProtection="1">
      <protection locked="0"/>
    </xf>
    <xf numFmtId="0" fontId="0" fillId="0" borderId="1" xfId="0" applyFill="1" applyBorder="1" applyProtection="1">
      <protection locked="0"/>
    </xf>
    <xf numFmtId="0" fontId="0" fillId="0" borderId="1" xfId="0" applyFill="1" applyBorder="1" applyAlignment="1" applyProtection="1">
      <alignment horizontal="center"/>
      <protection locked="0"/>
    </xf>
    <xf numFmtId="0" fontId="18" fillId="0" borderId="1" xfId="0" applyFont="1" applyBorder="1" applyAlignment="1" applyProtection="1">
      <alignment horizontal="center"/>
      <protection locked="0"/>
    </xf>
    <xf numFmtId="0" fontId="19" fillId="0" borderId="1" xfId="1" applyFill="1" applyBorder="1" applyAlignment="1" applyProtection="1">
      <protection locked="0"/>
    </xf>
    <xf numFmtId="0" fontId="21" fillId="0" borderId="1" xfId="2" applyFont="1" applyFill="1" applyBorder="1" applyAlignment="1" applyProtection="1">
      <alignment horizontal="left"/>
      <protection locked="0"/>
    </xf>
    <xf numFmtId="1" fontId="3" fillId="0" borderId="1" xfId="0" applyNumberFormat="1" applyFont="1" applyFill="1" applyBorder="1" applyAlignment="1" applyProtection="1">
      <alignment horizontal="right" vertical="center" wrapText="1"/>
      <protection locked="0"/>
    </xf>
    <xf numFmtId="0" fontId="0" fillId="0" borderId="0" xfId="0" applyFill="1" applyProtection="1">
      <protection locked="0"/>
    </xf>
    <xf numFmtId="1" fontId="3" fillId="0" borderId="0" xfId="0" applyNumberFormat="1" applyFont="1" applyFill="1" applyBorder="1" applyAlignment="1" applyProtection="1">
      <alignment horizontal="center" vertical="center" wrapText="1"/>
      <protection locked="0"/>
    </xf>
    <xf numFmtId="14" fontId="0" fillId="0" borderId="1" xfId="0" applyNumberFormat="1" applyFill="1" applyBorder="1" applyProtection="1">
      <protection locked="0"/>
    </xf>
    <xf numFmtId="0" fontId="22" fillId="0" borderId="1" xfId="0" applyFont="1" applyFill="1" applyBorder="1" applyAlignment="1" applyProtection="1">
      <alignment horizontal="left" vertical="center" wrapText="1"/>
      <protection locked="0"/>
    </xf>
    <xf numFmtId="14" fontId="0" fillId="0" borderId="1" xfId="0" applyNumberFormat="1" applyBorder="1" applyProtection="1">
      <protection locked="0"/>
    </xf>
    <xf numFmtId="0" fontId="23" fillId="0" borderId="11" xfId="2" applyFont="1" applyFill="1" applyBorder="1" applyAlignment="1" applyProtection="1">
      <protection locked="0"/>
    </xf>
    <xf numFmtId="0" fontId="23" fillId="0" borderId="11" xfId="2" applyFont="1" applyFill="1" applyBorder="1" applyAlignment="1" applyProtection="1">
      <alignment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23" fillId="0" borderId="11" xfId="2"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3" fillId="0" borderId="11" xfId="2"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3">
    <cellStyle name="Excel Built-in Normal 1" xfId="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O1" sqref="O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9" t="s">
        <v>69</v>
      </c>
      <c r="B1" s="89"/>
      <c r="C1" s="89"/>
      <c r="D1" s="89"/>
      <c r="E1" s="89"/>
      <c r="F1" s="89"/>
      <c r="G1" s="89"/>
      <c r="H1" s="89"/>
      <c r="I1" s="89"/>
      <c r="J1" s="89"/>
      <c r="K1" s="89"/>
      <c r="L1" s="89"/>
      <c r="M1" s="89"/>
    </row>
    <row r="2" spans="1:14">
      <c r="A2" s="90" t="s">
        <v>0</v>
      </c>
      <c r="B2" s="90"/>
      <c r="C2" s="92" t="s">
        <v>68</v>
      </c>
      <c r="D2" s="93"/>
      <c r="E2" s="2" t="s">
        <v>1</v>
      </c>
      <c r="F2" s="80" t="s">
        <v>646</v>
      </c>
      <c r="G2" s="80"/>
      <c r="H2" s="80"/>
      <c r="I2" s="80"/>
      <c r="J2" s="80"/>
      <c r="K2" s="106" t="s">
        <v>24</v>
      </c>
      <c r="L2" s="106"/>
      <c r="M2" s="36" t="s">
        <v>460</v>
      </c>
    </row>
    <row r="3" spans="1:14" ht="7.5" customHeight="1">
      <c r="A3" s="127"/>
      <c r="B3" s="127"/>
      <c r="C3" s="127"/>
      <c r="D3" s="127"/>
      <c r="E3" s="127"/>
      <c r="F3" s="126"/>
      <c r="G3" s="126"/>
      <c r="H3" s="126"/>
      <c r="I3" s="126"/>
      <c r="J3" s="126"/>
      <c r="K3" s="128"/>
      <c r="L3" s="128"/>
      <c r="M3" s="128"/>
    </row>
    <row r="4" spans="1:14">
      <c r="A4" s="100" t="s">
        <v>2</v>
      </c>
      <c r="B4" s="101"/>
      <c r="C4" s="101"/>
      <c r="D4" s="101"/>
      <c r="E4" s="102"/>
      <c r="F4" s="126"/>
      <c r="G4" s="126"/>
      <c r="H4" s="126"/>
      <c r="I4" s="129" t="s">
        <v>60</v>
      </c>
      <c r="J4" s="129"/>
      <c r="K4" s="129"/>
      <c r="L4" s="129"/>
      <c r="M4" s="129"/>
    </row>
    <row r="5" spans="1:14" ht="18.75" customHeight="1">
      <c r="A5" s="125" t="s">
        <v>4</v>
      </c>
      <c r="B5" s="125"/>
      <c r="C5" s="103" t="s">
        <v>633</v>
      </c>
      <c r="D5" s="104"/>
      <c r="E5" s="105"/>
      <c r="F5" s="126"/>
      <c r="G5" s="126"/>
      <c r="H5" s="126"/>
      <c r="I5" s="94" t="s">
        <v>5</v>
      </c>
      <c r="J5" s="94"/>
      <c r="K5" s="97" t="s">
        <v>634</v>
      </c>
      <c r="L5" s="98"/>
      <c r="M5" s="99"/>
    </row>
    <row r="6" spans="1:14" ht="18.75" customHeight="1">
      <c r="A6" s="95" t="s">
        <v>18</v>
      </c>
      <c r="B6" s="95"/>
      <c r="C6" s="77">
        <v>9435074791</v>
      </c>
      <c r="D6" s="91"/>
      <c r="E6" s="91"/>
      <c r="F6" s="126"/>
      <c r="G6" s="126"/>
      <c r="H6" s="126"/>
      <c r="I6" s="95" t="s">
        <v>18</v>
      </c>
      <c r="J6" s="95"/>
      <c r="K6" s="96">
        <v>9613743938</v>
      </c>
      <c r="L6" s="96"/>
      <c r="M6" s="107"/>
      <c r="N6" s="99"/>
    </row>
    <row r="7" spans="1:14">
      <c r="A7" s="124" t="s">
        <v>3</v>
      </c>
      <c r="B7" s="124"/>
      <c r="C7" s="124"/>
      <c r="D7" s="124"/>
      <c r="E7" s="124"/>
      <c r="F7" s="124"/>
      <c r="G7" s="124"/>
      <c r="H7" s="124"/>
      <c r="I7" s="124"/>
      <c r="J7" s="124"/>
      <c r="K7" s="124"/>
      <c r="L7" s="124"/>
      <c r="M7" s="124"/>
    </row>
    <row r="8" spans="1:14">
      <c r="A8" s="86" t="s">
        <v>21</v>
      </c>
      <c r="B8" s="87"/>
      <c r="C8" s="88"/>
      <c r="D8" s="3" t="s">
        <v>20</v>
      </c>
      <c r="E8" s="54"/>
      <c r="F8" s="110"/>
      <c r="G8" s="111"/>
      <c r="H8" s="111"/>
      <c r="I8" s="86" t="s">
        <v>22</v>
      </c>
      <c r="J8" s="87"/>
      <c r="K8" s="88"/>
      <c r="L8" s="3" t="s">
        <v>20</v>
      </c>
      <c r="M8" s="54"/>
    </row>
    <row r="9" spans="1:14">
      <c r="A9" s="115" t="s">
        <v>26</v>
      </c>
      <c r="B9" s="116"/>
      <c r="C9" s="6" t="s">
        <v>6</v>
      </c>
      <c r="D9" s="9" t="s">
        <v>12</v>
      </c>
      <c r="E9" s="5" t="s">
        <v>15</v>
      </c>
      <c r="F9" s="112"/>
      <c r="G9" s="113"/>
      <c r="H9" s="113"/>
      <c r="I9" s="115" t="s">
        <v>26</v>
      </c>
      <c r="J9" s="116"/>
      <c r="K9" s="6" t="s">
        <v>6</v>
      </c>
      <c r="L9" s="9" t="s">
        <v>12</v>
      </c>
      <c r="M9" s="5" t="s">
        <v>15</v>
      </c>
    </row>
    <row r="10" spans="1:14">
      <c r="A10" s="117" t="s">
        <v>635</v>
      </c>
      <c r="B10" s="117"/>
      <c r="C10" s="17" t="s">
        <v>636</v>
      </c>
      <c r="D10" s="78">
        <v>9401273366</v>
      </c>
      <c r="E10" s="38"/>
      <c r="F10" s="112"/>
      <c r="G10" s="113"/>
      <c r="H10" s="113"/>
      <c r="I10" s="117" t="s">
        <v>643</v>
      </c>
      <c r="J10" s="117"/>
      <c r="K10" s="17" t="s">
        <v>636</v>
      </c>
      <c r="L10" s="77">
        <v>9435089667</v>
      </c>
      <c r="M10" s="38"/>
    </row>
    <row r="11" spans="1:14">
      <c r="A11" s="117" t="s">
        <v>637</v>
      </c>
      <c r="B11" s="117"/>
      <c r="C11" s="17" t="s">
        <v>638</v>
      </c>
      <c r="D11" s="78">
        <v>8471910886</v>
      </c>
      <c r="E11" s="38"/>
      <c r="F11" s="112"/>
      <c r="G11" s="113"/>
      <c r="H11" s="113"/>
      <c r="I11" s="117" t="s">
        <v>644</v>
      </c>
      <c r="J11" s="117"/>
      <c r="K11" s="17" t="s">
        <v>640</v>
      </c>
      <c r="L11" s="77">
        <v>9957920129</v>
      </c>
      <c r="M11" s="38"/>
    </row>
    <row r="12" spans="1:14">
      <c r="A12" s="117" t="s">
        <v>639</v>
      </c>
      <c r="B12" s="117"/>
      <c r="C12" s="17" t="s">
        <v>640</v>
      </c>
      <c r="D12" s="78">
        <v>9954323855</v>
      </c>
      <c r="E12" s="38"/>
      <c r="F12" s="112"/>
      <c r="G12" s="113"/>
      <c r="H12" s="113"/>
      <c r="I12" s="117" t="s">
        <v>645</v>
      </c>
      <c r="J12" s="117"/>
      <c r="K12" s="17" t="s">
        <v>642</v>
      </c>
      <c r="L12" s="77">
        <v>9613989266</v>
      </c>
      <c r="M12" s="38"/>
    </row>
    <row r="13" spans="1:14">
      <c r="A13" s="123" t="s">
        <v>641</v>
      </c>
      <c r="B13" s="123"/>
      <c r="C13" s="17" t="s">
        <v>642</v>
      </c>
      <c r="D13" s="37">
        <v>9954361443</v>
      </c>
      <c r="E13" s="38"/>
      <c r="F13" s="112"/>
      <c r="G13" s="113"/>
      <c r="H13" s="113"/>
      <c r="I13" s="118"/>
      <c r="J13" s="119"/>
      <c r="K13" s="17"/>
      <c r="L13" s="37"/>
      <c r="M13" s="38"/>
    </row>
    <row r="14" spans="1:14">
      <c r="A14" s="120" t="s">
        <v>19</v>
      </c>
      <c r="B14" s="121"/>
      <c r="C14" s="122"/>
      <c r="D14" s="85"/>
      <c r="E14" s="85"/>
      <c r="F14" s="112"/>
      <c r="G14" s="113"/>
      <c r="H14" s="113"/>
      <c r="I14" s="114"/>
      <c r="J14" s="114"/>
      <c r="K14" s="114"/>
      <c r="L14" s="114"/>
      <c r="M14" s="114"/>
      <c r="N14" s="8"/>
    </row>
    <row r="15" spans="1:14">
      <c r="A15" s="109"/>
      <c r="B15" s="109"/>
      <c r="C15" s="109"/>
      <c r="D15" s="109"/>
      <c r="E15" s="109"/>
      <c r="F15" s="109"/>
      <c r="G15" s="109"/>
      <c r="H15" s="109"/>
      <c r="I15" s="109"/>
      <c r="J15" s="109"/>
      <c r="K15" s="109"/>
      <c r="L15" s="109"/>
      <c r="M15" s="109"/>
    </row>
    <row r="16" spans="1:14">
      <c r="A16" s="108" t="s">
        <v>44</v>
      </c>
      <c r="B16" s="108"/>
      <c r="C16" s="108"/>
      <c r="D16" s="108"/>
      <c r="E16" s="108"/>
      <c r="F16" s="108"/>
      <c r="G16" s="108"/>
      <c r="H16" s="108"/>
      <c r="I16" s="108"/>
      <c r="J16" s="108"/>
      <c r="K16" s="108"/>
      <c r="L16" s="108"/>
      <c r="M16" s="108"/>
    </row>
    <row r="17" spans="1:13" ht="32.25" customHeight="1">
      <c r="A17" s="83" t="s">
        <v>56</v>
      </c>
      <c r="B17" s="83"/>
      <c r="C17" s="83"/>
      <c r="D17" s="83"/>
      <c r="E17" s="83"/>
      <c r="F17" s="83"/>
      <c r="G17" s="83"/>
      <c r="H17" s="83"/>
      <c r="I17" s="83"/>
      <c r="J17" s="83"/>
      <c r="K17" s="83"/>
      <c r="L17" s="83"/>
      <c r="M17" s="83"/>
    </row>
    <row r="18" spans="1:13">
      <c r="A18" s="82" t="s">
        <v>57</v>
      </c>
      <c r="B18" s="82"/>
      <c r="C18" s="82"/>
      <c r="D18" s="82"/>
      <c r="E18" s="82"/>
      <c r="F18" s="82"/>
      <c r="G18" s="82"/>
      <c r="H18" s="82"/>
      <c r="I18" s="82"/>
      <c r="J18" s="82"/>
      <c r="K18" s="82"/>
      <c r="L18" s="82"/>
      <c r="M18" s="82"/>
    </row>
    <row r="19" spans="1:13">
      <c r="A19" s="82" t="s">
        <v>45</v>
      </c>
      <c r="B19" s="82"/>
      <c r="C19" s="82"/>
      <c r="D19" s="82"/>
      <c r="E19" s="82"/>
      <c r="F19" s="82"/>
      <c r="G19" s="82"/>
      <c r="H19" s="82"/>
      <c r="I19" s="82"/>
      <c r="J19" s="82"/>
      <c r="K19" s="82"/>
      <c r="L19" s="82"/>
      <c r="M19" s="82"/>
    </row>
    <row r="20" spans="1:13">
      <c r="A20" s="82" t="s">
        <v>39</v>
      </c>
      <c r="B20" s="82"/>
      <c r="C20" s="82"/>
      <c r="D20" s="82"/>
      <c r="E20" s="82"/>
      <c r="F20" s="82"/>
      <c r="G20" s="82"/>
      <c r="H20" s="82"/>
      <c r="I20" s="82"/>
      <c r="J20" s="82"/>
      <c r="K20" s="82"/>
      <c r="L20" s="82"/>
      <c r="M20" s="82"/>
    </row>
    <row r="21" spans="1:13">
      <c r="A21" s="82" t="s">
        <v>46</v>
      </c>
      <c r="B21" s="82"/>
      <c r="C21" s="82"/>
      <c r="D21" s="82"/>
      <c r="E21" s="82"/>
      <c r="F21" s="82"/>
      <c r="G21" s="82"/>
      <c r="H21" s="82"/>
      <c r="I21" s="82"/>
      <c r="J21" s="82"/>
      <c r="K21" s="82"/>
      <c r="L21" s="82"/>
      <c r="M21" s="82"/>
    </row>
    <row r="22" spans="1:13">
      <c r="A22" s="82" t="s">
        <v>40</v>
      </c>
      <c r="B22" s="82"/>
      <c r="C22" s="82"/>
      <c r="D22" s="82"/>
      <c r="E22" s="82"/>
      <c r="F22" s="82"/>
      <c r="G22" s="82"/>
      <c r="H22" s="82"/>
      <c r="I22" s="82"/>
      <c r="J22" s="82"/>
      <c r="K22" s="82"/>
      <c r="L22" s="82"/>
      <c r="M22" s="82"/>
    </row>
    <row r="23" spans="1:13">
      <c r="A23" s="84" t="s">
        <v>49</v>
      </c>
      <c r="B23" s="84"/>
      <c r="C23" s="84"/>
      <c r="D23" s="84"/>
      <c r="E23" s="84"/>
      <c r="F23" s="84"/>
      <c r="G23" s="84"/>
      <c r="H23" s="84"/>
      <c r="I23" s="84"/>
      <c r="J23" s="84"/>
      <c r="K23" s="84"/>
      <c r="L23" s="84"/>
      <c r="M23" s="84"/>
    </row>
    <row r="24" spans="1:13">
      <c r="A24" s="82" t="s">
        <v>41</v>
      </c>
      <c r="B24" s="82"/>
      <c r="C24" s="82"/>
      <c r="D24" s="82"/>
      <c r="E24" s="82"/>
      <c r="F24" s="82"/>
      <c r="G24" s="82"/>
      <c r="H24" s="82"/>
      <c r="I24" s="82"/>
      <c r="J24" s="82"/>
      <c r="K24" s="82"/>
      <c r="L24" s="82"/>
      <c r="M24" s="82"/>
    </row>
    <row r="25" spans="1:13">
      <c r="A25" s="82" t="s">
        <v>42</v>
      </c>
      <c r="B25" s="82"/>
      <c r="C25" s="82"/>
      <c r="D25" s="82"/>
      <c r="E25" s="82"/>
      <c r="F25" s="82"/>
      <c r="G25" s="82"/>
      <c r="H25" s="82"/>
      <c r="I25" s="82"/>
      <c r="J25" s="82"/>
      <c r="K25" s="82"/>
      <c r="L25" s="82"/>
      <c r="M25" s="82"/>
    </row>
    <row r="26" spans="1:13">
      <c r="A26" s="82" t="s">
        <v>43</v>
      </c>
      <c r="B26" s="82"/>
      <c r="C26" s="82"/>
      <c r="D26" s="82"/>
      <c r="E26" s="82"/>
      <c r="F26" s="82"/>
      <c r="G26" s="82"/>
      <c r="H26" s="82"/>
      <c r="I26" s="82"/>
      <c r="J26" s="82"/>
      <c r="K26" s="82"/>
      <c r="L26" s="82"/>
      <c r="M26" s="82"/>
    </row>
    <row r="27" spans="1:13">
      <c r="A27" s="81" t="s">
        <v>47</v>
      </c>
      <c r="B27" s="81"/>
      <c r="C27" s="81"/>
      <c r="D27" s="81"/>
      <c r="E27" s="81"/>
      <c r="F27" s="81"/>
      <c r="G27" s="81"/>
      <c r="H27" s="81"/>
      <c r="I27" s="81"/>
      <c r="J27" s="81"/>
      <c r="K27" s="81"/>
      <c r="L27" s="81"/>
      <c r="M27" s="81"/>
    </row>
    <row r="28" spans="1:13">
      <c r="A28" s="82" t="s">
        <v>48</v>
      </c>
      <c r="B28" s="82"/>
      <c r="C28" s="82"/>
      <c r="D28" s="82"/>
      <c r="E28" s="82"/>
      <c r="F28" s="82"/>
      <c r="G28" s="82"/>
      <c r="H28" s="82"/>
      <c r="I28" s="82"/>
      <c r="J28" s="82"/>
      <c r="K28" s="82"/>
      <c r="L28" s="82"/>
      <c r="M28" s="82"/>
    </row>
    <row r="29" spans="1:13" ht="44.25" customHeight="1">
      <c r="A29" s="79" t="s">
        <v>58</v>
      </c>
      <c r="B29" s="79"/>
      <c r="C29" s="79"/>
      <c r="D29" s="79"/>
      <c r="E29" s="79"/>
      <c r="F29" s="79"/>
      <c r="G29" s="79"/>
      <c r="H29" s="79"/>
      <c r="I29" s="79"/>
      <c r="J29" s="79"/>
      <c r="K29" s="79"/>
      <c r="L29" s="79"/>
      <c r="M29" s="79"/>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M82" sqref="M8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0" t="s">
        <v>70</v>
      </c>
      <c r="B1" s="130"/>
      <c r="C1" s="130"/>
      <c r="D1" s="130"/>
      <c r="E1" s="130"/>
      <c r="F1" s="130"/>
      <c r="G1" s="130"/>
      <c r="H1" s="130"/>
      <c r="I1" s="130"/>
      <c r="J1" s="130"/>
      <c r="K1" s="130"/>
      <c r="L1" s="130"/>
      <c r="M1" s="130"/>
      <c r="N1" s="130"/>
      <c r="O1" s="130"/>
      <c r="P1" s="130"/>
      <c r="Q1" s="130"/>
      <c r="R1" s="130"/>
      <c r="S1" s="130"/>
    </row>
    <row r="2" spans="1:20" ht="16.5" customHeight="1">
      <c r="A2" s="133" t="s">
        <v>59</v>
      </c>
      <c r="B2" s="134"/>
      <c r="C2" s="134"/>
      <c r="D2" s="25">
        <v>43556</v>
      </c>
      <c r="E2" s="22"/>
      <c r="F2" s="22"/>
      <c r="G2" s="22"/>
      <c r="H2" s="22"/>
      <c r="I2" s="22"/>
      <c r="J2" s="22"/>
      <c r="K2" s="22"/>
      <c r="L2" s="22"/>
      <c r="M2" s="22"/>
      <c r="N2" s="22"/>
      <c r="O2" s="22"/>
      <c r="P2" s="22"/>
      <c r="Q2" s="22"/>
      <c r="R2" s="22"/>
      <c r="S2" s="22"/>
    </row>
    <row r="3" spans="1:20" ht="24" customHeight="1">
      <c r="A3" s="135" t="s">
        <v>14</v>
      </c>
      <c r="B3" s="131" t="s">
        <v>61</v>
      </c>
      <c r="C3" s="136" t="s">
        <v>7</v>
      </c>
      <c r="D3" s="136" t="s">
        <v>55</v>
      </c>
      <c r="E3" s="136" t="s">
        <v>16</v>
      </c>
      <c r="F3" s="137" t="s">
        <v>17</v>
      </c>
      <c r="G3" s="136" t="s">
        <v>8</v>
      </c>
      <c r="H3" s="136"/>
      <c r="I3" s="136"/>
      <c r="J3" s="136" t="s">
        <v>31</v>
      </c>
      <c r="K3" s="131" t="s">
        <v>33</v>
      </c>
      <c r="L3" s="131" t="s">
        <v>50</v>
      </c>
      <c r="M3" s="131" t="s">
        <v>51</v>
      </c>
      <c r="N3" s="131" t="s">
        <v>34</v>
      </c>
      <c r="O3" s="131" t="s">
        <v>35</v>
      </c>
      <c r="P3" s="135" t="s">
        <v>54</v>
      </c>
      <c r="Q3" s="136" t="s">
        <v>52</v>
      </c>
      <c r="R3" s="136" t="s">
        <v>32</v>
      </c>
      <c r="S3" s="136" t="s">
        <v>53</v>
      </c>
      <c r="T3" s="136" t="s">
        <v>13</v>
      </c>
    </row>
    <row r="4" spans="1:20" ht="25.5" customHeight="1">
      <c r="A4" s="135"/>
      <c r="B4" s="138"/>
      <c r="C4" s="136"/>
      <c r="D4" s="136"/>
      <c r="E4" s="136"/>
      <c r="F4" s="137"/>
      <c r="G4" s="15" t="s">
        <v>9</v>
      </c>
      <c r="H4" s="15" t="s">
        <v>10</v>
      </c>
      <c r="I4" s="11" t="s">
        <v>11</v>
      </c>
      <c r="J4" s="136"/>
      <c r="K4" s="132"/>
      <c r="L4" s="132"/>
      <c r="M4" s="132"/>
      <c r="N4" s="132"/>
      <c r="O4" s="132"/>
      <c r="P4" s="135"/>
      <c r="Q4" s="135"/>
      <c r="R4" s="136"/>
      <c r="S4" s="136"/>
      <c r="T4" s="136"/>
    </row>
    <row r="5" spans="1:20">
      <c r="A5" s="4">
        <v>1</v>
      </c>
      <c r="B5" s="17" t="s">
        <v>62</v>
      </c>
      <c r="C5" s="64" t="s">
        <v>72</v>
      </c>
      <c r="D5" s="18" t="s">
        <v>23</v>
      </c>
      <c r="E5" s="64"/>
      <c r="F5" s="18" t="s">
        <v>98</v>
      </c>
      <c r="G5" s="19">
        <v>82</v>
      </c>
      <c r="H5" s="19">
        <v>88</v>
      </c>
      <c r="I5" s="56">
        <f>SUM(G5:H5)</f>
        <v>170</v>
      </c>
      <c r="J5" s="64">
        <v>9127229869</v>
      </c>
      <c r="K5" s="64" t="s">
        <v>101</v>
      </c>
      <c r="L5" s="64" t="s">
        <v>102</v>
      </c>
      <c r="M5" s="64">
        <v>9706506444</v>
      </c>
      <c r="N5" s="64" t="s">
        <v>106</v>
      </c>
      <c r="O5" s="18"/>
      <c r="P5" s="76">
        <v>43556</v>
      </c>
      <c r="Q5" s="76" t="s">
        <v>602</v>
      </c>
      <c r="R5" s="48">
        <v>30</v>
      </c>
      <c r="S5" s="18" t="s">
        <v>632</v>
      </c>
      <c r="T5" s="18"/>
    </row>
    <row r="6" spans="1:20">
      <c r="A6" s="4">
        <v>2</v>
      </c>
      <c r="B6" s="17" t="s">
        <v>62</v>
      </c>
      <c r="C6" s="64" t="s">
        <v>73</v>
      </c>
      <c r="D6" s="18" t="s">
        <v>25</v>
      </c>
      <c r="E6" s="64">
        <v>18297031005</v>
      </c>
      <c r="F6" s="18"/>
      <c r="G6" s="19">
        <v>21</v>
      </c>
      <c r="H6" s="19">
        <v>18</v>
      </c>
      <c r="I6" s="56">
        <f t="shared" ref="I6:I69" si="0">SUM(G6:H6)</f>
        <v>39</v>
      </c>
      <c r="J6" s="64">
        <v>7896335580</v>
      </c>
      <c r="K6" s="64" t="s">
        <v>101</v>
      </c>
      <c r="L6" s="64" t="s">
        <v>102</v>
      </c>
      <c r="M6" s="64">
        <v>9706506444</v>
      </c>
      <c r="N6" s="64" t="s">
        <v>106</v>
      </c>
      <c r="O6" s="18"/>
      <c r="P6" s="76">
        <v>43557</v>
      </c>
      <c r="Q6" s="76" t="s">
        <v>603</v>
      </c>
      <c r="R6" s="48">
        <v>30</v>
      </c>
      <c r="S6" s="18" t="s">
        <v>632</v>
      </c>
      <c r="T6" s="18"/>
    </row>
    <row r="7" spans="1:20">
      <c r="A7" s="4">
        <v>3</v>
      </c>
      <c r="B7" s="17" t="s">
        <v>62</v>
      </c>
      <c r="C7" s="64" t="s">
        <v>74</v>
      </c>
      <c r="D7" s="18" t="s">
        <v>25</v>
      </c>
      <c r="E7" s="64">
        <v>30130</v>
      </c>
      <c r="F7" s="18"/>
      <c r="G7" s="19">
        <v>19</v>
      </c>
      <c r="H7" s="19">
        <v>7</v>
      </c>
      <c r="I7" s="56">
        <f t="shared" si="0"/>
        <v>26</v>
      </c>
      <c r="J7" s="64">
        <v>9706749727</v>
      </c>
      <c r="K7" s="64" t="s">
        <v>103</v>
      </c>
      <c r="L7" s="64" t="s">
        <v>104</v>
      </c>
      <c r="M7" s="64">
        <v>8638910136</v>
      </c>
      <c r="N7" s="64" t="s">
        <v>107</v>
      </c>
      <c r="O7" s="18"/>
      <c r="P7" s="76">
        <v>43557</v>
      </c>
      <c r="Q7" s="76" t="s">
        <v>603</v>
      </c>
      <c r="R7" s="48">
        <v>27</v>
      </c>
      <c r="S7" s="18" t="s">
        <v>632</v>
      </c>
      <c r="T7" s="18"/>
    </row>
    <row r="8" spans="1:20">
      <c r="A8" s="4">
        <v>4</v>
      </c>
      <c r="B8" s="17" t="s">
        <v>62</v>
      </c>
      <c r="C8" s="64" t="s">
        <v>75</v>
      </c>
      <c r="D8" s="18" t="s">
        <v>25</v>
      </c>
      <c r="E8" s="64">
        <v>36124</v>
      </c>
      <c r="F8" s="18"/>
      <c r="G8" s="19">
        <v>10</v>
      </c>
      <c r="H8" s="19">
        <v>7</v>
      </c>
      <c r="I8" s="56">
        <f t="shared" si="0"/>
        <v>17</v>
      </c>
      <c r="J8" s="64">
        <v>6000322402</v>
      </c>
      <c r="K8" s="64" t="s">
        <v>103</v>
      </c>
      <c r="L8" s="64" t="s">
        <v>104</v>
      </c>
      <c r="M8" s="64">
        <v>8638910136</v>
      </c>
      <c r="N8" s="64" t="s">
        <v>107</v>
      </c>
      <c r="O8" s="18"/>
      <c r="P8" s="76">
        <v>43557</v>
      </c>
      <c r="Q8" s="76" t="s">
        <v>603</v>
      </c>
      <c r="R8" s="48">
        <v>27</v>
      </c>
      <c r="S8" s="18" t="s">
        <v>632</v>
      </c>
      <c r="T8" s="18"/>
    </row>
    <row r="9" spans="1:20">
      <c r="A9" s="4">
        <v>5</v>
      </c>
      <c r="B9" s="17" t="s">
        <v>62</v>
      </c>
      <c r="C9" s="64" t="s">
        <v>76</v>
      </c>
      <c r="D9" s="18" t="s">
        <v>25</v>
      </c>
      <c r="E9" s="64">
        <v>30119</v>
      </c>
      <c r="F9" s="18"/>
      <c r="G9" s="19">
        <v>47</v>
      </c>
      <c r="H9" s="19">
        <v>46</v>
      </c>
      <c r="I9" s="56">
        <f t="shared" si="0"/>
        <v>93</v>
      </c>
      <c r="J9" s="64">
        <v>8876823356</v>
      </c>
      <c r="K9" s="64" t="s">
        <v>103</v>
      </c>
      <c r="L9" s="64" t="s">
        <v>104</v>
      </c>
      <c r="M9" s="64">
        <v>8638910136</v>
      </c>
      <c r="N9" s="64" t="s">
        <v>108</v>
      </c>
      <c r="O9" s="18"/>
      <c r="P9" s="76">
        <v>43557</v>
      </c>
      <c r="Q9" s="76" t="s">
        <v>603</v>
      </c>
      <c r="R9" s="48">
        <v>27</v>
      </c>
      <c r="S9" s="18" t="s">
        <v>632</v>
      </c>
      <c r="T9" s="18"/>
    </row>
    <row r="10" spans="1:20">
      <c r="A10" s="4">
        <v>6</v>
      </c>
      <c r="B10" s="17" t="s">
        <v>62</v>
      </c>
      <c r="C10" s="64" t="s">
        <v>77</v>
      </c>
      <c r="D10" s="18" t="s">
        <v>23</v>
      </c>
      <c r="E10" s="64">
        <v>18100100901</v>
      </c>
      <c r="F10" s="18" t="s">
        <v>99</v>
      </c>
      <c r="G10" s="19">
        <v>81</v>
      </c>
      <c r="H10" s="19">
        <v>115</v>
      </c>
      <c r="I10" s="56">
        <f t="shared" si="0"/>
        <v>196</v>
      </c>
      <c r="J10" s="64">
        <v>9854944771</v>
      </c>
      <c r="K10" s="64" t="s">
        <v>103</v>
      </c>
      <c r="L10" s="64" t="s">
        <v>104</v>
      </c>
      <c r="M10" s="64">
        <v>8638910136</v>
      </c>
      <c r="N10" s="64" t="s">
        <v>108</v>
      </c>
      <c r="O10" s="18"/>
      <c r="P10" s="76">
        <v>43558</v>
      </c>
      <c r="Q10" s="76" t="s">
        <v>604</v>
      </c>
      <c r="R10" s="48">
        <v>27</v>
      </c>
      <c r="S10" s="18" t="s">
        <v>632</v>
      </c>
      <c r="T10" s="18"/>
    </row>
    <row r="11" spans="1:20">
      <c r="A11" s="4">
        <v>7</v>
      </c>
      <c r="B11" s="17" t="s">
        <v>62</v>
      </c>
      <c r="C11" s="64" t="s">
        <v>78</v>
      </c>
      <c r="D11" s="18" t="s">
        <v>25</v>
      </c>
      <c r="E11" s="64">
        <v>30107</v>
      </c>
      <c r="F11" s="18"/>
      <c r="G11" s="19">
        <v>92</v>
      </c>
      <c r="H11" s="19">
        <v>96</v>
      </c>
      <c r="I11" s="56">
        <f t="shared" si="0"/>
        <v>188</v>
      </c>
      <c r="J11" s="64">
        <v>6001480831</v>
      </c>
      <c r="K11" s="64" t="s">
        <v>103</v>
      </c>
      <c r="L11" s="64" t="s">
        <v>104</v>
      </c>
      <c r="M11" s="64">
        <v>8638910136</v>
      </c>
      <c r="N11" s="64" t="s">
        <v>109</v>
      </c>
      <c r="O11" s="18"/>
      <c r="P11" s="76">
        <v>43559</v>
      </c>
      <c r="Q11" s="76" t="s">
        <v>605</v>
      </c>
      <c r="R11" s="48">
        <v>27</v>
      </c>
      <c r="S11" s="18" t="s">
        <v>632</v>
      </c>
      <c r="T11" s="18"/>
    </row>
    <row r="12" spans="1:20" s="53" customFormat="1">
      <c r="A12" s="50">
        <v>8</v>
      </c>
      <c r="B12" s="20" t="s">
        <v>62</v>
      </c>
      <c r="C12" s="64" t="s">
        <v>79</v>
      </c>
      <c r="D12" s="51" t="s">
        <v>23</v>
      </c>
      <c r="E12" s="64">
        <v>100104504</v>
      </c>
      <c r="F12" s="51" t="s">
        <v>99</v>
      </c>
      <c r="G12" s="52">
        <v>67</v>
      </c>
      <c r="H12" s="52">
        <v>103</v>
      </c>
      <c r="I12" s="56">
        <f t="shared" si="0"/>
        <v>170</v>
      </c>
      <c r="J12" s="64">
        <v>8011368201</v>
      </c>
      <c r="K12" s="64" t="s">
        <v>103</v>
      </c>
      <c r="L12" s="64" t="s">
        <v>104</v>
      </c>
      <c r="M12" s="64">
        <v>8638910136</v>
      </c>
      <c r="N12" s="64" t="s">
        <v>109</v>
      </c>
      <c r="O12" s="51"/>
      <c r="P12" s="76">
        <v>43560</v>
      </c>
      <c r="Q12" s="76" t="s">
        <v>606</v>
      </c>
      <c r="R12" s="48">
        <v>27</v>
      </c>
      <c r="S12" s="18" t="s">
        <v>632</v>
      </c>
      <c r="T12" s="51"/>
    </row>
    <row r="13" spans="1:20">
      <c r="A13" s="4">
        <v>9</v>
      </c>
      <c r="B13" s="17" t="s">
        <v>62</v>
      </c>
      <c r="C13" s="64" t="s">
        <v>80</v>
      </c>
      <c r="D13" s="18" t="s">
        <v>23</v>
      </c>
      <c r="E13" s="64">
        <v>18100104603</v>
      </c>
      <c r="F13" s="18" t="s">
        <v>99</v>
      </c>
      <c r="G13" s="19">
        <v>166</v>
      </c>
      <c r="H13" s="19">
        <v>252</v>
      </c>
      <c r="I13" s="56">
        <f t="shared" si="0"/>
        <v>418</v>
      </c>
      <c r="J13" s="64">
        <v>9365647181</v>
      </c>
      <c r="K13" s="64" t="s">
        <v>103</v>
      </c>
      <c r="L13" s="64" t="s">
        <v>104</v>
      </c>
      <c r="M13" s="64">
        <v>8638910136</v>
      </c>
      <c r="N13" s="64" t="s">
        <v>109</v>
      </c>
      <c r="O13" s="18"/>
      <c r="P13" s="76" t="s">
        <v>599</v>
      </c>
      <c r="Q13" s="76" t="s">
        <v>607</v>
      </c>
      <c r="R13" s="48">
        <v>27</v>
      </c>
      <c r="S13" s="18" t="s">
        <v>632</v>
      </c>
      <c r="T13" s="18"/>
    </row>
    <row r="14" spans="1:20">
      <c r="A14" s="4">
        <v>10</v>
      </c>
      <c r="B14" s="17" t="s">
        <v>62</v>
      </c>
      <c r="C14" s="64" t="s">
        <v>81</v>
      </c>
      <c r="D14" s="18" t="s">
        <v>23</v>
      </c>
      <c r="E14" s="64">
        <v>18100104604</v>
      </c>
      <c r="F14" s="18" t="s">
        <v>99</v>
      </c>
      <c r="G14" s="19">
        <v>29</v>
      </c>
      <c r="H14" s="19">
        <v>52</v>
      </c>
      <c r="I14" s="56">
        <f t="shared" si="0"/>
        <v>81</v>
      </c>
      <c r="J14" s="64">
        <v>9707560653</v>
      </c>
      <c r="K14" s="64" t="s">
        <v>103</v>
      </c>
      <c r="L14" s="64" t="s">
        <v>104</v>
      </c>
      <c r="M14" s="64">
        <v>8638910136</v>
      </c>
      <c r="N14" s="64" t="s">
        <v>109</v>
      </c>
      <c r="O14" s="18"/>
      <c r="P14" s="76">
        <v>43565</v>
      </c>
      <c r="Q14" s="76" t="s">
        <v>604</v>
      </c>
      <c r="R14" s="48">
        <v>27</v>
      </c>
      <c r="S14" s="18" t="s">
        <v>632</v>
      </c>
      <c r="T14" s="18"/>
    </row>
    <row r="15" spans="1:20">
      <c r="A15" s="4">
        <v>11</v>
      </c>
      <c r="B15" s="17" t="s">
        <v>62</v>
      </c>
      <c r="C15" s="64" t="s">
        <v>82</v>
      </c>
      <c r="D15" s="18" t="s">
        <v>23</v>
      </c>
      <c r="E15" s="64">
        <v>18100104614</v>
      </c>
      <c r="F15" s="18" t="s">
        <v>98</v>
      </c>
      <c r="G15" s="19">
        <v>90</v>
      </c>
      <c r="H15" s="19">
        <v>55</v>
      </c>
      <c r="I15" s="56">
        <f t="shared" si="0"/>
        <v>145</v>
      </c>
      <c r="J15" s="64">
        <v>6000623499</v>
      </c>
      <c r="K15" s="64" t="s">
        <v>103</v>
      </c>
      <c r="L15" s="64" t="s">
        <v>104</v>
      </c>
      <c r="M15" s="64">
        <v>8638910136</v>
      </c>
      <c r="N15" s="64" t="s">
        <v>109</v>
      </c>
      <c r="O15" s="18"/>
      <c r="P15" s="76">
        <v>43566</v>
      </c>
      <c r="Q15" s="76" t="s">
        <v>605</v>
      </c>
      <c r="R15" s="48">
        <v>27</v>
      </c>
      <c r="S15" s="18" t="s">
        <v>632</v>
      </c>
      <c r="T15" s="18"/>
    </row>
    <row r="16" spans="1:20">
      <c r="A16" s="4">
        <v>12</v>
      </c>
      <c r="B16" s="17" t="s">
        <v>62</v>
      </c>
      <c r="C16" s="64" t="s">
        <v>83</v>
      </c>
      <c r="D16" s="18" t="s">
        <v>25</v>
      </c>
      <c r="E16" s="64">
        <v>18297031112</v>
      </c>
      <c r="F16" s="18"/>
      <c r="G16" s="19">
        <v>45</v>
      </c>
      <c r="H16" s="19">
        <v>48</v>
      </c>
      <c r="I16" s="56">
        <f t="shared" si="0"/>
        <v>93</v>
      </c>
      <c r="J16" s="64">
        <v>8486652217</v>
      </c>
      <c r="K16" s="64" t="s">
        <v>103</v>
      </c>
      <c r="L16" s="64" t="s">
        <v>104</v>
      </c>
      <c r="M16" s="64">
        <v>8638910136</v>
      </c>
      <c r="N16" s="64" t="s">
        <v>109</v>
      </c>
      <c r="O16" s="18"/>
      <c r="P16" s="76">
        <v>43567</v>
      </c>
      <c r="Q16" s="76" t="s">
        <v>606</v>
      </c>
      <c r="R16" s="48">
        <v>27</v>
      </c>
      <c r="S16" s="18" t="s">
        <v>632</v>
      </c>
      <c r="T16" s="18"/>
    </row>
    <row r="17" spans="1:20">
      <c r="A17" s="4">
        <v>13</v>
      </c>
      <c r="B17" s="17" t="s">
        <v>62</v>
      </c>
      <c r="C17" s="64" t="s">
        <v>84</v>
      </c>
      <c r="D17" s="18" t="s">
        <v>23</v>
      </c>
      <c r="E17" s="64"/>
      <c r="F17" s="18" t="s">
        <v>98</v>
      </c>
      <c r="G17" s="19">
        <v>82</v>
      </c>
      <c r="H17" s="19">
        <v>87</v>
      </c>
      <c r="I17" s="56">
        <f t="shared" si="0"/>
        <v>169</v>
      </c>
      <c r="J17" s="64">
        <v>7002103122</v>
      </c>
      <c r="K17" s="64" t="s">
        <v>103</v>
      </c>
      <c r="L17" s="64" t="s">
        <v>104</v>
      </c>
      <c r="M17" s="64">
        <v>8638910136</v>
      </c>
      <c r="N17" s="64" t="s">
        <v>110</v>
      </c>
      <c r="O17" s="18"/>
      <c r="P17" s="76">
        <v>43568</v>
      </c>
      <c r="Q17" s="76" t="s">
        <v>607</v>
      </c>
      <c r="R17" s="48">
        <v>27</v>
      </c>
      <c r="S17" s="18" t="s">
        <v>632</v>
      </c>
      <c r="T17" s="18"/>
    </row>
    <row r="18" spans="1:20">
      <c r="A18" s="4">
        <v>14</v>
      </c>
      <c r="B18" s="17" t="s">
        <v>62</v>
      </c>
      <c r="C18" s="64" t="s">
        <v>85</v>
      </c>
      <c r="D18" s="18" t="s">
        <v>25</v>
      </c>
      <c r="E18" s="64">
        <v>30120</v>
      </c>
      <c r="F18" s="18"/>
      <c r="G18" s="19">
        <v>68</v>
      </c>
      <c r="H18" s="19">
        <v>52</v>
      </c>
      <c r="I18" s="56">
        <f t="shared" si="0"/>
        <v>120</v>
      </c>
      <c r="J18" s="64">
        <v>6000428475</v>
      </c>
      <c r="K18" s="64" t="s">
        <v>103</v>
      </c>
      <c r="L18" s="64" t="s">
        <v>104</v>
      </c>
      <c r="M18" s="64">
        <v>8638910136</v>
      </c>
      <c r="N18" s="64" t="s">
        <v>110</v>
      </c>
      <c r="O18" s="18"/>
      <c r="P18" s="76">
        <v>43572</v>
      </c>
      <c r="Q18" s="76" t="s">
        <v>604</v>
      </c>
      <c r="R18" s="48">
        <v>27</v>
      </c>
      <c r="S18" s="18" t="s">
        <v>632</v>
      </c>
      <c r="T18" s="18"/>
    </row>
    <row r="19" spans="1:20">
      <c r="A19" s="4">
        <v>15</v>
      </c>
      <c r="B19" s="17" t="s">
        <v>62</v>
      </c>
      <c r="C19" s="64" t="s">
        <v>86</v>
      </c>
      <c r="D19" s="18" t="s">
        <v>25</v>
      </c>
      <c r="E19" s="64">
        <v>30128</v>
      </c>
      <c r="F19" s="18"/>
      <c r="G19" s="19">
        <v>23</v>
      </c>
      <c r="H19" s="19">
        <v>13</v>
      </c>
      <c r="I19" s="56">
        <f t="shared" si="0"/>
        <v>36</v>
      </c>
      <c r="J19" s="64">
        <v>9435225008</v>
      </c>
      <c r="K19" s="64" t="s">
        <v>103</v>
      </c>
      <c r="L19" s="64" t="s">
        <v>104</v>
      </c>
      <c r="M19" s="64">
        <v>8638910136</v>
      </c>
      <c r="N19" s="64" t="s">
        <v>110</v>
      </c>
      <c r="O19" s="18"/>
      <c r="P19" s="76">
        <v>43573</v>
      </c>
      <c r="Q19" s="76" t="s">
        <v>605</v>
      </c>
      <c r="R19" s="48">
        <v>27</v>
      </c>
      <c r="S19" s="18" t="s">
        <v>632</v>
      </c>
      <c r="T19" s="18"/>
    </row>
    <row r="20" spans="1:20">
      <c r="A20" s="4">
        <v>16</v>
      </c>
      <c r="B20" s="17" t="s">
        <v>62</v>
      </c>
      <c r="C20" s="65" t="s">
        <v>87</v>
      </c>
      <c r="D20" s="18" t="s">
        <v>25</v>
      </c>
      <c r="E20" s="64">
        <v>18297031120</v>
      </c>
      <c r="F20" s="18"/>
      <c r="G20" s="19">
        <v>34</v>
      </c>
      <c r="H20" s="19">
        <v>36</v>
      </c>
      <c r="I20" s="56">
        <f t="shared" si="0"/>
        <v>70</v>
      </c>
      <c r="J20" s="64">
        <v>9954364158</v>
      </c>
      <c r="K20" s="64" t="s">
        <v>103</v>
      </c>
      <c r="L20" s="64" t="s">
        <v>105</v>
      </c>
      <c r="M20" s="64">
        <v>8974881171</v>
      </c>
      <c r="N20" s="64" t="s">
        <v>111</v>
      </c>
      <c r="O20" s="18"/>
      <c r="P20" s="76">
        <v>43573</v>
      </c>
      <c r="Q20" s="76" t="s">
        <v>605</v>
      </c>
      <c r="R20" s="48">
        <v>27</v>
      </c>
      <c r="S20" s="18" t="s">
        <v>632</v>
      </c>
      <c r="T20" s="18"/>
    </row>
    <row r="21" spans="1:20">
      <c r="A21" s="4">
        <v>17</v>
      </c>
      <c r="B21" s="17" t="s">
        <v>62</v>
      </c>
      <c r="C21" s="64" t="s">
        <v>88</v>
      </c>
      <c r="D21" s="18" t="s">
        <v>23</v>
      </c>
      <c r="E21" s="64">
        <v>18100100905</v>
      </c>
      <c r="F21" s="18" t="s">
        <v>98</v>
      </c>
      <c r="G21" s="19">
        <v>37</v>
      </c>
      <c r="H21" s="19">
        <v>26</v>
      </c>
      <c r="I21" s="56">
        <f t="shared" si="0"/>
        <v>63</v>
      </c>
      <c r="J21" s="64">
        <v>8638175526</v>
      </c>
      <c r="K21" s="64" t="s">
        <v>103</v>
      </c>
      <c r="L21" s="64" t="s">
        <v>105</v>
      </c>
      <c r="M21" s="64">
        <v>8974881171</v>
      </c>
      <c r="N21" s="64" t="s">
        <v>111</v>
      </c>
      <c r="O21" s="18"/>
      <c r="P21" s="76">
        <v>43575</v>
      </c>
      <c r="Q21" s="76" t="s">
        <v>607</v>
      </c>
      <c r="R21" s="48">
        <v>27</v>
      </c>
      <c r="S21" s="18" t="s">
        <v>632</v>
      </c>
      <c r="T21" s="18"/>
    </row>
    <row r="22" spans="1:20">
      <c r="A22" s="4">
        <v>18</v>
      </c>
      <c r="B22" s="17" t="s">
        <v>62</v>
      </c>
      <c r="C22" s="65" t="s">
        <v>89</v>
      </c>
      <c r="D22" s="57" t="s">
        <v>25</v>
      </c>
      <c r="E22" s="64">
        <v>30127</v>
      </c>
      <c r="F22" s="57"/>
      <c r="G22" s="17">
        <v>22</v>
      </c>
      <c r="H22" s="17">
        <v>18</v>
      </c>
      <c r="I22" s="56">
        <f t="shared" si="0"/>
        <v>40</v>
      </c>
      <c r="J22" s="64">
        <v>8011503835</v>
      </c>
      <c r="K22" s="64" t="s">
        <v>103</v>
      </c>
      <c r="L22" s="64" t="s">
        <v>104</v>
      </c>
      <c r="M22" s="64">
        <v>8638910136</v>
      </c>
      <c r="N22" s="64" t="s">
        <v>112</v>
      </c>
      <c r="O22" s="57"/>
      <c r="P22" s="76">
        <v>43575</v>
      </c>
      <c r="Q22" s="76" t="s">
        <v>607</v>
      </c>
      <c r="R22" s="48">
        <v>27</v>
      </c>
      <c r="S22" s="18" t="s">
        <v>632</v>
      </c>
      <c r="T22" s="18"/>
    </row>
    <row r="23" spans="1:20">
      <c r="A23" s="4">
        <v>19</v>
      </c>
      <c r="B23" s="17" t="s">
        <v>62</v>
      </c>
      <c r="C23" s="64" t="s">
        <v>90</v>
      </c>
      <c r="D23" s="18" t="s">
        <v>23</v>
      </c>
      <c r="E23" s="64">
        <v>18100107704</v>
      </c>
      <c r="F23" s="18" t="s">
        <v>100</v>
      </c>
      <c r="G23" s="19">
        <v>0</v>
      </c>
      <c r="H23" s="19">
        <v>292</v>
      </c>
      <c r="I23" s="56">
        <f t="shared" si="0"/>
        <v>292</v>
      </c>
      <c r="J23" s="64">
        <v>9101322734</v>
      </c>
      <c r="K23" s="64" t="s">
        <v>103</v>
      </c>
      <c r="L23" s="64" t="s">
        <v>104</v>
      </c>
      <c r="M23" s="64">
        <v>8638910136</v>
      </c>
      <c r="N23" s="64" t="s">
        <v>112</v>
      </c>
      <c r="O23" s="18"/>
      <c r="P23" s="76" t="s">
        <v>600</v>
      </c>
      <c r="Q23" s="76" t="s">
        <v>602</v>
      </c>
      <c r="R23" s="48">
        <v>27</v>
      </c>
      <c r="S23" s="18" t="s">
        <v>632</v>
      </c>
      <c r="T23" s="18"/>
    </row>
    <row r="24" spans="1:20">
      <c r="A24" s="4">
        <v>20</v>
      </c>
      <c r="B24" s="17" t="s">
        <v>62</v>
      </c>
      <c r="C24" s="64" t="s">
        <v>91</v>
      </c>
      <c r="D24" s="18" t="s">
        <v>25</v>
      </c>
      <c r="E24" s="64">
        <v>18297031110</v>
      </c>
      <c r="F24" s="18"/>
      <c r="G24" s="19">
        <v>48</v>
      </c>
      <c r="H24" s="19">
        <v>59</v>
      </c>
      <c r="I24" s="56">
        <f t="shared" si="0"/>
        <v>107</v>
      </c>
      <c r="J24" s="64">
        <v>6900480504</v>
      </c>
      <c r="K24" s="64" t="s">
        <v>103</v>
      </c>
      <c r="L24" s="64" t="s">
        <v>105</v>
      </c>
      <c r="M24" s="64">
        <v>8479881171</v>
      </c>
      <c r="N24" s="64" t="s">
        <v>113</v>
      </c>
      <c r="O24" s="18"/>
      <c r="P24" s="76">
        <v>43579</v>
      </c>
      <c r="Q24" s="76" t="s">
        <v>604</v>
      </c>
      <c r="R24" s="48">
        <v>27</v>
      </c>
      <c r="S24" s="18" t="s">
        <v>632</v>
      </c>
      <c r="T24" s="18"/>
    </row>
    <row r="25" spans="1:20">
      <c r="A25" s="4">
        <v>21</v>
      </c>
      <c r="B25" s="17" t="s">
        <v>62</v>
      </c>
      <c r="C25" s="64" t="s">
        <v>92</v>
      </c>
      <c r="D25" s="18" t="s">
        <v>25</v>
      </c>
      <c r="E25" s="64">
        <v>18297031111</v>
      </c>
      <c r="F25" s="18"/>
      <c r="G25" s="19">
        <v>61</v>
      </c>
      <c r="H25" s="19">
        <v>70</v>
      </c>
      <c r="I25" s="56">
        <f t="shared" si="0"/>
        <v>131</v>
      </c>
      <c r="J25" s="64">
        <v>9474895728</v>
      </c>
      <c r="K25" s="64" t="s">
        <v>103</v>
      </c>
      <c r="L25" s="64" t="s">
        <v>105</v>
      </c>
      <c r="M25" s="64">
        <v>8479881171</v>
      </c>
      <c r="N25" s="64" t="s">
        <v>113</v>
      </c>
      <c r="O25" s="18"/>
      <c r="P25" s="76">
        <v>43580</v>
      </c>
      <c r="Q25" s="76" t="s">
        <v>605</v>
      </c>
      <c r="R25" s="48">
        <v>27</v>
      </c>
      <c r="S25" s="18" t="s">
        <v>632</v>
      </c>
      <c r="T25" s="18"/>
    </row>
    <row r="26" spans="1:20">
      <c r="A26" s="4">
        <v>22</v>
      </c>
      <c r="B26" s="17" t="s">
        <v>62</v>
      </c>
      <c r="C26" s="64" t="s">
        <v>93</v>
      </c>
      <c r="D26" s="18" t="s">
        <v>23</v>
      </c>
      <c r="E26" s="64">
        <v>18100104602</v>
      </c>
      <c r="F26" s="18" t="s">
        <v>99</v>
      </c>
      <c r="G26" s="19">
        <v>111</v>
      </c>
      <c r="H26" s="19">
        <v>148</v>
      </c>
      <c r="I26" s="56">
        <f t="shared" si="0"/>
        <v>259</v>
      </c>
      <c r="J26" s="64">
        <v>8404008870</v>
      </c>
      <c r="K26" s="64" t="s">
        <v>103</v>
      </c>
      <c r="L26" s="64" t="s">
        <v>105</v>
      </c>
      <c r="M26" s="64">
        <v>8479881171</v>
      </c>
      <c r="N26" s="64" t="s">
        <v>113</v>
      </c>
      <c r="O26" s="18"/>
      <c r="P26" s="76" t="s">
        <v>601</v>
      </c>
      <c r="Q26" s="76" t="s">
        <v>606</v>
      </c>
      <c r="R26" s="48">
        <v>27</v>
      </c>
      <c r="S26" s="18" t="s">
        <v>632</v>
      </c>
      <c r="T26" s="18"/>
    </row>
    <row r="27" spans="1:20">
      <c r="A27" s="4">
        <v>23</v>
      </c>
      <c r="B27" s="17" t="s">
        <v>62</v>
      </c>
      <c r="C27" s="64" t="s">
        <v>94</v>
      </c>
      <c r="D27" s="18" t="s">
        <v>23</v>
      </c>
      <c r="E27" s="64">
        <v>1810014605</v>
      </c>
      <c r="F27" s="18" t="s">
        <v>98</v>
      </c>
      <c r="G27" s="19">
        <v>43</v>
      </c>
      <c r="H27" s="19">
        <v>47</v>
      </c>
      <c r="I27" s="56">
        <f t="shared" si="0"/>
        <v>90</v>
      </c>
      <c r="J27" s="64">
        <v>9859274789</v>
      </c>
      <c r="K27" s="64" t="s">
        <v>103</v>
      </c>
      <c r="L27" s="64" t="s">
        <v>105</v>
      </c>
      <c r="M27" s="64">
        <v>8479881171</v>
      </c>
      <c r="N27" s="64" t="s">
        <v>113</v>
      </c>
      <c r="O27" s="18"/>
      <c r="P27" s="76">
        <v>43584</v>
      </c>
      <c r="Q27" s="76" t="s">
        <v>602</v>
      </c>
      <c r="R27" s="48">
        <v>27</v>
      </c>
      <c r="S27" s="18" t="s">
        <v>632</v>
      </c>
      <c r="T27" s="18"/>
    </row>
    <row r="28" spans="1:20">
      <c r="A28" s="4">
        <v>24</v>
      </c>
      <c r="B28" s="17" t="s">
        <v>62</v>
      </c>
      <c r="C28" s="64" t="s">
        <v>95</v>
      </c>
      <c r="D28" s="18" t="s">
        <v>25</v>
      </c>
      <c r="E28" s="64">
        <v>30126</v>
      </c>
      <c r="F28" s="18"/>
      <c r="G28" s="19">
        <v>10</v>
      </c>
      <c r="H28" s="19">
        <v>12</v>
      </c>
      <c r="I28" s="56">
        <f t="shared" si="0"/>
        <v>22</v>
      </c>
      <c r="J28" s="64">
        <v>8011344806</v>
      </c>
      <c r="K28" s="64" t="s">
        <v>103</v>
      </c>
      <c r="L28" s="64" t="s">
        <v>104</v>
      </c>
      <c r="M28" s="64">
        <v>8638910136</v>
      </c>
      <c r="N28" s="64" t="s">
        <v>114</v>
      </c>
      <c r="O28" s="18"/>
      <c r="P28" s="76">
        <v>43584</v>
      </c>
      <c r="Q28" s="76" t="s">
        <v>602</v>
      </c>
      <c r="R28" s="48">
        <v>27</v>
      </c>
      <c r="S28" s="18" t="s">
        <v>632</v>
      </c>
      <c r="T28" s="18"/>
    </row>
    <row r="29" spans="1:20">
      <c r="A29" s="4">
        <v>25</v>
      </c>
      <c r="B29" s="17" t="s">
        <v>62</v>
      </c>
      <c r="C29" s="64" t="s">
        <v>96</v>
      </c>
      <c r="D29" s="18" t="s">
        <v>25</v>
      </c>
      <c r="E29" s="64">
        <v>30129</v>
      </c>
      <c r="F29" s="18"/>
      <c r="G29" s="19">
        <v>6</v>
      </c>
      <c r="H29" s="19">
        <v>4</v>
      </c>
      <c r="I29" s="56">
        <f t="shared" si="0"/>
        <v>10</v>
      </c>
      <c r="J29" s="64">
        <v>9957648042</v>
      </c>
      <c r="K29" s="64" t="s">
        <v>103</v>
      </c>
      <c r="L29" s="64" t="s">
        <v>104</v>
      </c>
      <c r="M29" s="64">
        <v>8638910136</v>
      </c>
      <c r="N29" s="64" t="s">
        <v>114</v>
      </c>
      <c r="O29" s="18"/>
      <c r="P29" s="76">
        <v>43585</v>
      </c>
      <c r="Q29" s="76" t="s">
        <v>603</v>
      </c>
      <c r="R29" s="48">
        <v>27</v>
      </c>
      <c r="S29" s="18" t="s">
        <v>632</v>
      </c>
      <c r="T29" s="18"/>
    </row>
    <row r="30" spans="1:20">
      <c r="A30" s="4">
        <v>26</v>
      </c>
      <c r="B30" s="17" t="s">
        <v>62</v>
      </c>
      <c r="C30" s="64" t="s">
        <v>97</v>
      </c>
      <c r="D30" s="18" t="s">
        <v>25</v>
      </c>
      <c r="E30" s="64">
        <v>30125</v>
      </c>
      <c r="F30" s="18"/>
      <c r="G30" s="19">
        <v>7</v>
      </c>
      <c r="H30" s="19">
        <v>8</v>
      </c>
      <c r="I30" s="56">
        <f t="shared" si="0"/>
        <v>15</v>
      </c>
      <c r="J30" s="64">
        <v>9401704020</v>
      </c>
      <c r="K30" s="64" t="s">
        <v>103</v>
      </c>
      <c r="L30" s="64" t="s">
        <v>104</v>
      </c>
      <c r="M30" s="64">
        <v>8638910136</v>
      </c>
      <c r="N30" s="64" t="s">
        <v>114</v>
      </c>
      <c r="O30" s="18"/>
      <c r="P30" s="76">
        <v>43585</v>
      </c>
      <c r="Q30" s="76" t="s">
        <v>603</v>
      </c>
      <c r="R30" s="48">
        <v>27</v>
      </c>
      <c r="S30" s="18" t="s">
        <v>632</v>
      </c>
      <c r="T30" s="18"/>
    </row>
    <row r="31" spans="1:20">
      <c r="A31" s="4">
        <v>27</v>
      </c>
      <c r="B31" s="17" t="s">
        <v>63</v>
      </c>
      <c r="C31" s="66" t="s">
        <v>334</v>
      </c>
      <c r="D31" s="18" t="s">
        <v>25</v>
      </c>
      <c r="E31" s="66">
        <v>18305030616</v>
      </c>
      <c r="F31" s="18"/>
      <c r="G31" s="19">
        <v>43</v>
      </c>
      <c r="H31" s="19">
        <v>47</v>
      </c>
      <c r="I31" s="56">
        <f t="shared" si="0"/>
        <v>90</v>
      </c>
      <c r="J31" s="66">
        <v>9678716241</v>
      </c>
      <c r="K31" s="66" t="s">
        <v>376</v>
      </c>
      <c r="L31" s="66" t="s">
        <v>372</v>
      </c>
      <c r="M31" s="66">
        <v>9435068145</v>
      </c>
      <c r="N31" s="66" t="s">
        <v>373</v>
      </c>
      <c r="O31" s="18"/>
      <c r="P31" s="76">
        <v>43556</v>
      </c>
      <c r="Q31" s="76" t="s">
        <v>602</v>
      </c>
      <c r="R31" s="48">
        <v>22</v>
      </c>
      <c r="S31" s="18" t="s">
        <v>632</v>
      </c>
      <c r="T31" s="18"/>
    </row>
    <row r="32" spans="1:20">
      <c r="A32" s="4">
        <v>28</v>
      </c>
      <c r="B32" s="17" t="s">
        <v>63</v>
      </c>
      <c r="C32" s="66" t="s">
        <v>335</v>
      </c>
      <c r="D32" s="18" t="s">
        <v>25</v>
      </c>
      <c r="E32" s="66">
        <v>18297030617</v>
      </c>
      <c r="F32" s="18"/>
      <c r="G32" s="19">
        <v>10</v>
      </c>
      <c r="H32" s="19">
        <v>17</v>
      </c>
      <c r="I32" s="56">
        <f t="shared" si="0"/>
        <v>27</v>
      </c>
      <c r="J32" s="66">
        <v>7086272114</v>
      </c>
      <c r="K32" s="66" t="s">
        <v>376</v>
      </c>
      <c r="L32" s="66" t="s">
        <v>372</v>
      </c>
      <c r="M32" s="66">
        <v>9435068145</v>
      </c>
      <c r="N32" s="66" t="s">
        <v>373</v>
      </c>
      <c r="O32" s="18"/>
      <c r="P32" s="76">
        <v>43556</v>
      </c>
      <c r="Q32" s="76" t="s">
        <v>602</v>
      </c>
      <c r="R32" s="48">
        <v>22</v>
      </c>
      <c r="S32" s="18" t="s">
        <v>632</v>
      </c>
      <c r="T32" s="18"/>
    </row>
    <row r="33" spans="1:20">
      <c r="A33" s="4">
        <v>29</v>
      </c>
      <c r="B33" s="17" t="s">
        <v>63</v>
      </c>
      <c r="C33" s="66" t="s">
        <v>336</v>
      </c>
      <c r="D33" s="18" t="s">
        <v>25</v>
      </c>
      <c r="E33" s="66">
        <v>18297030217</v>
      </c>
      <c r="F33" s="18"/>
      <c r="G33" s="19">
        <v>18</v>
      </c>
      <c r="H33" s="19">
        <v>24</v>
      </c>
      <c r="I33" s="56">
        <f t="shared" si="0"/>
        <v>42</v>
      </c>
      <c r="J33" s="66">
        <v>9401740488</v>
      </c>
      <c r="K33" s="66" t="s">
        <v>376</v>
      </c>
      <c r="L33" s="66" t="s">
        <v>372</v>
      </c>
      <c r="M33" s="66">
        <v>9435068145</v>
      </c>
      <c r="N33" s="66" t="s">
        <v>373</v>
      </c>
      <c r="O33" s="18"/>
      <c r="P33" s="76">
        <v>43557</v>
      </c>
      <c r="Q33" s="76" t="s">
        <v>603</v>
      </c>
      <c r="R33" s="48">
        <v>22</v>
      </c>
      <c r="S33" s="18" t="s">
        <v>632</v>
      </c>
      <c r="T33" s="18"/>
    </row>
    <row r="34" spans="1:20">
      <c r="A34" s="4">
        <v>30</v>
      </c>
      <c r="B34" s="17" t="s">
        <v>63</v>
      </c>
      <c r="C34" s="66" t="s">
        <v>337</v>
      </c>
      <c r="D34" s="18" t="s">
        <v>25</v>
      </c>
      <c r="E34" s="66">
        <v>18297030618</v>
      </c>
      <c r="F34" s="18"/>
      <c r="G34" s="19">
        <v>29</v>
      </c>
      <c r="H34" s="19">
        <v>21</v>
      </c>
      <c r="I34" s="56">
        <f t="shared" si="0"/>
        <v>50</v>
      </c>
      <c r="J34" s="66">
        <v>6000379417</v>
      </c>
      <c r="K34" s="66" t="s">
        <v>376</v>
      </c>
      <c r="L34" s="66" t="s">
        <v>372</v>
      </c>
      <c r="M34" s="66">
        <v>9435068145</v>
      </c>
      <c r="N34" s="66" t="s">
        <v>373</v>
      </c>
      <c r="O34" s="18"/>
      <c r="P34" s="76">
        <v>43557</v>
      </c>
      <c r="Q34" s="76" t="s">
        <v>603</v>
      </c>
      <c r="R34" s="48">
        <v>22</v>
      </c>
      <c r="S34" s="18" t="s">
        <v>632</v>
      </c>
      <c r="T34" s="18"/>
    </row>
    <row r="35" spans="1:20">
      <c r="A35" s="4">
        <v>31</v>
      </c>
      <c r="B35" s="17" t="s">
        <v>63</v>
      </c>
      <c r="C35" s="66" t="s">
        <v>338</v>
      </c>
      <c r="D35" s="18" t="s">
        <v>23</v>
      </c>
      <c r="E35" s="66">
        <v>18100102608</v>
      </c>
      <c r="F35" s="18" t="s">
        <v>98</v>
      </c>
      <c r="G35" s="19">
        <v>32</v>
      </c>
      <c r="H35" s="19">
        <v>36</v>
      </c>
      <c r="I35" s="56">
        <f t="shared" si="0"/>
        <v>68</v>
      </c>
      <c r="J35" s="66">
        <v>9435222592</v>
      </c>
      <c r="K35" s="66" t="s">
        <v>376</v>
      </c>
      <c r="L35" s="66" t="s">
        <v>372</v>
      </c>
      <c r="M35" s="66">
        <v>9435068145</v>
      </c>
      <c r="N35" s="66" t="s">
        <v>373</v>
      </c>
      <c r="O35" s="18"/>
      <c r="P35" s="76">
        <v>43557</v>
      </c>
      <c r="Q35" s="76" t="s">
        <v>603</v>
      </c>
      <c r="R35" s="48">
        <v>22</v>
      </c>
      <c r="S35" s="18" t="s">
        <v>632</v>
      </c>
      <c r="T35" s="18"/>
    </row>
    <row r="36" spans="1:20">
      <c r="A36" s="4">
        <v>32</v>
      </c>
      <c r="B36" s="17" t="s">
        <v>63</v>
      </c>
      <c r="C36" s="66" t="s">
        <v>339</v>
      </c>
      <c r="D36" s="18" t="s">
        <v>25</v>
      </c>
      <c r="E36" s="66">
        <v>30718</v>
      </c>
      <c r="F36" s="18"/>
      <c r="G36" s="19">
        <v>8</v>
      </c>
      <c r="H36" s="19">
        <v>9</v>
      </c>
      <c r="I36" s="56">
        <f t="shared" si="0"/>
        <v>17</v>
      </c>
      <c r="J36" s="66">
        <v>7896661177</v>
      </c>
      <c r="K36" s="66" t="s">
        <v>376</v>
      </c>
      <c r="L36" s="66" t="s">
        <v>372</v>
      </c>
      <c r="M36" s="66">
        <v>9435068145</v>
      </c>
      <c r="N36" s="66" t="s">
        <v>374</v>
      </c>
      <c r="O36" s="18"/>
      <c r="P36" s="76">
        <v>43558</v>
      </c>
      <c r="Q36" s="76" t="s">
        <v>604</v>
      </c>
      <c r="R36" s="48">
        <v>22</v>
      </c>
      <c r="S36" s="18" t="s">
        <v>632</v>
      </c>
      <c r="T36" s="18"/>
    </row>
    <row r="37" spans="1:20">
      <c r="A37" s="4">
        <v>33</v>
      </c>
      <c r="B37" s="17" t="s">
        <v>63</v>
      </c>
      <c r="C37" s="66" t="s">
        <v>340</v>
      </c>
      <c r="D37" s="18" t="s">
        <v>23</v>
      </c>
      <c r="E37" s="66">
        <v>101804</v>
      </c>
      <c r="F37" s="18" t="s">
        <v>98</v>
      </c>
      <c r="G37" s="19">
        <v>24</v>
      </c>
      <c r="H37" s="19">
        <v>21</v>
      </c>
      <c r="I37" s="56">
        <f t="shared" si="0"/>
        <v>45</v>
      </c>
      <c r="J37" s="66">
        <v>9957300428</v>
      </c>
      <c r="K37" s="66" t="s">
        <v>376</v>
      </c>
      <c r="L37" s="66" t="s">
        <v>372</v>
      </c>
      <c r="M37" s="66">
        <v>9435068145</v>
      </c>
      <c r="N37" s="66" t="s">
        <v>374</v>
      </c>
      <c r="O37" s="18"/>
      <c r="P37" s="76">
        <v>43558</v>
      </c>
      <c r="Q37" s="76" t="s">
        <v>604</v>
      </c>
      <c r="R37" s="48">
        <v>22</v>
      </c>
      <c r="S37" s="18" t="s">
        <v>632</v>
      </c>
      <c r="T37" s="18"/>
    </row>
    <row r="38" spans="1:20">
      <c r="A38" s="4">
        <v>34</v>
      </c>
      <c r="B38" s="17" t="s">
        <v>63</v>
      </c>
      <c r="C38" s="66" t="s">
        <v>341</v>
      </c>
      <c r="D38" s="18" t="s">
        <v>25</v>
      </c>
      <c r="E38" s="66">
        <v>30724</v>
      </c>
      <c r="F38" s="18"/>
      <c r="G38" s="19">
        <v>6</v>
      </c>
      <c r="H38" s="19">
        <v>7</v>
      </c>
      <c r="I38" s="56">
        <f t="shared" si="0"/>
        <v>13</v>
      </c>
      <c r="J38" s="66">
        <v>9954577754</v>
      </c>
      <c r="K38" s="66" t="s">
        <v>376</v>
      </c>
      <c r="L38" s="66" t="s">
        <v>372</v>
      </c>
      <c r="M38" s="66">
        <v>9435068145</v>
      </c>
      <c r="N38" s="66" t="s">
        <v>374</v>
      </c>
      <c r="O38" s="18"/>
      <c r="P38" s="76">
        <v>43558</v>
      </c>
      <c r="Q38" s="76" t="s">
        <v>604</v>
      </c>
      <c r="R38" s="48">
        <v>22</v>
      </c>
      <c r="S38" s="18" t="s">
        <v>632</v>
      </c>
      <c r="T38" s="18"/>
    </row>
    <row r="39" spans="1:20">
      <c r="A39" s="4">
        <v>35</v>
      </c>
      <c r="B39" s="17" t="s">
        <v>63</v>
      </c>
      <c r="C39" s="66" t="s">
        <v>342</v>
      </c>
      <c r="D39" s="18" t="s">
        <v>25</v>
      </c>
      <c r="E39" s="66">
        <v>30725</v>
      </c>
      <c r="F39" s="18"/>
      <c r="G39" s="19">
        <v>8</v>
      </c>
      <c r="H39" s="19">
        <v>7</v>
      </c>
      <c r="I39" s="56">
        <f t="shared" si="0"/>
        <v>15</v>
      </c>
      <c r="J39" s="66">
        <v>8486821139</v>
      </c>
      <c r="K39" s="66" t="s">
        <v>376</v>
      </c>
      <c r="L39" s="66" t="s">
        <v>372</v>
      </c>
      <c r="M39" s="66">
        <v>9435068145</v>
      </c>
      <c r="N39" s="66" t="s">
        <v>374</v>
      </c>
      <c r="O39" s="18"/>
      <c r="P39" s="76">
        <v>43558</v>
      </c>
      <c r="Q39" s="76" t="s">
        <v>604</v>
      </c>
      <c r="R39" s="48">
        <v>22</v>
      </c>
      <c r="S39" s="18" t="s">
        <v>632</v>
      </c>
      <c r="T39" s="18"/>
    </row>
    <row r="40" spans="1:20">
      <c r="A40" s="4">
        <v>36</v>
      </c>
      <c r="B40" s="17" t="s">
        <v>63</v>
      </c>
      <c r="C40" s="66" t="s">
        <v>343</v>
      </c>
      <c r="D40" s="18" t="s">
        <v>23</v>
      </c>
      <c r="E40" s="66">
        <v>18100101805</v>
      </c>
      <c r="F40" s="18" t="s">
        <v>98</v>
      </c>
      <c r="G40" s="19">
        <v>9</v>
      </c>
      <c r="H40" s="19">
        <v>2</v>
      </c>
      <c r="I40" s="56">
        <f t="shared" si="0"/>
        <v>11</v>
      </c>
      <c r="J40" s="66">
        <v>8761974922</v>
      </c>
      <c r="K40" s="66" t="s">
        <v>376</v>
      </c>
      <c r="L40" s="66" t="s">
        <v>372</v>
      </c>
      <c r="M40" s="66">
        <v>9435068145</v>
      </c>
      <c r="N40" s="66" t="s">
        <v>374</v>
      </c>
      <c r="O40" s="18"/>
      <c r="P40" s="76">
        <v>43559</v>
      </c>
      <c r="Q40" s="76" t="s">
        <v>605</v>
      </c>
      <c r="R40" s="48">
        <v>22</v>
      </c>
      <c r="S40" s="18" t="s">
        <v>632</v>
      </c>
      <c r="T40" s="18"/>
    </row>
    <row r="41" spans="1:20">
      <c r="A41" s="4">
        <v>37</v>
      </c>
      <c r="B41" s="17" t="s">
        <v>63</v>
      </c>
      <c r="C41" s="66" t="s">
        <v>344</v>
      </c>
      <c r="D41" s="18" t="s">
        <v>25</v>
      </c>
      <c r="E41" s="66">
        <v>30713</v>
      </c>
      <c r="F41" s="18"/>
      <c r="G41" s="19">
        <v>21</v>
      </c>
      <c r="H41" s="19">
        <v>12</v>
      </c>
      <c r="I41" s="56">
        <f t="shared" si="0"/>
        <v>33</v>
      </c>
      <c r="J41" s="66">
        <v>9678185656</v>
      </c>
      <c r="K41" s="66" t="s">
        <v>376</v>
      </c>
      <c r="L41" s="66" t="s">
        <v>372</v>
      </c>
      <c r="M41" s="66">
        <v>9435068145</v>
      </c>
      <c r="N41" s="66" t="s">
        <v>374</v>
      </c>
      <c r="O41" s="18"/>
      <c r="P41" s="76">
        <v>43559</v>
      </c>
      <c r="Q41" s="76" t="s">
        <v>605</v>
      </c>
      <c r="R41" s="48">
        <v>22</v>
      </c>
      <c r="S41" s="18" t="s">
        <v>632</v>
      </c>
      <c r="T41" s="18"/>
    </row>
    <row r="42" spans="1:20">
      <c r="A42" s="4">
        <v>38</v>
      </c>
      <c r="B42" s="17" t="s">
        <v>63</v>
      </c>
      <c r="C42" s="66" t="s">
        <v>345</v>
      </c>
      <c r="D42" s="18" t="s">
        <v>25</v>
      </c>
      <c r="E42" s="66">
        <v>18297030218</v>
      </c>
      <c r="F42" s="18"/>
      <c r="G42" s="19">
        <v>32</v>
      </c>
      <c r="H42" s="19">
        <v>32</v>
      </c>
      <c r="I42" s="56">
        <f t="shared" si="0"/>
        <v>64</v>
      </c>
      <c r="J42" s="66">
        <v>8638354618</v>
      </c>
      <c r="K42" s="66" t="s">
        <v>376</v>
      </c>
      <c r="L42" s="66" t="s">
        <v>372</v>
      </c>
      <c r="M42" s="66">
        <v>9435068115</v>
      </c>
      <c r="N42" s="66" t="s">
        <v>375</v>
      </c>
      <c r="O42" s="18"/>
      <c r="P42" s="76">
        <v>43559</v>
      </c>
      <c r="Q42" s="76" t="s">
        <v>605</v>
      </c>
      <c r="R42" s="48">
        <v>22</v>
      </c>
      <c r="S42" s="18" t="s">
        <v>632</v>
      </c>
      <c r="T42" s="18"/>
    </row>
    <row r="43" spans="1:20">
      <c r="A43" s="4">
        <v>39</v>
      </c>
      <c r="B43" s="17" t="s">
        <v>63</v>
      </c>
      <c r="C43" s="66" t="s">
        <v>346</v>
      </c>
      <c r="D43" s="18" t="s">
        <v>23</v>
      </c>
      <c r="E43" s="66">
        <v>18100102611</v>
      </c>
      <c r="F43" s="18" t="s">
        <v>98</v>
      </c>
      <c r="G43" s="19">
        <v>24</v>
      </c>
      <c r="H43" s="19">
        <v>26</v>
      </c>
      <c r="I43" s="56">
        <f t="shared" si="0"/>
        <v>50</v>
      </c>
      <c r="J43" s="66">
        <v>9365040581</v>
      </c>
      <c r="K43" s="66" t="s">
        <v>376</v>
      </c>
      <c r="L43" s="66" t="s">
        <v>372</v>
      </c>
      <c r="M43" s="66">
        <v>9435068115</v>
      </c>
      <c r="N43" s="66" t="s">
        <v>375</v>
      </c>
      <c r="O43" s="18"/>
      <c r="P43" s="76">
        <v>43560</v>
      </c>
      <c r="Q43" s="76" t="s">
        <v>606</v>
      </c>
      <c r="R43" s="48">
        <v>22</v>
      </c>
      <c r="S43" s="18" t="s">
        <v>632</v>
      </c>
      <c r="T43" s="18"/>
    </row>
    <row r="44" spans="1:20">
      <c r="A44" s="4">
        <v>40</v>
      </c>
      <c r="B44" s="17" t="s">
        <v>63</v>
      </c>
      <c r="C44" s="66" t="s">
        <v>347</v>
      </c>
      <c r="D44" s="18" t="s">
        <v>25</v>
      </c>
      <c r="E44" s="66">
        <v>18297030217</v>
      </c>
      <c r="F44" s="18"/>
      <c r="G44" s="19">
        <v>19</v>
      </c>
      <c r="H44" s="19">
        <v>22</v>
      </c>
      <c r="I44" s="56">
        <f t="shared" si="0"/>
        <v>41</v>
      </c>
      <c r="J44" s="66">
        <v>9401740488</v>
      </c>
      <c r="K44" s="66" t="s">
        <v>376</v>
      </c>
      <c r="L44" s="66" t="s">
        <v>372</v>
      </c>
      <c r="M44" s="66">
        <v>9435068115</v>
      </c>
      <c r="N44" s="66" t="s">
        <v>375</v>
      </c>
      <c r="O44" s="18"/>
      <c r="P44" s="76">
        <v>43560</v>
      </c>
      <c r="Q44" s="76" t="s">
        <v>606</v>
      </c>
      <c r="R44" s="48">
        <v>22</v>
      </c>
      <c r="S44" s="18" t="s">
        <v>632</v>
      </c>
      <c r="T44" s="18"/>
    </row>
    <row r="45" spans="1:20">
      <c r="A45" s="4">
        <v>41</v>
      </c>
      <c r="B45" s="17" t="s">
        <v>63</v>
      </c>
      <c r="C45" s="66" t="s">
        <v>348</v>
      </c>
      <c r="D45" s="18" t="s">
        <v>23</v>
      </c>
      <c r="E45" s="66">
        <v>18100102606</v>
      </c>
      <c r="F45" s="18" t="s">
        <v>99</v>
      </c>
      <c r="G45" s="19">
        <v>120</v>
      </c>
      <c r="H45" s="19">
        <v>132</v>
      </c>
      <c r="I45" s="56">
        <f t="shared" si="0"/>
        <v>252</v>
      </c>
      <c r="J45" s="66">
        <v>9435366640</v>
      </c>
      <c r="K45" s="66" t="s">
        <v>376</v>
      </c>
      <c r="L45" s="66" t="s">
        <v>372</v>
      </c>
      <c r="M45" s="66">
        <v>9435068115</v>
      </c>
      <c r="N45" s="66" t="s">
        <v>375</v>
      </c>
      <c r="O45" s="18"/>
      <c r="P45" s="76">
        <v>43561</v>
      </c>
      <c r="Q45" s="76" t="s">
        <v>607</v>
      </c>
      <c r="R45" s="48">
        <v>22</v>
      </c>
      <c r="S45" s="18" t="s">
        <v>632</v>
      </c>
      <c r="T45" s="18"/>
    </row>
    <row r="46" spans="1:20">
      <c r="A46" s="4">
        <v>42</v>
      </c>
      <c r="B46" s="17" t="s">
        <v>63</v>
      </c>
      <c r="C46" s="66" t="s">
        <v>349</v>
      </c>
      <c r="D46" s="18" t="s">
        <v>25</v>
      </c>
      <c r="E46" s="66">
        <v>18297030617</v>
      </c>
      <c r="F46" s="18"/>
      <c r="G46" s="19">
        <v>10</v>
      </c>
      <c r="H46" s="19">
        <v>9</v>
      </c>
      <c r="I46" s="56">
        <f t="shared" si="0"/>
        <v>19</v>
      </c>
      <c r="J46" s="66">
        <v>7086272114</v>
      </c>
      <c r="K46" s="66" t="s">
        <v>376</v>
      </c>
      <c r="L46" s="66" t="s">
        <v>372</v>
      </c>
      <c r="M46" s="66">
        <v>9435068115</v>
      </c>
      <c r="N46" s="66" t="s">
        <v>375</v>
      </c>
      <c r="O46" s="18"/>
      <c r="P46" s="76">
        <v>43563</v>
      </c>
      <c r="Q46" s="76" t="s">
        <v>602</v>
      </c>
      <c r="R46" s="48">
        <v>22</v>
      </c>
      <c r="S46" s="18" t="s">
        <v>632</v>
      </c>
      <c r="T46" s="18"/>
    </row>
    <row r="47" spans="1:20">
      <c r="A47" s="4">
        <v>43</v>
      </c>
      <c r="B47" s="17" t="s">
        <v>63</v>
      </c>
      <c r="C47" s="66" t="s">
        <v>350</v>
      </c>
      <c r="D47" s="18" t="s">
        <v>23</v>
      </c>
      <c r="E47" s="66">
        <v>18100102603</v>
      </c>
      <c r="F47" s="18" t="s">
        <v>98</v>
      </c>
      <c r="G47" s="19">
        <v>74</v>
      </c>
      <c r="H47" s="19">
        <v>81</v>
      </c>
      <c r="I47" s="56">
        <f t="shared" si="0"/>
        <v>155</v>
      </c>
      <c r="J47" s="66">
        <v>9864251513</v>
      </c>
      <c r="K47" s="66" t="s">
        <v>376</v>
      </c>
      <c r="L47" s="66" t="s">
        <v>377</v>
      </c>
      <c r="M47" s="66">
        <v>8486202654</v>
      </c>
      <c r="N47" s="66" t="s">
        <v>378</v>
      </c>
      <c r="O47" s="18"/>
      <c r="P47" s="76">
        <v>43563</v>
      </c>
      <c r="Q47" s="76" t="s">
        <v>602</v>
      </c>
      <c r="R47" s="48">
        <v>22</v>
      </c>
      <c r="S47" s="18" t="s">
        <v>632</v>
      </c>
      <c r="T47" s="18"/>
    </row>
    <row r="48" spans="1:20">
      <c r="A48" s="4">
        <v>44</v>
      </c>
      <c r="B48" s="17" t="s">
        <v>63</v>
      </c>
      <c r="C48" s="66" t="s">
        <v>351</v>
      </c>
      <c r="D48" s="18" t="s">
        <v>23</v>
      </c>
      <c r="E48" s="66">
        <v>18100102610</v>
      </c>
      <c r="F48" s="18" t="s">
        <v>99</v>
      </c>
      <c r="G48" s="19">
        <v>33</v>
      </c>
      <c r="H48" s="19">
        <v>38</v>
      </c>
      <c r="I48" s="56">
        <f t="shared" si="0"/>
        <v>71</v>
      </c>
      <c r="J48" s="66">
        <v>8638207879</v>
      </c>
      <c r="K48" s="66" t="s">
        <v>376</v>
      </c>
      <c r="L48" s="66" t="s">
        <v>377</v>
      </c>
      <c r="M48" s="66">
        <v>8486202654</v>
      </c>
      <c r="N48" s="66" t="s">
        <v>378</v>
      </c>
      <c r="O48" s="18"/>
      <c r="P48" s="76">
        <v>43564</v>
      </c>
      <c r="Q48" s="76" t="s">
        <v>603</v>
      </c>
      <c r="R48" s="48">
        <v>22</v>
      </c>
      <c r="S48" s="18" t="s">
        <v>632</v>
      </c>
      <c r="T48" s="18"/>
    </row>
    <row r="49" spans="1:20">
      <c r="A49" s="4">
        <v>45</v>
      </c>
      <c r="B49" s="17" t="s">
        <v>63</v>
      </c>
      <c r="C49" s="66" t="s">
        <v>352</v>
      </c>
      <c r="D49" s="18" t="s">
        <v>23</v>
      </c>
      <c r="E49" s="66">
        <v>18100102612</v>
      </c>
      <c r="F49" s="18" t="s">
        <v>98</v>
      </c>
      <c r="G49" s="19">
        <v>36</v>
      </c>
      <c r="H49" s="19">
        <v>34</v>
      </c>
      <c r="I49" s="56">
        <f t="shared" si="0"/>
        <v>70</v>
      </c>
      <c r="J49" s="66">
        <v>9101099401</v>
      </c>
      <c r="K49" s="66" t="s">
        <v>376</v>
      </c>
      <c r="L49" s="66" t="s">
        <v>377</v>
      </c>
      <c r="M49" s="66">
        <v>8486202654</v>
      </c>
      <c r="N49" s="66" t="s">
        <v>378</v>
      </c>
      <c r="O49" s="18"/>
      <c r="P49" s="76">
        <v>43564</v>
      </c>
      <c r="Q49" s="76" t="s">
        <v>603</v>
      </c>
      <c r="R49" s="48">
        <v>22</v>
      </c>
      <c r="S49" s="18" t="s">
        <v>632</v>
      </c>
      <c r="T49" s="18"/>
    </row>
    <row r="50" spans="1:20">
      <c r="A50" s="4">
        <v>46</v>
      </c>
      <c r="B50" s="17" t="s">
        <v>63</v>
      </c>
      <c r="C50" s="66" t="s">
        <v>353</v>
      </c>
      <c r="D50" s="18" t="s">
        <v>25</v>
      </c>
      <c r="E50" s="66">
        <v>1830503226</v>
      </c>
      <c r="F50" s="18"/>
      <c r="G50" s="19">
        <v>62</v>
      </c>
      <c r="H50" s="19">
        <v>49</v>
      </c>
      <c r="I50" s="56">
        <f t="shared" si="0"/>
        <v>111</v>
      </c>
      <c r="J50" s="66">
        <v>8753914229</v>
      </c>
      <c r="K50" s="66" t="s">
        <v>376</v>
      </c>
      <c r="L50" s="66" t="s">
        <v>377</v>
      </c>
      <c r="M50" s="66">
        <v>8486202654</v>
      </c>
      <c r="N50" s="66" t="s">
        <v>378</v>
      </c>
      <c r="O50" s="18"/>
      <c r="P50" s="76">
        <v>43565</v>
      </c>
      <c r="Q50" s="76" t="s">
        <v>604</v>
      </c>
      <c r="R50" s="48">
        <v>22</v>
      </c>
      <c r="S50" s="18" t="s">
        <v>632</v>
      </c>
      <c r="T50" s="18"/>
    </row>
    <row r="51" spans="1:20">
      <c r="A51" s="4">
        <v>47</v>
      </c>
      <c r="B51" s="17" t="s">
        <v>63</v>
      </c>
      <c r="C51" s="66" t="s">
        <v>354</v>
      </c>
      <c r="D51" s="18" t="s">
        <v>25</v>
      </c>
      <c r="E51" s="66">
        <v>18297030618</v>
      </c>
      <c r="F51" s="18"/>
      <c r="G51" s="19">
        <v>26</v>
      </c>
      <c r="H51" s="19">
        <v>35</v>
      </c>
      <c r="I51" s="56">
        <f t="shared" si="0"/>
        <v>61</v>
      </c>
      <c r="J51" s="66">
        <v>6000379417</v>
      </c>
      <c r="K51" s="66" t="s">
        <v>376</v>
      </c>
      <c r="L51" s="66" t="s">
        <v>377</v>
      </c>
      <c r="M51" s="66">
        <v>8486202654</v>
      </c>
      <c r="N51" s="66" t="s">
        <v>378</v>
      </c>
      <c r="O51" s="18"/>
      <c r="P51" s="76">
        <v>43566</v>
      </c>
      <c r="Q51" s="76" t="s">
        <v>605</v>
      </c>
      <c r="R51" s="48">
        <v>22</v>
      </c>
      <c r="S51" s="18" t="s">
        <v>632</v>
      </c>
      <c r="T51" s="18"/>
    </row>
    <row r="52" spans="1:20">
      <c r="A52" s="4">
        <v>48</v>
      </c>
      <c r="B52" s="17" t="s">
        <v>63</v>
      </c>
      <c r="C52" s="66" t="s">
        <v>355</v>
      </c>
      <c r="D52" s="18" t="s">
        <v>23</v>
      </c>
      <c r="E52" s="66">
        <v>18100102605</v>
      </c>
      <c r="F52" s="18" t="s">
        <v>98</v>
      </c>
      <c r="G52" s="19">
        <v>30</v>
      </c>
      <c r="H52" s="19">
        <v>35</v>
      </c>
      <c r="I52" s="56">
        <f t="shared" si="0"/>
        <v>65</v>
      </c>
      <c r="J52" s="66">
        <v>9577321175</v>
      </c>
      <c r="K52" s="66" t="s">
        <v>376</v>
      </c>
      <c r="L52" s="66" t="s">
        <v>377</v>
      </c>
      <c r="M52" s="66">
        <v>8486202654</v>
      </c>
      <c r="N52" s="66" t="s">
        <v>379</v>
      </c>
      <c r="O52" s="18"/>
      <c r="P52" s="76">
        <v>43566</v>
      </c>
      <c r="Q52" s="76" t="s">
        <v>605</v>
      </c>
      <c r="R52" s="48">
        <v>22</v>
      </c>
      <c r="S52" s="18" t="s">
        <v>632</v>
      </c>
      <c r="T52" s="18"/>
    </row>
    <row r="53" spans="1:20">
      <c r="A53" s="4">
        <v>49</v>
      </c>
      <c r="B53" s="17" t="s">
        <v>63</v>
      </c>
      <c r="C53" s="66" t="s">
        <v>356</v>
      </c>
      <c r="D53" s="18" t="s">
        <v>25</v>
      </c>
      <c r="E53" s="66">
        <v>30805</v>
      </c>
      <c r="F53" s="18"/>
      <c r="G53" s="19">
        <v>46</v>
      </c>
      <c r="H53" s="19">
        <v>56</v>
      </c>
      <c r="I53" s="56">
        <f t="shared" si="0"/>
        <v>102</v>
      </c>
      <c r="J53" s="66">
        <v>910192757</v>
      </c>
      <c r="K53" s="66" t="s">
        <v>376</v>
      </c>
      <c r="L53" s="66" t="s">
        <v>377</v>
      </c>
      <c r="M53" s="66">
        <v>8486202654</v>
      </c>
      <c r="N53" s="66" t="s">
        <v>379</v>
      </c>
      <c r="O53" s="18"/>
      <c r="P53" s="76">
        <v>43567</v>
      </c>
      <c r="Q53" s="76" t="s">
        <v>606</v>
      </c>
      <c r="R53" s="48">
        <v>22</v>
      </c>
      <c r="S53" s="18" t="s">
        <v>632</v>
      </c>
      <c r="T53" s="18"/>
    </row>
    <row r="54" spans="1:20">
      <c r="A54" s="4">
        <v>50</v>
      </c>
      <c r="B54" s="17" t="s">
        <v>63</v>
      </c>
      <c r="C54" s="66" t="s">
        <v>357</v>
      </c>
      <c r="D54" s="18" t="s">
        <v>23</v>
      </c>
      <c r="E54" s="66">
        <v>181001026</v>
      </c>
      <c r="F54" s="18" t="s">
        <v>98</v>
      </c>
      <c r="G54" s="19">
        <v>16</v>
      </c>
      <c r="H54" s="19">
        <v>27</v>
      </c>
      <c r="I54" s="56">
        <f t="shared" si="0"/>
        <v>43</v>
      </c>
      <c r="J54" s="66">
        <v>9101114262</v>
      </c>
      <c r="K54" s="66" t="s">
        <v>376</v>
      </c>
      <c r="L54" s="66" t="s">
        <v>377</v>
      </c>
      <c r="M54" s="66">
        <v>8486202654</v>
      </c>
      <c r="N54" s="66" t="s">
        <v>379</v>
      </c>
      <c r="O54" s="18"/>
      <c r="P54" s="76">
        <v>43567</v>
      </c>
      <c r="Q54" s="76" t="s">
        <v>606</v>
      </c>
      <c r="R54" s="48">
        <v>22</v>
      </c>
      <c r="S54" s="18" t="s">
        <v>632</v>
      </c>
      <c r="T54" s="18"/>
    </row>
    <row r="55" spans="1:20">
      <c r="A55" s="4">
        <v>51</v>
      </c>
      <c r="B55" s="17" t="s">
        <v>63</v>
      </c>
      <c r="C55" s="66" t="s">
        <v>358</v>
      </c>
      <c r="D55" s="18" t="s">
        <v>23</v>
      </c>
      <c r="E55" s="66"/>
      <c r="F55" s="18" t="s">
        <v>98</v>
      </c>
      <c r="G55" s="19">
        <v>7</v>
      </c>
      <c r="H55" s="19">
        <v>6</v>
      </c>
      <c r="I55" s="56">
        <f t="shared" si="0"/>
        <v>13</v>
      </c>
      <c r="J55" s="66">
        <v>7002350532</v>
      </c>
      <c r="K55" s="66" t="s">
        <v>376</v>
      </c>
      <c r="L55" s="66" t="s">
        <v>377</v>
      </c>
      <c r="M55" s="66">
        <v>8486202654</v>
      </c>
      <c r="N55" s="66" t="s">
        <v>380</v>
      </c>
      <c r="O55" s="18"/>
      <c r="P55" s="76">
        <v>43568</v>
      </c>
      <c r="Q55" s="76" t="s">
        <v>607</v>
      </c>
      <c r="R55" s="48">
        <v>22</v>
      </c>
      <c r="S55" s="18" t="s">
        <v>632</v>
      </c>
      <c r="T55" s="18"/>
    </row>
    <row r="56" spans="1:20">
      <c r="A56" s="4">
        <v>52</v>
      </c>
      <c r="B56" s="17" t="s">
        <v>63</v>
      </c>
      <c r="C56" s="66" t="s">
        <v>359</v>
      </c>
      <c r="D56" s="18" t="s">
        <v>25</v>
      </c>
      <c r="E56" s="66">
        <v>30907</v>
      </c>
      <c r="F56" s="18"/>
      <c r="G56" s="19">
        <v>12</v>
      </c>
      <c r="H56" s="19">
        <v>19</v>
      </c>
      <c r="I56" s="56">
        <f t="shared" si="0"/>
        <v>31</v>
      </c>
      <c r="J56" s="66">
        <v>6001035127</v>
      </c>
      <c r="K56" s="66" t="s">
        <v>376</v>
      </c>
      <c r="L56" s="66" t="s">
        <v>377</v>
      </c>
      <c r="M56" s="66">
        <v>8486202654</v>
      </c>
      <c r="N56" s="66" t="s">
        <v>380</v>
      </c>
      <c r="O56" s="18"/>
      <c r="P56" s="76">
        <v>43568</v>
      </c>
      <c r="Q56" s="76" t="s">
        <v>607</v>
      </c>
      <c r="R56" s="48">
        <v>22</v>
      </c>
      <c r="S56" s="18" t="s">
        <v>632</v>
      </c>
      <c r="T56" s="18"/>
    </row>
    <row r="57" spans="1:20">
      <c r="A57" s="4">
        <v>53</v>
      </c>
      <c r="B57" s="17" t="s">
        <v>63</v>
      </c>
      <c r="C57" s="66" t="s">
        <v>360</v>
      </c>
      <c r="D57" s="18" t="s">
        <v>25</v>
      </c>
      <c r="E57" s="66">
        <v>30727</v>
      </c>
      <c r="F57" s="18"/>
      <c r="G57" s="19">
        <v>12</v>
      </c>
      <c r="H57" s="19">
        <v>17</v>
      </c>
      <c r="I57" s="56">
        <f t="shared" si="0"/>
        <v>29</v>
      </c>
      <c r="J57" s="66">
        <v>9365923227</v>
      </c>
      <c r="K57" s="66" t="s">
        <v>376</v>
      </c>
      <c r="L57" s="66" t="s">
        <v>377</v>
      </c>
      <c r="M57" s="66">
        <v>8486202654</v>
      </c>
      <c r="N57" s="66" t="s">
        <v>380</v>
      </c>
      <c r="O57" s="18"/>
      <c r="P57" s="76">
        <v>43568</v>
      </c>
      <c r="Q57" s="76" t="s">
        <v>607</v>
      </c>
      <c r="R57" s="48">
        <v>22</v>
      </c>
      <c r="S57" s="18" t="s">
        <v>632</v>
      </c>
      <c r="T57" s="18"/>
    </row>
    <row r="58" spans="1:20">
      <c r="A58" s="4">
        <v>54</v>
      </c>
      <c r="B58" s="17" t="s">
        <v>63</v>
      </c>
      <c r="C58" s="66" t="s">
        <v>361</v>
      </c>
      <c r="D58" s="18" t="s">
        <v>23</v>
      </c>
      <c r="E58" s="66"/>
      <c r="F58" s="18" t="s">
        <v>98</v>
      </c>
      <c r="G58" s="19">
        <v>238</v>
      </c>
      <c r="H58" s="19">
        <v>193</v>
      </c>
      <c r="I58" s="56">
        <f t="shared" si="0"/>
        <v>431</v>
      </c>
      <c r="J58" s="66">
        <v>8876527653</v>
      </c>
      <c r="K58" s="66" t="s">
        <v>376</v>
      </c>
      <c r="L58" s="66" t="s">
        <v>377</v>
      </c>
      <c r="M58" s="66">
        <v>8486202654</v>
      </c>
      <c r="N58" s="66" t="s">
        <v>380</v>
      </c>
      <c r="O58" s="18"/>
      <c r="P58" s="24" t="s">
        <v>608</v>
      </c>
      <c r="Q58" s="76" t="s">
        <v>604</v>
      </c>
      <c r="R58" s="48">
        <v>22</v>
      </c>
      <c r="S58" s="18" t="s">
        <v>632</v>
      </c>
      <c r="T58" s="18"/>
    </row>
    <row r="59" spans="1:20">
      <c r="A59" s="4">
        <v>55</v>
      </c>
      <c r="B59" s="17" t="s">
        <v>63</v>
      </c>
      <c r="C59" s="66" t="s">
        <v>362</v>
      </c>
      <c r="D59" s="18" t="s">
        <v>23</v>
      </c>
      <c r="E59" s="66"/>
      <c r="F59" s="18" t="s">
        <v>100</v>
      </c>
      <c r="G59" s="19">
        <v>132</v>
      </c>
      <c r="H59" s="19">
        <v>196</v>
      </c>
      <c r="I59" s="56">
        <f t="shared" si="0"/>
        <v>328</v>
      </c>
      <c r="J59" s="66">
        <v>9435304529</v>
      </c>
      <c r="K59" s="66" t="s">
        <v>376</v>
      </c>
      <c r="L59" s="66" t="s">
        <v>377</v>
      </c>
      <c r="M59" s="66">
        <v>8486202654</v>
      </c>
      <c r="N59" s="66" t="s">
        <v>380</v>
      </c>
      <c r="O59" s="18"/>
      <c r="P59" s="76">
        <v>43577</v>
      </c>
      <c r="Q59" s="76" t="s">
        <v>602</v>
      </c>
      <c r="R59" s="48">
        <v>22</v>
      </c>
      <c r="S59" s="18" t="s">
        <v>632</v>
      </c>
      <c r="T59" s="18"/>
    </row>
    <row r="60" spans="1:20">
      <c r="A60" s="4">
        <v>56</v>
      </c>
      <c r="B60" s="17" t="s">
        <v>63</v>
      </c>
      <c r="C60" s="66" t="s">
        <v>363</v>
      </c>
      <c r="D60" s="18" t="s">
        <v>25</v>
      </c>
      <c r="E60" s="66">
        <v>18305030320</v>
      </c>
      <c r="F60" s="18"/>
      <c r="G60" s="19">
        <v>36</v>
      </c>
      <c r="H60" s="19">
        <v>40</v>
      </c>
      <c r="I60" s="56">
        <f t="shared" si="0"/>
        <v>76</v>
      </c>
      <c r="J60" s="66">
        <v>6001662500</v>
      </c>
      <c r="K60" s="66" t="s">
        <v>381</v>
      </c>
      <c r="L60" s="66" t="s">
        <v>382</v>
      </c>
      <c r="M60" s="66" t="s">
        <v>383</v>
      </c>
      <c r="N60" s="66" t="s">
        <v>384</v>
      </c>
      <c r="O60" s="18"/>
      <c r="P60" s="76">
        <v>43578</v>
      </c>
      <c r="Q60" s="76" t="s">
        <v>603</v>
      </c>
      <c r="R60" s="48">
        <v>22</v>
      </c>
      <c r="S60" s="18" t="s">
        <v>632</v>
      </c>
      <c r="T60" s="18"/>
    </row>
    <row r="61" spans="1:20">
      <c r="A61" s="4">
        <v>57</v>
      </c>
      <c r="B61" s="17" t="s">
        <v>63</v>
      </c>
      <c r="C61" s="66" t="s">
        <v>364</v>
      </c>
      <c r="D61" s="18" t="s">
        <v>23</v>
      </c>
      <c r="E61" s="66">
        <v>18100104901</v>
      </c>
      <c r="F61" s="18" t="s">
        <v>98</v>
      </c>
      <c r="G61" s="19">
        <v>37</v>
      </c>
      <c r="H61" s="19">
        <v>36</v>
      </c>
      <c r="I61" s="56">
        <f t="shared" si="0"/>
        <v>73</v>
      </c>
      <c r="J61" s="66">
        <v>8876496477</v>
      </c>
      <c r="K61" s="66" t="s">
        <v>381</v>
      </c>
      <c r="L61" s="66" t="s">
        <v>382</v>
      </c>
      <c r="M61" s="66" t="s">
        <v>383</v>
      </c>
      <c r="N61" s="66" t="s">
        <v>384</v>
      </c>
      <c r="O61" s="18"/>
      <c r="P61" s="76">
        <v>43578</v>
      </c>
      <c r="Q61" s="76" t="s">
        <v>603</v>
      </c>
      <c r="R61" s="48">
        <v>22</v>
      </c>
      <c r="S61" s="18" t="s">
        <v>632</v>
      </c>
      <c r="T61" s="18"/>
    </row>
    <row r="62" spans="1:20">
      <c r="A62" s="4">
        <v>58</v>
      </c>
      <c r="B62" s="17" t="s">
        <v>63</v>
      </c>
      <c r="C62" s="66" t="s">
        <v>365</v>
      </c>
      <c r="D62" s="18" t="s">
        <v>23</v>
      </c>
      <c r="E62" s="66">
        <v>18100104906</v>
      </c>
      <c r="F62" s="18" t="s">
        <v>98</v>
      </c>
      <c r="G62" s="19">
        <v>142</v>
      </c>
      <c r="H62" s="19">
        <v>167</v>
      </c>
      <c r="I62" s="56">
        <f t="shared" si="0"/>
        <v>309</v>
      </c>
      <c r="J62" s="66">
        <v>8134973756</v>
      </c>
      <c r="K62" s="66" t="s">
        <v>381</v>
      </c>
      <c r="L62" s="66" t="s">
        <v>382</v>
      </c>
      <c r="M62" s="66" t="s">
        <v>383</v>
      </c>
      <c r="N62" s="66" t="s">
        <v>384</v>
      </c>
      <c r="O62" s="18"/>
      <c r="P62" s="76">
        <v>43579</v>
      </c>
      <c r="Q62" s="76" t="s">
        <v>604</v>
      </c>
      <c r="R62" s="48">
        <v>22</v>
      </c>
      <c r="S62" s="18" t="s">
        <v>632</v>
      </c>
      <c r="T62" s="18"/>
    </row>
    <row r="63" spans="1:20">
      <c r="A63" s="4">
        <v>59</v>
      </c>
      <c r="B63" s="17" t="s">
        <v>63</v>
      </c>
      <c r="C63" s="66" t="s">
        <v>366</v>
      </c>
      <c r="D63" s="18" t="s">
        <v>25</v>
      </c>
      <c r="E63" s="66">
        <v>30305</v>
      </c>
      <c r="F63" s="18"/>
      <c r="G63" s="19">
        <v>43</v>
      </c>
      <c r="H63" s="19">
        <v>18</v>
      </c>
      <c r="I63" s="56">
        <f t="shared" si="0"/>
        <v>61</v>
      </c>
      <c r="J63" s="66">
        <v>9101792910</v>
      </c>
      <c r="K63" s="66" t="s">
        <v>381</v>
      </c>
      <c r="L63" s="66" t="s">
        <v>385</v>
      </c>
      <c r="M63" s="66">
        <v>9577698947</v>
      </c>
      <c r="N63" s="66" t="s">
        <v>386</v>
      </c>
      <c r="O63" s="18"/>
      <c r="P63" s="76">
        <v>43580</v>
      </c>
      <c r="Q63" s="76" t="s">
        <v>605</v>
      </c>
      <c r="R63" s="48">
        <v>22</v>
      </c>
      <c r="S63" s="18" t="s">
        <v>632</v>
      </c>
      <c r="T63" s="18"/>
    </row>
    <row r="64" spans="1:20">
      <c r="A64" s="4">
        <v>60</v>
      </c>
      <c r="B64" s="17" t="s">
        <v>63</v>
      </c>
      <c r="C64" s="66" t="s">
        <v>367</v>
      </c>
      <c r="D64" s="18" t="s">
        <v>25</v>
      </c>
      <c r="E64" s="66">
        <v>30309</v>
      </c>
      <c r="F64" s="18"/>
      <c r="G64" s="19">
        <v>25</v>
      </c>
      <c r="H64" s="19">
        <v>33</v>
      </c>
      <c r="I64" s="56">
        <f t="shared" si="0"/>
        <v>58</v>
      </c>
      <c r="J64" s="66">
        <v>6000826019</v>
      </c>
      <c r="K64" s="66" t="s">
        <v>381</v>
      </c>
      <c r="L64" s="66" t="s">
        <v>385</v>
      </c>
      <c r="M64" s="66">
        <v>9577698947</v>
      </c>
      <c r="N64" s="66" t="s">
        <v>386</v>
      </c>
      <c r="O64" s="18"/>
      <c r="P64" s="76">
        <v>43580</v>
      </c>
      <c r="Q64" s="76" t="s">
        <v>605</v>
      </c>
      <c r="R64" s="48">
        <v>22</v>
      </c>
      <c r="S64" s="18" t="s">
        <v>632</v>
      </c>
      <c r="T64" s="18"/>
    </row>
    <row r="65" spans="1:20">
      <c r="A65" s="4">
        <v>61</v>
      </c>
      <c r="B65" s="17" t="s">
        <v>63</v>
      </c>
      <c r="C65" s="66" t="s">
        <v>368</v>
      </c>
      <c r="D65" s="18" t="s">
        <v>25</v>
      </c>
      <c r="E65" s="66">
        <v>18297030511</v>
      </c>
      <c r="F65" s="18"/>
      <c r="G65" s="19">
        <v>40</v>
      </c>
      <c r="H65" s="19">
        <v>35</v>
      </c>
      <c r="I65" s="56">
        <f t="shared" si="0"/>
        <v>75</v>
      </c>
      <c r="J65" s="66">
        <v>9401405244</v>
      </c>
      <c r="K65" s="66" t="s">
        <v>381</v>
      </c>
      <c r="L65" s="66" t="s">
        <v>385</v>
      </c>
      <c r="M65" s="66">
        <v>9577698947</v>
      </c>
      <c r="N65" s="66" t="s">
        <v>386</v>
      </c>
      <c r="O65" s="18"/>
      <c r="P65" s="76">
        <v>43581</v>
      </c>
      <c r="Q65" s="76" t="s">
        <v>606</v>
      </c>
      <c r="R65" s="48">
        <v>22</v>
      </c>
      <c r="S65" s="18" t="s">
        <v>632</v>
      </c>
      <c r="T65" s="18"/>
    </row>
    <row r="66" spans="1:20">
      <c r="A66" s="4">
        <v>62</v>
      </c>
      <c r="B66" s="17" t="s">
        <v>63</v>
      </c>
      <c r="C66" s="66" t="s">
        <v>369</v>
      </c>
      <c r="D66" s="18" t="s">
        <v>23</v>
      </c>
      <c r="E66" s="66">
        <v>103306</v>
      </c>
      <c r="F66" s="18" t="s">
        <v>98</v>
      </c>
      <c r="G66" s="19">
        <v>70</v>
      </c>
      <c r="H66" s="19">
        <v>76</v>
      </c>
      <c r="I66" s="56">
        <f t="shared" si="0"/>
        <v>146</v>
      </c>
      <c r="J66" s="66">
        <v>9859152725</v>
      </c>
      <c r="K66" s="66" t="s">
        <v>381</v>
      </c>
      <c r="L66" s="66" t="s">
        <v>385</v>
      </c>
      <c r="M66" s="66">
        <v>9577698947</v>
      </c>
      <c r="N66" s="66" t="s">
        <v>386</v>
      </c>
      <c r="O66" s="18"/>
      <c r="P66" s="76">
        <v>43581</v>
      </c>
      <c r="Q66" s="76" t="s">
        <v>606</v>
      </c>
      <c r="R66" s="48">
        <v>22</v>
      </c>
      <c r="S66" s="18" t="s">
        <v>632</v>
      </c>
      <c r="T66" s="18"/>
    </row>
    <row r="67" spans="1:20">
      <c r="A67" s="4">
        <v>63</v>
      </c>
      <c r="B67" s="17" t="s">
        <v>63</v>
      </c>
      <c r="C67" s="66" t="s">
        <v>370</v>
      </c>
      <c r="D67" s="18" t="s">
        <v>23</v>
      </c>
      <c r="E67" s="66">
        <v>18100103305</v>
      </c>
      <c r="F67" s="18" t="s">
        <v>98</v>
      </c>
      <c r="G67" s="19">
        <v>42</v>
      </c>
      <c r="H67" s="19">
        <v>42</v>
      </c>
      <c r="I67" s="56">
        <f t="shared" si="0"/>
        <v>84</v>
      </c>
      <c r="J67" s="66">
        <v>7670030766</v>
      </c>
      <c r="K67" s="66" t="s">
        <v>381</v>
      </c>
      <c r="L67" s="66" t="s">
        <v>385</v>
      </c>
      <c r="M67" s="66">
        <v>9577698947</v>
      </c>
      <c r="N67" s="66" t="s">
        <v>386</v>
      </c>
      <c r="O67" s="18"/>
      <c r="P67" s="76">
        <v>43582</v>
      </c>
      <c r="Q67" s="76" t="s">
        <v>607</v>
      </c>
      <c r="R67" s="48">
        <v>22</v>
      </c>
      <c r="S67" s="18" t="s">
        <v>632</v>
      </c>
      <c r="T67" s="18"/>
    </row>
    <row r="68" spans="1:20">
      <c r="A68" s="4">
        <v>64</v>
      </c>
      <c r="B68" s="17" t="s">
        <v>63</v>
      </c>
      <c r="C68" s="66" t="s">
        <v>371</v>
      </c>
      <c r="D68" s="18" t="s">
        <v>23</v>
      </c>
      <c r="E68" s="66">
        <v>18100103326</v>
      </c>
      <c r="F68" s="18" t="s">
        <v>100</v>
      </c>
      <c r="G68" s="19">
        <v>127</v>
      </c>
      <c r="H68" s="19">
        <v>278</v>
      </c>
      <c r="I68" s="56">
        <f t="shared" si="0"/>
        <v>405</v>
      </c>
      <c r="J68" s="66">
        <v>8486334023</v>
      </c>
      <c r="K68" s="66" t="s">
        <v>381</v>
      </c>
      <c r="L68" s="66" t="s">
        <v>385</v>
      </c>
      <c r="M68" s="66">
        <v>9577698947</v>
      </c>
      <c r="N68" s="66" t="s">
        <v>386</v>
      </c>
      <c r="O68" s="18"/>
      <c r="P68" s="24" t="s">
        <v>609</v>
      </c>
      <c r="Q68" s="76" t="s">
        <v>603</v>
      </c>
      <c r="R68" s="48">
        <v>22</v>
      </c>
      <c r="S68" s="18" t="s">
        <v>632</v>
      </c>
      <c r="T68" s="18"/>
    </row>
    <row r="69" spans="1:20">
      <c r="A69" s="4">
        <v>65</v>
      </c>
      <c r="B69" s="17"/>
      <c r="C69" s="18"/>
      <c r="D69" s="18"/>
      <c r="E69" s="19"/>
      <c r="F69" s="18"/>
      <c r="G69" s="19"/>
      <c r="H69" s="19"/>
      <c r="I69" s="56">
        <f t="shared" si="0"/>
        <v>0</v>
      </c>
      <c r="J69" s="18"/>
      <c r="K69" s="18"/>
      <c r="L69" s="18"/>
      <c r="M69" s="18"/>
      <c r="N69" s="18"/>
      <c r="O69" s="18"/>
      <c r="P69" s="24"/>
      <c r="Q69" s="18"/>
      <c r="R69" s="18"/>
      <c r="S69" s="18"/>
      <c r="T69" s="18"/>
    </row>
    <row r="70" spans="1:20">
      <c r="A70" s="4">
        <v>66</v>
      </c>
      <c r="B70" s="17"/>
      <c r="C70" s="18"/>
      <c r="D70" s="18"/>
      <c r="E70" s="19"/>
      <c r="F70" s="18"/>
      <c r="G70" s="19"/>
      <c r="H70" s="19"/>
      <c r="I70" s="56">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6">
        <f t="shared" si="1"/>
        <v>0</v>
      </c>
      <c r="J71" s="18"/>
      <c r="K71" s="18"/>
      <c r="L71" s="18"/>
      <c r="M71" s="18"/>
      <c r="N71" s="18"/>
      <c r="O71" s="18"/>
      <c r="P71" s="24"/>
      <c r="Q71" s="18"/>
      <c r="R71" s="18"/>
      <c r="S71" s="18"/>
      <c r="T71" s="18"/>
    </row>
    <row r="72" spans="1:20">
      <c r="A72" s="4">
        <v>68</v>
      </c>
      <c r="B72" s="17"/>
      <c r="C72" s="18"/>
      <c r="D72" s="18"/>
      <c r="E72" s="19"/>
      <c r="F72" s="18"/>
      <c r="G72" s="19"/>
      <c r="H72" s="19"/>
      <c r="I72" s="56">
        <f t="shared" si="1"/>
        <v>0</v>
      </c>
      <c r="J72" s="18"/>
      <c r="K72" s="18"/>
      <c r="L72" s="18"/>
      <c r="M72" s="18"/>
      <c r="N72" s="18"/>
      <c r="O72" s="18"/>
      <c r="P72" s="24"/>
      <c r="Q72" s="18"/>
      <c r="R72" s="18"/>
      <c r="S72" s="18"/>
      <c r="T72" s="18"/>
    </row>
    <row r="73" spans="1:20">
      <c r="A73" s="4">
        <v>69</v>
      </c>
      <c r="B73" s="17"/>
      <c r="C73" s="18"/>
      <c r="D73" s="18"/>
      <c r="E73" s="19"/>
      <c r="F73" s="18"/>
      <c r="G73" s="19"/>
      <c r="H73" s="19"/>
      <c r="I73" s="56">
        <f t="shared" si="1"/>
        <v>0</v>
      </c>
      <c r="J73" s="18"/>
      <c r="K73" s="18"/>
      <c r="L73" s="18"/>
      <c r="M73" s="18"/>
      <c r="N73" s="18"/>
      <c r="O73" s="18"/>
      <c r="P73" s="24"/>
      <c r="Q73" s="18"/>
      <c r="R73" s="18"/>
      <c r="S73" s="18"/>
      <c r="T73" s="18"/>
    </row>
    <row r="74" spans="1:20">
      <c r="A74" s="4">
        <v>70</v>
      </c>
      <c r="B74" s="17"/>
      <c r="C74" s="57"/>
      <c r="D74" s="57"/>
      <c r="E74" s="17"/>
      <c r="F74" s="57"/>
      <c r="G74" s="17"/>
      <c r="H74" s="17"/>
      <c r="I74" s="56">
        <f t="shared" si="1"/>
        <v>0</v>
      </c>
      <c r="J74" s="57"/>
      <c r="K74" s="57"/>
      <c r="L74" s="57"/>
      <c r="M74" s="57"/>
      <c r="N74" s="57"/>
      <c r="O74" s="57"/>
      <c r="P74" s="24"/>
      <c r="Q74" s="18"/>
      <c r="R74" s="18"/>
      <c r="S74" s="18"/>
      <c r="T74" s="18"/>
    </row>
    <row r="75" spans="1:20">
      <c r="A75" s="4">
        <v>71</v>
      </c>
      <c r="B75" s="17"/>
      <c r="C75" s="18"/>
      <c r="D75" s="18"/>
      <c r="E75" s="19"/>
      <c r="F75" s="18"/>
      <c r="G75" s="19"/>
      <c r="H75" s="19"/>
      <c r="I75" s="56">
        <f t="shared" si="1"/>
        <v>0</v>
      </c>
      <c r="J75" s="18"/>
      <c r="K75" s="18"/>
      <c r="L75" s="18"/>
      <c r="M75" s="18"/>
      <c r="N75" s="18"/>
      <c r="O75" s="18"/>
      <c r="P75" s="24"/>
      <c r="Q75" s="18"/>
      <c r="R75" s="18"/>
      <c r="S75" s="18"/>
      <c r="T75" s="18"/>
    </row>
    <row r="76" spans="1:20">
      <c r="A76" s="4">
        <v>72</v>
      </c>
      <c r="B76" s="17"/>
      <c r="C76" s="18"/>
      <c r="D76" s="18"/>
      <c r="E76" s="19"/>
      <c r="F76" s="18"/>
      <c r="G76" s="19"/>
      <c r="H76" s="19"/>
      <c r="I76" s="56">
        <f t="shared" si="1"/>
        <v>0</v>
      </c>
      <c r="J76" s="18"/>
      <c r="K76" s="18"/>
      <c r="L76" s="18"/>
      <c r="M76" s="18"/>
      <c r="N76" s="18"/>
      <c r="O76" s="18"/>
      <c r="P76" s="24"/>
      <c r="Q76" s="18"/>
      <c r="R76" s="18"/>
      <c r="S76" s="18"/>
      <c r="T76" s="18"/>
    </row>
    <row r="77" spans="1:20">
      <c r="A77" s="4">
        <v>73</v>
      </c>
      <c r="B77" s="17"/>
      <c r="C77" s="18"/>
      <c r="D77" s="18"/>
      <c r="E77" s="19"/>
      <c r="F77" s="18"/>
      <c r="G77" s="19"/>
      <c r="H77" s="19"/>
      <c r="I77" s="56">
        <f t="shared" si="1"/>
        <v>0</v>
      </c>
      <c r="J77" s="18"/>
      <c r="K77" s="18"/>
      <c r="L77" s="18"/>
      <c r="M77" s="18"/>
      <c r="N77" s="18"/>
      <c r="O77" s="18"/>
      <c r="P77" s="24"/>
      <c r="Q77" s="18"/>
      <c r="R77" s="18"/>
      <c r="S77" s="18"/>
      <c r="T77" s="18"/>
    </row>
    <row r="78" spans="1:20">
      <c r="A78" s="4">
        <v>74</v>
      </c>
      <c r="B78" s="17"/>
      <c r="C78" s="18"/>
      <c r="D78" s="18"/>
      <c r="E78" s="19"/>
      <c r="F78" s="18"/>
      <c r="G78" s="19"/>
      <c r="H78" s="19"/>
      <c r="I78" s="56">
        <f t="shared" si="1"/>
        <v>0</v>
      </c>
      <c r="J78" s="18"/>
      <c r="K78" s="18"/>
      <c r="L78" s="18"/>
      <c r="M78" s="18"/>
      <c r="N78" s="18"/>
      <c r="O78" s="18"/>
      <c r="P78" s="24"/>
      <c r="Q78" s="18"/>
      <c r="R78" s="18"/>
      <c r="S78" s="18"/>
      <c r="T78" s="18"/>
    </row>
    <row r="79" spans="1:20">
      <c r="A79" s="4">
        <v>75</v>
      </c>
      <c r="B79" s="17"/>
      <c r="C79" s="18"/>
      <c r="D79" s="18"/>
      <c r="E79" s="19"/>
      <c r="F79" s="18"/>
      <c r="G79" s="19"/>
      <c r="H79" s="19"/>
      <c r="I79" s="56">
        <f t="shared" si="1"/>
        <v>0</v>
      </c>
      <c r="J79" s="18"/>
      <c r="K79" s="18"/>
      <c r="L79" s="18"/>
      <c r="M79" s="18"/>
      <c r="N79" s="18"/>
      <c r="O79" s="18"/>
      <c r="P79" s="24"/>
      <c r="Q79" s="18"/>
      <c r="R79" s="18"/>
      <c r="S79" s="18"/>
      <c r="T79" s="18"/>
    </row>
    <row r="80" spans="1:20">
      <c r="A80" s="4">
        <v>76</v>
      </c>
      <c r="B80" s="17"/>
      <c r="C80" s="18"/>
      <c r="D80" s="18"/>
      <c r="E80" s="19"/>
      <c r="F80" s="18"/>
      <c r="G80" s="19"/>
      <c r="H80" s="19"/>
      <c r="I80" s="56">
        <f t="shared" si="1"/>
        <v>0</v>
      </c>
      <c r="J80" s="18"/>
      <c r="K80" s="18"/>
      <c r="L80" s="18"/>
      <c r="M80" s="18"/>
      <c r="N80" s="18"/>
      <c r="O80" s="18"/>
      <c r="P80" s="24"/>
      <c r="Q80" s="18"/>
      <c r="R80" s="18"/>
      <c r="S80" s="18"/>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64</v>
      </c>
      <c r="D165" s="3"/>
      <c r="E165" s="13"/>
      <c r="F165" s="3"/>
      <c r="G165" s="58">
        <f>SUM(G5:G164)</f>
        <v>3000</v>
      </c>
      <c r="H165" s="58">
        <f>SUM(H5:H164)</f>
        <v>3694</v>
      </c>
      <c r="I165" s="58">
        <f>SUM(I5:I164)</f>
        <v>6694</v>
      </c>
      <c r="J165" s="3"/>
      <c r="K165" s="7"/>
      <c r="L165" s="21"/>
      <c r="M165" s="21"/>
      <c r="N165" s="7"/>
      <c r="O165" s="7"/>
      <c r="P165" s="14"/>
      <c r="Q165" s="3"/>
      <c r="R165" s="3"/>
      <c r="S165" s="3"/>
      <c r="T165" s="12"/>
    </row>
    <row r="166" spans="1:20">
      <c r="A166" s="44" t="s">
        <v>62</v>
      </c>
      <c r="B166" s="10">
        <f>COUNTIF(B$5:B$164,"Team 1")</f>
        <v>26</v>
      </c>
      <c r="C166" s="44" t="s">
        <v>25</v>
      </c>
      <c r="D166" s="10">
        <f>COUNTIF(D5:D164,"Anganwadi")</f>
        <v>35</v>
      </c>
    </row>
    <row r="167" spans="1:20">
      <c r="A167" s="44" t="s">
        <v>63</v>
      </c>
      <c r="B167" s="10">
        <f>COUNTIF(B$6:B$164,"Team 2")</f>
        <v>38</v>
      </c>
      <c r="C167" s="44" t="s">
        <v>23</v>
      </c>
      <c r="D167" s="10">
        <f>COUNTIF(D5:D164,"School")</f>
        <v>29</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K48" activePane="bottomRight" state="frozen"/>
      <selection pane="topRight" activeCell="C1" sqref="C1"/>
      <selection pane="bottomLeft" activeCell="A5" sqref="A5"/>
      <selection pane="bottomRight" activeCell="M56" sqref="M5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39" t="s">
        <v>70</v>
      </c>
      <c r="B1" s="139"/>
      <c r="C1" s="139"/>
      <c r="D1" s="55"/>
      <c r="E1" s="55"/>
      <c r="F1" s="55"/>
      <c r="G1" s="55"/>
      <c r="H1" s="55"/>
      <c r="I1" s="55"/>
      <c r="J1" s="55"/>
      <c r="K1" s="55"/>
      <c r="L1" s="55"/>
      <c r="M1" s="140"/>
      <c r="N1" s="140"/>
      <c r="O1" s="140"/>
      <c r="P1" s="140"/>
      <c r="Q1" s="140"/>
      <c r="R1" s="140"/>
      <c r="S1" s="140"/>
      <c r="T1" s="140"/>
    </row>
    <row r="2" spans="1:20">
      <c r="A2" s="133" t="s">
        <v>59</v>
      </c>
      <c r="B2" s="134"/>
      <c r="C2" s="134"/>
      <c r="D2" s="25">
        <v>43586</v>
      </c>
      <c r="E2" s="22"/>
      <c r="F2" s="22"/>
      <c r="G2" s="22"/>
      <c r="H2" s="22"/>
      <c r="I2" s="22"/>
      <c r="J2" s="22"/>
      <c r="K2" s="22"/>
      <c r="L2" s="22"/>
      <c r="M2" s="22"/>
      <c r="N2" s="22"/>
      <c r="O2" s="22"/>
      <c r="P2" s="22"/>
      <c r="Q2" s="22"/>
      <c r="R2" s="22"/>
      <c r="S2" s="22"/>
    </row>
    <row r="3" spans="1:20" ht="24" customHeight="1">
      <c r="A3" s="135" t="s">
        <v>14</v>
      </c>
      <c r="B3" s="131" t="s">
        <v>61</v>
      </c>
      <c r="C3" s="136" t="s">
        <v>7</v>
      </c>
      <c r="D3" s="136" t="s">
        <v>55</v>
      </c>
      <c r="E3" s="136" t="s">
        <v>16</v>
      </c>
      <c r="F3" s="137" t="s">
        <v>17</v>
      </c>
      <c r="G3" s="136" t="s">
        <v>8</v>
      </c>
      <c r="H3" s="136"/>
      <c r="I3" s="136"/>
      <c r="J3" s="136" t="s">
        <v>31</v>
      </c>
      <c r="K3" s="131" t="s">
        <v>33</v>
      </c>
      <c r="L3" s="131" t="s">
        <v>50</v>
      </c>
      <c r="M3" s="131" t="s">
        <v>51</v>
      </c>
      <c r="N3" s="131" t="s">
        <v>34</v>
      </c>
      <c r="O3" s="131" t="s">
        <v>35</v>
      </c>
      <c r="P3" s="135" t="s">
        <v>54</v>
      </c>
      <c r="Q3" s="136" t="s">
        <v>52</v>
      </c>
      <c r="R3" s="136" t="s">
        <v>32</v>
      </c>
      <c r="S3" s="136" t="s">
        <v>53</v>
      </c>
      <c r="T3" s="136" t="s">
        <v>13</v>
      </c>
    </row>
    <row r="4" spans="1:20" ht="25.5" customHeight="1">
      <c r="A4" s="135"/>
      <c r="B4" s="138"/>
      <c r="C4" s="136"/>
      <c r="D4" s="136"/>
      <c r="E4" s="136"/>
      <c r="F4" s="137"/>
      <c r="G4" s="23" t="s">
        <v>9</v>
      </c>
      <c r="H4" s="23" t="s">
        <v>10</v>
      </c>
      <c r="I4" s="23" t="s">
        <v>11</v>
      </c>
      <c r="J4" s="136"/>
      <c r="K4" s="132"/>
      <c r="L4" s="132"/>
      <c r="M4" s="132"/>
      <c r="N4" s="132"/>
      <c r="O4" s="132"/>
      <c r="P4" s="135"/>
      <c r="Q4" s="135"/>
      <c r="R4" s="136"/>
      <c r="S4" s="136"/>
      <c r="T4" s="136"/>
    </row>
    <row r="5" spans="1:20">
      <c r="A5" s="4">
        <v>1</v>
      </c>
      <c r="B5" s="17" t="s">
        <v>62</v>
      </c>
      <c r="C5" s="66" t="s">
        <v>115</v>
      </c>
      <c r="D5" s="48" t="s">
        <v>23</v>
      </c>
      <c r="E5" s="67"/>
      <c r="F5" s="48" t="s">
        <v>144</v>
      </c>
      <c r="G5" s="19">
        <v>365</v>
      </c>
      <c r="H5" s="19">
        <v>390</v>
      </c>
      <c r="I5" s="59">
        <f>SUM(G5:H5)</f>
        <v>755</v>
      </c>
      <c r="J5" s="66">
        <v>9935517986</v>
      </c>
      <c r="K5" s="66" t="s">
        <v>103</v>
      </c>
      <c r="L5" s="66" t="s">
        <v>104</v>
      </c>
      <c r="M5" s="66">
        <v>8638910136</v>
      </c>
      <c r="N5" s="66" t="s">
        <v>114</v>
      </c>
      <c r="O5" s="48"/>
      <c r="P5" s="49" t="s">
        <v>610</v>
      </c>
      <c r="Q5" s="74" t="s">
        <v>605</v>
      </c>
      <c r="R5" s="48">
        <v>27</v>
      </c>
      <c r="S5" s="18" t="s">
        <v>632</v>
      </c>
      <c r="T5" s="48"/>
    </row>
    <row r="6" spans="1:20">
      <c r="A6" s="4">
        <v>2</v>
      </c>
      <c r="B6" s="17" t="s">
        <v>62</v>
      </c>
      <c r="C6" s="66" t="s">
        <v>116</v>
      </c>
      <c r="D6" s="48" t="s">
        <v>23</v>
      </c>
      <c r="E6" s="67">
        <v>18100107701</v>
      </c>
      <c r="F6" s="48" t="s">
        <v>98</v>
      </c>
      <c r="G6" s="19">
        <v>15</v>
      </c>
      <c r="H6" s="19">
        <v>20</v>
      </c>
      <c r="I6" s="59">
        <f t="shared" ref="I6:I69" si="0">SUM(G6:H6)</f>
        <v>35</v>
      </c>
      <c r="J6" s="66">
        <v>9854555097</v>
      </c>
      <c r="K6" s="66" t="s">
        <v>103</v>
      </c>
      <c r="L6" s="66" t="s">
        <v>104</v>
      </c>
      <c r="M6" s="66">
        <v>8638910136</v>
      </c>
      <c r="N6" s="66" t="s">
        <v>114</v>
      </c>
      <c r="O6" s="48"/>
      <c r="P6" s="76">
        <v>43592</v>
      </c>
      <c r="Q6" s="74" t="s">
        <v>603</v>
      </c>
      <c r="R6" s="48">
        <v>27</v>
      </c>
      <c r="S6" s="18" t="s">
        <v>632</v>
      </c>
      <c r="T6" s="48"/>
    </row>
    <row r="7" spans="1:20">
      <c r="A7" s="4">
        <v>3</v>
      </c>
      <c r="B7" s="17" t="s">
        <v>62</v>
      </c>
      <c r="C7" s="66" t="s">
        <v>117</v>
      </c>
      <c r="D7" s="48" t="s">
        <v>23</v>
      </c>
      <c r="E7" s="67">
        <v>18100107601</v>
      </c>
      <c r="F7" s="48" t="s">
        <v>98</v>
      </c>
      <c r="G7" s="19">
        <v>28</v>
      </c>
      <c r="H7" s="19">
        <v>19</v>
      </c>
      <c r="I7" s="59">
        <f t="shared" si="0"/>
        <v>47</v>
      </c>
      <c r="J7" s="66">
        <v>8638219993</v>
      </c>
      <c r="K7" s="66" t="s">
        <v>103</v>
      </c>
      <c r="L7" s="66" t="s">
        <v>104</v>
      </c>
      <c r="M7" s="66">
        <v>8638910136</v>
      </c>
      <c r="N7" s="66" t="s">
        <v>114</v>
      </c>
      <c r="O7" s="48"/>
      <c r="P7" s="76">
        <v>43592</v>
      </c>
      <c r="Q7" s="74" t="s">
        <v>603</v>
      </c>
      <c r="R7" s="48">
        <v>27</v>
      </c>
      <c r="S7" s="18" t="s">
        <v>632</v>
      </c>
      <c r="T7" s="48"/>
    </row>
    <row r="8" spans="1:20">
      <c r="A8" s="4">
        <v>4</v>
      </c>
      <c r="B8" s="17" t="s">
        <v>62</v>
      </c>
      <c r="C8" s="66" t="s">
        <v>118</v>
      </c>
      <c r="D8" s="48" t="s">
        <v>25</v>
      </c>
      <c r="E8" s="67">
        <v>18297031006</v>
      </c>
      <c r="F8" s="48"/>
      <c r="G8" s="19">
        <v>44</v>
      </c>
      <c r="H8" s="19">
        <v>33</v>
      </c>
      <c r="I8" s="59">
        <f t="shared" si="0"/>
        <v>77</v>
      </c>
      <c r="J8" s="66">
        <v>8761974849</v>
      </c>
      <c r="K8" s="66" t="s">
        <v>146</v>
      </c>
      <c r="L8" s="66" t="s">
        <v>102</v>
      </c>
      <c r="M8" s="66">
        <v>9706506444</v>
      </c>
      <c r="N8" s="66" t="s">
        <v>151</v>
      </c>
      <c r="O8" s="48"/>
      <c r="P8" s="76">
        <v>43592</v>
      </c>
      <c r="Q8" s="74" t="s">
        <v>603</v>
      </c>
      <c r="R8" s="48">
        <v>27</v>
      </c>
      <c r="S8" s="18" t="s">
        <v>632</v>
      </c>
      <c r="T8" s="48"/>
    </row>
    <row r="9" spans="1:20">
      <c r="A9" s="4">
        <v>5</v>
      </c>
      <c r="B9" s="17" t="s">
        <v>62</v>
      </c>
      <c r="C9" s="66" t="s">
        <v>119</v>
      </c>
      <c r="D9" s="48" t="s">
        <v>25</v>
      </c>
      <c r="E9" s="67">
        <v>18297031011</v>
      </c>
      <c r="F9" s="48"/>
      <c r="G9" s="19">
        <v>38</v>
      </c>
      <c r="H9" s="19">
        <v>39</v>
      </c>
      <c r="I9" s="59">
        <f t="shared" si="0"/>
        <v>77</v>
      </c>
      <c r="J9" s="66">
        <v>6000684604</v>
      </c>
      <c r="K9" s="66" t="s">
        <v>146</v>
      </c>
      <c r="L9" s="66" t="s">
        <v>102</v>
      </c>
      <c r="M9" s="66">
        <v>9706506444</v>
      </c>
      <c r="N9" s="66" t="s">
        <v>151</v>
      </c>
      <c r="O9" s="48"/>
      <c r="P9" s="76">
        <v>43593</v>
      </c>
      <c r="Q9" s="74" t="s">
        <v>604</v>
      </c>
      <c r="R9" s="48">
        <v>27</v>
      </c>
      <c r="S9" s="18" t="s">
        <v>632</v>
      </c>
      <c r="T9" s="48"/>
    </row>
    <row r="10" spans="1:20">
      <c r="A10" s="4">
        <v>6</v>
      </c>
      <c r="B10" s="17" t="s">
        <v>62</v>
      </c>
      <c r="C10" s="66" t="s">
        <v>120</v>
      </c>
      <c r="D10" s="48" t="s">
        <v>23</v>
      </c>
      <c r="E10" s="67">
        <v>18100102706</v>
      </c>
      <c r="F10" s="48" t="s">
        <v>99</v>
      </c>
      <c r="G10" s="19">
        <v>21</v>
      </c>
      <c r="H10" s="19">
        <v>14</v>
      </c>
      <c r="I10" s="59">
        <f t="shared" si="0"/>
        <v>35</v>
      </c>
      <c r="J10" s="66">
        <v>9101704474</v>
      </c>
      <c r="K10" s="66" t="s">
        <v>146</v>
      </c>
      <c r="L10" s="66" t="s">
        <v>102</v>
      </c>
      <c r="M10" s="66">
        <v>9706506444</v>
      </c>
      <c r="N10" s="66" t="s">
        <v>151</v>
      </c>
      <c r="O10" s="48"/>
      <c r="P10" s="76">
        <v>43593</v>
      </c>
      <c r="Q10" s="74" t="s">
        <v>604</v>
      </c>
      <c r="R10" s="48">
        <v>27</v>
      </c>
      <c r="S10" s="18" t="s">
        <v>632</v>
      </c>
      <c r="T10" s="48"/>
    </row>
    <row r="11" spans="1:20">
      <c r="A11" s="4">
        <v>7</v>
      </c>
      <c r="B11" s="17" t="s">
        <v>62</v>
      </c>
      <c r="C11" s="66" t="s">
        <v>121</v>
      </c>
      <c r="D11" s="48" t="s">
        <v>23</v>
      </c>
      <c r="E11" s="67">
        <v>18100102710</v>
      </c>
      <c r="F11" s="48" t="s">
        <v>99</v>
      </c>
      <c r="G11" s="19">
        <v>49</v>
      </c>
      <c r="H11" s="19">
        <v>35</v>
      </c>
      <c r="I11" s="59">
        <f t="shared" si="0"/>
        <v>84</v>
      </c>
      <c r="J11" s="66">
        <v>9508062577</v>
      </c>
      <c r="K11" s="66" t="s">
        <v>146</v>
      </c>
      <c r="L11" s="66" t="s">
        <v>102</v>
      </c>
      <c r="M11" s="66">
        <v>9706506444</v>
      </c>
      <c r="N11" s="66" t="s">
        <v>151</v>
      </c>
      <c r="O11" s="48"/>
      <c r="P11" s="76">
        <v>43593</v>
      </c>
      <c r="Q11" s="74" t="s">
        <v>604</v>
      </c>
      <c r="R11" s="48">
        <v>27</v>
      </c>
      <c r="S11" s="18" t="s">
        <v>632</v>
      </c>
      <c r="T11" s="48"/>
    </row>
    <row r="12" spans="1:20">
      <c r="A12" s="4">
        <v>8</v>
      </c>
      <c r="B12" s="17" t="s">
        <v>62</v>
      </c>
      <c r="C12" s="66" t="s">
        <v>122</v>
      </c>
      <c r="D12" s="48" t="s">
        <v>23</v>
      </c>
      <c r="E12" s="67">
        <v>18100102702</v>
      </c>
      <c r="F12" s="48" t="s">
        <v>98</v>
      </c>
      <c r="G12" s="19">
        <v>51</v>
      </c>
      <c r="H12" s="19">
        <v>59</v>
      </c>
      <c r="I12" s="59">
        <f t="shared" si="0"/>
        <v>110</v>
      </c>
      <c r="J12" s="66">
        <v>9854572722</v>
      </c>
      <c r="K12" s="66" t="s">
        <v>146</v>
      </c>
      <c r="L12" s="66" t="s">
        <v>102</v>
      </c>
      <c r="M12" s="66">
        <v>9706506444</v>
      </c>
      <c r="N12" s="66" t="s">
        <v>151</v>
      </c>
      <c r="O12" s="48"/>
      <c r="P12" s="76">
        <v>43595</v>
      </c>
      <c r="Q12" s="74" t="s">
        <v>606</v>
      </c>
      <c r="R12" s="48">
        <v>27</v>
      </c>
      <c r="S12" s="18" t="s">
        <v>632</v>
      </c>
      <c r="T12" s="48"/>
    </row>
    <row r="13" spans="1:20">
      <c r="A13" s="4">
        <v>9</v>
      </c>
      <c r="B13" s="17" t="s">
        <v>62</v>
      </c>
      <c r="C13" s="66" t="s">
        <v>123</v>
      </c>
      <c r="D13" s="48" t="s">
        <v>25</v>
      </c>
      <c r="E13" s="67" t="s">
        <v>145</v>
      </c>
      <c r="F13" s="48"/>
      <c r="G13" s="19">
        <v>51</v>
      </c>
      <c r="H13" s="19">
        <v>43</v>
      </c>
      <c r="I13" s="59">
        <f t="shared" si="0"/>
        <v>94</v>
      </c>
      <c r="J13" s="66">
        <v>9085283387</v>
      </c>
      <c r="K13" s="66" t="s">
        <v>146</v>
      </c>
      <c r="L13" s="66" t="s">
        <v>102</v>
      </c>
      <c r="M13" s="66">
        <v>9706506444</v>
      </c>
      <c r="N13" s="66" t="s">
        <v>151</v>
      </c>
      <c r="O13" s="48"/>
      <c r="P13" s="76">
        <v>43595</v>
      </c>
      <c r="Q13" s="74" t="s">
        <v>606</v>
      </c>
      <c r="R13" s="48">
        <v>27</v>
      </c>
      <c r="S13" s="18" t="s">
        <v>632</v>
      </c>
      <c r="T13" s="48"/>
    </row>
    <row r="14" spans="1:20">
      <c r="A14" s="4">
        <v>10</v>
      </c>
      <c r="B14" s="17" t="s">
        <v>62</v>
      </c>
      <c r="C14" s="66" t="s">
        <v>124</v>
      </c>
      <c r="D14" s="48" t="s">
        <v>23</v>
      </c>
      <c r="E14" s="67">
        <v>18100102714</v>
      </c>
      <c r="F14" s="48" t="s">
        <v>98</v>
      </c>
      <c r="G14" s="19">
        <v>34</v>
      </c>
      <c r="H14" s="19">
        <v>35</v>
      </c>
      <c r="I14" s="59">
        <f t="shared" si="0"/>
        <v>69</v>
      </c>
      <c r="J14" s="66">
        <v>6304213635</v>
      </c>
      <c r="K14" s="66" t="s">
        <v>146</v>
      </c>
      <c r="L14" s="66" t="s">
        <v>102</v>
      </c>
      <c r="M14" s="66">
        <v>9706506444</v>
      </c>
      <c r="N14" s="66" t="s">
        <v>151</v>
      </c>
      <c r="O14" s="48"/>
      <c r="P14" s="76">
        <v>43596</v>
      </c>
      <c r="Q14" s="74" t="s">
        <v>607</v>
      </c>
      <c r="R14" s="48">
        <v>27</v>
      </c>
      <c r="S14" s="18" t="s">
        <v>632</v>
      </c>
      <c r="T14" s="48"/>
    </row>
    <row r="15" spans="1:20">
      <c r="A15" s="4">
        <v>11</v>
      </c>
      <c r="B15" s="17" t="s">
        <v>62</v>
      </c>
      <c r="C15" s="66" t="s">
        <v>125</v>
      </c>
      <c r="D15" s="48" t="s">
        <v>23</v>
      </c>
      <c r="E15" s="67">
        <v>18100102713</v>
      </c>
      <c r="F15" s="48" t="s">
        <v>98</v>
      </c>
      <c r="G15" s="19">
        <v>28</v>
      </c>
      <c r="H15" s="19">
        <v>32</v>
      </c>
      <c r="I15" s="59">
        <f t="shared" si="0"/>
        <v>60</v>
      </c>
      <c r="J15" s="66">
        <v>9365966339</v>
      </c>
      <c r="K15" s="66" t="s">
        <v>146</v>
      </c>
      <c r="L15" s="66" t="s">
        <v>102</v>
      </c>
      <c r="M15" s="66">
        <v>9706506444</v>
      </c>
      <c r="N15" s="66" t="s">
        <v>151</v>
      </c>
      <c r="O15" s="48"/>
      <c r="P15" s="76">
        <v>43596</v>
      </c>
      <c r="Q15" s="74" t="s">
        <v>607</v>
      </c>
      <c r="R15" s="48">
        <v>27</v>
      </c>
      <c r="S15" s="18" t="s">
        <v>632</v>
      </c>
      <c r="T15" s="48"/>
    </row>
    <row r="16" spans="1:20">
      <c r="A16" s="4">
        <v>12</v>
      </c>
      <c r="B16" s="17" t="s">
        <v>62</v>
      </c>
      <c r="C16" s="66" t="s">
        <v>126</v>
      </c>
      <c r="D16" s="57" t="s">
        <v>23</v>
      </c>
      <c r="E16" s="67">
        <v>18100102712</v>
      </c>
      <c r="F16" s="57" t="s">
        <v>98</v>
      </c>
      <c r="G16" s="17">
        <v>35</v>
      </c>
      <c r="H16" s="17">
        <v>29</v>
      </c>
      <c r="I16" s="59">
        <f t="shared" si="0"/>
        <v>64</v>
      </c>
      <c r="J16" s="66">
        <v>7896670774</v>
      </c>
      <c r="K16" s="66" t="s">
        <v>146</v>
      </c>
      <c r="L16" s="66" t="s">
        <v>102</v>
      </c>
      <c r="M16" s="66">
        <v>9706506444</v>
      </c>
      <c r="N16" s="66" t="s">
        <v>151</v>
      </c>
      <c r="O16" s="57"/>
      <c r="P16" s="76">
        <v>43598</v>
      </c>
      <c r="Q16" s="74" t="s">
        <v>602</v>
      </c>
      <c r="R16" s="48">
        <v>27</v>
      </c>
      <c r="S16" s="18" t="s">
        <v>632</v>
      </c>
      <c r="T16" s="48"/>
    </row>
    <row r="17" spans="1:20">
      <c r="A17" s="4">
        <v>13</v>
      </c>
      <c r="B17" s="17" t="s">
        <v>62</v>
      </c>
      <c r="C17" s="66" t="s">
        <v>127</v>
      </c>
      <c r="D17" s="48" t="s">
        <v>23</v>
      </c>
      <c r="E17" s="67">
        <v>18100102701</v>
      </c>
      <c r="F17" s="48" t="s">
        <v>98</v>
      </c>
      <c r="G17" s="19">
        <v>62</v>
      </c>
      <c r="H17" s="19">
        <v>68</v>
      </c>
      <c r="I17" s="59">
        <f t="shared" si="0"/>
        <v>130</v>
      </c>
      <c r="J17" s="66">
        <v>9954367762</v>
      </c>
      <c r="K17" s="66" t="s">
        <v>146</v>
      </c>
      <c r="L17" s="66" t="s">
        <v>102</v>
      </c>
      <c r="M17" s="66">
        <v>9706506444</v>
      </c>
      <c r="N17" s="66" t="s">
        <v>151</v>
      </c>
      <c r="O17" s="48"/>
      <c r="P17" s="76">
        <v>43598</v>
      </c>
      <c r="Q17" s="74" t="s">
        <v>602</v>
      </c>
      <c r="R17" s="48">
        <v>27</v>
      </c>
      <c r="S17" s="18" t="s">
        <v>632</v>
      </c>
      <c r="T17" s="48"/>
    </row>
    <row r="18" spans="1:20">
      <c r="A18" s="4">
        <v>14</v>
      </c>
      <c r="B18" s="17" t="s">
        <v>62</v>
      </c>
      <c r="C18" s="66" t="s">
        <v>128</v>
      </c>
      <c r="D18" s="48" t="s">
        <v>23</v>
      </c>
      <c r="E18" s="67">
        <v>18100102711</v>
      </c>
      <c r="F18" s="48" t="s">
        <v>99</v>
      </c>
      <c r="G18" s="19">
        <v>37</v>
      </c>
      <c r="H18" s="19">
        <v>25</v>
      </c>
      <c r="I18" s="59">
        <f t="shared" si="0"/>
        <v>62</v>
      </c>
      <c r="J18" s="66">
        <v>9401513962</v>
      </c>
      <c r="K18" s="66" t="s">
        <v>146</v>
      </c>
      <c r="L18" s="66" t="s">
        <v>102</v>
      </c>
      <c r="M18" s="66">
        <v>9706506444</v>
      </c>
      <c r="N18" s="66" t="s">
        <v>151</v>
      </c>
      <c r="O18" s="48"/>
      <c r="P18" s="76">
        <v>43599</v>
      </c>
      <c r="Q18" s="74" t="s">
        <v>603</v>
      </c>
      <c r="R18" s="48">
        <v>27</v>
      </c>
      <c r="S18" s="18" t="s">
        <v>632</v>
      </c>
      <c r="T18" s="48"/>
    </row>
    <row r="19" spans="1:20">
      <c r="A19" s="4">
        <v>15</v>
      </c>
      <c r="B19" s="17" t="s">
        <v>62</v>
      </c>
      <c r="C19" s="66" t="s">
        <v>129</v>
      </c>
      <c r="D19" s="48" t="s">
        <v>25</v>
      </c>
      <c r="E19" s="67">
        <v>18305030219</v>
      </c>
      <c r="F19" s="48"/>
      <c r="G19" s="19">
        <v>23</v>
      </c>
      <c r="H19" s="19">
        <v>42</v>
      </c>
      <c r="I19" s="59">
        <f t="shared" si="0"/>
        <v>65</v>
      </c>
      <c r="J19" s="66">
        <v>9957360253</v>
      </c>
      <c r="K19" s="66" t="s">
        <v>146</v>
      </c>
      <c r="L19" s="66" t="s">
        <v>102</v>
      </c>
      <c r="M19" s="66">
        <v>9706506444</v>
      </c>
      <c r="N19" s="66" t="s">
        <v>152</v>
      </c>
      <c r="O19" s="48"/>
      <c r="P19" s="76">
        <v>43599</v>
      </c>
      <c r="Q19" s="74" t="s">
        <v>603</v>
      </c>
      <c r="R19" s="48">
        <v>27</v>
      </c>
      <c r="S19" s="18" t="s">
        <v>632</v>
      </c>
      <c r="T19" s="48"/>
    </row>
    <row r="20" spans="1:20">
      <c r="A20" s="4">
        <v>16</v>
      </c>
      <c r="B20" s="17" t="s">
        <v>62</v>
      </c>
      <c r="C20" s="66" t="s">
        <v>130</v>
      </c>
      <c r="D20" s="48" t="s">
        <v>23</v>
      </c>
      <c r="E20" s="67">
        <v>18100106609</v>
      </c>
      <c r="F20" s="48" t="s">
        <v>98</v>
      </c>
      <c r="G20" s="19">
        <v>39</v>
      </c>
      <c r="H20" s="19">
        <v>29</v>
      </c>
      <c r="I20" s="59">
        <f t="shared" si="0"/>
        <v>68</v>
      </c>
      <c r="J20" s="66">
        <v>7002122302</v>
      </c>
      <c r="K20" s="66" t="s">
        <v>146</v>
      </c>
      <c r="L20" s="66" t="s">
        <v>102</v>
      </c>
      <c r="M20" s="66">
        <v>9706506444</v>
      </c>
      <c r="N20" s="66" t="s">
        <v>152</v>
      </c>
      <c r="O20" s="48"/>
      <c r="P20" s="76">
        <v>43600</v>
      </c>
      <c r="Q20" s="74" t="s">
        <v>604</v>
      </c>
      <c r="R20" s="48">
        <v>27</v>
      </c>
      <c r="S20" s="18" t="s">
        <v>632</v>
      </c>
      <c r="T20" s="48"/>
    </row>
    <row r="21" spans="1:20">
      <c r="A21" s="4">
        <v>17</v>
      </c>
      <c r="B21" s="17" t="s">
        <v>62</v>
      </c>
      <c r="C21" s="66" t="s">
        <v>131</v>
      </c>
      <c r="D21" s="48" t="s">
        <v>25</v>
      </c>
      <c r="E21" s="67">
        <v>30131</v>
      </c>
      <c r="F21" s="48"/>
      <c r="G21" s="19">
        <v>25</v>
      </c>
      <c r="H21" s="19">
        <v>24</v>
      </c>
      <c r="I21" s="59">
        <f t="shared" si="0"/>
        <v>49</v>
      </c>
      <c r="J21" s="66">
        <v>8473019763</v>
      </c>
      <c r="K21" s="66" t="s">
        <v>146</v>
      </c>
      <c r="L21" s="66" t="s">
        <v>102</v>
      </c>
      <c r="M21" s="66">
        <v>9706506444</v>
      </c>
      <c r="N21" s="66" t="s">
        <v>153</v>
      </c>
      <c r="O21" s="48"/>
      <c r="P21" s="76">
        <v>43600</v>
      </c>
      <c r="Q21" s="74" t="s">
        <v>604</v>
      </c>
      <c r="R21" s="48">
        <v>27</v>
      </c>
      <c r="S21" s="18" t="s">
        <v>632</v>
      </c>
      <c r="T21" s="48"/>
    </row>
    <row r="22" spans="1:20">
      <c r="A22" s="4">
        <v>18</v>
      </c>
      <c r="B22" s="17" t="s">
        <v>62</v>
      </c>
      <c r="C22" s="66" t="s">
        <v>132</v>
      </c>
      <c r="D22" s="48" t="s">
        <v>25</v>
      </c>
      <c r="E22" s="67"/>
      <c r="F22" s="48"/>
      <c r="G22" s="19">
        <v>35</v>
      </c>
      <c r="H22" s="19">
        <v>47</v>
      </c>
      <c r="I22" s="59">
        <f t="shared" si="0"/>
        <v>82</v>
      </c>
      <c r="J22" s="66">
        <v>9101976119</v>
      </c>
      <c r="K22" s="66" t="s">
        <v>146</v>
      </c>
      <c r="L22" s="66" t="s">
        <v>102</v>
      </c>
      <c r="M22" s="66">
        <v>9706506444</v>
      </c>
      <c r="N22" s="66" t="s">
        <v>154</v>
      </c>
      <c r="O22" s="48"/>
      <c r="P22" s="76">
        <v>43601</v>
      </c>
      <c r="Q22" s="74" t="s">
        <v>605</v>
      </c>
      <c r="R22" s="48">
        <v>27</v>
      </c>
      <c r="S22" s="18" t="s">
        <v>632</v>
      </c>
      <c r="T22" s="48"/>
    </row>
    <row r="23" spans="1:20">
      <c r="A23" s="4">
        <v>19</v>
      </c>
      <c r="B23" s="17" t="s">
        <v>62</v>
      </c>
      <c r="C23" s="66" t="s">
        <v>133</v>
      </c>
      <c r="D23" s="57" t="s">
        <v>23</v>
      </c>
      <c r="E23" s="67"/>
      <c r="F23" s="57" t="s">
        <v>98</v>
      </c>
      <c r="G23" s="17">
        <v>95</v>
      </c>
      <c r="H23" s="17">
        <v>120</v>
      </c>
      <c r="I23" s="59">
        <f t="shared" si="0"/>
        <v>215</v>
      </c>
      <c r="J23" s="66">
        <v>7002975205</v>
      </c>
      <c r="K23" s="66" t="s">
        <v>146</v>
      </c>
      <c r="L23" s="66" t="s">
        <v>102</v>
      </c>
      <c r="M23" s="66">
        <v>9706506444</v>
      </c>
      <c r="N23" s="66" t="s">
        <v>154</v>
      </c>
      <c r="O23" s="57"/>
      <c r="P23" s="76" t="s">
        <v>611</v>
      </c>
      <c r="Q23" s="74" t="s">
        <v>605</v>
      </c>
      <c r="R23" s="48">
        <v>27</v>
      </c>
      <c r="S23" s="18" t="s">
        <v>632</v>
      </c>
      <c r="T23" s="48"/>
    </row>
    <row r="24" spans="1:20">
      <c r="A24" s="4">
        <v>20</v>
      </c>
      <c r="B24" s="17" t="s">
        <v>62</v>
      </c>
      <c r="C24" s="66" t="s">
        <v>134</v>
      </c>
      <c r="D24" s="48" t="s">
        <v>23</v>
      </c>
      <c r="E24" s="67">
        <v>18100107517</v>
      </c>
      <c r="F24" s="48" t="s">
        <v>98</v>
      </c>
      <c r="G24" s="19">
        <v>60</v>
      </c>
      <c r="H24" s="19">
        <v>95</v>
      </c>
      <c r="I24" s="59">
        <f t="shared" si="0"/>
        <v>155</v>
      </c>
      <c r="J24" s="66">
        <v>9435299672</v>
      </c>
      <c r="K24" s="66" t="s">
        <v>147</v>
      </c>
      <c r="L24" s="66" t="s">
        <v>148</v>
      </c>
      <c r="M24" s="66">
        <v>9707680995</v>
      </c>
      <c r="N24" s="66" t="s">
        <v>155</v>
      </c>
      <c r="O24" s="48"/>
      <c r="P24" s="76">
        <v>43605</v>
      </c>
      <c r="Q24" s="74" t="s">
        <v>602</v>
      </c>
      <c r="R24" s="48">
        <v>8</v>
      </c>
      <c r="S24" s="18" t="s">
        <v>632</v>
      </c>
      <c r="T24" s="48"/>
    </row>
    <row r="25" spans="1:20">
      <c r="A25" s="4">
        <v>21</v>
      </c>
      <c r="B25" s="17" t="s">
        <v>62</v>
      </c>
      <c r="C25" s="66" t="s">
        <v>135</v>
      </c>
      <c r="D25" s="48" t="s">
        <v>25</v>
      </c>
      <c r="E25" s="67">
        <v>18297031002</v>
      </c>
      <c r="F25" s="48"/>
      <c r="G25" s="19">
        <v>107</v>
      </c>
      <c r="H25" s="19">
        <v>102</v>
      </c>
      <c r="I25" s="59">
        <f t="shared" si="0"/>
        <v>209</v>
      </c>
      <c r="J25" s="66">
        <v>8638166276</v>
      </c>
      <c r="K25" s="66" t="s">
        <v>147</v>
      </c>
      <c r="L25" s="66" t="s">
        <v>148</v>
      </c>
      <c r="M25" s="66">
        <v>9707680995</v>
      </c>
      <c r="N25" s="66" t="s">
        <v>156</v>
      </c>
      <c r="O25" s="48"/>
      <c r="P25" s="76">
        <v>43606</v>
      </c>
      <c r="Q25" s="74" t="s">
        <v>603</v>
      </c>
      <c r="R25" s="48">
        <v>8</v>
      </c>
      <c r="S25" s="18" t="s">
        <v>632</v>
      </c>
      <c r="T25" s="48"/>
    </row>
    <row r="26" spans="1:20">
      <c r="A26" s="4">
        <v>22</v>
      </c>
      <c r="B26" s="17" t="s">
        <v>62</v>
      </c>
      <c r="C26" s="66" t="s">
        <v>136</v>
      </c>
      <c r="D26" s="48" t="s">
        <v>25</v>
      </c>
      <c r="E26" s="67">
        <v>18297031103</v>
      </c>
      <c r="F26" s="48"/>
      <c r="G26" s="19">
        <v>72</v>
      </c>
      <c r="H26" s="19">
        <v>65</v>
      </c>
      <c r="I26" s="59">
        <f t="shared" si="0"/>
        <v>137</v>
      </c>
      <c r="J26" s="66">
        <v>8402033079</v>
      </c>
      <c r="K26" s="66" t="s">
        <v>147</v>
      </c>
      <c r="L26" s="66" t="s">
        <v>149</v>
      </c>
      <c r="M26" s="66"/>
      <c r="N26" s="66" t="s">
        <v>157</v>
      </c>
      <c r="O26" s="48"/>
      <c r="P26" s="76">
        <v>43607</v>
      </c>
      <c r="Q26" s="74" t="s">
        <v>604</v>
      </c>
      <c r="R26" s="48">
        <v>8</v>
      </c>
      <c r="S26" s="18" t="s">
        <v>632</v>
      </c>
      <c r="T26" s="48"/>
    </row>
    <row r="27" spans="1:20">
      <c r="A27" s="4">
        <v>23</v>
      </c>
      <c r="B27" s="17" t="s">
        <v>62</v>
      </c>
      <c r="C27" s="66" t="s">
        <v>137</v>
      </c>
      <c r="D27" s="48" t="s">
        <v>23</v>
      </c>
      <c r="E27" s="67">
        <v>18100104503</v>
      </c>
      <c r="F27" s="48" t="s">
        <v>98</v>
      </c>
      <c r="G27" s="19">
        <v>57</v>
      </c>
      <c r="H27" s="19">
        <v>76</v>
      </c>
      <c r="I27" s="59">
        <f t="shared" si="0"/>
        <v>133</v>
      </c>
      <c r="J27" s="66">
        <v>9401211561</v>
      </c>
      <c r="K27" s="66" t="s">
        <v>147</v>
      </c>
      <c r="L27" s="66" t="s">
        <v>149</v>
      </c>
      <c r="M27" s="66"/>
      <c r="N27" s="66" t="s">
        <v>157</v>
      </c>
      <c r="O27" s="48"/>
      <c r="P27" s="76">
        <v>43608</v>
      </c>
      <c r="Q27" s="74" t="s">
        <v>605</v>
      </c>
      <c r="R27" s="48">
        <v>8</v>
      </c>
      <c r="S27" s="18" t="s">
        <v>632</v>
      </c>
      <c r="T27" s="48"/>
    </row>
    <row r="28" spans="1:20">
      <c r="A28" s="4">
        <v>24</v>
      </c>
      <c r="B28" s="17" t="s">
        <v>62</v>
      </c>
      <c r="C28" s="66" t="s">
        <v>138</v>
      </c>
      <c r="D28" s="48" t="s">
        <v>23</v>
      </c>
      <c r="E28" s="67">
        <v>18100107502</v>
      </c>
      <c r="F28" s="48" t="s">
        <v>98</v>
      </c>
      <c r="G28" s="19">
        <v>75</v>
      </c>
      <c r="H28" s="19">
        <v>68</v>
      </c>
      <c r="I28" s="59">
        <f t="shared" si="0"/>
        <v>143</v>
      </c>
      <c r="J28" s="66">
        <v>7429614489</v>
      </c>
      <c r="K28" s="66" t="s">
        <v>150</v>
      </c>
      <c r="L28" s="66" t="s">
        <v>148</v>
      </c>
      <c r="M28" s="66">
        <v>9707680995</v>
      </c>
      <c r="N28" s="66" t="s">
        <v>158</v>
      </c>
      <c r="O28" s="48"/>
      <c r="P28" s="76">
        <v>43609</v>
      </c>
      <c r="Q28" s="74" t="s">
        <v>606</v>
      </c>
      <c r="R28" s="48">
        <v>8</v>
      </c>
      <c r="S28" s="18" t="s">
        <v>632</v>
      </c>
      <c r="T28" s="48"/>
    </row>
    <row r="29" spans="1:20">
      <c r="A29" s="4">
        <v>25</v>
      </c>
      <c r="B29" s="17" t="s">
        <v>62</v>
      </c>
      <c r="C29" s="66" t="s">
        <v>139</v>
      </c>
      <c r="D29" s="48" t="s">
        <v>23</v>
      </c>
      <c r="E29" s="67">
        <v>18100107514</v>
      </c>
      <c r="F29" s="48" t="s">
        <v>98</v>
      </c>
      <c r="G29" s="19">
        <v>61</v>
      </c>
      <c r="H29" s="19">
        <v>71</v>
      </c>
      <c r="I29" s="59">
        <f t="shared" si="0"/>
        <v>132</v>
      </c>
      <c r="J29" s="66">
        <v>9854568168</v>
      </c>
      <c r="K29" s="66" t="s">
        <v>150</v>
      </c>
      <c r="L29" s="66" t="s">
        <v>148</v>
      </c>
      <c r="M29" s="66">
        <v>9707680995</v>
      </c>
      <c r="N29" s="66" t="s">
        <v>158</v>
      </c>
      <c r="O29" s="48"/>
      <c r="P29" s="76">
        <v>43610</v>
      </c>
      <c r="Q29" s="74" t="s">
        <v>607</v>
      </c>
      <c r="R29" s="48">
        <v>8</v>
      </c>
      <c r="S29" s="18" t="s">
        <v>632</v>
      </c>
      <c r="T29" s="48"/>
    </row>
    <row r="30" spans="1:20">
      <c r="A30" s="4">
        <v>26</v>
      </c>
      <c r="B30" s="17" t="s">
        <v>62</v>
      </c>
      <c r="C30" s="66" t="s">
        <v>73</v>
      </c>
      <c r="D30" s="57" t="s">
        <v>25</v>
      </c>
      <c r="E30" s="67">
        <v>18297031001</v>
      </c>
      <c r="F30" s="57"/>
      <c r="G30" s="17">
        <v>94</v>
      </c>
      <c r="H30" s="17">
        <v>120</v>
      </c>
      <c r="I30" s="59">
        <f t="shared" si="0"/>
        <v>214</v>
      </c>
      <c r="J30" s="66">
        <v>9954190661</v>
      </c>
      <c r="K30" s="66" t="s">
        <v>150</v>
      </c>
      <c r="L30" s="66" t="s">
        <v>148</v>
      </c>
      <c r="M30" s="66">
        <v>9707680995</v>
      </c>
      <c r="N30" s="66" t="s">
        <v>158</v>
      </c>
      <c r="O30" s="57"/>
      <c r="P30" s="76">
        <v>43612</v>
      </c>
      <c r="Q30" s="74" t="s">
        <v>602</v>
      </c>
      <c r="R30" s="48">
        <v>8</v>
      </c>
      <c r="S30" s="18" t="s">
        <v>632</v>
      </c>
      <c r="T30" s="48"/>
    </row>
    <row r="31" spans="1:20">
      <c r="A31" s="4">
        <v>27</v>
      </c>
      <c r="B31" s="17" t="s">
        <v>62</v>
      </c>
      <c r="C31" s="66" t="s">
        <v>140</v>
      </c>
      <c r="D31" s="48" t="s">
        <v>25</v>
      </c>
      <c r="E31" s="67">
        <v>18297031004</v>
      </c>
      <c r="F31" s="48"/>
      <c r="G31" s="19">
        <v>52</v>
      </c>
      <c r="H31" s="19">
        <v>67</v>
      </c>
      <c r="I31" s="59">
        <f t="shared" si="0"/>
        <v>119</v>
      </c>
      <c r="J31" s="66">
        <v>9613718354</v>
      </c>
      <c r="K31" s="66" t="s">
        <v>150</v>
      </c>
      <c r="L31" s="66" t="s">
        <v>148</v>
      </c>
      <c r="M31" s="66">
        <v>9707680995</v>
      </c>
      <c r="N31" s="66" t="s">
        <v>158</v>
      </c>
      <c r="O31" s="48"/>
      <c r="P31" s="76">
        <v>43613</v>
      </c>
      <c r="Q31" s="74" t="s">
        <v>603</v>
      </c>
      <c r="R31" s="48">
        <v>8</v>
      </c>
      <c r="S31" s="18" t="s">
        <v>632</v>
      </c>
      <c r="T31" s="48"/>
    </row>
    <row r="32" spans="1:20">
      <c r="A32" s="4">
        <v>28</v>
      </c>
      <c r="B32" s="17" t="s">
        <v>62</v>
      </c>
      <c r="C32" s="66" t="s">
        <v>141</v>
      </c>
      <c r="D32" s="48" t="s">
        <v>23</v>
      </c>
      <c r="E32" s="67">
        <v>18100104506</v>
      </c>
      <c r="F32" s="48" t="s">
        <v>98</v>
      </c>
      <c r="G32" s="19">
        <v>71</v>
      </c>
      <c r="H32" s="19">
        <v>50</v>
      </c>
      <c r="I32" s="59">
        <f t="shared" si="0"/>
        <v>121</v>
      </c>
      <c r="J32" s="66">
        <v>7002205699</v>
      </c>
      <c r="K32" s="66" t="s">
        <v>150</v>
      </c>
      <c r="L32" s="66" t="s">
        <v>148</v>
      </c>
      <c r="M32" s="66">
        <v>9707680995</v>
      </c>
      <c r="N32" s="66" t="s">
        <v>159</v>
      </c>
      <c r="O32" s="48"/>
      <c r="P32" s="76">
        <v>43614</v>
      </c>
      <c r="Q32" s="74" t="s">
        <v>604</v>
      </c>
      <c r="R32" s="48">
        <v>8</v>
      </c>
      <c r="S32" s="18" t="s">
        <v>632</v>
      </c>
      <c r="T32" s="48"/>
    </row>
    <row r="33" spans="1:20">
      <c r="A33" s="4">
        <v>29</v>
      </c>
      <c r="B33" s="17" t="s">
        <v>62</v>
      </c>
      <c r="C33" s="66" t="s">
        <v>142</v>
      </c>
      <c r="D33" s="48" t="s">
        <v>25</v>
      </c>
      <c r="E33" s="67">
        <v>18297031104</v>
      </c>
      <c r="F33" s="48"/>
      <c r="G33" s="19">
        <v>40</v>
      </c>
      <c r="H33" s="19">
        <v>29</v>
      </c>
      <c r="I33" s="59">
        <f t="shared" si="0"/>
        <v>69</v>
      </c>
      <c r="J33" s="66">
        <v>9476965601</v>
      </c>
      <c r="K33" s="66" t="s">
        <v>150</v>
      </c>
      <c r="L33" s="66" t="s">
        <v>148</v>
      </c>
      <c r="M33" s="66">
        <v>9707680995</v>
      </c>
      <c r="N33" s="66" t="s">
        <v>159</v>
      </c>
      <c r="O33" s="48"/>
      <c r="P33" s="76">
        <v>43614</v>
      </c>
      <c r="Q33" s="74" t="s">
        <v>604</v>
      </c>
      <c r="R33" s="48">
        <v>8</v>
      </c>
      <c r="S33" s="18" t="s">
        <v>632</v>
      </c>
      <c r="T33" s="48"/>
    </row>
    <row r="34" spans="1:20">
      <c r="A34" s="4">
        <v>30</v>
      </c>
      <c r="B34" s="17" t="s">
        <v>62</v>
      </c>
      <c r="C34" s="66" t="s">
        <v>143</v>
      </c>
      <c r="D34" s="48" t="s">
        <v>25</v>
      </c>
      <c r="E34" s="67">
        <v>18297031107</v>
      </c>
      <c r="F34" s="48"/>
      <c r="G34" s="19">
        <v>50</v>
      </c>
      <c r="H34" s="19">
        <v>33</v>
      </c>
      <c r="I34" s="59">
        <f t="shared" si="0"/>
        <v>83</v>
      </c>
      <c r="J34" s="66">
        <v>9101855854</v>
      </c>
      <c r="K34" s="66" t="s">
        <v>150</v>
      </c>
      <c r="L34" s="66" t="s">
        <v>148</v>
      </c>
      <c r="M34" s="66">
        <v>9707680995</v>
      </c>
      <c r="N34" s="66" t="s">
        <v>159</v>
      </c>
      <c r="O34" s="48"/>
      <c r="P34" s="76">
        <v>43615</v>
      </c>
      <c r="Q34" s="74" t="s">
        <v>605</v>
      </c>
      <c r="R34" s="48">
        <v>8</v>
      </c>
      <c r="S34" s="18" t="s">
        <v>632</v>
      </c>
      <c r="T34" s="48"/>
    </row>
    <row r="35" spans="1:20">
      <c r="A35" s="4">
        <v>31</v>
      </c>
      <c r="B35" s="17" t="s">
        <v>63</v>
      </c>
      <c r="C35" s="66" t="s">
        <v>387</v>
      </c>
      <c r="D35" s="48" t="s">
        <v>23</v>
      </c>
      <c r="E35" s="66"/>
      <c r="F35" s="48" t="s">
        <v>98</v>
      </c>
      <c r="G35" s="19">
        <v>89</v>
      </c>
      <c r="H35" s="19">
        <v>74</v>
      </c>
      <c r="I35" s="59">
        <f t="shared" si="0"/>
        <v>163</v>
      </c>
      <c r="J35" s="66">
        <v>9401723954</v>
      </c>
      <c r="K35" s="66" t="s">
        <v>381</v>
      </c>
      <c r="L35" s="66" t="s">
        <v>385</v>
      </c>
      <c r="M35" s="66">
        <v>9577698947</v>
      </c>
      <c r="N35" s="66" t="s">
        <v>202</v>
      </c>
      <c r="O35" s="48"/>
      <c r="P35" s="76">
        <v>43587</v>
      </c>
      <c r="Q35" s="74" t="s">
        <v>605</v>
      </c>
      <c r="R35" s="48">
        <v>22</v>
      </c>
      <c r="S35" s="18" t="s">
        <v>632</v>
      </c>
      <c r="T35" s="48"/>
    </row>
    <row r="36" spans="1:20">
      <c r="A36" s="4">
        <v>32</v>
      </c>
      <c r="B36" s="17" t="s">
        <v>63</v>
      </c>
      <c r="C36" s="66" t="s">
        <v>388</v>
      </c>
      <c r="D36" s="18" t="s">
        <v>23</v>
      </c>
      <c r="E36" s="66"/>
      <c r="F36" s="18" t="s">
        <v>98</v>
      </c>
      <c r="G36" s="19">
        <v>71</v>
      </c>
      <c r="H36" s="19">
        <v>41</v>
      </c>
      <c r="I36" s="59">
        <f t="shared" si="0"/>
        <v>112</v>
      </c>
      <c r="J36" s="66">
        <v>9854186990</v>
      </c>
      <c r="K36" s="66" t="s">
        <v>381</v>
      </c>
      <c r="L36" s="66" t="s">
        <v>385</v>
      </c>
      <c r="M36" s="66">
        <v>9577698947</v>
      </c>
      <c r="N36" s="66" t="s">
        <v>202</v>
      </c>
      <c r="O36" s="18"/>
      <c r="P36" s="76">
        <v>43588</v>
      </c>
      <c r="Q36" s="74" t="s">
        <v>606</v>
      </c>
      <c r="R36" s="48">
        <v>22</v>
      </c>
      <c r="S36" s="18" t="s">
        <v>632</v>
      </c>
      <c r="T36" s="18"/>
    </row>
    <row r="37" spans="1:20">
      <c r="A37" s="4">
        <v>33</v>
      </c>
      <c r="B37" s="17" t="s">
        <v>63</v>
      </c>
      <c r="C37" s="66" t="s">
        <v>389</v>
      </c>
      <c r="D37" s="18" t="s">
        <v>23</v>
      </c>
      <c r="E37" s="66"/>
      <c r="F37" s="18" t="s">
        <v>98</v>
      </c>
      <c r="G37" s="19">
        <v>40</v>
      </c>
      <c r="H37" s="19">
        <v>34</v>
      </c>
      <c r="I37" s="59">
        <f t="shared" si="0"/>
        <v>74</v>
      </c>
      <c r="J37" s="66">
        <v>6002323978</v>
      </c>
      <c r="K37" s="66" t="s">
        <v>381</v>
      </c>
      <c r="L37" s="66" t="s">
        <v>385</v>
      </c>
      <c r="M37" s="66">
        <v>9577698947</v>
      </c>
      <c r="N37" s="66" t="s">
        <v>202</v>
      </c>
      <c r="O37" s="18"/>
      <c r="P37" s="76">
        <v>43589</v>
      </c>
      <c r="Q37" s="74" t="s">
        <v>607</v>
      </c>
      <c r="R37" s="48">
        <v>22</v>
      </c>
      <c r="S37" s="18" t="s">
        <v>632</v>
      </c>
      <c r="T37" s="18"/>
    </row>
    <row r="38" spans="1:20">
      <c r="A38" s="4">
        <v>34</v>
      </c>
      <c r="B38" s="17" t="s">
        <v>63</v>
      </c>
      <c r="C38" s="66" t="s">
        <v>390</v>
      </c>
      <c r="D38" s="18" t="s">
        <v>23</v>
      </c>
      <c r="E38" s="66"/>
      <c r="F38" s="18" t="s">
        <v>98</v>
      </c>
      <c r="G38" s="19">
        <v>65</v>
      </c>
      <c r="H38" s="19">
        <v>54</v>
      </c>
      <c r="I38" s="59">
        <f t="shared" si="0"/>
        <v>119</v>
      </c>
      <c r="J38" s="66">
        <v>7637072417</v>
      </c>
      <c r="K38" s="66" t="s">
        <v>381</v>
      </c>
      <c r="L38" s="66" t="s">
        <v>385</v>
      </c>
      <c r="M38" s="66">
        <v>9577698947</v>
      </c>
      <c r="N38" s="66" t="s">
        <v>202</v>
      </c>
      <c r="O38" s="18"/>
      <c r="P38" s="76">
        <v>43589</v>
      </c>
      <c r="Q38" s="74" t="s">
        <v>607</v>
      </c>
      <c r="R38" s="48">
        <v>22</v>
      </c>
      <c r="S38" s="18" t="s">
        <v>632</v>
      </c>
      <c r="T38" s="18"/>
    </row>
    <row r="39" spans="1:20">
      <c r="A39" s="4">
        <v>35</v>
      </c>
      <c r="B39" s="17" t="s">
        <v>63</v>
      </c>
      <c r="C39" s="66" t="s">
        <v>391</v>
      </c>
      <c r="D39" s="18" t="s">
        <v>25</v>
      </c>
      <c r="E39" s="66"/>
      <c r="F39" s="18"/>
      <c r="G39" s="19">
        <v>60</v>
      </c>
      <c r="H39" s="19">
        <v>50</v>
      </c>
      <c r="I39" s="59">
        <f t="shared" si="0"/>
        <v>110</v>
      </c>
      <c r="J39" s="66">
        <v>9401561880</v>
      </c>
      <c r="K39" s="66" t="s">
        <v>381</v>
      </c>
      <c r="L39" s="66" t="s">
        <v>385</v>
      </c>
      <c r="M39" s="66">
        <v>9577698947</v>
      </c>
      <c r="N39" s="66" t="s">
        <v>202</v>
      </c>
      <c r="O39" s="18"/>
      <c r="P39" s="76">
        <v>43591</v>
      </c>
      <c r="Q39" s="74" t="s">
        <v>602</v>
      </c>
      <c r="R39" s="48">
        <v>22</v>
      </c>
      <c r="S39" s="18" t="s">
        <v>632</v>
      </c>
      <c r="T39" s="18"/>
    </row>
    <row r="40" spans="1:20">
      <c r="A40" s="4">
        <v>36</v>
      </c>
      <c r="B40" s="17" t="s">
        <v>63</v>
      </c>
      <c r="C40" s="66" t="s">
        <v>392</v>
      </c>
      <c r="D40" s="18" t="s">
        <v>25</v>
      </c>
      <c r="E40" s="66"/>
      <c r="F40" s="18"/>
      <c r="G40" s="19">
        <v>45</v>
      </c>
      <c r="H40" s="19">
        <v>51</v>
      </c>
      <c r="I40" s="59">
        <f t="shared" si="0"/>
        <v>96</v>
      </c>
      <c r="J40" s="66">
        <v>6001606166</v>
      </c>
      <c r="K40" s="66" t="s">
        <v>381</v>
      </c>
      <c r="L40" s="66" t="s">
        <v>385</v>
      </c>
      <c r="M40" s="66">
        <v>9577698947</v>
      </c>
      <c r="N40" s="66" t="s">
        <v>202</v>
      </c>
      <c r="O40" s="18"/>
      <c r="P40" s="76">
        <v>43591</v>
      </c>
      <c r="Q40" s="74" t="s">
        <v>602</v>
      </c>
      <c r="R40" s="48">
        <v>22</v>
      </c>
      <c r="S40" s="18" t="s">
        <v>632</v>
      </c>
      <c r="T40" s="18"/>
    </row>
    <row r="41" spans="1:20">
      <c r="A41" s="4">
        <v>37</v>
      </c>
      <c r="B41" s="17" t="s">
        <v>63</v>
      </c>
      <c r="C41" s="66" t="s">
        <v>393</v>
      </c>
      <c r="D41" s="18" t="s">
        <v>25</v>
      </c>
      <c r="E41" s="66"/>
      <c r="F41" s="18"/>
      <c r="G41" s="19">
        <v>58</v>
      </c>
      <c r="H41" s="19">
        <v>54</v>
      </c>
      <c r="I41" s="59">
        <f t="shared" si="0"/>
        <v>112</v>
      </c>
      <c r="J41" s="66">
        <v>9127549955</v>
      </c>
      <c r="K41" s="66" t="s">
        <v>381</v>
      </c>
      <c r="L41" s="66" t="s">
        <v>385</v>
      </c>
      <c r="M41" s="66">
        <v>9577698947</v>
      </c>
      <c r="N41" s="66" t="s">
        <v>202</v>
      </c>
      <c r="O41" s="18"/>
      <c r="P41" s="76">
        <v>43592</v>
      </c>
      <c r="Q41" s="74" t="s">
        <v>603</v>
      </c>
      <c r="R41" s="48">
        <v>22</v>
      </c>
      <c r="S41" s="18" t="s">
        <v>632</v>
      </c>
      <c r="T41" s="18"/>
    </row>
    <row r="42" spans="1:20">
      <c r="A42" s="4">
        <v>38</v>
      </c>
      <c r="B42" s="17" t="s">
        <v>63</v>
      </c>
      <c r="C42" s="66" t="s">
        <v>394</v>
      </c>
      <c r="D42" s="18" t="s">
        <v>25</v>
      </c>
      <c r="E42" s="66"/>
      <c r="F42" s="18"/>
      <c r="G42" s="19">
        <v>29</v>
      </c>
      <c r="H42" s="19">
        <v>34</v>
      </c>
      <c r="I42" s="59">
        <f t="shared" si="0"/>
        <v>63</v>
      </c>
      <c r="J42" s="66">
        <v>9577225773</v>
      </c>
      <c r="K42" s="66" t="s">
        <v>381</v>
      </c>
      <c r="L42" s="66" t="s">
        <v>385</v>
      </c>
      <c r="M42" s="66">
        <v>9577698947</v>
      </c>
      <c r="N42" s="66" t="s">
        <v>202</v>
      </c>
      <c r="O42" s="18"/>
      <c r="P42" s="76">
        <v>43592</v>
      </c>
      <c r="Q42" s="74" t="s">
        <v>603</v>
      </c>
      <c r="R42" s="48">
        <v>22</v>
      </c>
      <c r="S42" s="18" t="s">
        <v>632</v>
      </c>
      <c r="T42" s="18"/>
    </row>
    <row r="43" spans="1:20">
      <c r="A43" s="4">
        <v>39</v>
      </c>
      <c r="B43" s="17" t="s">
        <v>63</v>
      </c>
      <c r="C43" s="66" t="s">
        <v>395</v>
      </c>
      <c r="D43" s="18" t="s">
        <v>25</v>
      </c>
      <c r="E43" s="66">
        <v>30315</v>
      </c>
      <c r="F43" s="18"/>
      <c r="G43" s="19">
        <v>17</v>
      </c>
      <c r="H43" s="19">
        <v>24</v>
      </c>
      <c r="I43" s="59">
        <f t="shared" si="0"/>
        <v>41</v>
      </c>
      <c r="J43" s="66">
        <v>8753918798</v>
      </c>
      <c r="K43" s="66" t="s">
        <v>381</v>
      </c>
      <c r="L43" s="66" t="s">
        <v>409</v>
      </c>
      <c r="M43" s="66">
        <v>9101391251</v>
      </c>
      <c r="N43" s="66" t="s">
        <v>410</v>
      </c>
      <c r="O43" s="18"/>
      <c r="P43" s="76">
        <v>43593</v>
      </c>
      <c r="Q43" s="74" t="s">
        <v>604</v>
      </c>
      <c r="R43" s="48">
        <v>22</v>
      </c>
      <c r="S43" s="18" t="s">
        <v>632</v>
      </c>
      <c r="T43" s="18"/>
    </row>
    <row r="44" spans="1:20">
      <c r="A44" s="4">
        <v>40</v>
      </c>
      <c r="B44" s="17" t="s">
        <v>63</v>
      </c>
      <c r="C44" s="66" t="s">
        <v>396</v>
      </c>
      <c r="D44" s="18" t="s">
        <v>25</v>
      </c>
      <c r="E44" s="66">
        <v>30317</v>
      </c>
      <c r="F44" s="18"/>
      <c r="G44" s="19">
        <v>31</v>
      </c>
      <c r="H44" s="19">
        <v>36</v>
      </c>
      <c r="I44" s="59">
        <f t="shared" si="0"/>
        <v>67</v>
      </c>
      <c r="J44" s="66">
        <v>6001922776</v>
      </c>
      <c r="K44" s="66" t="s">
        <v>381</v>
      </c>
      <c r="L44" s="66" t="s">
        <v>409</v>
      </c>
      <c r="M44" s="66">
        <v>9101391251</v>
      </c>
      <c r="N44" s="66" t="s">
        <v>410</v>
      </c>
      <c r="O44" s="18"/>
      <c r="P44" s="76">
        <v>43593</v>
      </c>
      <c r="Q44" s="74" t="s">
        <v>604</v>
      </c>
      <c r="R44" s="48">
        <v>22</v>
      </c>
      <c r="S44" s="18" t="s">
        <v>632</v>
      </c>
      <c r="T44" s="18"/>
    </row>
    <row r="45" spans="1:20">
      <c r="A45" s="4">
        <v>41</v>
      </c>
      <c r="B45" s="17" t="s">
        <v>63</v>
      </c>
      <c r="C45" s="66" t="s">
        <v>397</v>
      </c>
      <c r="D45" s="18" t="s">
        <v>25</v>
      </c>
      <c r="E45" s="66">
        <v>30319</v>
      </c>
      <c r="F45" s="18"/>
      <c r="G45" s="19">
        <v>26</v>
      </c>
      <c r="H45" s="19">
        <v>42</v>
      </c>
      <c r="I45" s="59">
        <f t="shared" si="0"/>
        <v>68</v>
      </c>
      <c r="J45" s="66">
        <v>8576654442</v>
      </c>
      <c r="K45" s="66" t="s">
        <v>381</v>
      </c>
      <c r="L45" s="66" t="s">
        <v>409</v>
      </c>
      <c r="M45" s="66">
        <v>9101391251</v>
      </c>
      <c r="N45" s="66" t="s">
        <v>410</v>
      </c>
      <c r="O45" s="18"/>
      <c r="P45" s="76">
        <v>43595</v>
      </c>
      <c r="Q45" s="74" t="s">
        <v>606</v>
      </c>
      <c r="R45" s="48">
        <v>22</v>
      </c>
      <c r="S45" s="18" t="s">
        <v>632</v>
      </c>
      <c r="T45" s="18"/>
    </row>
    <row r="46" spans="1:20">
      <c r="A46" s="4">
        <v>42</v>
      </c>
      <c r="B46" s="17" t="s">
        <v>63</v>
      </c>
      <c r="C46" s="66" t="s">
        <v>398</v>
      </c>
      <c r="D46" s="18" t="s">
        <v>25</v>
      </c>
      <c r="E46" s="66">
        <v>30318</v>
      </c>
      <c r="F46" s="18"/>
      <c r="G46" s="19">
        <v>14</v>
      </c>
      <c r="H46" s="19">
        <v>37</v>
      </c>
      <c r="I46" s="59">
        <f t="shared" si="0"/>
        <v>51</v>
      </c>
      <c r="J46" s="66">
        <v>8297030318</v>
      </c>
      <c r="K46" s="66" t="s">
        <v>381</v>
      </c>
      <c r="L46" s="66" t="s">
        <v>409</v>
      </c>
      <c r="M46" s="66">
        <v>9101391251</v>
      </c>
      <c r="N46" s="66" t="s">
        <v>410</v>
      </c>
      <c r="O46" s="18"/>
      <c r="P46" s="76">
        <v>43595</v>
      </c>
      <c r="Q46" s="74" t="s">
        <v>606</v>
      </c>
      <c r="R46" s="48">
        <v>22</v>
      </c>
      <c r="S46" s="18" t="s">
        <v>632</v>
      </c>
      <c r="T46" s="18"/>
    </row>
    <row r="47" spans="1:20">
      <c r="A47" s="4">
        <v>43</v>
      </c>
      <c r="B47" s="17" t="s">
        <v>63</v>
      </c>
      <c r="C47" s="66" t="s">
        <v>399</v>
      </c>
      <c r="D47" s="18" t="s">
        <v>23</v>
      </c>
      <c r="E47" s="66"/>
      <c r="F47" s="18" t="s">
        <v>98</v>
      </c>
      <c r="G47" s="19">
        <v>55</v>
      </c>
      <c r="H47" s="19">
        <v>54</v>
      </c>
      <c r="I47" s="59">
        <f t="shared" si="0"/>
        <v>109</v>
      </c>
      <c r="J47" s="66">
        <v>9954722050</v>
      </c>
      <c r="K47" s="66" t="s">
        <v>381</v>
      </c>
      <c r="L47" s="66" t="s">
        <v>409</v>
      </c>
      <c r="M47" s="66">
        <v>9101391251</v>
      </c>
      <c r="N47" s="66" t="s">
        <v>410</v>
      </c>
      <c r="O47" s="18"/>
      <c r="P47" s="76">
        <v>43596</v>
      </c>
      <c r="Q47" s="74" t="s">
        <v>607</v>
      </c>
      <c r="R47" s="48">
        <v>22</v>
      </c>
      <c r="S47" s="18" t="s">
        <v>632</v>
      </c>
      <c r="T47" s="18"/>
    </row>
    <row r="48" spans="1:20">
      <c r="A48" s="4">
        <v>44</v>
      </c>
      <c r="B48" s="17" t="s">
        <v>63</v>
      </c>
      <c r="C48" s="66" t="s">
        <v>400</v>
      </c>
      <c r="D48" s="18" t="s">
        <v>23</v>
      </c>
      <c r="E48" s="66"/>
      <c r="F48" s="18" t="s">
        <v>99</v>
      </c>
      <c r="G48" s="19">
        <v>90</v>
      </c>
      <c r="H48" s="19">
        <v>111</v>
      </c>
      <c r="I48" s="59">
        <f t="shared" si="0"/>
        <v>201</v>
      </c>
      <c r="J48" s="66">
        <v>9678277542</v>
      </c>
      <c r="K48" s="66" t="s">
        <v>381</v>
      </c>
      <c r="L48" s="66" t="s">
        <v>409</v>
      </c>
      <c r="M48" s="66">
        <v>9101391251</v>
      </c>
      <c r="N48" s="66" t="s">
        <v>410</v>
      </c>
      <c r="O48" s="18"/>
      <c r="P48" s="76">
        <v>43596</v>
      </c>
      <c r="Q48" s="74" t="s">
        <v>607</v>
      </c>
      <c r="R48" s="48">
        <v>22</v>
      </c>
      <c r="S48" s="18" t="s">
        <v>632</v>
      </c>
      <c r="T48" s="18"/>
    </row>
    <row r="49" spans="1:20">
      <c r="A49" s="4">
        <v>45</v>
      </c>
      <c r="B49" s="17" t="s">
        <v>63</v>
      </c>
      <c r="C49" s="66" t="s">
        <v>401</v>
      </c>
      <c r="D49" s="18" t="s">
        <v>23</v>
      </c>
      <c r="E49" s="66"/>
      <c r="F49" s="18" t="s">
        <v>98</v>
      </c>
      <c r="G49" s="19">
        <v>0</v>
      </c>
      <c r="H49" s="19">
        <v>58</v>
      </c>
      <c r="I49" s="59">
        <f t="shared" si="0"/>
        <v>58</v>
      </c>
      <c r="J49" s="66">
        <v>6001712259</v>
      </c>
      <c r="K49" s="66" t="s">
        <v>381</v>
      </c>
      <c r="L49" s="66" t="s">
        <v>409</v>
      </c>
      <c r="M49" s="66">
        <v>9101391251</v>
      </c>
      <c r="N49" s="66" t="s">
        <v>410</v>
      </c>
      <c r="O49" s="18"/>
      <c r="P49" s="76">
        <v>43598</v>
      </c>
      <c r="Q49" s="74" t="s">
        <v>602</v>
      </c>
      <c r="R49" s="48">
        <v>22</v>
      </c>
      <c r="S49" s="18" t="s">
        <v>632</v>
      </c>
      <c r="T49" s="18"/>
    </row>
    <row r="50" spans="1:20">
      <c r="A50" s="4">
        <v>46</v>
      </c>
      <c r="B50" s="17" t="s">
        <v>63</v>
      </c>
      <c r="C50" s="66" t="s">
        <v>402</v>
      </c>
      <c r="D50" s="18" t="s">
        <v>25</v>
      </c>
      <c r="E50" s="66">
        <v>30619</v>
      </c>
      <c r="F50" s="18"/>
      <c r="G50" s="19">
        <v>60</v>
      </c>
      <c r="H50" s="19">
        <v>66</v>
      </c>
      <c r="I50" s="59">
        <f t="shared" si="0"/>
        <v>126</v>
      </c>
      <c r="J50" s="66">
        <v>8133979109</v>
      </c>
      <c r="K50" s="66" t="s">
        <v>381</v>
      </c>
      <c r="L50" s="66" t="s">
        <v>409</v>
      </c>
      <c r="M50" s="66">
        <v>9101391251</v>
      </c>
      <c r="N50" s="66" t="s">
        <v>411</v>
      </c>
      <c r="O50" s="18"/>
      <c r="P50" s="76">
        <v>43599</v>
      </c>
      <c r="Q50" s="74" t="s">
        <v>603</v>
      </c>
      <c r="R50" s="48">
        <v>22</v>
      </c>
      <c r="S50" s="18" t="s">
        <v>632</v>
      </c>
      <c r="T50" s="18"/>
    </row>
    <row r="51" spans="1:20">
      <c r="A51" s="4">
        <v>47</v>
      </c>
      <c r="B51" s="17" t="s">
        <v>63</v>
      </c>
      <c r="C51" s="66" t="s">
        <v>403</v>
      </c>
      <c r="D51" s="18" t="s">
        <v>25</v>
      </c>
      <c r="E51" s="66">
        <v>30624</v>
      </c>
      <c r="F51" s="18"/>
      <c r="G51" s="19">
        <v>53</v>
      </c>
      <c r="H51" s="19">
        <v>78</v>
      </c>
      <c r="I51" s="59">
        <f t="shared" si="0"/>
        <v>131</v>
      </c>
      <c r="J51" s="66">
        <v>9954623851</v>
      </c>
      <c r="K51" s="66" t="s">
        <v>381</v>
      </c>
      <c r="L51" s="66" t="s">
        <v>409</v>
      </c>
      <c r="M51" s="66">
        <v>9101391251</v>
      </c>
      <c r="N51" s="66" t="s">
        <v>411</v>
      </c>
      <c r="O51" s="18"/>
      <c r="P51" s="76">
        <v>43600</v>
      </c>
      <c r="Q51" s="74" t="s">
        <v>604</v>
      </c>
      <c r="R51" s="48">
        <v>22</v>
      </c>
      <c r="S51" s="18" t="s">
        <v>632</v>
      </c>
      <c r="T51" s="18"/>
    </row>
    <row r="52" spans="1:20">
      <c r="A52" s="4">
        <v>48</v>
      </c>
      <c r="B52" s="17" t="s">
        <v>63</v>
      </c>
      <c r="C52" s="66" t="s">
        <v>404</v>
      </c>
      <c r="D52" s="18" t="s">
        <v>25</v>
      </c>
      <c r="E52" s="66">
        <v>30620</v>
      </c>
      <c r="F52" s="18"/>
      <c r="G52" s="19">
        <v>55</v>
      </c>
      <c r="H52" s="19">
        <v>66</v>
      </c>
      <c r="I52" s="59">
        <f t="shared" si="0"/>
        <v>121</v>
      </c>
      <c r="J52" s="66">
        <v>9707578365</v>
      </c>
      <c r="K52" s="66" t="s">
        <v>381</v>
      </c>
      <c r="L52" s="66" t="s">
        <v>409</v>
      </c>
      <c r="M52" s="66">
        <v>9101391251</v>
      </c>
      <c r="N52" s="66" t="s">
        <v>411</v>
      </c>
      <c r="O52" s="18"/>
      <c r="P52" s="76">
        <v>43601</v>
      </c>
      <c r="Q52" s="74" t="s">
        <v>605</v>
      </c>
      <c r="R52" s="48">
        <v>22</v>
      </c>
      <c r="S52" s="18" t="s">
        <v>632</v>
      </c>
      <c r="T52" s="18"/>
    </row>
    <row r="53" spans="1:20">
      <c r="A53" s="4">
        <v>49</v>
      </c>
      <c r="B53" s="17" t="s">
        <v>63</v>
      </c>
      <c r="C53" s="66" t="s">
        <v>405</v>
      </c>
      <c r="D53" s="18" t="s">
        <v>23</v>
      </c>
      <c r="E53" s="68"/>
      <c r="F53" s="18" t="s">
        <v>99</v>
      </c>
      <c r="G53" s="19">
        <v>124</v>
      </c>
      <c r="H53" s="19">
        <v>185</v>
      </c>
      <c r="I53" s="59">
        <f t="shared" si="0"/>
        <v>309</v>
      </c>
      <c r="J53" s="66">
        <v>9101981119</v>
      </c>
      <c r="K53" s="66" t="s">
        <v>381</v>
      </c>
      <c r="L53" s="66" t="s">
        <v>409</v>
      </c>
      <c r="M53" s="66">
        <v>9101391251</v>
      </c>
      <c r="N53" s="66" t="s">
        <v>411</v>
      </c>
      <c r="O53" s="18"/>
      <c r="P53" s="76" t="s">
        <v>612</v>
      </c>
      <c r="Q53" s="74" t="s">
        <v>606</v>
      </c>
      <c r="R53" s="48">
        <v>22</v>
      </c>
      <c r="S53" s="18" t="s">
        <v>632</v>
      </c>
      <c r="T53" s="18"/>
    </row>
    <row r="54" spans="1:20">
      <c r="A54" s="4">
        <v>50</v>
      </c>
      <c r="B54" s="17" t="s">
        <v>63</v>
      </c>
      <c r="C54" s="64" t="s">
        <v>406</v>
      </c>
      <c r="D54" s="57" t="s">
        <v>23</v>
      </c>
      <c r="E54" s="64">
        <v>18101105705</v>
      </c>
      <c r="F54" s="57" t="s">
        <v>98</v>
      </c>
      <c r="G54" s="17">
        <v>71</v>
      </c>
      <c r="H54" s="17">
        <v>98</v>
      </c>
      <c r="I54" s="59">
        <f t="shared" si="0"/>
        <v>169</v>
      </c>
      <c r="J54" s="64">
        <v>9435363962</v>
      </c>
      <c r="K54" s="64" t="s">
        <v>412</v>
      </c>
      <c r="L54" s="64" t="s">
        <v>413</v>
      </c>
      <c r="M54" s="64">
        <v>9435921591</v>
      </c>
      <c r="N54" s="64" t="s">
        <v>246</v>
      </c>
      <c r="O54" s="57"/>
      <c r="P54" s="76">
        <v>43606</v>
      </c>
      <c r="Q54" s="74" t="s">
        <v>603</v>
      </c>
      <c r="R54" s="18">
        <v>6</v>
      </c>
      <c r="S54" s="18" t="s">
        <v>632</v>
      </c>
      <c r="T54" s="18"/>
    </row>
    <row r="55" spans="1:20">
      <c r="A55" s="4">
        <v>51</v>
      </c>
      <c r="B55" s="17" t="s">
        <v>63</v>
      </c>
      <c r="C55" s="66" t="s">
        <v>407</v>
      </c>
      <c r="D55" s="18" t="s">
        <v>23</v>
      </c>
      <c r="E55" s="66">
        <v>18101105704</v>
      </c>
      <c r="F55" s="18" t="s">
        <v>99</v>
      </c>
      <c r="G55" s="19">
        <v>335</v>
      </c>
      <c r="H55" s="19">
        <v>365</v>
      </c>
      <c r="I55" s="59">
        <f t="shared" si="0"/>
        <v>700</v>
      </c>
      <c r="J55" s="66">
        <v>9706834505</v>
      </c>
      <c r="K55" s="66" t="s">
        <v>412</v>
      </c>
      <c r="L55" s="66" t="s">
        <v>413</v>
      </c>
      <c r="M55" s="66">
        <v>9435921591</v>
      </c>
      <c r="N55" s="66" t="s">
        <v>246</v>
      </c>
      <c r="O55" s="18"/>
      <c r="P55" s="24" t="s">
        <v>613</v>
      </c>
      <c r="Q55" s="74" t="s">
        <v>604</v>
      </c>
      <c r="R55" s="18">
        <v>6</v>
      </c>
      <c r="S55" s="18" t="s">
        <v>632</v>
      </c>
      <c r="T55" s="18"/>
    </row>
    <row r="56" spans="1:20">
      <c r="A56" s="4">
        <v>52</v>
      </c>
      <c r="B56" s="17" t="s">
        <v>63</v>
      </c>
      <c r="C56" s="66" t="s">
        <v>408</v>
      </c>
      <c r="D56" s="18" t="s">
        <v>23</v>
      </c>
      <c r="E56" s="66">
        <v>18101105702</v>
      </c>
      <c r="F56" s="18" t="s">
        <v>100</v>
      </c>
      <c r="G56" s="19">
        <v>569</v>
      </c>
      <c r="H56" s="19">
        <v>469</v>
      </c>
      <c r="I56" s="59">
        <f t="shared" si="0"/>
        <v>1038</v>
      </c>
      <c r="J56" s="66">
        <v>9085875360</v>
      </c>
      <c r="K56" s="66" t="s">
        <v>412</v>
      </c>
      <c r="L56" s="66" t="s">
        <v>413</v>
      </c>
      <c r="M56" s="66">
        <v>9435921591</v>
      </c>
      <c r="N56" s="66" t="s">
        <v>246</v>
      </c>
      <c r="O56" s="18"/>
      <c r="P56" s="24" t="s">
        <v>614</v>
      </c>
      <c r="Q56" s="74" t="s">
        <v>602</v>
      </c>
      <c r="R56" s="18">
        <v>6</v>
      </c>
      <c r="S56" s="18" t="s">
        <v>632</v>
      </c>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57"/>
      <c r="D61" s="57"/>
      <c r="E61" s="17"/>
      <c r="F61" s="57"/>
      <c r="G61" s="17"/>
      <c r="H61" s="17"/>
      <c r="I61" s="59">
        <f t="shared" si="0"/>
        <v>0</v>
      </c>
      <c r="J61" s="57"/>
      <c r="K61" s="57"/>
      <c r="L61" s="57"/>
      <c r="M61" s="57"/>
      <c r="N61" s="57"/>
      <c r="O61" s="57"/>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60">
        <f>SUM(G5:G164)</f>
        <v>3771</v>
      </c>
      <c r="H165" s="60">
        <f>SUM(H5:H164)</f>
        <v>3960</v>
      </c>
      <c r="I165" s="60">
        <f>SUM(I5:I164)</f>
        <v>7731</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23</v>
      </c>
    </row>
    <row r="167" spans="1:20">
      <c r="A167" s="44" t="s">
        <v>63</v>
      </c>
      <c r="B167" s="10">
        <f>COUNTIF(B$6:B$164,"Team 2")</f>
        <v>22</v>
      </c>
      <c r="C167" s="44" t="s">
        <v>23</v>
      </c>
      <c r="D167" s="10">
        <f>COUNTIF(D5:D164,"School")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K5" activePane="bottomRight" state="frozen"/>
      <selection pane="topRight" activeCell="C1" sqref="C1"/>
      <selection pane="bottomLeft" activeCell="A5" sqref="A5"/>
      <selection pane="bottomRight" activeCell="M1" sqref="M1:T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39" t="s">
        <v>70</v>
      </c>
      <c r="B1" s="139"/>
      <c r="C1" s="139"/>
      <c r="D1" s="55"/>
      <c r="E1" s="55"/>
      <c r="F1" s="55"/>
      <c r="G1" s="55"/>
      <c r="H1" s="55"/>
      <c r="I1" s="55"/>
      <c r="J1" s="55"/>
      <c r="K1" s="55"/>
      <c r="L1" s="55"/>
      <c r="M1" s="140"/>
      <c r="N1" s="140"/>
      <c r="O1" s="140"/>
      <c r="P1" s="140"/>
      <c r="Q1" s="140"/>
      <c r="R1" s="140"/>
      <c r="S1" s="140"/>
      <c r="T1" s="140"/>
    </row>
    <row r="2" spans="1:20">
      <c r="A2" s="133" t="s">
        <v>59</v>
      </c>
      <c r="B2" s="134"/>
      <c r="C2" s="134"/>
      <c r="D2" s="25">
        <v>43617</v>
      </c>
      <c r="E2" s="22"/>
      <c r="F2" s="22"/>
      <c r="G2" s="22"/>
      <c r="H2" s="22"/>
      <c r="I2" s="22"/>
      <c r="J2" s="22"/>
      <c r="K2" s="22"/>
      <c r="L2" s="22"/>
      <c r="M2" s="22"/>
      <c r="N2" s="22"/>
      <c r="O2" s="22"/>
      <c r="P2" s="22"/>
      <c r="Q2" s="22"/>
      <c r="R2" s="22"/>
      <c r="S2" s="22"/>
    </row>
    <row r="3" spans="1:20" ht="24" customHeight="1">
      <c r="A3" s="135" t="s">
        <v>14</v>
      </c>
      <c r="B3" s="131" t="s">
        <v>61</v>
      </c>
      <c r="C3" s="136" t="s">
        <v>7</v>
      </c>
      <c r="D3" s="136" t="s">
        <v>55</v>
      </c>
      <c r="E3" s="136" t="s">
        <v>16</v>
      </c>
      <c r="F3" s="137" t="s">
        <v>17</v>
      </c>
      <c r="G3" s="136" t="s">
        <v>8</v>
      </c>
      <c r="H3" s="136"/>
      <c r="I3" s="136"/>
      <c r="J3" s="136" t="s">
        <v>31</v>
      </c>
      <c r="K3" s="131" t="s">
        <v>33</v>
      </c>
      <c r="L3" s="131" t="s">
        <v>50</v>
      </c>
      <c r="M3" s="131" t="s">
        <v>51</v>
      </c>
      <c r="N3" s="131" t="s">
        <v>34</v>
      </c>
      <c r="O3" s="131" t="s">
        <v>35</v>
      </c>
      <c r="P3" s="135" t="s">
        <v>54</v>
      </c>
      <c r="Q3" s="136" t="s">
        <v>52</v>
      </c>
      <c r="R3" s="136" t="s">
        <v>32</v>
      </c>
      <c r="S3" s="136" t="s">
        <v>53</v>
      </c>
      <c r="T3" s="136" t="s">
        <v>13</v>
      </c>
    </row>
    <row r="4" spans="1:20" ht="25.5" customHeight="1">
      <c r="A4" s="135"/>
      <c r="B4" s="138"/>
      <c r="C4" s="136"/>
      <c r="D4" s="136"/>
      <c r="E4" s="136"/>
      <c r="F4" s="137"/>
      <c r="G4" s="23" t="s">
        <v>9</v>
      </c>
      <c r="H4" s="23" t="s">
        <v>10</v>
      </c>
      <c r="I4" s="23" t="s">
        <v>11</v>
      </c>
      <c r="J4" s="136"/>
      <c r="K4" s="132"/>
      <c r="L4" s="132"/>
      <c r="M4" s="132"/>
      <c r="N4" s="132"/>
      <c r="O4" s="132"/>
      <c r="P4" s="135"/>
      <c r="Q4" s="135"/>
      <c r="R4" s="136"/>
      <c r="S4" s="136"/>
      <c r="T4" s="136"/>
    </row>
    <row r="5" spans="1:20">
      <c r="A5" s="4">
        <v>1</v>
      </c>
      <c r="B5" s="17" t="s">
        <v>62</v>
      </c>
      <c r="C5" s="66" t="s">
        <v>160</v>
      </c>
      <c r="D5" s="48" t="s">
        <v>23</v>
      </c>
      <c r="E5" s="19">
        <v>18100100101</v>
      </c>
      <c r="F5" s="48" t="s">
        <v>98</v>
      </c>
      <c r="G5" s="19">
        <v>53</v>
      </c>
      <c r="H5" s="19">
        <v>59</v>
      </c>
      <c r="I5" s="59">
        <f>SUM(G5:H5)</f>
        <v>112</v>
      </c>
      <c r="J5" s="66" t="s">
        <v>190</v>
      </c>
      <c r="K5" s="66" t="s">
        <v>191</v>
      </c>
      <c r="L5" s="66" t="s">
        <v>192</v>
      </c>
      <c r="M5" s="66">
        <v>8723009461</v>
      </c>
      <c r="N5" s="66" t="s">
        <v>113</v>
      </c>
      <c r="O5" s="48"/>
      <c r="P5" s="76">
        <v>43617</v>
      </c>
      <c r="Q5" s="76" t="s">
        <v>615</v>
      </c>
      <c r="R5" s="48">
        <v>23</v>
      </c>
      <c r="S5" s="18" t="s">
        <v>632</v>
      </c>
      <c r="T5" s="18"/>
    </row>
    <row r="6" spans="1:20">
      <c r="A6" s="4">
        <v>2</v>
      </c>
      <c r="B6" s="17" t="s">
        <v>62</v>
      </c>
      <c r="C6" s="66" t="s">
        <v>161</v>
      </c>
      <c r="D6" s="48" t="s">
        <v>25</v>
      </c>
      <c r="E6" s="17">
        <v>18297030312</v>
      </c>
      <c r="F6" s="57"/>
      <c r="G6" s="17">
        <v>53</v>
      </c>
      <c r="H6" s="17">
        <v>36</v>
      </c>
      <c r="I6" s="59">
        <f t="shared" ref="I6:I69" si="0">SUM(G6:H6)</f>
        <v>89</v>
      </c>
      <c r="J6" s="66">
        <v>8486594029</v>
      </c>
      <c r="K6" s="66" t="s">
        <v>191</v>
      </c>
      <c r="L6" s="66" t="s">
        <v>192</v>
      </c>
      <c r="M6" s="66">
        <v>8723009461</v>
      </c>
      <c r="N6" s="66" t="s">
        <v>113</v>
      </c>
      <c r="O6" s="57"/>
      <c r="P6" s="76">
        <v>43619</v>
      </c>
      <c r="Q6" s="76" t="s">
        <v>616</v>
      </c>
      <c r="R6" s="48">
        <v>23</v>
      </c>
      <c r="S6" s="18" t="s">
        <v>632</v>
      </c>
      <c r="T6" s="18"/>
    </row>
    <row r="7" spans="1:20">
      <c r="A7" s="4">
        <v>3</v>
      </c>
      <c r="B7" s="17" t="s">
        <v>62</v>
      </c>
      <c r="C7" s="66" t="s">
        <v>162</v>
      </c>
      <c r="D7" s="48" t="s">
        <v>23</v>
      </c>
      <c r="E7" s="19">
        <v>18100100103</v>
      </c>
      <c r="F7" s="48" t="s">
        <v>99</v>
      </c>
      <c r="G7" s="19">
        <v>56</v>
      </c>
      <c r="H7" s="19">
        <v>55</v>
      </c>
      <c r="I7" s="59">
        <f t="shared" si="0"/>
        <v>111</v>
      </c>
      <c r="J7" s="66">
        <v>6001551225</v>
      </c>
      <c r="K7" s="66" t="s">
        <v>191</v>
      </c>
      <c r="L7" s="66" t="s">
        <v>192</v>
      </c>
      <c r="M7" s="66">
        <v>8723009461</v>
      </c>
      <c r="N7" s="66" t="s">
        <v>113</v>
      </c>
      <c r="O7" s="48"/>
      <c r="P7" s="76">
        <v>43619</v>
      </c>
      <c r="Q7" s="76" t="s">
        <v>616</v>
      </c>
      <c r="R7" s="48">
        <v>23</v>
      </c>
      <c r="S7" s="18" t="s">
        <v>632</v>
      </c>
      <c r="T7" s="18"/>
    </row>
    <row r="8" spans="1:20">
      <c r="A8" s="4">
        <v>4</v>
      </c>
      <c r="B8" s="17" t="s">
        <v>62</v>
      </c>
      <c r="C8" s="66" t="s">
        <v>163</v>
      </c>
      <c r="D8" s="48" t="s">
        <v>25</v>
      </c>
      <c r="E8" s="19">
        <v>18297030302</v>
      </c>
      <c r="F8" s="48"/>
      <c r="G8" s="19">
        <v>55</v>
      </c>
      <c r="H8" s="19">
        <v>45</v>
      </c>
      <c r="I8" s="59">
        <f t="shared" si="0"/>
        <v>100</v>
      </c>
      <c r="J8" s="66">
        <v>9707839108</v>
      </c>
      <c r="K8" s="66" t="s">
        <v>191</v>
      </c>
      <c r="L8" s="66" t="s">
        <v>192</v>
      </c>
      <c r="M8" s="66">
        <v>8723009461</v>
      </c>
      <c r="N8" s="66" t="s">
        <v>113</v>
      </c>
      <c r="O8" s="48"/>
      <c r="P8" s="76">
        <v>43620</v>
      </c>
      <c r="Q8" s="76" t="s">
        <v>617</v>
      </c>
      <c r="R8" s="48">
        <v>23</v>
      </c>
      <c r="S8" s="18" t="s">
        <v>632</v>
      </c>
      <c r="T8" s="18"/>
    </row>
    <row r="9" spans="1:20">
      <c r="A9" s="4">
        <v>5</v>
      </c>
      <c r="B9" s="17" t="s">
        <v>62</v>
      </c>
      <c r="C9" s="66" t="s">
        <v>164</v>
      </c>
      <c r="D9" s="48" t="s">
        <v>23</v>
      </c>
      <c r="E9" s="19">
        <v>18100100107</v>
      </c>
      <c r="F9" s="48" t="s">
        <v>98</v>
      </c>
      <c r="G9" s="19">
        <v>66</v>
      </c>
      <c r="H9" s="19">
        <v>58</v>
      </c>
      <c r="I9" s="59">
        <f t="shared" si="0"/>
        <v>124</v>
      </c>
      <c r="J9" s="66">
        <v>9954608850</v>
      </c>
      <c r="K9" s="66" t="s">
        <v>191</v>
      </c>
      <c r="L9" s="66" t="s">
        <v>192</v>
      </c>
      <c r="M9" s="66">
        <v>8723009461</v>
      </c>
      <c r="N9" s="66" t="s">
        <v>197</v>
      </c>
      <c r="O9" s="48"/>
      <c r="P9" s="76">
        <v>43620</v>
      </c>
      <c r="Q9" s="76" t="s">
        <v>617</v>
      </c>
      <c r="R9" s="48">
        <v>23</v>
      </c>
      <c r="S9" s="18" t="s">
        <v>632</v>
      </c>
      <c r="T9" s="18"/>
    </row>
    <row r="10" spans="1:20">
      <c r="A10" s="4">
        <v>6</v>
      </c>
      <c r="B10" s="17" t="s">
        <v>62</v>
      </c>
      <c r="C10" s="66" t="s">
        <v>165</v>
      </c>
      <c r="D10" s="48" t="s">
        <v>23</v>
      </c>
      <c r="E10" s="19">
        <v>18100100105</v>
      </c>
      <c r="F10" s="48" t="s">
        <v>98</v>
      </c>
      <c r="G10" s="19">
        <v>15</v>
      </c>
      <c r="H10" s="19">
        <v>9</v>
      </c>
      <c r="I10" s="59">
        <f t="shared" si="0"/>
        <v>24</v>
      </c>
      <c r="J10" s="66">
        <v>9854594056</v>
      </c>
      <c r="K10" s="66" t="s">
        <v>191</v>
      </c>
      <c r="L10" s="66" t="s">
        <v>192</v>
      </c>
      <c r="M10" s="66">
        <v>8723009461</v>
      </c>
      <c r="N10" s="66" t="s">
        <v>197</v>
      </c>
      <c r="O10" s="48"/>
      <c r="P10" s="76">
        <v>43622</v>
      </c>
      <c r="Q10" s="76" t="s">
        <v>618</v>
      </c>
      <c r="R10" s="48">
        <v>23</v>
      </c>
      <c r="S10" s="18" t="s">
        <v>632</v>
      </c>
      <c r="T10" s="18"/>
    </row>
    <row r="11" spans="1:20">
      <c r="A11" s="4">
        <v>7</v>
      </c>
      <c r="B11" s="17" t="s">
        <v>62</v>
      </c>
      <c r="C11" s="66" t="s">
        <v>166</v>
      </c>
      <c r="D11" s="48" t="s">
        <v>25</v>
      </c>
      <c r="E11" s="19">
        <v>18297030303</v>
      </c>
      <c r="F11" s="48"/>
      <c r="G11" s="19">
        <v>18</v>
      </c>
      <c r="H11" s="19">
        <v>15</v>
      </c>
      <c r="I11" s="59">
        <f t="shared" si="0"/>
        <v>33</v>
      </c>
      <c r="J11" s="66">
        <v>9706024839</v>
      </c>
      <c r="K11" s="66" t="s">
        <v>191</v>
      </c>
      <c r="L11" s="66" t="s">
        <v>192</v>
      </c>
      <c r="M11" s="66">
        <v>8723009461</v>
      </c>
      <c r="N11" s="66" t="s">
        <v>197</v>
      </c>
      <c r="O11" s="48"/>
      <c r="P11" s="76">
        <v>43622</v>
      </c>
      <c r="Q11" s="76" t="s">
        <v>618</v>
      </c>
      <c r="R11" s="48">
        <v>23</v>
      </c>
      <c r="S11" s="18" t="s">
        <v>632</v>
      </c>
      <c r="T11" s="18"/>
    </row>
    <row r="12" spans="1:20">
      <c r="A12" s="4">
        <v>8</v>
      </c>
      <c r="B12" s="17" t="s">
        <v>62</v>
      </c>
      <c r="C12" s="66" t="s">
        <v>167</v>
      </c>
      <c r="D12" s="48" t="s">
        <v>25</v>
      </c>
      <c r="E12" s="19">
        <v>18297030305</v>
      </c>
      <c r="F12" s="48"/>
      <c r="G12" s="19">
        <v>22</v>
      </c>
      <c r="H12" s="19">
        <v>45</v>
      </c>
      <c r="I12" s="59">
        <f t="shared" si="0"/>
        <v>67</v>
      </c>
      <c r="J12" s="66">
        <v>8876598711</v>
      </c>
      <c r="K12" s="66" t="s">
        <v>191</v>
      </c>
      <c r="L12" s="66" t="s">
        <v>192</v>
      </c>
      <c r="M12" s="66">
        <v>8723009461</v>
      </c>
      <c r="N12" s="66" t="s">
        <v>197</v>
      </c>
      <c r="O12" s="48"/>
      <c r="P12" s="76">
        <v>43622</v>
      </c>
      <c r="Q12" s="76" t="s">
        <v>618</v>
      </c>
      <c r="R12" s="48">
        <v>23</v>
      </c>
      <c r="S12" s="18" t="s">
        <v>632</v>
      </c>
      <c r="T12" s="18"/>
    </row>
    <row r="13" spans="1:20">
      <c r="A13" s="4">
        <v>9</v>
      </c>
      <c r="B13" s="17" t="s">
        <v>62</v>
      </c>
      <c r="C13" s="66" t="s">
        <v>168</v>
      </c>
      <c r="D13" s="57" t="s">
        <v>25</v>
      </c>
      <c r="E13" s="17">
        <v>18297030311</v>
      </c>
      <c r="F13" s="57"/>
      <c r="G13" s="17">
        <v>46</v>
      </c>
      <c r="H13" s="17">
        <v>45</v>
      </c>
      <c r="I13" s="59">
        <f t="shared" si="0"/>
        <v>91</v>
      </c>
      <c r="J13" s="66">
        <v>9864861158</v>
      </c>
      <c r="K13" s="66" t="s">
        <v>191</v>
      </c>
      <c r="L13" s="66" t="s">
        <v>192</v>
      </c>
      <c r="M13" s="66">
        <v>8723009461</v>
      </c>
      <c r="N13" s="66" t="s">
        <v>197</v>
      </c>
      <c r="O13" s="57"/>
      <c r="P13" s="76">
        <v>43623</v>
      </c>
      <c r="Q13" s="76" t="s">
        <v>619</v>
      </c>
      <c r="R13" s="48">
        <v>23</v>
      </c>
      <c r="S13" s="18" t="s">
        <v>632</v>
      </c>
      <c r="T13" s="18"/>
    </row>
    <row r="14" spans="1:20">
      <c r="A14" s="4">
        <v>10</v>
      </c>
      <c r="B14" s="17" t="s">
        <v>62</v>
      </c>
      <c r="C14" s="66" t="s">
        <v>169</v>
      </c>
      <c r="D14" s="48" t="s">
        <v>23</v>
      </c>
      <c r="E14" s="19">
        <v>18100100102</v>
      </c>
      <c r="F14" s="48" t="s">
        <v>98</v>
      </c>
      <c r="G14" s="19">
        <v>100</v>
      </c>
      <c r="H14" s="19">
        <v>97</v>
      </c>
      <c r="I14" s="59">
        <f t="shared" si="0"/>
        <v>197</v>
      </c>
      <c r="J14" s="66">
        <v>8876666740</v>
      </c>
      <c r="K14" s="66" t="s">
        <v>191</v>
      </c>
      <c r="L14" s="66" t="s">
        <v>192</v>
      </c>
      <c r="M14" s="66">
        <v>8723009461</v>
      </c>
      <c r="N14" s="66" t="s">
        <v>198</v>
      </c>
      <c r="O14" s="48"/>
      <c r="P14" s="76">
        <v>43623</v>
      </c>
      <c r="Q14" s="76" t="s">
        <v>619</v>
      </c>
      <c r="R14" s="48">
        <v>23</v>
      </c>
      <c r="S14" s="18" t="s">
        <v>632</v>
      </c>
      <c r="T14" s="18"/>
    </row>
    <row r="15" spans="1:20">
      <c r="A15" s="4">
        <v>11</v>
      </c>
      <c r="B15" s="17" t="s">
        <v>62</v>
      </c>
      <c r="C15" s="66" t="s">
        <v>170</v>
      </c>
      <c r="D15" s="48" t="s">
        <v>23</v>
      </c>
      <c r="E15" s="19">
        <v>18100100104</v>
      </c>
      <c r="F15" s="48" t="s">
        <v>99</v>
      </c>
      <c r="G15" s="19">
        <v>75</v>
      </c>
      <c r="H15" s="19">
        <v>118</v>
      </c>
      <c r="I15" s="59">
        <f t="shared" si="0"/>
        <v>193</v>
      </c>
      <c r="J15" s="66">
        <v>8822095290</v>
      </c>
      <c r="K15" s="66" t="s">
        <v>191</v>
      </c>
      <c r="L15" s="66" t="s">
        <v>192</v>
      </c>
      <c r="M15" s="66">
        <v>8723009461</v>
      </c>
      <c r="N15" s="66" t="s">
        <v>198</v>
      </c>
      <c r="O15" s="48"/>
      <c r="P15" s="76">
        <v>43624</v>
      </c>
      <c r="Q15" s="76" t="s">
        <v>615</v>
      </c>
      <c r="R15" s="48">
        <v>23</v>
      </c>
      <c r="S15" s="18" t="s">
        <v>632</v>
      </c>
      <c r="T15" s="18"/>
    </row>
    <row r="16" spans="1:20">
      <c r="A16" s="4">
        <v>12</v>
      </c>
      <c r="B16" s="17" t="s">
        <v>62</v>
      </c>
      <c r="C16" s="66" t="s">
        <v>171</v>
      </c>
      <c r="D16" s="48" t="s">
        <v>25</v>
      </c>
      <c r="E16" s="19">
        <v>18297030304</v>
      </c>
      <c r="F16" s="48"/>
      <c r="G16" s="19">
        <v>50</v>
      </c>
      <c r="H16" s="19">
        <v>35</v>
      </c>
      <c r="I16" s="59">
        <f t="shared" si="0"/>
        <v>85</v>
      </c>
      <c r="J16" s="66">
        <v>8011616905</v>
      </c>
      <c r="K16" s="66" t="s">
        <v>191</v>
      </c>
      <c r="L16" s="66" t="s">
        <v>192</v>
      </c>
      <c r="M16" s="66">
        <v>8723009461</v>
      </c>
      <c r="N16" s="66" t="s">
        <v>198</v>
      </c>
      <c r="O16" s="48"/>
      <c r="P16" s="76">
        <v>43626</v>
      </c>
      <c r="Q16" s="76" t="s">
        <v>616</v>
      </c>
      <c r="R16" s="48">
        <v>23</v>
      </c>
      <c r="S16" s="18" t="s">
        <v>632</v>
      </c>
      <c r="T16" s="18"/>
    </row>
    <row r="17" spans="1:20">
      <c r="A17" s="4">
        <v>13</v>
      </c>
      <c r="B17" s="17" t="s">
        <v>62</v>
      </c>
      <c r="C17" s="66" t="s">
        <v>172</v>
      </c>
      <c r="D17" s="48" t="s">
        <v>25</v>
      </c>
      <c r="E17" s="19">
        <v>18297030301</v>
      </c>
      <c r="F17" s="48"/>
      <c r="G17" s="19">
        <v>44</v>
      </c>
      <c r="H17" s="19">
        <v>51</v>
      </c>
      <c r="I17" s="59">
        <f t="shared" si="0"/>
        <v>95</v>
      </c>
      <c r="J17" s="66">
        <v>9707615182</v>
      </c>
      <c r="K17" s="66" t="s">
        <v>191</v>
      </c>
      <c r="L17" s="66" t="s">
        <v>192</v>
      </c>
      <c r="M17" s="66">
        <v>8723009461</v>
      </c>
      <c r="N17" s="66" t="s">
        <v>198</v>
      </c>
      <c r="O17" s="48"/>
      <c r="P17" s="76">
        <v>43626</v>
      </c>
      <c r="Q17" s="76" t="s">
        <v>616</v>
      </c>
      <c r="R17" s="48">
        <v>23</v>
      </c>
      <c r="S17" s="18" t="s">
        <v>632</v>
      </c>
      <c r="T17" s="18"/>
    </row>
    <row r="18" spans="1:20">
      <c r="A18" s="4">
        <v>14</v>
      </c>
      <c r="B18" s="17" t="s">
        <v>62</v>
      </c>
      <c r="C18" s="66" t="s">
        <v>173</v>
      </c>
      <c r="D18" s="48" t="s">
        <v>23</v>
      </c>
      <c r="E18" s="19"/>
      <c r="F18" s="48" t="s">
        <v>99</v>
      </c>
      <c r="G18" s="19">
        <v>113</v>
      </c>
      <c r="H18" s="19">
        <v>114</v>
      </c>
      <c r="I18" s="59">
        <f t="shared" si="0"/>
        <v>227</v>
      </c>
      <c r="J18" s="66">
        <v>9954157551</v>
      </c>
      <c r="K18" s="66" t="s">
        <v>191</v>
      </c>
      <c r="L18" s="66" t="s">
        <v>192</v>
      </c>
      <c r="M18" s="66">
        <v>8723009461</v>
      </c>
      <c r="N18" s="66" t="s">
        <v>199</v>
      </c>
      <c r="O18" s="48"/>
      <c r="P18" s="76">
        <v>43627</v>
      </c>
      <c r="Q18" s="76" t="s">
        <v>617</v>
      </c>
      <c r="R18" s="48">
        <v>23</v>
      </c>
      <c r="S18" s="18" t="s">
        <v>632</v>
      </c>
      <c r="T18" s="18"/>
    </row>
    <row r="19" spans="1:20">
      <c r="A19" s="4">
        <v>15</v>
      </c>
      <c r="B19" s="17" t="s">
        <v>62</v>
      </c>
      <c r="C19" s="66" t="s">
        <v>174</v>
      </c>
      <c r="D19" s="48" t="s">
        <v>25</v>
      </c>
      <c r="E19" s="19">
        <v>18297030306</v>
      </c>
      <c r="F19" s="48"/>
      <c r="G19" s="19">
        <v>69</v>
      </c>
      <c r="H19" s="19">
        <v>52</v>
      </c>
      <c r="I19" s="59">
        <f t="shared" si="0"/>
        <v>121</v>
      </c>
      <c r="J19" s="66">
        <v>9365763865</v>
      </c>
      <c r="K19" s="66" t="s">
        <v>191</v>
      </c>
      <c r="L19" s="66" t="s">
        <v>192</v>
      </c>
      <c r="M19" s="66">
        <v>8723009461</v>
      </c>
      <c r="N19" s="66" t="s">
        <v>199</v>
      </c>
      <c r="O19" s="48"/>
      <c r="P19" s="76">
        <v>43628</v>
      </c>
      <c r="Q19" s="76" t="s">
        <v>620</v>
      </c>
      <c r="R19" s="48">
        <v>23</v>
      </c>
      <c r="S19" s="18" t="s">
        <v>632</v>
      </c>
      <c r="T19" s="18"/>
    </row>
    <row r="20" spans="1:20">
      <c r="A20" s="4">
        <v>16</v>
      </c>
      <c r="B20" s="17" t="s">
        <v>62</v>
      </c>
      <c r="C20" s="66" t="s">
        <v>175</v>
      </c>
      <c r="D20" s="48" t="s">
        <v>23</v>
      </c>
      <c r="E20" s="19"/>
      <c r="F20" s="48" t="s">
        <v>98</v>
      </c>
      <c r="G20" s="19">
        <v>104</v>
      </c>
      <c r="H20" s="19">
        <v>0</v>
      </c>
      <c r="I20" s="59">
        <f t="shared" si="0"/>
        <v>104</v>
      </c>
      <c r="J20" s="66">
        <v>9957802974</v>
      </c>
      <c r="K20" s="66" t="s">
        <v>191</v>
      </c>
      <c r="L20" s="66" t="s">
        <v>192</v>
      </c>
      <c r="M20" s="66">
        <v>8723009461</v>
      </c>
      <c r="N20" s="66" t="s">
        <v>199</v>
      </c>
      <c r="O20" s="48"/>
      <c r="P20" s="76">
        <v>43629</v>
      </c>
      <c r="Q20" s="76" t="s">
        <v>618</v>
      </c>
      <c r="R20" s="48">
        <v>23</v>
      </c>
      <c r="S20" s="18" t="s">
        <v>632</v>
      </c>
      <c r="T20" s="18"/>
    </row>
    <row r="21" spans="1:20">
      <c r="A21" s="4">
        <v>17</v>
      </c>
      <c r="B21" s="17" t="s">
        <v>62</v>
      </c>
      <c r="C21" s="66" t="s">
        <v>176</v>
      </c>
      <c r="D21" s="48" t="s">
        <v>23</v>
      </c>
      <c r="E21" s="19">
        <v>18100100112</v>
      </c>
      <c r="F21" s="48" t="s">
        <v>99</v>
      </c>
      <c r="G21" s="19">
        <v>33</v>
      </c>
      <c r="H21" s="19">
        <v>50</v>
      </c>
      <c r="I21" s="59">
        <f t="shared" si="0"/>
        <v>83</v>
      </c>
      <c r="J21" s="66">
        <v>8638009659</v>
      </c>
      <c r="K21" s="66" t="s">
        <v>191</v>
      </c>
      <c r="L21" s="66" t="s">
        <v>192</v>
      </c>
      <c r="M21" s="66">
        <v>8723009461</v>
      </c>
      <c r="N21" s="66" t="s">
        <v>199</v>
      </c>
      <c r="O21" s="48"/>
      <c r="P21" s="76">
        <v>43630</v>
      </c>
      <c r="Q21" s="76" t="s">
        <v>619</v>
      </c>
      <c r="R21" s="48">
        <v>23</v>
      </c>
      <c r="S21" s="18" t="s">
        <v>632</v>
      </c>
      <c r="T21" s="18"/>
    </row>
    <row r="22" spans="1:20">
      <c r="A22" s="4">
        <v>18</v>
      </c>
      <c r="B22" s="17" t="s">
        <v>62</v>
      </c>
      <c r="C22" s="66" t="s">
        <v>177</v>
      </c>
      <c r="D22" s="48" t="s">
        <v>25</v>
      </c>
      <c r="E22" s="19">
        <v>30424</v>
      </c>
      <c r="F22" s="48"/>
      <c r="G22" s="19">
        <v>61</v>
      </c>
      <c r="H22" s="19">
        <v>61</v>
      </c>
      <c r="I22" s="59">
        <f t="shared" si="0"/>
        <v>122</v>
      </c>
      <c r="J22" s="66">
        <v>8876467921</v>
      </c>
      <c r="K22" s="66" t="s">
        <v>193</v>
      </c>
      <c r="L22" s="66" t="s">
        <v>194</v>
      </c>
      <c r="M22" s="66">
        <v>9435799233</v>
      </c>
      <c r="N22" s="66" t="s">
        <v>200</v>
      </c>
      <c r="O22" s="48"/>
      <c r="P22" s="76">
        <v>43630</v>
      </c>
      <c r="Q22" s="76" t="s">
        <v>619</v>
      </c>
      <c r="R22" s="48">
        <v>24</v>
      </c>
      <c r="S22" s="18" t="s">
        <v>632</v>
      </c>
      <c r="T22" s="18"/>
    </row>
    <row r="23" spans="1:20">
      <c r="A23" s="4">
        <v>19</v>
      </c>
      <c r="B23" s="17" t="s">
        <v>62</v>
      </c>
      <c r="C23" s="66" t="s">
        <v>178</v>
      </c>
      <c r="D23" s="48" t="s">
        <v>25</v>
      </c>
      <c r="E23" s="19">
        <v>18305030204</v>
      </c>
      <c r="F23" s="48"/>
      <c r="G23" s="19">
        <v>46</v>
      </c>
      <c r="H23" s="19">
        <v>36</v>
      </c>
      <c r="I23" s="59">
        <f t="shared" si="0"/>
        <v>82</v>
      </c>
      <c r="J23" s="66">
        <v>9101659994</v>
      </c>
      <c r="K23" s="66" t="s">
        <v>193</v>
      </c>
      <c r="L23" s="66" t="s">
        <v>194</v>
      </c>
      <c r="M23" s="66">
        <v>9435799233</v>
      </c>
      <c r="N23" s="66" t="s">
        <v>200</v>
      </c>
      <c r="O23" s="48"/>
      <c r="P23" s="76">
        <v>43631</v>
      </c>
      <c r="Q23" s="76" t="s">
        <v>615</v>
      </c>
      <c r="R23" s="48">
        <v>24</v>
      </c>
      <c r="S23" s="18" t="s">
        <v>632</v>
      </c>
      <c r="T23" s="18"/>
    </row>
    <row r="24" spans="1:20">
      <c r="A24" s="4">
        <v>20</v>
      </c>
      <c r="B24" s="17" t="s">
        <v>62</v>
      </c>
      <c r="C24" s="66" t="s">
        <v>179</v>
      </c>
      <c r="D24" s="48" t="s">
        <v>23</v>
      </c>
      <c r="E24" s="19">
        <v>18100107905</v>
      </c>
      <c r="F24" s="48" t="s">
        <v>98</v>
      </c>
      <c r="G24" s="19">
        <v>110</v>
      </c>
      <c r="H24" s="19">
        <v>128</v>
      </c>
      <c r="I24" s="59">
        <f t="shared" si="0"/>
        <v>238</v>
      </c>
      <c r="J24" s="66">
        <v>8876901538</v>
      </c>
      <c r="K24" s="66" t="s">
        <v>193</v>
      </c>
      <c r="L24" s="66" t="s">
        <v>194</v>
      </c>
      <c r="M24" s="66">
        <v>9435799233</v>
      </c>
      <c r="N24" s="66" t="s">
        <v>200</v>
      </c>
      <c r="O24" s="48"/>
      <c r="P24" s="24" t="s">
        <v>621</v>
      </c>
      <c r="Q24" s="76" t="s">
        <v>616</v>
      </c>
      <c r="R24" s="48">
        <v>24</v>
      </c>
      <c r="S24" s="18" t="s">
        <v>632</v>
      </c>
      <c r="T24" s="18"/>
    </row>
    <row r="25" spans="1:20">
      <c r="A25" s="4">
        <v>21</v>
      </c>
      <c r="B25" s="17" t="s">
        <v>62</v>
      </c>
      <c r="C25" s="66" t="s">
        <v>180</v>
      </c>
      <c r="D25" s="48" t="s">
        <v>25</v>
      </c>
      <c r="E25" s="19">
        <v>30416</v>
      </c>
      <c r="F25" s="48"/>
      <c r="G25" s="19">
        <v>49</v>
      </c>
      <c r="H25" s="19">
        <v>59</v>
      </c>
      <c r="I25" s="59">
        <f t="shared" si="0"/>
        <v>108</v>
      </c>
      <c r="J25" s="66">
        <v>8812005898</v>
      </c>
      <c r="K25" s="66" t="s">
        <v>193</v>
      </c>
      <c r="L25" s="66" t="s">
        <v>194</v>
      </c>
      <c r="M25" s="66">
        <v>9435799233</v>
      </c>
      <c r="N25" s="66" t="s">
        <v>108</v>
      </c>
      <c r="O25" s="48"/>
      <c r="P25" s="76">
        <v>43635</v>
      </c>
      <c r="Q25" s="76" t="s">
        <v>620</v>
      </c>
      <c r="R25" s="48">
        <v>24</v>
      </c>
      <c r="S25" s="18" t="s">
        <v>632</v>
      </c>
      <c r="T25" s="18"/>
    </row>
    <row r="26" spans="1:20">
      <c r="A26" s="4">
        <v>22</v>
      </c>
      <c r="B26" s="17" t="s">
        <v>62</v>
      </c>
      <c r="C26" s="66" t="s">
        <v>181</v>
      </c>
      <c r="D26" s="48" t="s">
        <v>25</v>
      </c>
      <c r="E26" s="19">
        <v>30417</v>
      </c>
      <c r="F26" s="48"/>
      <c r="G26" s="19">
        <v>58</v>
      </c>
      <c r="H26" s="19">
        <v>54</v>
      </c>
      <c r="I26" s="59">
        <f t="shared" si="0"/>
        <v>112</v>
      </c>
      <c r="J26" s="66">
        <v>84028869</v>
      </c>
      <c r="K26" s="66" t="s">
        <v>193</v>
      </c>
      <c r="L26" s="66" t="s">
        <v>194</v>
      </c>
      <c r="M26" s="66">
        <v>9435799233</v>
      </c>
      <c r="N26" s="66" t="s">
        <v>108</v>
      </c>
      <c r="O26" s="48"/>
      <c r="P26" s="76">
        <v>43637</v>
      </c>
      <c r="Q26" s="76" t="s">
        <v>619</v>
      </c>
      <c r="R26" s="48">
        <v>24</v>
      </c>
      <c r="S26" s="18" t="s">
        <v>632</v>
      </c>
      <c r="T26" s="18"/>
    </row>
    <row r="27" spans="1:20">
      <c r="A27" s="4">
        <v>23</v>
      </c>
      <c r="B27" s="17" t="s">
        <v>62</v>
      </c>
      <c r="C27" s="66" t="s">
        <v>182</v>
      </c>
      <c r="D27" s="48" t="s">
        <v>23</v>
      </c>
      <c r="E27" s="19">
        <v>18100107913</v>
      </c>
      <c r="F27" s="48" t="s">
        <v>98</v>
      </c>
      <c r="G27" s="19">
        <v>45</v>
      </c>
      <c r="H27" s="19">
        <v>57</v>
      </c>
      <c r="I27" s="59">
        <f t="shared" si="0"/>
        <v>102</v>
      </c>
      <c r="J27" s="66">
        <v>9706991336</v>
      </c>
      <c r="K27" s="66" t="s">
        <v>193</v>
      </c>
      <c r="L27" s="66" t="s">
        <v>194</v>
      </c>
      <c r="M27" s="66">
        <v>9435799233</v>
      </c>
      <c r="N27" s="66" t="s">
        <v>108</v>
      </c>
      <c r="O27" s="48"/>
      <c r="P27" s="76">
        <v>43638</v>
      </c>
      <c r="Q27" s="76" t="s">
        <v>615</v>
      </c>
      <c r="R27" s="48">
        <v>24</v>
      </c>
      <c r="S27" s="18" t="s">
        <v>632</v>
      </c>
      <c r="T27" s="18"/>
    </row>
    <row r="28" spans="1:20">
      <c r="A28" s="4">
        <v>24</v>
      </c>
      <c r="B28" s="17" t="s">
        <v>62</v>
      </c>
      <c r="C28" s="66" t="s">
        <v>183</v>
      </c>
      <c r="D28" s="18" t="s">
        <v>23</v>
      </c>
      <c r="E28" s="19">
        <v>18100107924</v>
      </c>
      <c r="F28" s="18" t="s">
        <v>99</v>
      </c>
      <c r="G28" s="19">
        <v>135</v>
      </c>
      <c r="H28" s="19">
        <v>95</v>
      </c>
      <c r="I28" s="59">
        <f t="shared" si="0"/>
        <v>230</v>
      </c>
      <c r="J28" s="66">
        <v>6000801202</v>
      </c>
      <c r="K28" s="66" t="s">
        <v>193</v>
      </c>
      <c r="L28" s="66" t="s">
        <v>194</v>
      </c>
      <c r="M28" s="66">
        <v>9435799233</v>
      </c>
      <c r="N28" s="66" t="s">
        <v>108</v>
      </c>
      <c r="O28" s="18"/>
      <c r="P28" s="76">
        <v>43640</v>
      </c>
      <c r="Q28" s="76" t="s">
        <v>616</v>
      </c>
      <c r="R28" s="48">
        <v>24</v>
      </c>
      <c r="S28" s="18" t="s">
        <v>632</v>
      </c>
      <c r="T28" s="18"/>
    </row>
    <row r="29" spans="1:20">
      <c r="A29" s="4">
        <v>25</v>
      </c>
      <c r="B29" s="17" t="s">
        <v>62</v>
      </c>
      <c r="C29" s="66" t="s">
        <v>184</v>
      </c>
      <c r="D29" s="48" t="s">
        <v>23</v>
      </c>
      <c r="E29" s="19">
        <v>18100101904</v>
      </c>
      <c r="F29" s="48" t="s">
        <v>98</v>
      </c>
      <c r="G29" s="19">
        <v>36</v>
      </c>
      <c r="H29" s="19">
        <v>38</v>
      </c>
      <c r="I29" s="59">
        <f t="shared" si="0"/>
        <v>74</v>
      </c>
      <c r="J29" s="66">
        <v>7002355709</v>
      </c>
      <c r="K29" s="66" t="s">
        <v>193</v>
      </c>
      <c r="L29" s="66" t="s">
        <v>194</v>
      </c>
      <c r="M29" s="66">
        <v>9435799233</v>
      </c>
      <c r="N29" s="66" t="s">
        <v>201</v>
      </c>
      <c r="O29" s="48"/>
      <c r="P29" s="76">
        <v>43641</v>
      </c>
      <c r="Q29" s="76" t="s">
        <v>617</v>
      </c>
      <c r="R29" s="48">
        <v>24</v>
      </c>
      <c r="S29" s="18" t="s">
        <v>632</v>
      </c>
      <c r="T29" s="18"/>
    </row>
    <row r="30" spans="1:20">
      <c r="A30" s="4">
        <v>26</v>
      </c>
      <c r="B30" s="17" t="s">
        <v>62</v>
      </c>
      <c r="C30" s="66" t="s">
        <v>185</v>
      </c>
      <c r="D30" s="18" t="s">
        <v>23</v>
      </c>
      <c r="E30" s="19">
        <v>18100101901</v>
      </c>
      <c r="F30" s="18" t="s">
        <v>98</v>
      </c>
      <c r="G30" s="19">
        <v>11</v>
      </c>
      <c r="H30" s="19">
        <v>18</v>
      </c>
      <c r="I30" s="59">
        <f t="shared" si="0"/>
        <v>29</v>
      </c>
      <c r="J30" s="66">
        <v>9954360840</v>
      </c>
      <c r="K30" s="66" t="s">
        <v>193</v>
      </c>
      <c r="L30" s="66" t="s">
        <v>194</v>
      </c>
      <c r="M30" s="66">
        <v>9435799233</v>
      </c>
      <c r="N30" s="66" t="s">
        <v>201</v>
      </c>
      <c r="O30" s="18"/>
      <c r="P30" s="76">
        <v>43641</v>
      </c>
      <c r="Q30" s="76" t="s">
        <v>617</v>
      </c>
      <c r="R30" s="48">
        <v>24</v>
      </c>
      <c r="S30" s="18" t="s">
        <v>632</v>
      </c>
      <c r="T30" s="18"/>
    </row>
    <row r="31" spans="1:20">
      <c r="A31" s="4">
        <v>27</v>
      </c>
      <c r="B31" s="17" t="s">
        <v>62</v>
      </c>
      <c r="C31" s="66" t="s">
        <v>186</v>
      </c>
      <c r="D31" s="18" t="s">
        <v>25</v>
      </c>
      <c r="E31" s="19">
        <v>30423</v>
      </c>
      <c r="F31" s="18"/>
      <c r="G31" s="19">
        <v>53</v>
      </c>
      <c r="H31" s="19">
        <v>35</v>
      </c>
      <c r="I31" s="59">
        <f t="shared" si="0"/>
        <v>88</v>
      </c>
      <c r="J31" s="66">
        <v>9954531929</v>
      </c>
      <c r="K31" s="66" t="s">
        <v>193</v>
      </c>
      <c r="L31" s="66" t="s">
        <v>194</v>
      </c>
      <c r="M31" s="66">
        <v>9435799233</v>
      </c>
      <c r="N31" s="66" t="s">
        <v>201</v>
      </c>
      <c r="O31" s="18"/>
      <c r="P31" s="76">
        <v>43642</v>
      </c>
      <c r="Q31" s="76" t="s">
        <v>620</v>
      </c>
      <c r="R31" s="48">
        <v>24</v>
      </c>
      <c r="S31" s="18" t="s">
        <v>632</v>
      </c>
      <c r="T31" s="18"/>
    </row>
    <row r="32" spans="1:20">
      <c r="A32" s="4">
        <v>28</v>
      </c>
      <c r="B32" s="17" t="s">
        <v>62</v>
      </c>
      <c r="C32" s="66" t="s">
        <v>187</v>
      </c>
      <c r="D32" s="18" t="s">
        <v>23</v>
      </c>
      <c r="E32" s="19">
        <v>18100104703</v>
      </c>
      <c r="F32" s="18" t="s">
        <v>98</v>
      </c>
      <c r="G32" s="19">
        <v>55</v>
      </c>
      <c r="H32" s="19">
        <v>79</v>
      </c>
      <c r="I32" s="59">
        <f t="shared" si="0"/>
        <v>134</v>
      </c>
      <c r="J32" s="66">
        <v>8638483728</v>
      </c>
      <c r="K32" s="66" t="s">
        <v>195</v>
      </c>
      <c r="L32" s="66" t="s">
        <v>196</v>
      </c>
      <c r="M32" s="66">
        <v>9854377454</v>
      </c>
      <c r="N32" s="66" t="s">
        <v>202</v>
      </c>
      <c r="O32" s="18"/>
      <c r="P32" s="76">
        <v>43643</v>
      </c>
      <c r="Q32" s="76" t="s">
        <v>618</v>
      </c>
      <c r="R32" s="48">
        <v>24</v>
      </c>
      <c r="S32" s="18" t="s">
        <v>632</v>
      </c>
      <c r="T32" s="18"/>
    </row>
    <row r="33" spans="1:20">
      <c r="A33" s="4">
        <v>29</v>
      </c>
      <c r="B33" s="17" t="s">
        <v>62</v>
      </c>
      <c r="C33" s="66" t="s">
        <v>188</v>
      </c>
      <c r="D33" s="18" t="s">
        <v>23</v>
      </c>
      <c r="E33" s="19">
        <v>18100104711</v>
      </c>
      <c r="F33" s="18" t="s">
        <v>99</v>
      </c>
      <c r="G33" s="19">
        <v>40</v>
      </c>
      <c r="H33" s="19">
        <v>49</v>
      </c>
      <c r="I33" s="59">
        <f t="shared" si="0"/>
        <v>89</v>
      </c>
      <c r="J33" s="66">
        <v>9706211336</v>
      </c>
      <c r="K33" s="66" t="s">
        <v>195</v>
      </c>
      <c r="L33" s="66" t="s">
        <v>196</v>
      </c>
      <c r="M33" s="66">
        <v>9854377454</v>
      </c>
      <c r="N33" s="66" t="s">
        <v>202</v>
      </c>
      <c r="O33" s="18"/>
      <c r="P33" s="76">
        <v>43644</v>
      </c>
      <c r="Q33" s="76" t="s">
        <v>619</v>
      </c>
      <c r="R33" s="48">
        <v>24</v>
      </c>
      <c r="S33" s="18" t="s">
        <v>632</v>
      </c>
      <c r="T33" s="18"/>
    </row>
    <row r="34" spans="1:20">
      <c r="A34" s="4">
        <v>30</v>
      </c>
      <c r="B34" s="17" t="s">
        <v>62</v>
      </c>
      <c r="C34" s="66" t="s">
        <v>189</v>
      </c>
      <c r="D34" s="18" t="s">
        <v>23</v>
      </c>
      <c r="E34" s="19">
        <v>18297031117</v>
      </c>
      <c r="F34" s="18" t="s">
        <v>98</v>
      </c>
      <c r="G34" s="19">
        <v>31</v>
      </c>
      <c r="H34" s="19">
        <v>22</v>
      </c>
      <c r="I34" s="59">
        <f t="shared" si="0"/>
        <v>53</v>
      </c>
      <c r="J34" s="66">
        <v>7664988172</v>
      </c>
      <c r="K34" s="66" t="s">
        <v>195</v>
      </c>
      <c r="L34" s="66" t="s">
        <v>196</v>
      </c>
      <c r="M34" s="66">
        <v>9854377454</v>
      </c>
      <c r="N34" s="66" t="s">
        <v>202</v>
      </c>
      <c r="O34" s="18"/>
      <c r="P34" s="76">
        <v>43645</v>
      </c>
      <c r="Q34" s="76" t="s">
        <v>615</v>
      </c>
      <c r="R34" s="48">
        <v>24</v>
      </c>
      <c r="S34" s="18" t="s">
        <v>632</v>
      </c>
      <c r="T34" s="18"/>
    </row>
    <row r="35" spans="1:20">
      <c r="A35" s="4">
        <v>31</v>
      </c>
      <c r="B35" s="17" t="s">
        <v>63</v>
      </c>
      <c r="C35" s="66" t="s">
        <v>414</v>
      </c>
      <c r="D35" s="18" t="s">
        <v>23</v>
      </c>
      <c r="E35" s="19">
        <v>18101105707</v>
      </c>
      <c r="F35" s="18" t="s">
        <v>98</v>
      </c>
      <c r="G35" s="19">
        <v>21</v>
      </c>
      <c r="H35" s="19">
        <v>23</v>
      </c>
      <c r="I35" s="59">
        <f t="shared" si="0"/>
        <v>44</v>
      </c>
      <c r="J35" s="66">
        <v>6001437534</v>
      </c>
      <c r="K35" s="66" t="s">
        <v>412</v>
      </c>
      <c r="L35" s="66" t="s">
        <v>413</v>
      </c>
      <c r="M35" s="69">
        <v>9435921591</v>
      </c>
      <c r="N35" s="66" t="s">
        <v>447</v>
      </c>
      <c r="O35" s="18"/>
      <c r="P35" s="76">
        <v>43617</v>
      </c>
      <c r="Q35" s="76" t="s">
        <v>615</v>
      </c>
      <c r="R35" s="18">
        <v>7</v>
      </c>
      <c r="S35" s="18" t="s">
        <v>632</v>
      </c>
      <c r="T35" s="18"/>
    </row>
    <row r="36" spans="1:20">
      <c r="A36" s="4">
        <v>32</v>
      </c>
      <c r="B36" s="17" t="s">
        <v>63</v>
      </c>
      <c r="C36" s="66" t="s">
        <v>415</v>
      </c>
      <c r="D36" s="57" t="s">
        <v>23</v>
      </c>
      <c r="E36" s="17">
        <v>18101106502</v>
      </c>
      <c r="F36" s="57" t="s">
        <v>100</v>
      </c>
      <c r="G36" s="17">
        <v>0</v>
      </c>
      <c r="H36" s="17">
        <v>401</v>
      </c>
      <c r="I36" s="59">
        <f t="shared" si="0"/>
        <v>401</v>
      </c>
      <c r="J36" s="66">
        <v>9638730897</v>
      </c>
      <c r="K36" s="66" t="s">
        <v>412</v>
      </c>
      <c r="L36" s="66" t="s">
        <v>413</v>
      </c>
      <c r="M36" s="66">
        <v>9435921591</v>
      </c>
      <c r="N36" s="66" t="s">
        <v>448</v>
      </c>
      <c r="O36" s="57"/>
      <c r="P36" s="24" t="s">
        <v>622</v>
      </c>
      <c r="Q36" s="76" t="s">
        <v>616</v>
      </c>
      <c r="R36" s="18">
        <v>7</v>
      </c>
      <c r="S36" s="18" t="s">
        <v>632</v>
      </c>
      <c r="T36" s="18"/>
    </row>
    <row r="37" spans="1:20">
      <c r="A37" s="4">
        <v>33</v>
      </c>
      <c r="B37" s="17" t="s">
        <v>63</v>
      </c>
      <c r="C37" s="66" t="s">
        <v>416</v>
      </c>
      <c r="D37" s="18" t="s">
        <v>25</v>
      </c>
      <c r="E37" s="19">
        <v>30702</v>
      </c>
      <c r="F37" s="18"/>
      <c r="G37" s="19">
        <v>19</v>
      </c>
      <c r="H37" s="19">
        <v>19</v>
      </c>
      <c r="I37" s="59">
        <f t="shared" si="0"/>
        <v>38</v>
      </c>
      <c r="J37" s="66">
        <v>8720929352</v>
      </c>
      <c r="K37" s="66" t="s">
        <v>412</v>
      </c>
      <c r="L37" s="66" t="s">
        <v>413</v>
      </c>
      <c r="M37" s="66">
        <v>9435921591</v>
      </c>
      <c r="N37" s="66" t="s">
        <v>448</v>
      </c>
      <c r="O37" s="18"/>
      <c r="P37" s="76">
        <v>43622</v>
      </c>
      <c r="Q37" s="76" t="s">
        <v>618</v>
      </c>
      <c r="R37" s="18">
        <v>7</v>
      </c>
      <c r="S37" s="18" t="s">
        <v>632</v>
      </c>
      <c r="T37" s="18"/>
    </row>
    <row r="38" spans="1:20">
      <c r="A38" s="4">
        <v>34</v>
      </c>
      <c r="B38" s="17" t="s">
        <v>63</v>
      </c>
      <c r="C38" s="64" t="s">
        <v>417</v>
      </c>
      <c r="D38" s="18" t="s">
        <v>25</v>
      </c>
      <c r="E38" s="19">
        <v>18297030509</v>
      </c>
      <c r="F38" s="18"/>
      <c r="G38" s="19">
        <v>48</v>
      </c>
      <c r="H38" s="19">
        <v>52</v>
      </c>
      <c r="I38" s="59">
        <f t="shared" si="0"/>
        <v>100</v>
      </c>
      <c r="J38" s="64">
        <v>9678664756</v>
      </c>
      <c r="K38" s="64" t="s">
        <v>412</v>
      </c>
      <c r="L38" s="64" t="s">
        <v>413</v>
      </c>
      <c r="M38" s="64">
        <v>9435921591</v>
      </c>
      <c r="N38" s="64" t="s">
        <v>449</v>
      </c>
      <c r="O38" s="18"/>
      <c r="P38" s="76">
        <v>43622</v>
      </c>
      <c r="Q38" s="76" t="s">
        <v>618</v>
      </c>
      <c r="R38" s="18">
        <v>7</v>
      </c>
      <c r="S38" s="18" t="s">
        <v>632</v>
      </c>
      <c r="T38" s="18"/>
    </row>
    <row r="39" spans="1:20">
      <c r="A39" s="4">
        <v>35</v>
      </c>
      <c r="B39" s="17" t="s">
        <v>63</v>
      </c>
      <c r="C39" s="64" t="s">
        <v>418</v>
      </c>
      <c r="D39" s="18" t="s">
        <v>25</v>
      </c>
      <c r="E39" s="19">
        <v>30516</v>
      </c>
      <c r="F39" s="18"/>
      <c r="G39" s="19">
        <v>39</v>
      </c>
      <c r="H39" s="19">
        <v>18</v>
      </c>
      <c r="I39" s="59">
        <f t="shared" si="0"/>
        <v>57</v>
      </c>
      <c r="J39" s="64">
        <v>9954160811</v>
      </c>
      <c r="K39" s="64" t="s">
        <v>412</v>
      </c>
      <c r="L39" s="64" t="s">
        <v>413</v>
      </c>
      <c r="M39" s="64">
        <v>9435921591</v>
      </c>
      <c r="N39" s="64" t="s">
        <v>449</v>
      </c>
      <c r="O39" s="18"/>
      <c r="P39" s="76">
        <v>43623</v>
      </c>
      <c r="Q39" s="76" t="s">
        <v>619</v>
      </c>
      <c r="R39" s="18">
        <v>7</v>
      </c>
      <c r="S39" s="18" t="s">
        <v>632</v>
      </c>
      <c r="T39" s="18"/>
    </row>
    <row r="40" spans="1:20">
      <c r="A40" s="4">
        <v>36</v>
      </c>
      <c r="B40" s="17" t="s">
        <v>63</v>
      </c>
      <c r="C40" s="64" t="s">
        <v>419</v>
      </c>
      <c r="D40" s="18" t="s">
        <v>25</v>
      </c>
      <c r="E40" s="19">
        <v>30935</v>
      </c>
      <c r="F40" s="18"/>
      <c r="G40" s="19">
        <v>27</v>
      </c>
      <c r="H40" s="19">
        <v>27</v>
      </c>
      <c r="I40" s="59">
        <f t="shared" si="0"/>
        <v>54</v>
      </c>
      <c r="J40" s="64">
        <v>6900025946</v>
      </c>
      <c r="K40" s="64" t="s">
        <v>412</v>
      </c>
      <c r="L40" s="64" t="s">
        <v>413</v>
      </c>
      <c r="M40" s="64">
        <v>9957306622</v>
      </c>
      <c r="N40" s="64" t="s">
        <v>450</v>
      </c>
      <c r="O40" s="18"/>
      <c r="P40" s="76">
        <v>43623</v>
      </c>
      <c r="Q40" s="76" t="s">
        <v>619</v>
      </c>
      <c r="R40" s="18">
        <v>7</v>
      </c>
      <c r="S40" s="18" t="s">
        <v>632</v>
      </c>
      <c r="T40" s="18"/>
    </row>
    <row r="41" spans="1:20">
      <c r="A41" s="4">
        <v>37</v>
      </c>
      <c r="B41" s="17" t="s">
        <v>63</v>
      </c>
      <c r="C41" s="64" t="s">
        <v>420</v>
      </c>
      <c r="D41" s="18" t="s">
        <v>23</v>
      </c>
      <c r="E41" s="19"/>
      <c r="F41" s="18" t="s">
        <v>98</v>
      </c>
      <c r="G41" s="19">
        <v>15</v>
      </c>
      <c r="H41" s="19">
        <v>13</v>
      </c>
      <c r="I41" s="59">
        <f t="shared" si="0"/>
        <v>28</v>
      </c>
      <c r="J41" s="64">
        <v>9435518497</v>
      </c>
      <c r="K41" s="64" t="s">
        <v>412</v>
      </c>
      <c r="L41" s="64" t="s">
        <v>413</v>
      </c>
      <c r="M41" s="64">
        <v>9957306622</v>
      </c>
      <c r="N41" s="64" t="s">
        <v>451</v>
      </c>
      <c r="O41" s="18"/>
      <c r="P41" s="76">
        <v>43623</v>
      </c>
      <c r="Q41" s="76" t="s">
        <v>619</v>
      </c>
      <c r="R41" s="18">
        <v>7</v>
      </c>
      <c r="S41" s="18" t="s">
        <v>632</v>
      </c>
      <c r="T41" s="18"/>
    </row>
    <row r="42" spans="1:20">
      <c r="A42" s="4">
        <v>38</v>
      </c>
      <c r="B42" s="17" t="s">
        <v>63</v>
      </c>
      <c r="C42" s="64" t="s">
        <v>421</v>
      </c>
      <c r="D42" s="18" t="s">
        <v>23</v>
      </c>
      <c r="E42" s="19">
        <v>18100106401</v>
      </c>
      <c r="F42" s="18" t="s">
        <v>98</v>
      </c>
      <c r="G42" s="19">
        <v>62</v>
      </c>
      <c r="H42" s="19">
        <v>67</v>
      </c>
      <c r="I42" s="59">
        <f t="shared" si="0"/>
        <v>129</v>
      </c>
      <c r="J42" s="64">
        <v>9678647312</v>
      </c>
      <c r="K42" s="64" t="s">
        <v>412</v>
      </c>
      <c r="L42" s="64" t="s">
        <v>413</v>
      </c>
      <c r="M42" s="64">
        <v>9957306622</v>
      </c>
      <c r="N42" s="64" t="s">
        <v>452</v>
      </c>
      <c r="O42" s="18"/>
      <c r="P42" s="76">
        <v>43624</v>
      </c>
      <c r="Q42" s="76" t="s">
        <v>615</v>
      </c>
      <c r="R42" s="18">
        <v>7</v>
      </c>
      <c r="S42" s="18" t="s">
        <v>632</v>
      </c>
      <c r="T42" s="18"/>
    </row>
    <row r="43" spans="1:20">
      <c r="A43" s="4">
        <v>39</v>
      </c>
      <c r="B43" s="17" t="s">
        <v>63</v>
      </c>
      <c r="C43" s="64" t="s">
        <v>422</v>
      </c>
      <c r="D43" s="57" t="s">
        <v>25</v>
      </c>
      <c r="E43" s="17">
        <v>30515</v>
      </c>
      <c r="F43" s="57"/>
      <c r="G43" s="17">
        <v>16</v>
      </c>
      <c r="H43" s="17">
        <v>25</v>
      </c>
      <c r="I43" s="59">
        <f t="shared" si="0"/>
        <v>41</v>
      </c>
      <c r="J43" s="64">
        <v>6900220267</v>
      </c>
      <c r="K43" s="64" t="s">
        <v>412</v>
      </c>
      <c r="L43" s="64" t="s">
        <v>413</v>
      </c>
      <c r="M43" s="64">
        <v>9957306622</v>
      </c>
      <c r="N43" s="64" t="s">
        <v>452</v>
      </c>
      <c r="O43" s="57"/>
      <c r="P43" s="76">
        <v>43624</v>
      </c>
      <c r="Q43" s="76" t="s">
        <v>615</v>
      </c>
      <c r="R43" s="18">
        <v>7</v>
      </c>
      <c r="S43" s="18" t="s">
        <v>632</v>
      </c>
      <c r="T43" s="18"/>
    </row>
    <row r="44" spans="1:20">
      <c r="A44" s="4">
        <v>40</v>
      </c>
      <c r="B44" s="17" t="s">
        <v>63</v>
      </c>
      <c r="C44" s="64" t="s">
        <v>423</v>
      </c>
      <c r="D44" s="18" t="s">
        <v>25</v>
      </c>
      <c r="E44" s="19">
        <v>30501</v>
      </c>
      <c r="F44" s="18"/>
      <c r="G44" s="19">
        <v>23</v>
      </c>
      <c r="H44" s="19">
        <v>29</v>
      </c>
      <c r="I44" s="59">
        <f t="shared" si="0"/>
        <v>52</v>
      </c>
      <c r="J44" s="64">
        <v>7896348781</v>
      </c>
      <c r="K44" s="64" t="s">
        <v>412</v>
      </c>
      <c r="L44" s="64" t="s">
        <v>413</v>
      </c>
      <c r="M44" s="64">
        <v>9957306622</v>
      </c>
      <c r="N44" s="64" t="s">
        <v>452</v>
      </c>
      <c r="O44" s="18"/>
      <c r="P44" s="76">
        <v>43626</v>
      </c>
      <c r="Q44" s="76" t="s">
        <v>616</v>
      </c>
      <c r="R44" s="18">
        <v>7</v>
      </c>
      <c r="S44" s="18" t="s">
        <v>632</v>
      </c>
      <c r="T44" s="18"/>
    </row>
    <row r="45" spans="1:20">
      <c r="A45" s="4">
        <v>41</v>
      </c>
      <c r="B45" s="17" t="s">
        <v>63</v>
      </c>
      <c r="C45" s="64" t="s">
        <v>424</v>
      </c>
      <c r="D45" s="18" t="s">
        <v>25</v>
      </c>
      <c r="E45" s="19">
        <v>13</v>
      </c>
      <c r="F45" s="18"/>
      <c r="G45" s="19">
        <v>29</v>
      </c>
      <c r="H45" s="19">
        <v>34</v>
      </c>
      <c r="I45" s="59">
        <f t="shared" si="0"/>
        <v>63</v>
      </c>
      <c r="J45" s="64">
        <v>6001944825</v>
      </c>
      <c r="K45" s="64" t="s">
        <v>453</v>
      </c>
      <c r="L45" s="64" t="s">
        <v>454</v>
      </c>
      <c r="M45" s="64">
        <v>600859090</v>
      </c>
      <c r="N45" s="64" t="s">
        <v>455</v>
      </c>
      <c r="O45" s="18"/>
      <c r="P45" s="76">
        <v>43626</v>
      </c>
      <c r="Q45" s="76" t="s">
        <v>616</v>
      </c>
      <c r="R45" s="18">
        <v>15</v>
      </c>
      <c r="S45" s="18" t="s">
        <v>632</v>
      </c>
      <c r="T45" s="18"/>
    </row>
    <row r="46" spans="1:20">
      <c r="A46" s="4">
        <v>42</v>
      </c>
      <c r="B46" s="17" t="s">
        <v>63</v>
      </c>
      <c r="C46" s="64" t="s">
        <v>425</v>
      </c>
      <c r="D46" s="18" t="s">
        <v>25</v>
      </c>
      <c r="E46" s="19">
        <v>12</v>
      </c>
      <c r="F46" s="18"/>
      <c r="G46" s="19">
        <v>46</v>
      </c>
      <c r="H46" s="19">
        <v>48</v>
      </c>
      <c r="I46" s="59">
        <f t="shared" si="0"/>
        <v>94</v>
      </c>
      <c r="J46" s="64">
        <v>9954848843</v>
      </c>
      <c r="K46" s="64" t="s">
        <v>453</v>
      </c>
      <c r="L46" s="64" t="s">
        <v>454</v>
      </c>
      <c r="M46" s="64">
        <v>600859090</v>
      </c>
      <c r="N46" s="64" t="s">
        <v>455</v>
      </c>
      <c r="O46" s="18"/>
      <c r="P46" s="76">
        <v>43627</v>
      </c>
      <c r="Q46" s="76" t="s">
        <v>617</v>
      </c>
      <c r="R46" s="18">
        <v>15</v>
      </c>
      <c r="S46" s="18" t="s">
        <v>632</v>
      </c>
      <c r="T46" s="18"/>
    </row>
    <row r="47" spans="1:20">
      <c r="A47" s="4">
        <v>43</v>
      </c>
      <c r="B47" s="17" t="s">
        <v>63</v>
      </c>
      <c r="C47" s="64" t="s">
        <v>426</v>
      </c>
      <c r="D47" s="18" t="s">
        <v>23</v>
      </c>
      <c r="E47" s="19">
        <v>18100100302</v>
      </c>
      <c r="F47" s="18" t="s">
        <v>98</v>
      </c>
      <c r="G47" s="19">
        <v>56</v>
      </c>
      <c r="H47" s="19">
        <v>70</v>
      </c>
      <c r="I47" s="59">
        <f t="shared" si="0"/>
        <v>126</v>
      </c>
      <c r="J47" s="64">
        <v>9707255464</v>
      </c>
      <c r="K47" s="64" t="s">
        <v>453</v>
      </c>
      <c r="L47" s="64" t="s">
        <v>454</v>
      </c>
      <c r="M47" s="64">
        <v>600859090</v>
      </c>
      <c r="N47" s="64" t="s">
        <v>455</v>
      </c>
      <c r="O47" s="18"/>
      <c r="P47" s="76">
        <v>43627</v>
      </c>
      <c r="Q47" s="76" t="s">
        <v>617</v>
      </c>
      <c r="R47" s="18">
        <v>15</v>
      </c>
      <c r="S47" s="18" t="s">
        <v>632</v>
      </c>
      <c r="T47" s="18"/>
    </row>
    <row r="48" spans="1:20">
      <c r="A48" s="4">
        <v>44</v>
      </c>
      <c r="B48" s="17" t="s">
        <v>63</v>
      </c>
      <c r="C48" s="64" t="s">
        <v>427</v>
      </c>
      <c r="D48" s="18" t="s">
        <v>25</v>
      </c>
      <c r="E48" s="19">
        <v>7</v>
      </c>
      <c r="F48" s="18"/>
      <c r="G48" s="19">
        <v>81</v>
      </c>
      <c r="H48" s="19">
        <v>73</v>
      </c>
      <c r="I48" s="59">
        <f t="shared" si="0"/>
        <v>154</v>
      </c>
      <c r="J48" s="64">
        <v>9706245599</v>
      </c>
      <c r="K48" s="64" t="s">
        <v>453</v>
      </c>
      <c r="L48" s="64" t="s">
        <v>454</v>
      </c>
      <c r="M48" s="64">
        <v>600859090</v>
      </c>
      <c r="N48" s="64" t="s">
        <v>456</v>
      </c>
      <c r="O48" s="18"/>
      <c r="P48" s="76">
        <v>43628</v>
      </c>
      <c r="Q48" s="76" t="s">
        <v>620</v>
      </c>
      <c r="R48" s="18">
        <v>15</v>
      </c>
      <c r="S48" s="18" t="s">
        <v>632</v>
      </c>
      <c r="T48" s="18"/>
    </row>
    <row r="49" spans="1:20">
      <c r="A49" s="4">
        <v>45</v>
      </c>
      <c r="B49" s="17" t="s">
        <v>63</v>
      </c>
      <c r="C49" s="64" t="s">
        <v>428</v>
      </c>
      <c r="D49" s="18" t="s">
        <v>23</v>
      </c>
      <c r="E49" s="19">
        <v>18100100314</v>
      </c>
      <c r="F49" s="18" t="s">
        <v>99</v>
      </c>
      <c r="G49" s="19">
        <v>50</v>
      </c>
      <c r="H49" s="19">
        <v>32</v>
      </c>
      <c r="I49" s="59">
        <f t="shared" si="0"/>
        <v>82</v>
      </c>
      <c r="J49" s="64">
        <v>9101636337</v>
      </c>
      <c r="K49" s="64" t="s">
        <v>453</v>
      </c>
      <c r="L49" s="64" t="s">
        <v>454</v>
      </c>
      <c r="M49" s="64">
        <v>600859090</v>
      </c>
      <c r="N49" s="64" t="s">
        <v>457</v>
      </c>
      <c r="O49" s="18"/>
      <c r="P49" s="76">
        <v>43629</v>
      </c>
      <c r="Q49" s="76" t="s">
        <v>618</v>
      </c>
      <c r="R49" s="18">
        <v>15</v>
      </c>
      <c r="S49" s="18" t="s">
        <v>632</v>
      </c>
      <c r="T49" s="18"/>
    </row>
    <row r="50" spans="1:20">
      <c r="A50" s="4">
        <v>46</v>
      </c>
      <c r="B50" s="17" t="s">
        <v>63</v>
      </c>
      <c r="C50" s="64" t="s">
        <v>429</v>
      </c>
      <c r="D50" s="57" t="s">
        <v>23</v>
      </c>
      <c r="E50" s="17">
        <v>18100100306</v>
      </c>
      <c r="F50" s="57" t="s">
        <v>99</v>
      </c>
      <c r="G50" s="17">
        <v>80</v>
      </c>
      <c r="H50" s="17">
        <v>97</v>
      </c>
      <c r="I50" s="59">
        <f t="shared" si="0"/>
        <v>177</v>
      </c>
      <c r="J50" s="64">
        <v>9859261844</v>
      </c>
      <c r="K50" s="64" t="s">
        <v>453</v>
      </c>
      <c r="L50" s="64" t="s">
        <v>454</v>
      </c>
      <c r="M50" s="64">
        <v>600859090</v>
      </c>
      <c r="N50" s="64" t="s">
        <v>457</v>
      </c>
      <c r="O50" s="57"/>
      <c r="P50" s="76">
        <v>43629</v>
      </c>
      <c r="Q50" s="76" t="s">
        <v>618</v>
      </c>
      <c r="R50" s="18">
        <v>15</v>
      </c>
      <c r="S50" s="18" t="s">
        <v>632</v>
      </c>
      <c r="T50" s="18"/>
    </row>
    <row r="51" spans="1:20">
      <c r="A51" s="4">
        <v>47</v>
      </c>
      <c r="B51" s="17" t="s">
        <v>63</v>
      </c>
      <c r="C51" s="64" t="s">
        <v>430</v>
      </c>
      <c r="D51" s="18" t="s">
        <v>23</v>
      </c>
      <c r="E51" s="19">
        <v>18100100303</v>
      </c>
      <c r="F51" s="18" t="s">
        <v>98</v>
      </c>
      <c r="G51" s="19">
        <v>74</v>
      </c>
      <c r="H51" s="19">
        <v>51</v>
      </c>
      <c r="I51" s="59">
        <f t="shared" si="0"/>
        <v>125</v>
      </c>
      <c r="J51" s="64">
        <v>9957252828</v>
      </c>
      <c r="K51" s="64" t="s">
        <v>453</v>
      </c>
      <c r="L51" s="64" t="s">
        <v>454</v>
      </c>
      <c r="M51" s="64">
        <v>600859090</v>
      </c>
      <c r="N51" s="64" t="s">
        <v>457</v>
      </c>
      <c r="O51" s="18"/>
      <c r="P51" s="76">
        <v>43630</v>
      </c>
      <c r="Q51" s="76" t="s">
        <v>619</v>
      </c>
      <c r="R51" s="18">
        <v>15</v>
      </c>
      <c r="S51" s="18" t="s">
        <v>632</v>
      </c>
      <c r="T51" s="18"/>
    </row>
    <row r="52" spans="1:20">
      <c r="A52" s="4">
        <v>48</v>
      </c>
      <c r="B52" s="17" t="s">
        <v>63</v>
      </c>
      <c r="C52" s="64" t="s">
        <v>431</v>
      </c>
      <c r="D52" s="18" t="s">
        <v>25</v>
      </c>
      <c r="E52" s="19">
        <v>18308050911</v>
      </c>
      <c r="F52" s="18"/>
      <c r="G52" s="19">
        <v>75</v>
      </c>
      <c r="H52" s="19">
        <v>74</v>
      </c>
      <c r="I52" s="59">
        <f t="shared" si="0"/>
        <v>149</v>
      </c>
      <c r="J52" s="64">
        <v>9101761485</v>
      </c>
      <c r="K52" s="64" t="s">
        <v>453</v>
      </c>
      <c r="L52" s="64" t="s">
        <v>454</v>
      </c>
      <c r="M52" s="64">
        <v>600859090</v>
      </c>
      <c r="N52" s="64" t="s">
        <v>457</v>
      </c>
      <c r="O52" s="18"/>
      <c r="P52" s="76">
        <v>43631</v>
      </c>
      <c r="Q52" s="76" t="s">
        <v>615</v>
      </c>
      <c r="R52" s="18">
        <v>15</v>
      </c>
      <c r="S52" s="18" t="s">
        <v>632</v>
      </c>
      <c r="T52" s="18"/>
    </row>
    <row r="53" spans="1:20">
      <c r="A53" s="4">
        <v>49</v>
      </c>
      <c r="B53" s="17" t="s">
        <v>63</v>
      </c>
      <c r="C53" s="64" t="s">
        <v>432</v>
      </c>
      <c r="D53" s="18" t="s">
        <v>25</v>
      </c>
      <c r="E53" s="19">
        <v>5</v>
      </c>
      <c r="F53" s="18"/>
      <c r="G53" s="19">
        <v>33</v>
      </c>
      <c r="H53" s="19">
        <v>30</v>
      </c>
      <c r="I53" s="59">
        <f t="shared" si="0"/>
        <v>63</v>
      </c>
      <c r="J53" s="64">
        <v>7896589156</v>
      </c>
      <c r="K53" s="64" t="s">
        <v>453</v>
      </c>
      <c r="L53" s="64" t="s">
        <v>454</v>
      </c>
      <c r="M53" s="64">
        <v>600859090</v>
      </c>
      <c r="N53" s="64" t="s">
        <v>458</v>
      </c>
      <c r="O53" s="18"/>
      <c r="P53" s="76">
        <v>43633</v>
      </c>
      <c r="Q53" s="76" t="s">
        <v>616</v>
      </c>
      <c r="R53" s="18">
        <v>15</v>
      </c>
      <c r="S53" s="18" t="s">
        <v>632</v>
      </c>
      <c r="T53" s="18"/>
    </row>
    <row r="54" spans="1:20">
      <c r="A54" s="4">
        <v>50</v>
      </c>
      <c r="B54" s="17" t="s">
        <v>63</v>
      </c>
      <c r="C54" s="64" t="s">
        <v>433</v>
      </c>
      <c r="D54" s="18" t="s">
        <v>23</v>
      </c>
      <c r="E54" s="19">
        <v>18100102007</v>
      </c>
      <c r="F54" s="18" t="s">
        <v>98</v>
      </c>
      <c r="G54" s="19">
        <v>47</v>
      </c>
      <c r="H54" s="19">
        <v>38</v>
      </c>
      <c r="I54" s="59">
        <f t="shared" si="0"/>
        <v>85</v>
      </c>
      <c r="J54" s="64">
        <v>7670061157</v>
      </c>
      <c r="K54" s="64" t="s">
        <v>453</v>
      </c>
      <c r="L54" s="64" t="s">
        <v>454</v>
      </c>
      <c r="M54" s="64">
        <v>600859090</v>
      </c>
      <c r="N54" s="64" t="s">
        <v>458</v>
      </c>
      <c r="O54" s="18"/>
      <c r="P54" s="76">
        <v>43633</v>
      </c>
      <c r="Q54" s="76" t="s">
        <v>616</v>
      </c>
      <c r="R54" s="18">
        <v>15</v>
      </c>
      <c r="S54" s="18" t="s">
        <v>632</v>
      </c>
      <c r="T54" s="18"/>
    </row>
    <row r="55" spans="1:20">
      <c r="A55" s="4">
        <v>51</v>
      </c>
      <c r="B55" s="17" t="s">
        <v>63</v>
      </c>
      <c r="C55" s="64" t="s">
        <v>434</v>
      </c>
      <c r="D55" s="18" t="s">
        <v>25</v>
      </c>
      <c r="E55" s="19">
        <v>3014</v>
      </c>
      <c r="F55" s="18"/>
      <c r="G55" s="19">
        <v>62</v>
      </c>
      <c r="H55" s="19">
        <v>40</v>
      </c>
      <c r="I55" s="59">
        <f t="shared" si="0"/>
        <v>102</v>
      </c>
      <c r="J55" s="64"/>
      <c r="K55" s="64" t="s">
        <v>453</v>
      </c>
      <c r="L55" s="64" t="s">
        <v>454</v>
      </c>
      <c r="M55" s="64">
        <v>600859090</v>
      </c>
      <c r="N55" s="64" t="s">
        <v>459</v>
      </c>
      <c r="O55" s="18"/>
      <c r="P55" s="76">
        <v>43634</v>
      </c>
      <c r="Q55" s="76" t="s">
        <v>617</v>
      </c>
      <c r="R55" s="18">
        <v>15</v>
      </c>
      <c r="S55" s="18" t="s">
        <v>632</v>
      </c>
      <c r="T55" s="18"/>
    </row>
    <row r="56" spans="1:20">
      <c r="A56" s="4">
        <v>52</v>
      </c>
      <c r="B56" s="17" t="s">
        <v>63</v>
      </c>
      <c r="C56" s="64" t="s">
        <v>435</v>
      </c>
      <c r="D56" s="18" t="s">
        <v>25</v>
      </c>
      <c r="E56" s="19">
        <v>30711</v>
      </c>
      <c r="F56" s="18"/>
      <c r="G56" s="19">
        <v>12</v>
      </c>
      <c r="H56" s="19">
        <v>11</v>
      </c>
      <c r="I56" s="59">
        <f t="shared" si="0"/>
        <v>23</v>
      </c>
      <c r="J56" s="64">
        <v>8876818816</v>
      </c>
      <c r="K56" s="64" t="s">
        <v>460</v>
      </c>
      <c r="L56" s="64" t="s">
        <v>265</v>
      </c>
      <c r="M56" s="64">
        <v>9954374597</v>
      </c>
      <c r="N56" s="64" t="s">
        <v>461</v>
      </c>
      <c r="O56" s="18"/>
      <c r="P56" s="76">
        <v>43634</v>
      </c>
      <c r="Q56" s="76" t="s">
        <v>617</v>
      </c>
      <c r="R56" s="18">
        <v>6</v>
      </c>
      <c r="S56" s="18" t="s">
        <v>632</v>
      </c>
      <c r="T56" s="18"/>
    </row>
    <row r="57" spans="1:20">
      <c r="A57" s="4">
        <v>53</v>
      </c>
      <c r="B57" s="17" t="s">
        <v>63</v>
      </c>
      <c r="C57" s="66" t="s">
        <v>436</v>
      </c>
      <c r="D57" s="57" t="s">
        <v>25</v>
      </c>
      <c r="E57" s="17">
        <v>30502</v>
      </c>
      <c r="F57" s="57"/>
      <c r="G57" s="17">
        <v>12</v>
      </c>
      <c r="H57" s="17">
        <v>13</v>
      </c>
      <c r="I57" s="59">
        <f t="shared" si="0"/>
        <v>25</v>
      </c>
      <c r="J57" s="66">
        <v>8876309907</v>
      </c>
      <c r="K57" s="66" t="s">
        <v>460</v>
      </c>
      <c r="L57" s="66" t="s">
        <v>265</v>
      </c>
      <c r="M57" s="64">
        <v>9954374597</v>
      </c>
      <c r="N57" s="66" t="s">
        <v>461</v>
      </c>
      <c r="O57" s="57"/>
      <c r="P57" s="76">
        <v>43635</v>
      </c>
      <c r="Q57" s="76" t="s">
        <v>620</v>
      </c>
      <c r="R57" s="18">
        <v>6</v>
      </c>
      <c r="S57" s="18" t="s">
        <v>632</v>
      </c>
      <c r="T57" s="18"/>
    </row>
    <row r="58" spans="1:20">
      <c r="A58" s="4">
        <v>54</v>
      </c>
      <c r="B58" s="17" t="s">
        <v>63</v>
      </c>
      <c r="C58" s="66" t="s">
        <v>437</v>
      </c>
      <c r="D58" s="18" t="s">
        <v>23</v>
      </c>
      <c r="E58" s="19">
        <v>18100106801</v>
      </c>
      <c r="F58" s="18" t="s">
        <v>98</v>
      </c>
      <c r="G58" s="19">
        <v>28</v>
      </c>
      <c r="H58" s="19">
        <v>23</v>
      </c>
      <c r="I58" s="59">
        <f t="shared" si="0"/>
        <v>51</v>
      </c>
      <c r="J58" s="66">
        <v>8723071893</v>
      </c>
      <c r="K58" s="66" t="s">
        <v>460</v>
      </c>
      <c r="L58" s="66" t="s">
        <v>265</v>
      </c>
      <c r="M58" s="64">
        <v>9954374597</v>
      </c>
      <c r="N58" s="66" t="s">
        <v>461</v>
      </c>
      <c r="O58" s="18"/>
      <c r="P58" s="76">
        <v>43635</v>
      </c>
      <c r="Q58" s="76" t="s">
        <v>620</v>
      </c>
      <c r="R58" s="18">
        <v>6</v>
      </c>
      <c r="S58" s="18" t="s">
        <v>632</v>
      </c>
      <c r="T58" s="18"/>
    </row>
    <row r="59" spans="1:20">
      <c r="A59" s="4">
        <v>55</v>
      </c>
      <c r="B59" s="17" t="s">
        <v>63</v>
      </c>
      <c r="C59" s="66" t="s">
        <v>438</v>
      </c>
      <c r="D59" s="18" t="s">
        <v>23</v>
      </c>
      <c r="E59" s="19">
        <v>18100106803</v>
      </c>
      <c r="F59" s="18" t="s">
        <v>98</v>
      </c>
      <c r="G59" s="19">
        <v>32</v>
      </c>
      <c r="H59" s="19">
        <v>21</v>
      </c>
      <c r="I59" s="59">
        <f t="shared" si="0"/>
        <v>53</v>
      </c>
      <c r="J59" s="66">
        <v>8723026752</v>
      </c>
      <c r="K59" s="66" t="s">
        <v>460</v>
      </c>
      <c r="L59" s="66" t="s">
        <v>265</v>
      </c>
      <c r="M59" s="64">
        <v>9954374597</v>
      </c>
      <c r="N59" s="66" t="s">
        <v>461</v>
      </c>
      <c r="O59" s="18"/>
      <c r="P59" s="76">
        <v>43637</v>
      </c>
      <c r="Q59" s="76" t="s">
        <v>619</v>
      </c>
      <c r="R59" s="18">
        <v>6</v>
      </c>
      <c r="S59" s="18" t="s">
        <v>632</v>
      </c>
      <c r="T59" s="18"/>
    </row>
    <row r="60" spans="1:20">
      <c r="A60" s="4">
        <v>56</v>
      </c>
      <c r="B60" s="17" t="s">
        <v>63</v>
      </c>
      <c r="C60" s="66" t="s">
        <v>439</v>
      </c>
      <c r="D60" s="18" t="s">
        <v>25</v>
      </c>
      <c r="E60" s="19">
        <v>30719</v>
      </c>
      <c r="F60" s="18"/>
      <c r="G60" s="19">
        <v>17</v>
      </c>
      <c r="H60" s="19">
        <v>16</v>
      </c>
      <c r="I60" s="59">
        <f t="shared" si="0"/>
        <v>33</v>
      </c>
      <c r="J60" s="66">
        <v>6001065484</v>
      </c>
      <c r="K60" s="66" t="s">
        <v>460</v>
      </c>
      <c r="L60" s="66" t="s">
        <v>265</v>
      </c>
      <c r="M60" s="64">
        <v>9954374597</v>
      </c>
      <c r="N60" s="66" t="s">
        <v>461</v>
      </c>
      <c r="O60" s="18"/>
      <c r="P60" s="76">
        <v>43637</v>
      </c>
      <c r="Q60" s="76" t="s">
        <v>619</v>
      </c>
      <c r="R60" s="18">
        <v>6</v>
      </c>
      <c r="S60" s="18" t="s">
        <v>632</v>
      </c>
      <c r="T60" s="18"/>
    </row>
    <row r="61" spans="1:20">
      <c r="A61" s="4">
        <v>57</v>
      </c>
      <c r="B61" s="17" t="s">
        <v>63</v>
      </c>
      <c r="C61" s="66" t="s">
        <v>440</v>
      </c>
      <c r="D61" s="18" t="s">
        <v>25</v>
      </c>
      <c r="E61" s="19">
        <v>18030705</v>
      </c>
      <c r="F61" s="18"/>
      <c r="G61" s="19">
        <v>11</v>
      </c>
      <c r="H61" s="19">
        <v>12</v>
      </c>
      <c r="I61" s="59">
        <f t="shared" si="0"/>
        <v>23</v>
      </c>
      <c r="J61" s="66">
        <v>6900614765</v>
      </c>
      <c r="K61" s="66" t="s">
        <v>460</v>
      </c>
      <c r="L61" s="66" t="s">
        <v>265</v>
      </c>
      <c r="M61" s="64">
        <v>9954374597</v>
      </c>
      <c r="N61" s="66" t="s">
        <v>462</v>
      </c>
      <c r="O61" s="18"/>
      <c r="P61" s="76">
        <v>43638</v>
      </c>
      <c r="Q61" s="76" t="s">
        <v>615</v>
      </c>
      <c r="R61" s="18">
        <v>6</v>
      </c>
      <c r="S61" s="18" t="s">
        <v>632</v>
      </c>
      <c r="T61" s="18"/>
    </row>
    <row r="62" spans="1:20">
      <c r="A62" s="4">
        <v>58</v>
      </c>
      <c r="B62" s="17" t="s">
        <v>63</v>
      </c>
      <c r="C62" s="66" t="s">
        <v>441</v>
      </c>
      <c r="D62" s="18" t="s">
        <v>25</v>
      </c>
      <c r="E62" s="19">
        <v>30708</v>
      </c>
      <c r="F62" s="18"/>
      <c r="G62" s="19">
        <v>11</v>
      </c>
      <c r="H62" s="19">
        <v>15</v>
      </c>
      <c r="I62" s="59">
        <f t="shared" si="0"/>
        <v>26</v>
      </c>
      <c r="J62" s="66">
        <v>8486788576</v>
      </c>
      <c r="K62" s="66" t="s">
        <v>460</v>
      </c>
      <c r="L62" s="66" t="s">
        <v>265</v>
      </c>
      <c r="M62" s="64">
        <v>9954374597</v>
      </c>
      <c r="N62" s="66" t="s">
        <v>462</v>
      </c>
      <c r="O62" s="18"/>
      <c r="P62" s="76">
        <v>43638</v>
      </c>
      <c r="Q62" s="76" t="s">
        <v>615</v>
      </c>
      <c r="R62" s="18">
        <v>6</v>
      </c>
      <c r="S62" s="18" t="s">
        <v>632</v>
      </c>
      <c r="T62" s="18"/>
    </row>
    <row r="63" spans="1:20">
      <c r="A63" s="4">
        <v>59</v>
      </c>
      <c r="B63" s="17" t="s">
        <v>63</v>
      </c>
      <c r="C63" s="66" t="s">
        <v>442</v>
      </c>
      <c r="D63" s="18" t="s">
        <v>25</v>
      </c>
      <c r="E63" s="19">
        <v>30720</v>
      </c>
      <c r="F63" s="18"/>
      <c r="G63" s="19">
        <v>17</v>
      </c>
      <c r="H63" s="19">
        <v>18</v>
      </c>
      <c r="I63" s="59">
        <f t="shared" si="0"/>
        <v>35</v>
      </c>
      <c r="J63" s="66">
        <v>9365474372</v>
      </c>
      <c r="K63" s="66" t="s">
        <v>460</v>
      </c>
      <c r="L63" s="66" t="s">
        <v>265</v>
      </c>
      <c r="M63" s="64">
        <v>9954374597</v>
      </c>
      <c r="N63" s="66" t="s">
        <v>462</v>
      </c>
      <c r="O63" s="18"/>
      <c r="P63" s="76">
        <v>43638</v>
      </c>
      <c r="Q63" s="76" t="s">
        <v>615</v>
      </c>
      <c r="R63" s="18">
        <v>6</v>
      </c>
      <c r="S63" s="18" t="s">
        <v>632</v>
      </c>
      <c r="T63" s="18"/>
    </row>
    <row r="64" spans="1:20">
      <c r="A64" s="4">
        <v>60</v>
      </c>
      <c r="B64" s="17" t="s">
        <v>63</v>
      </c>
      <c r="C64" s="66" t="s">
        <v>443</v>
      </c>
      <c r="D64" s="18" t="s">
        <v>23</v>
      </c>
      <c r="E64" s="19">
        <v>1106010</v>
      </c>
      <c r="F64" s="18" t="s">
        <v>99</v>
      </c>
      <c r="G64" s="19">
        <v>22</v>
      </c>
      <c r="H64" s="19">
        <v>14</v>
      </c>
      <c r="I64" s="59">
        <f t="shared" si="0"/>
        <v>36</v>
      </c>
      <c r="J64" s="66">
        <v>9954041773</v>
      </c>
      <c r="K64" s="66" t="s">
        <v>460</v>
      </c>
      <c r="L64" s="66" t="s">
        <v>265</v>
      </c>
      <c r="M64" s="64">
        <v>9954374597</v>
      </c>
      <c r="N64" s="66" t="s">
        <v>462</v>
      </c>
      <c r="O64" s="18"/>
      <c r="P64" s="76">
        <v>43640</v>
      </c>
      <c r="Q64" s="76" t="s">
        <v>616</v>
      </c>
      <c r="R64" s="18">
        <v>6</v>
      </c>
      <c r="S64" s="18" t="s">
        <v>632</v>
      </c>
      <c r="T64" s="18"/>
    </row>
    <row r="65" spans="1:20">
      <c r="A65" s="4">
        <v>61</v>
      </c>
      <c r="B65" s="17" t="s">
        <v>63</v>
      </c>
      <c r="C65" s="66" t="s">
        <v>444</v>
      </c>
      <c r="D65" s="18" t="s">
        <v>25</v>
      </c>
      <c r="E65" s="19">
        <v>30704</v>
      </c>
      <c r="F65" s="18"/>
      <c r="G65" s="19">
        <v>14</v>
      </c>
      <c r="H65" s="19">
        <v>18</v>
      </c>
      <c r="I65" s="59">
        <f t="shared" si="0"/>
        <v>32</v>
      </c>
      <c r="J65" s="66">
        <v>7635883928</v>
      </c>
      <c r="K65" s="66" t="s">
        <v>460</v>
      </c>
      <c r="L65" s="66" t="s">
        <v>265</v>
      </c>
      <c r="M65" s="64">
        <v>9954374597</v>
      </c>
      <c r="N65" s="66" t="s">
        <v>462</v>
      </c>
      <c r="O65" s="18"/>
      <c r="P65" s="76">
        <v>43640</v>
      </c>
      <c r="Q65" s="76" t="s">
        <v>616</v>
      </c>
      <c r="R65" s="18">
        <v>6</v>
      </c>
      <c r="S65" s="18" t="s">
        <v>632</v>
      </c>
      <c r="T65" s="18"/>
    </row>
    <row r="66" spans="1:20">
      <c r="A66" s="4">
        <v>62</v>
      </c>
      <c r="B66" s="17" t="s">
        <v>63</v>
      </c>
      <c r="C66" s="66" t="s">
        <v>445</v>
      </c>
      <c r="D66" s="18" t="s">
        <v>23</v>
      </c>
      <c r="E66" s="19">
        <v>18100100605</v>
      </c>
      <c r="F66" s="18" t="s">
        <v>98</v>
      </c>
      <c r="G66" s="19">
        <v>19</v>
      </c>
      <c r="H66" s="19">
        <v>23</v>
      </c>
      <c r="I66" s="59">
        <f t="shared" si="0"/>
        <v>42</v>
      </c>
      <c r="J66" s="66">
        <v>9401874765</v>
      </c>
      <c r="K66" s="66" t="s">
        <v>460</v>
      </c>
      <c r="L66" s="66" t="s">
        <v>265</v>
      </c>
      <c r="M66" s="64">
        <v>9954374597</v>
      </c>
      <c r="N66" s="66" t="s">
        <v>462</v>
      </c>
      <c r="O66" s="18"/>
      <c r="P66" s="76">
        <v>43640</v>
      </c>
      <c r="Q66" s="76" t="s">
        <v>616</v>
      </c>
      <c r="R66" s="18">
        <v>6</v>
      </c>
      <c r="S66" s="18" t="s">
        <v>632</v>
      </c>
      <c r="T66" s="18"/>
    </row>
    <row r="67" spans="1:20">
      <c r="A67" s="4">
        <v>63</v>
      </c>
      <c r="B67" s="17" t="s">
        <v>63</v>
      </c>
      <c r="C67" s="66" t="s">
        <v>446</v>
      </c>
      <c r="D67" s="18" t="s">
        <v>23</v>
      </c>
      <c r="E67" s="19">
        <v>18101106004</v>
      </c>
      <c r="F67" s="18" t="s">
        <v>100</v>
      </c>
      <c r="G67" s="19">
        <v>260</v>
      </c>
      <c r="H67" s="19">
        <v>290</v>
      </c>
      <c r="I67" s="59">
        <f t="shared" si="0"/>
        <v>550</v>
      </c>
      <c r="J67" s="66">
        <v>7896424004</v>
      </c>
      <c r="K67" s="66" t="s">
        <v>460</v>
      </c>
      <c r="L67" s="66" t="s">
        <v>265</v>
      </c>
      <c r="M67" s="64">
        <v>9954374597</v>
      </c>
      <c r="N67" s="66" t="s">
        <v>463</v>
      </c>
      <c r="O67" s="18"/>
      <c r="P67" s="24" t="s">
        <v>623</v>
      </c>
      <c r="Q67" s="76" t="s">
        <v>617</v>
      </c>
      <c r="R67" s="18">
        <v>6</v>
      </c>
      <c r="S67" s="18" t="s">
        <v>632</v>
      </c>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63</v>
      </c>
      <c r="D165" s="21"/>
      <c r="E165" s="13"/>
      <c r="F165" s="21"/>
      <c r="G165" s="60">
        <f>SUM(G5:G164)</f>
        <v>3060</v>
      </c>
      <c r="H165" s="60">
        <f>SUM(H5:H164)</f>
        <v>3350</v>
      </c>
      <c r="I165" s="60">
        <f>SUM(I5:I164)</f>
        <v>6410</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32</v>
      </c>
    </row>
    <row r="167" spans="1:20">
      <c r="A167" s="44" t="s">
        <v>63</v>
      </c>
      <c r="B167" s="10">
        <f>COUNTIF(B$6:B$164,"Team 2")</f>
        <v>33</v>
      </c>
      <c r="C167" s="44" t="s">
        <v>23</v>
      </c>
      <c r="D167" s="10">
        <f>COUNTIF(D5:D164,"School")</f>
        <v>31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K5" activePane="bottomRight" state="frozen"/>
      <selection pane="topRight" activeCell="C1" sqref="C1"/>
      <selection pane="bottomLeft" activeCell="A5" sqref="A5"/>
      <selection pane="bottomRight" activeCell="M1" sqref="M1:T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9" t="s">
        <v>70</v>
      </c>
      <c r="B1" s="139"/>
      <c r="C1" s="139"/>
      <c r="D1" s="55"/>
      <c r="E1" s="55"/>
      <c r="F1" s="55"/>
      <c r="G1" s="55"/>
      <c r="H1" s="55"/>
      <c r="I1" s="55"/>
      <c r="J1" s="55"/>
      <c r="K1" s="55"/>
      <c r="L1" s="55"/>
      <c r="M1" s="141"/>
      <c r="N1" s="141"/>
      <c r="O1" s="141"/>
      <c r="P1" s="141"/>
      <c r="Q1" s="141"/>
      <c r="R1" s="141"/>
      <c r="S1" s="141"/>
      <c r="T1" s="141"/>
    </row>
    <row r="2" spans="1:20">
      <c r="A2" s="133" t="s">
        <v>59</v>
      </c>
      <c r="B2" s="134"/>
      <c r="C2" s="134"/>
      <c r="D2" s="25">
        <v>43647</v>
      </c>
      <c r="E2" s="22"/>
      <c r="F2" s="22"/>
      <c r="G2" s="22"/>
      <c r="H2" s="22"/>
      <c r="I2" s="22"/>
      <c r="J2" s="22"/>
      <c r="K2" s="22"/>
      <c r="L2" s="22"/>
      <c r="M2" s="22"/>
      <c r="N2" s="22"/>
      <c r="O2" s="22"/>
      <c r="P2" s="22"/>
      <c r="Q2" s="22"/>
      <c r="R2" s="22"/>
      <c r="S2" s="22"/>
    </row>
    <row r="3" spans="1:20" ht="24" customHeight="1">
      <c r="A3" s="135" t="s">
        <v>14</v>
      </c>
      <c r="B3" s="131" t="s">
        <v>61</v>
      </c>
      <c r="C3" s="136" t="s">
        <v>7</v>
      </c>
      <c r="D3" s="136" t="s">
        <v>55</v>
      </c>
      <c r="E3" s="136" t="s">
        <v>16</v>
      </c>
      <c r="F3" s="137" t="s">
        <v>17</v>
      </c>
      <c r="G3" s="136" t="s">
        <v>8</v>
      </c>
      <c r="H3" s="136"/>
      <c r="I3" s="136"/>
      <c r="J3" s="136" t="s">
        <v>31</v>
      </c>
      <c r="K3" s="131" t="s">
        <v>33</v>
      </c>
      <c r="L3" s="131" t="s">
        <v>50</v>
      </c>
      <c r="M3" s="131" t="s">
        <v>51</v>
      </c>
      <c r="N3" s="131" t="s">
        <v>34</v>
      </c>
      <c r="O3" s="131" t="s">
        <v>35</v>
      </c>
      <c r="P3" s="135" t="s">
        <v>54</v>
      </c>
      <c r="Q3" s="136" t="s">
        <v>52</v>
      </c>
      <c r="R3" s="136" t="s">
        <v>32</v>
      </c>
      <c r="S3" s="136" t="s">
        <v>53</v>
      </c>
      <c r="T3" s="136" t="s">
        <v>13</v>
      </c>
    </row>
    <row r="4" spans="1:20" ht="25.5" customHeight="1">
      <c r="A4" s="135"/>
      <c r="B4" s="138"/>
      <c r="C4" s="136"/>
      <c r="D4" s="136"/>
      <c r="E4" s="136"/>
      <c r="F4" s="137"/>
      <c r="G4" s="23" t="s">
        <v>9</v>
      </c>
      <c r="H4" s="23" t="s">
        <v>10</v>
      </c>
      <c r="I4" s="23" t="s">
        <v>11</v>
      </c>
      <c r="J4" s="136"/>
      <c r="K4" s="132"/>
      <c r="L4" s="132"/>
      <c r="M4" s="132"/>
      <c r="N4" s="132"/>
      <c r="O4" s="132"/>
      <c r="P4" s="135"/>
      <c r="Q4" s="135"/>
      <c r="R4" s="136"/>
      <c r="S4" s="136"/>
      <c r="T4" s="136"/>
    </row>
    <row r="5" spans="1:20">
      <c r="A5" s="4">
        <v>1</v>
      </c>
      <c r="B5" s="17" t="s">
        <v>62</v>
      </c>
      <c r="C5" s="66" t="s">
        <v>203</v>
      </c>
      <c r="D5" s="48" t="s">
        <v>25</v>
      </c>
      <c r="E5" s="66"/>
      <c r="F5" s="48"/>
      <c r="G5" s="19">
        <v>37</v>
      </c>
      <c r="H5" s="19">
        <v>43</v>
      </c>
      <c r="I5" s="59">
        <f>SUM(G5:H5)</f>
        <v>80</v>
      </c>
      <c r="J5" s="66">
        <v>6001545739</v>
      </c>
      <c r="K5" s="66" t="s">
        <v>195</v>
      </c>
      <c r="L5" s="66" t="s">
        <v>196</v>
      </c>
      <c r="M5" s="66">
        <v>9854377454</v>
      </c>
      <c r="N5" s="66" t="s">
        <v>202</v>
      </c>
      <c r="O5" s="48"/>
      <c r="P5" s="76">
        <v>43647</v>
      </c>
      <c r="Q5" s="76" t="s">
        <v>616</v>
      </c>
      <c r="R5" s="48">
        <v>21</v>
      </c>
      <c r="S5" s="18" t="s">
        <v>632</v>
      </c>
      <c r="T5" s="18"/>
    </row>
    <row r="6" spans="1:20">
      <c r="A6" s="4">
        <v>2</v>
      </c>
      <c r="B6" s="17" t="s">
        <v>62</v>
      </c>
      <c r="C6" s="66" t="s">
        <v>204</v>
      </c>
      <c r="D6" s="48" t="s">
        <v>25</v>
      </c>
      <c r="E6" s="66"/>
      <c r="F6" s="48"/>
      <c r="G6" s="19">
        <v>50</v>
      </c>
      <c r="H6" s="19">
        <v>32</v>
      </c>
      <c r="I6" s="59">
        <f t="shared" ref="I6:I69" si="0">SUM(G6:H6)</f>
        <v>82</v>
      </c>
      <c r="J6" s="66">
        <v>8399821997</v>
      </c>
      <c r="K6" s="66" t="s">
        <v>195</v>
      </c>
      <c r="L6" s="66" t="s">
        <v>196</v>
      </c>
      <c r="M6" s="66">
        <v>9854377454</v>
      </c>
      <c r="N6" s="66" t="s">
        <v>260</v>
      </c>
      <c r="O6" s="48"/>
      <c r="P6" s="76">
        <v>43647</v>
      </c>
      <c r="Q6" s="76" t="s">
        <v>616</v>
      </c>
      <c r="R6" s="48">
        <v>21</v>
      </c>
      <c r="S6" s="18" t="s">
        <v>632</v>
      </c>
      <c r="T6" s="18"/>
    </row>
    <row r="7" spans="1:20">
      <c r="A7" s="4">
        <v>3</v>
      </c>
      <c r="B7" s="17" t="s">
        <v>62</v>
      </c>
      <c r="C7" s="66" t="s">
        <v>205</v>
      </c>
      <c r="D7" s="48" t="s">
        <v>25</v>
      </c>
      <c r="E7" s="66">
        <v>18297031116</v>
      </c>
      <c r="F7" s="48"/>
      <c r="G7" s="19">
        <v>27</v>
      </c>
      <c r="H7" s="19">
        <v>16</v>
      </c>
      <c r="I7" s="59">
        <f t="shared" si="0"/>
        <v>43</v>
      </c>
      <c r="J7" s="66">
        <v>9365649725</v>
      </c>
      <c r="K7" s="66" t="s">
        <v>195</v>
      </c>
      <c r="L7" s="66" t="s">
        <v>196</v>
      </c>
      <c r="M7" s="66">
        <v>9854377454</v>
      </c>
      <c r="N7" s="66" t="s">
        <v>260</v>
      </c>
      <c r="O7" s="48"/>
      <c r="P7" s="76">
        <v>43648</v>
      </c>
      <c r="Q7" s="76" t="s">
        <v>617</v>
      </c>
      <c r="R7" s="48">
        <v>21</v>
      </c>
      <c r="S7" s="18" t="s">
        <v>632</v>
      </c>
      <c r="T7" s="18"/>
    </row>
    <row r="8" spans="1:20">
      <c r="A8" s="4">
        <v>4</v>
      </c>
      <c r="B8" s="17" t="s">
        <v>62</v>
      </c>
      <c r="C8" s="66" t="s">
        <v>206</v>
      </c>
      <c r="D8" s="48" t="s">
        <v>25</v>
      </c>
      <c r="E8" s="66">
        <v>30203</v>
      </c>
      <c r="F8" s="48"/>
      <c r="G8" s="19">
        <v>37</v>
      </c>
      <c r="H8" s="19">
        <v>26</v>
      </c>
      <c r="I8" s="59">
        <f t="shared" si="0"/>
        <v>63</v>
      </c>
      <c r="J8" s="66">
        <v>7896773246</v>
      </c>
      <c r="K8" s="66" t="s">
        <v>245</v>
      </c>
      <c r="L8" s="66" t="s">
        <v>246</v>
      </c>
      <c r="M8" s="66">
        <v>9085648976</v>
      </c>
      <c r="N8" s="66" t="s">
        <v>261</v>
      </c>
      <c r="O8" s="48"/>
      <c r="P8" s="76">
        <v>43648</v>
      </c>
      <c r="Q8" s="76" t="s">
        <v>617</v>
      </c>
      <c r="R8" s="48">
        <v>19</v>
      </c>
      <c r="S8" s="18" t="s">
        <v>632</v>
      </c>
      <c r="T8" s="18"/>
    </row>
    <row r="9" spans="1:20">
      <c r="A9" s="4">
        <v>5</v>
      </c>
      <c r="B9" s="17" t="s">
        <v>62</v>
      </c>
      <c r="C9" s="66" t="s">
        <v>207</v>
      </c>
      <c r="D9" s="48" t="s">
        <v>25</v>
      </c>
      <c r="E9" s="66">
        <v>18297030815</v>
      </c>
      <c r="F9" s="48"/>
      <c r="G9" s="19">
        <v>31</v>
      </c>
      <c r="H9" s="19">
        <v>26</v>
      </c>
      <c r="I9" s="59">
        <f t="shared" si="0"/>
        <v>57</v>
      </c>
      <c r="J9" s="66">
        <v>8011737450</v>
      </c>
      <c r="K9" s="66" t="s">
        <v>245</v>
      </c>
      <c r="L9" s="66" t="s">
        <v>246</v>
      </c>
      <c r="M9" s="66">
        <v>9085648976</v>
      </c>
      <c r="N9" s="66" t="s">
        <v>262</v>
      </c>
      <c r="O9" s="48"/>
      <c r="P9" s="76">
        <v>43649</v>
      </c>
      <c r="Q9" s="76" t="s">
        <v>620</v>
      </c>
      <c r="R9" s="48">
        <v>19</v>
      </c>
      <c r="S9" s="18" t="s">
        <v>632</v>
      </c>
      <c r="T9" s="18"/>
    </row>
    <row r="10" spans="1:20">
      <c r="A10" s="4">
        <v>6</v>
      </c>
      <c r="B10" s="17" t="s">
        <v>62</v>
      </c>
      <c r="C10" s="66" t="s">
        <v>208</v>
      </c>
      <c r="D10" s="48" t="s">
        <v>25</v>
      </c>
      <c r="E10" s="66">
        <v>18297030814</v>
      </c>
      <c r="F10" s="48"/>
      <c r="G10" s="19">
        <v>41</v>
      </c>
      <c r="H10" s="19">
        <v>36</v>
      </c>
      <c r="I10" s="59">
        <f t="shared" si="0"/>
        <v>77</v>
      </c>
      <c r="J10" s="66">
        <v>9706686032</v>
      </c>
      <c r="K10" s="66" t="s">
        <v>245</v>
      </c>
      <c r="L10" s="66" t="s">
        <v>246</v>
      </c>
      <c r="M10" s="66">
        <v>9085648976</v>
      </c>
      <c r="N10" s="66" t="s">
        <v>262</v>
      </c>
      <c r="O10" s="48"/>
      <c r="P10" s="76">
        <v>43649</v>
      </c>
      <c r="Q10" s="76" t="s">
        <v>620</v>
      </c>
      <c r="R10" s="48">
        <v>19</v>
      </c>
      <c r="S10" s="18" t="s">
        <v>632</v>
      </c>
      <c r="T10" s="18"/>
    </row>
    <row r="11" spans="1:20">
      <c r="A11" s="4">
        <v>7</v>
      </c>
      <c r="B11" s="17" t="s">
        <v>62</v>
      </c>
      <c r="C11" s="66" t="s">
        <v>209</v>
      </c>
      <c r="D11" s="57" t="s">
        <v>25</v>
      </c>
      <c r="E11" s="66">
        <v>18305030816</v>
      </c>
      <c r="F11" s="57"/>
      <c r="G11" s="17">
        <v>7</v>
      </c>
      <c r="H11" s="17">
        <v>11</v>
      </c>
      <c r="I11" s="59">
        <f t="shared" si="0"/>
        <v>18</v>
      </c>
      <c r="J11" s="66">
        <v>9678548656</v>
      </c>
      <c r="K11" s="66" t="s">
        <v>247</v>
      </c>
      <c r="L11" s="66" t="s">
        <v>246</v>
      </c>
      <c r="M11" s="66">
        <v>9085648976</v>
      </c>
      <c r="N11" s="66" t="s">
        <v>263</v>
      </c>
      <c r="O11" s="57"/>
      <c r="P11" s="76">
        <v>43650</v>
      </c>
      <c r="Q11" s="76" t="s">
        <v>618</v>
      </c>
      <c r="R11" s="48">
        <v>19</v>
      </c>
      <c r="S11" s="18" t="s">
        <v>632</v>
      </c>
      <c r="T11" s="18"/>
    </row>
    <row r="12" spans="1:20">
      <c r="A12" s="4">
        <v>8</v>
      </c>
      <c r="B12" s="17" t="s">
        <v>62</v>
      </c>
      <c r="C12" s="66" t="s">
        <v>208</v>
      </c>
      <c r="D12" s="48" t="s">
        <v>25</v>
      </c>
      <c r="E12" s="66">
        <v>18297030814</v>
      </c>
      <c r="F12" s="48"/>
      <c r="G12" s="19">
        <v>8</v>
      </c>
      <c r="H12" s="19">
        <v>12</v>
      </c>
      <c r="I12" s="59">
        <f t="shared" si="0"/>
        <v>20</v>
      </c>
      <c r="J12" s="66">
        <v>9706686032</v>
      </c>
      <c r="K12" s="66" t="s">
        <v>247</v>
      </c>
      <c r="L12" s="66" t="s">
        <v>246</v>
      </c>
      <c r="M12" s="66">
        <v>9085648976</v>
      </c>
      <c r="N12" s="66" t="s">
        <v>263</v>
      </c>
      <c r="O12" s="48"/>
      <c r="P12" s="76">
        <v>43650</v>
      </c>
      <c r="Q12" s="76" t="s">
        <v>618</v>
      </c>
      <c r="R12" s="48">
        <v>19</v>
      </c>
      <c r="S12" s="18" t="s">
        <v>632</v>
      </c>
      <c r="T12" s="18"/>
    </row>
    <row r="13" spans="1:20">
      <c r="A13" s="4">
        <v>9</v>
      </c>
      <c r="B13" s="17" t="s">
        <v>62</v>
      </c>
      <c r="C13" s="66" t="s">
        <v>210</v>
      </c>
      <c r="D13" s="48" t="s">
        <v>25</v>
      </c>
      <c r="E13" s="66">
        <v>30402</v>
      </c>
      <c r="F13" s="48"/>
      <c r="G13" s="19">
        <v>17</v>
      </c>
      <c r="H13" s="19">
        <v>22</v>
      </c>
      <c r="I13" s="59">
        <f t="shared" si="0"/>
        <v>39</v>
      </c>
      <c r="J13" s="66">
        <v>6000867208</v>
      </c>
      <c r="K13" s="66" t="s">
        <v>147</v>
      </c>
      <c r="L13" s="66" t="s">
        <v>148</v>
      </c>
      <c r="M13" s="66">
        <v>9707680995</v>
      </c>
      <c r="N13" s="66"/>
      <c r="O13" s="48"/>
      <c r="P13" s="76">
        <v>43650</v>
      </c>
      <c r="Q13" s="76" t="s">
        <v>618</v>
      </c>
      <c r="R13" s="48">
        <v>21</v>
      </c>
      <c r="S13" s="18" t="s">
        <v>632</v>
      </c>
      <c r="T13" s="18"/>
    </row>
    <row r="14" spans="1:20">
      <c r="A14" s="4">
        <v>10</v>
      </c>
      <c r="B14" s="17" t="s">
        <v>62</v>
      </c>
      <c r="C14" s="66" t="s">
        <v>211</v>
      </c>
      <c r="D14" s="48" t="s">
        <v>25</v>
      </c>
      <c r="E14" s="66">
        <v>304014</v>
      </c>
      <c r="F14" s="48"/>
      <c r="G14" s="19">
        <v>20</v>
      </c>
      <c r="H14" s="19">
        <v>22</v>
      </c>
      <c r="I14" s="59">
        <f t="shared" si="0"/>
        <v>42</v>
      </c>
      <c r="J14" s="66">
        <v>6001198580</v>
      </c>
      <c r="K14" s="66" t="s">
        <v>147</v>
      </c>
      <c r="L14" s="66" t="s">
        <v>148</v>
      </c>
      <c r="M14" s="66">
        <v>9707680995</v>
      </c>
      <c r="N14" s="66"/>
      <c r="O14" s="48"/>
      <c r="P14" s="76">
        <v>43650</v>
      </c>
      <c r="Q14" s="76" t="s">
        <v>618</v>
      </c>
      <c r="R14" s="48">
        <v>21</v>
      </c>
      <c r="S14" s="18" t="s">
        <v>632</v>
      </c>
      <c r="T14" s="18"/>
    </row>
    <row r="15" spans="1:20">
      <c r="A15" s="4">
        <v>11</v>
      </c>
      <c r="B15" s="17" t="s">
        <v>62</v>
      </c>
      <c r="C15" s="66" t="s">
        <v>212</v>
      </c>
      <c r="D15" s="48" t="s">
        <v>25</v>
      </c>
      <c r="E15" s="66">
        <v>18297031101</v>
      </c>
      <c r="F15" s="48"/>
      <c r="G15" s="19">
        <v>28</v>
      </c>
      <c r="H15" s="19">
        <v>26</v>
      </c>
      <c r="I15" s="59">
        <f t="shared" si="0"/>
        <v>54</v>
      </c>
      <c r="J15" s="66">
        <v>9957181714</v>
      </c>
      <c r="K15" s="66" t="s">
        <v>147</v>
      </c>
      <c r="L15" s="66" t="s">
        <v>148</v>
      </c>
      <c r="M15" s="66">
        <v>9707680995</v>
      </c>
      <c r="N15" s="66" t="s">
        <v>264</v>
      </c>
      <c r="O15" s="48"/>
      <c r="P15" s="76">
        <v>43651</v>
      </c>
      <c r="Q15" s="76" t="s">
        <v>619</v>
      </c>
      <c r="R15" s="48">
        <v>21</v>
      </c>
      <c r="S15" s="18" t="s">
        <v>632</v>
      </c>
      <c r="T15" s="18"/>
    </row>
    <row r="16" spans="1:20">
      <c r="A16" s="4">
        <v>12</v>
      </c>
      <c r="B16" s="17" t="s">
        <v>62</v>
      </c>
      <c r="C16" s="66" t="s">
        <v>213</v>
      </c>
      <c r="D16" s="48" t="s">
        <v>25</v>
      </c>
      <c r="E16" s="66">
        <v>18297031105</v>
      </c>
      <c r="F16" s="48"/>
      <c r="G16" s="19">
        <v>32</v>
      </c>
      <c r="H16" s="19">
        <v>35</v>
      </c>
      <c r="I16" s="59">
        <f t="shared" si="0"/>
        <v>67</v>
      </c>
      <c r="J16" s="66">
        <v>8486907826</v>
      </c>
      <c r="K16" s="66" t="s">
        <v>147</v>
      </c>
      <c r="L16" s="66" t="s">
        <v>148</v>
      </c>
      <c r="M16" s="66">
        <v>9707680995</v>
      </c>
      <c r="N16" s="66" t="s">
        <v>264</v>
      </c>
      <c r="O16" s="48"/>
      <c r="P16" s="76">
        <v>43651</v>
      </c>
      <c r="Q16" s="76" t="s">
        <v>619</v>
      </c>
      <c r="R16" s="48">
        <v>21</v>
      </c>
      <c r="S16" s="18" t="s">
        <v>632</v>
      </c>
      <c r="T16" s="18"/>
    </row>
    <row r="17" spans="1:20">
      <c r="A17" s="4">
        <v>13</v>
      </c>
      <c r="B17" s="17" t="s">
        <v>62</v>
      </c>
      <c r="C17" s="66" t="s">
        <v>214</v>
      </c>
      <c r="D17" s="48" t="s">
        <v>25</v>
      </c>
      <c r="E17" s="66">
        <v>18297031102</v>
      </c>
      <c r="F17" s="48"/>
      <c r="G17" s="19">
        <v>60</v>
      </c>
      <c r="H17" s="19">
        <v>53</v>
      </c>
      <c r="I17" s="59">
        <f t="shared" si="0"/>
        <v>113</v>
      </c>
      <c r="J17" s="66">
        <v>8402034061</v>
      </c>
      <c r="K17" s="66" t="s">
        <v>147</v>
      </c>
      <c r="L17" s="66" t="s">
        <v>248</v>
      </c>
      <c r="M17" s="66">
        <v>7086561812</v>
      </c>
      <c r="N17" s="66" t="s">
        <v>265</v>
      </c>
      <c r="O17" s="48"/>
      <c r="P17" s="76">
        <v>43652</v>
      </c>
      <c r="Q17" s="76" t="s">
        <v>615</v>
      </c>
      <c r="R17" s="48">
        <v>21</v>
      </c>
      <c r="S17" s="18" t="s">
        <v>632</v>
      </c>
      <c r="T17" s="18"/>
    </row>
    <row r="18" spans="1:20">
      <c r="A18" s="4">
        <v>14</v>
      </c>
      <c r="B18" s="17" t="s">
        <v>62</v>
      </c>
      <c r="C18" s="66" t="s">
        <v>215</v>
      </c>
      <c r="D18" s="57" t="s">
        <v>25</v>
      </c>
      <c r="E18" s="66">
        <v>30111</v>
      </c>
      <c r="F18" s="57"/>
      <c r="G18" s="17">
        <v>45</v>
      </c>
      <c r="H18" s="17">
        <v>35</v>
      </c>
      <c r="I18" s="59">
        <f t="shared" si="0"/>
        <v>80</v>
      </c>
      <c r="J18" s="66">
        <v>9435162089</v>
      </c>
      <c r="K18" s="66" t="s">
        <v>147</v>
      </c>
      <c r="L18" s="66" t="s">
        <v>248</v>
      </c>
      <c r="M18" s="66">
        <v>7086561812</v>
      </c>
      <c r="N18" s="66" t="s">
        <v>265</v>
      </c>
      <c r="O18" s="57"/>
      <c r="P18" s="76">
        <v>43654</v>
      </c>
      <c r="Q18" s="76" t="s">
        <v>616</v>
      </c>
      <c r="R18" s="48">
        <v>21</v>
      </c>
      <c r="S18" s="18" t="s">
        <v>632</v>
      </c>
      <c r="T18" s="18"/>
    </row>
    <row r="19" spans="1:20">
      <c r="A19" s="4">
        <v>15</v>
      </c>
      <c r="B19" s="17" t="s">
        <v>62</v>
      </c>
      <c r="C19" s="66" t="s">
        <v>216</v>
      </c>
      <c r="D19" s="48" t="s">
        <v>25</v>
      </c>
      <c r="E19" s="66">
        <v>18297031113</v>
      </c>
      <c r="F19" s="48"/>
      <c r="G19" s="19">
        <v>48</v>
      </c>
      <c r="H19" s="19">
        <v>40</v>
      </c>
      <c r="I19" s="59">
        <f t="shared" si="0"/>
        <v>88</v>
      </c>
      <c r="J19" s="66">
        <v>8402872991</v>
      </c>
      <c r="K19" s="66" t="s">
        <v>249</v>
      </c>
      <c r="L19" s="66" t="s">
        <v>196</v>
      </c>
      <c r="M19" s="66">
        <v>9854377454</v>
      </c>
      <c r="N19" s="66" t="s">
        <v>266</v>
      </c>
      <c r="O19" s="48"/>
      <c r="P19" s="76">
        <v>43654</v>
      </c>
      <c r="Q19" s="76" t="s">
        <v>616</v>
      </c>
      <c r="R19" s="48">
        <v>21</v>
      </c>
      <c r="S19" s="18" t="s">
        <v>632</v>
      </c>
      <c r="T19" s="18"/>
    </row>
    <row r="20" spans="1:20">
      <c r="A20" s="4">
        <v>16</v>
      </c>
      <c r="B20" s="17" t="s">
        <v>62</v>
      </c>
      <c r="C20" s="66" t="s">
        <v>217</v>
      </c>
      <c r="D20" s="48" t="s">
        <v>25</v>
      </c>
      <c r="E20" s="66">
        <v>30101</v>
      </c>
      <c r="F20" s="48"/>
      <c r="G20" s="19">
        <v>67</v>
      </c>
      <c r="H20" s="19">
        <v>50</v>
      </c>
      <c r="I20" s="59">
        <f t="shared" si="0"/>
        <v>117</v>
      </c>
      <c r="J20" s="66">
        <v>8698116356</v>
      </c>
      <c r="K20" s="66" t="s">
        <v>250</v>
      </c>
      <c r="L20" s="66" t="s">
        <v>251</v>
      </c>
      <c r="M20" s="66">
        <v>9854377454</v>
      </c>
      <c r="N20" s="66" t="s">
        <v>267</v>
      </c>
      <c r="O20" s="48"/>
      <c r="P20" s="76">
        <v>43655</v>
      </c>
      <c r="Q20" s="76" t="s">
        <v>617</v>
      </c>
      <c r="R20" s="48">
        <v>21</v>
      </c>
      <c r="S20" s="18" t="s">
        <v>632</v>
      </c>
      <c r="T20" s="18"/>
    </row>
    <row r="21" spans="1:20">
      <c r="A21" s="4">
        <v>17</v>
      </c>
      <c r="B21" s="17" t="s">
        <v>62</v>
      </c>
      <c r="C21" s="66" t="s">
        <v>218</v>
      </c>
      <c r="D21" s="48" t="s">
        <v>25</v>
      </c>
      <c r="E21" s="66">
        <v>183950308106</v>
      </c>
      <c r="F21" s="48"/>
      <c r="G21" s="19">
        <v>32</v>
      </c>
      <c r="H21" s="19">
        <v>26</v>
      </c>
      <c r="I21" s="59">
        <f t="shared" si="0"/>
        <v>58</v>
      </c>
      <c r="J21" s="66">
        <v>9954066223</v>
      </c>
      <c r="K21" s="66" t="s">
        <v>252</v>
      </c>
      <c r="L21" s="66" t="s">
        <v>253</v>
      </c>
      <c r="M21" s="66">
        <v>8402902563</v>
      </c>
      <c r="N21" s="66" t="s">
        <v>268</v>
      </c>
      <c r="O21" s="48"/>
      <c r="P21" s="76">
        <v>43656</v>
      </c>
      <c r="Q21" s="76" t="s">
        <v>620</v>
      </c>
      <c r="R21" s="48">
        <v>21</v>
      </c>
      <c r="S21" s="18" t="s">
        <v>632</v>
      </c>
      <c r="T21" s="18"/>
    </row>
    <row r="22" spans="1:20">
      <c r="A22" s="4">
        <v>18</v>
      </c>
      <c r="B22" s="17" t="s">
        <v>62</v>
      </c>
      <c r="C22" s="66" t="s">
        <v>219</v>
      </c>
      <c r="D22" s="48" t="s">
        <v>25</v>
      </c>
      <c r="E22" s="66">
        <v>18297030811</v>
      </c>
      <c r="F22" s="48"/>
      <c r="G22" s="19">
        <v>54</v>
      </c>
      <c r="H22" s="19">
        <v>45</v>
      </c>
      <c r="I22" s="59">
        <f t="shared" si="0"/>
        <v>99</v>
      </c>
      <c r="J22" s="66">
        <v>9954147032</v>
      </c>
      <c r="K22" s="66" t="s">
        <v>252</v>
      </c>
      <c r="L22" s="66" t="s">
        <v>253</v>
      </c>
      <c r="M22" s="66">
        <v>8402902563</v>
      </c>
      <c r="N22" s="66" t="s">
        <v>268</v>
      </c>
      <c r="O22" s="48"/>
      <c r="P22" s="76">
        <v>43656</v>
      </c>
      <c r="Q22" s="76" t="s">
        <v>620</v>
      </c>
      <c r="R22" s="48">
        <v>21</v>
      </c>
      <c r="S22" s="18" t="s">
        <v>632</v>
      </c>
      <c r="T22" s="18"/>
    </row>
    <row r="23" spans="1:20">
      <c r="A23" s="4">
        <v>19</v>
      </c>
      <c r="B23" s="17" t="s">
        <v>62</v>
      </c>
      <c r="C23" s="66" t="s">
        <v>220</v>
      </c>
      <c r="D23" s="48" t="s">
        <v>25</v>
      </c>
      <c r="E23" s="66">
        <v>18297030503</v>
      </c>
      <c r="F23" s="48"/>
      <c r="G23" s="19">
        <v>12</v>
      </c>
      <c r="H23" s="19">
        <v>12</v>
      </c>
      <c r="I23" s="59">
        <f t="shared" si="0"/>
        <v>24</v>
      </c>
      <c r="J23" s="66">
        <v>8876992686</v>
      </c>
      <c r="K23" s="66" t="s">
        <v>252</v>
      </c>
      <c r="L23" s="66" t="s">
        <v>253</v>
      </c>
      <c r="M23" s="66">
        <v>8402902563</v>
      </c>
      <c r="N23" s="66" t="s">
        <v>269</v>
      </c>
      <c r="O23" s="48"/>
      <c r="P23" s="76">
        <v>43657</v>
      </c>
      <c r="Q23" s="76" t="s">
        <v>618</v>
      </c>
      <c r="R23" s="48">
        <v>21</v>
      </c>
      <c r="S23" s="18" t="s">
        <v>632</v>
      </c>
      <c r="T23" s="18"/>
    </row>
    <row r="24" spans="1:20">
      <c r="A24" s="4">
        <v>20</v>
      </c>
      <c r="B24" s="17" t="s">
        <v>62</v>
      </c>
      <c r="C24" s="66" t="s">
        <v>221</v>
      </c>
      <c r="D24" s="48" t="s">
        <v>25</v>
      </c>
      <c r="E24" s="66">
        <v>18305030807</v>
      </c>
      <c r="F24" s="48"/>
      <c r="G24" s="19">
        <v>51</v>
      </c>
      <c r="H24" s="19">
        <v>50</v>
      </c>
      <c r="I24" s="59">
        <f t="shared" si="0"/>
        <v>101</v>
      </c>
      <c r="J24" s="66">
        <v>9954289968</v>
      </c>
      <c r="K24" s="66" t="s">
        <v>252</v>
      </c>
      <c r="L24" s="66" t="s">
        <v>253</v>
      </c>
      <c r="M24" s="66">
        <v>8402902563</v>
      </c>
      <c r="N24" s="66" t="s">
        <v>270</v>
      </c>
      <c r="O24" s="48"/>
      <c r="P24" s="76">
        <v>43657</v>
      </c>
      <c r="Q24" s="76" t="s">
        <v>618</v>
      </c>
      <c r="R24" s="48">
        <v>21</v>
      </c>
      <c r="S24" s="18" t="s">
        <v>632</v>
      </c>
      <c r="T24" s="18"/>
    </row>
    <row r="25" spans="1:20">
      <c r="A25" s="4">
        <v>21</v>
      </c>
      <c r="B25" s="17" t="s">
        <v>62</v>
      </c>
      <c r="C25" s="66" t="s">
        <v>222</v>
      </c>
      <c r="D25" s="57" t="s">
        <v>25</v>
      </c>
      <c r="E25" s="66">
        <v>30820</v>
      </c>
      <c r="F25" s="57"/>
      <c r="G25" s="17">
        <v>47</v>
      </c>
      <c r="H25" s="17">
        <v>65</v>
      </c>
      <c r="I25" s="59">
        <f t="shared" si="0"/>
        <v>112</v>
      </c>
      <c r="J25" s="66">
        <v>7086562458</v>
      </c>
      <c r="K25" s="66" t="s">
        <v>252</v>
      </c>
      <c r="L25" s="66" t="s">
        <v>253</v>
      </c>
      <c r="M25" s="66">
        <v>8402902563</v>
      </c>
      <c r="N25" s="66" t="s">
        <v>270</v>
      </c>
      <c r="O25" s="57"/>
      <c r="P25" s="76">
        <v>43658</v>
      </c>
      <c r="Q25" s="76" t="s">
        <v>619</v>
      </c>
      <c r="R25" s="48">
        <v>21</v>
      </c>
      <c r="S25" s="18" t="s">
        <v>632</v>
      </c>
      <c r="T25" s="18"/>
    </row>
    <row r="26" spans="1:20">
      <c r="A26" s="4">
        <v>22</v>
      </c>
      <c r="B26" s="17" t="s">
        <v>62</v>
      </c>
      <c r="C26" s="66" t="s">
        <v>223</v>
      </c>
      <c r="D26" s="48" t="s">
        <v>25</v>
      </c>
      <c r="E26" s="66">
        <v>30823</v>
      </c>
      <c r="F26" s="48"/>
      <c r="G26" s="19">
        <v>42</v>
      </c>
      <c r="H26" s="19">
        <v>46</v>
      </c>
      <c r="I26" s="59">
        <f t="shared" si="0"/>
        <v>88</v>
      </c>
      <c r="J26" s="66">
        <v>8011737194</v>
      </c>
      <c r="K26" s="66" t="s">
        <v>252</v>
      </c>
      <c r="L26" s="66" t="s">
        <v>253</v>
      </c>
      <c r="M26" s="66">
        <v>8402902563</v>
      </c>
      <c r="N26" s="66" t="s">
        <v>270</v>
      </c>
      <c r="O26" s="48"/>
      <c r="P26" s="76">
        <v>43659</v>
      </c>
      <c r="Q26" s="76" t="s">
        <v>615</v>
      </c>
      <c r="R26" s="48">
        <v>21</v>
      </c>
      <c r="S26" s="18" t="s">
        <v>632</v>
      </c>
      <c r="T26" s="18"/>
    </row>
    <row r="27" spans="1:20">
      <c r="A27" s="4">
        <v>23</v>
      </c>
      <c r="B27" s="17" t="s">
        <v>62</v>
      </c>
      <c r="C27" s="66" t="s">
        <v>224</v>
      </c>
      <c r="D27" s="48" t="s">
        <v>25</v>
      </c>
      <c r="E27" s="66">
        <v>18305030808</v>
      </c>
      <c r="F27" s="48"/>
      <c r="G27" s="19">
        <v>49</v>
      </c>
      <c r="H27" s="19">
        <v>27</v>
      </c>
      <c r="I27" s="59">
        <f t="shared" si="0"/>
        <v>76</v>
      </c>
      <c r="J27" s="66">
        <v>9678285929</v>
      </c>
      <c r="K27" s="66" t="s">
        <v>252</v>
      </c>
      <c r="L27" s="66" t="s">
        <v>253</v>
      </c>
      <c r="M27" s="66">
        <v>8402902563</v>
      </c>
      <c r="N27" s="66" t="s">
        <v>270</v>
      </c>
      <c r="O27" s="48"/>
      <c r="P27" s="76">
        <v>43659</v>
      </c>
      <c r="Q27" s="76" t="s">
        <v>615</v>
      </c>
      <c r="R27" s="48">
        <v>21</v>
      </c>
      <c r="S27" s="18" t="s">
        <v>632</v>
      </c>
      <c r="T27" s="18"/>
    </row>
    <row r="28" spans="1:20">
      <c r="A28" s="4">
        <v>24</v>
      </c>
      <c r="B28" s="17" t="s">
        <v>62</v>
      </c>
      <c r="C28" s="66" t="s">
        <v>225</v>
      </c>
      <c r="D28" s="48" t="s">
        <v>25</v>
      </c>
      <c r="E28" s="66">
        <v>30815</v>
      </c>
      <c r="F28" s="48"/>
      <c r="G28" s="19">
        <v>52</v>
      </c>
      <c r="H28" s="19">
        <v>57</v>
      </c>
      <c r="I28" s="59">
        <f t="shared" si="0"/>
        <v>109</v>
      </c>
      <c r="J28" s="66">
        <v>7896831327</v>
      </c>
      <c r="K28" s="66" t="s">
        <v>252</v>
      </c>
      <c r="L28" s="66" t="s">
        <v>253</v>
      </c>
      <c r="M28" s="66">
        <v>8402902563</v>
      </c>
      <c r="N28" s="66" t="s">
        <v>109</v>
      </c>
      <c r="O28" s="48"/>
      <c r="P28" s="76">
        <v>43661</v>
      </c>
      <c r="Q28" s="76" t="s">
        <v>616</v>
      </c>
      <c r="R28" s="48">
        <v>21</v>
      </c>
      <c r="S28" s="18" t="s">
        <v>632</v>
      </c>
      <c r="T28" s="18"/>
    </row>
    <row r="29" spans="1:20">
      <c r="A29" s="4">
        <v>25</v>
      </c>
      <c r="B29" s="17" t="s">
        <v>62</v>
      </c>
      <c r="C29" s="66" t="s">
        <v>226</v>
      </c>
      <c r="D29" s="48" t="s">
        <v>25</v>
      </c>
      <c r="E29" s="66">
        <v>18297030818</v>
      </c>
      <c r="F29" s="48"/>
      <c r="G29" s="19">
        <v>35</v>
      </c>
      <c r="H29" s="19">
        <v>43</v>
      </c>
      <c r="I29" s="59">
        <f t="shared" si="0"/>
        <v>78</v>
      </c>
      <c r="J29" s="66">
        <v>8753909556</v>
      </c>
      <c r="K29" s="66" t="s">
        <v>254</v>
      </c>
      <c r="L29" s="66" t="s">
        <v>255</v>
      </c>
      <c r="M29" s="66">
        <v>6000782446</v>
      </c>
      <c r="N29" s="66" t="s">
        <v>271</v>
      </c>
      <c r="O29" s="48"/>
      <c r="P29" s="76">
        <v>43662</v>
      </c>
      <c r="Q29" s="76" t="s">
        <v>617</v>
      </c>
      <c r="R29" s="48">
        <v>22</v>
      </c>
      <c r="S29" s="18" t="s">
        <v>632</v>
      </c>
      <c r="T29" s="18"/>
    </row>
    <row r="30" spans="1:20">
      <c r="A30" s="4">
        <v>26</v>
      </c>
      <c r="B30" s="17" t="s">
        <v>62</v>
      </c>
      <c r="C30" s="66" t="s">
        <v>227</v>
      </c>
      <c r="D30" s="48" t="s">
        <v>25</v>
      </c>
      <c r="E30" s="66">
        <v>18297030819</v>
      </c>
      <c r="F30" s="48"/>
      <c r="G30" s="19">
        <v>25</v>
      </c>
      <c r="H30" s="19">
        <v>29</v>
      </c>
      <c r="I30" s="59">
        <f t="shared" si="0"/>
        <v>54</v>
      </c>
      <c r="J30" s="66">
        <v>9678178814</v>
      </c>
      <c r="K30" s="66" t="s">
        <v>254</v>
      </c>
      <c r="L30" s="66" t="s">
        <v>255</v>
      </c>
      <c r="M30" s="66">
        <v>6000782446</v>
      </c>
      <c r="N30" s="66" t="s">
        <v>271</v>
      </c>
      <c r="O30" s="48"/>
      <c r="P30" s="76">
        <v>43662</v>
      </c>
      <c r="Q30" s="76" t="s">
        <v>617</v>
      </c>
      <c r="R30" s="48">
        <v>22</v>
      </c>
      <c r="S30" s="18" t="s">
        <v>632</v>
      </c>
      <c r="T30" s="18"/>
    </row>
    <row r="31" spans="1:20">
      <c r="A31" s="4">
        <v>27</v>
      </c>
      <c r="B31" s="17" t="s">
        <v>62</v>
      </c>
      <c r="C31" s="66" t="s">
        <v>228</v>
      </c>
      <c r="D31" s="48" t="s">
        <v>25</v>
      </c>
      <c r="E31" s="66">
        <v>18297030820</v>
      </c>
      <c r="F31" s="48"/>
      <c r="G31" s="19">
        <v>43</v>
      </c>
      <c r="H31" s="19">
        <v>43</v>
      </c>
      <c r="I31" s="59">
        <f t="shared" si="0"/>
        <v>86</v>
      </c>
      <c r="J31" s="66">
        <v>9365211165</v>
      </c>
      <c r="K31" s="66" t="s">
        <v>254</v>
      </c>
      <c r="L31" s="66" t="s">
        <v>255</v>
      </c>
      <c r="M31" s="66">
        <v>6000782446</v>
      </c>
      <c r="N31" s="66" t="s">
        <v>272</v>
      </c>
      <c r="O31" s="48"/>
      <c r="P31" s="76">
        <v>43663</v>
      </c>
      <c r="Q31" s="76" t="s">
        <v>620</v>
      </c>
      <c r="R31" s="48">
        <v>22</v>
      </c>
      <c r="S31" s="18" t="s">
        <v>632</v>
      </c>
      <c r="T31" s="18"/>
    </row>
    <row r="32" spans="1:20">
      <c r="A32" s="4">
        <v>28</v>
      </c>
      <c r="B32" s="17" t="s">
        <v>62</v>
      </c>
      <c r="C32" s="66" t="s">
        <v>229</v>
      </c>
      <c r="D32" s="57" t="s">
        <v>25</v>
      </c>
      <c r="E32" s="66">
        <v>30213</v>
      </c>
      <c r="F32" s="57"/>
      <c r="G32" s="17">
        <v>38</v>
      </c>
      <c r="H32" s="17">
        <v>30</v>
      </c>
      <c r="I32" s="59">
        <f t="shared" si="0"/>
        <v>68</v>
      </c>
      <c r="J32" s="66">
        <v>9957959390</v>
      </c>
      <c r="K32" s="66" t="s">
        <v>256</v>
      </c>
      <c r="L32" s="66" t="s">
        <v>257</v>
      </c>
      <c r="M32" s="66">
        <v>9531251809</v>
      </c>
      <c r="N32" s="66" t="s">
        <v>273</v>
      </c>
      <c r="O32" s="57"/>
      <c r="P32" s="76">
        <v>43663</v>
      </c>
      <c r="Q32" s="76" t="s">
        <v>620</v>
      </c>
      <c r="R32" s="48">
        <v>26</v>
      </c>
      <c r="S32" s="18" t="s">
        <v>632</v>
      </c>
      <c r="T32" s="18"/>
    </row>
    <row r="33" spans="1:20">
      <c r="A33" s="4">
        <v>29</v>
      </c>
      <c r="B33" s="17" t="s">
        <v>62</v>
      </c>
      <c r="C33" s="66" t="s">
        <v>230</v>
      </c>
      <c r="D33" s="48" t="s">
        <v>25</v>
      </c>
      <c r="E33" s="66">
        <v>30214</v>
      </c>
      <c r="F33" s="48"/>
      <c r="G33" s="19">
        <v>53</v>
      </c>
      <c r="H33" s="19">
        <v>44</v>
      </c>
      <c r="I33" s="59">
        <f t="shared" si="0"/>
        <v>97</v>
      </c>
      <c r="J33" s="66">
        <v>8474855767</v>
      </c>
      <c r="K33" s="66" t="s">
        <v>256</v>
      </c>
      <c r="L33" s="66" t="s">
        <v>257</v>
      </c>
      <c r="M33" s="66">
        <v>9531251809</v>
      </c>
      <c r="N33" s="66" t="s">
        <v>273</v>
      </c>
      <c r="O33" s="48"/>
      <c r="P33" s="76">
        <v>43664</v>
      </c>
      <c r="Q33" s="76" t="s">
        <v>618</v>
      </c>
      <c r="R33" s="48">
        <v>26</v>
      </c>
      <c r="S33" s="18" t="s">
        <v>632</v>
      </c>
      <c r="T33" s="18"/>
    </row>
    <row r="34" spans="1:20">
      <c r="A34" s="4">
        <v>30</v>
      </c>
      <c r="B34" s="17" t="s">
        <v>62</v>
      </c>
      <c r="C34" s="66" t="s">
        <v>231</v>
      </c>
      <c r="D34" s="48" t="s">
        <v>25</v>
      </c>
      <c r="E34" s="66">
        <v>30222</v>
      </c>
      <c r="F34" s="48"/>
      <c r="G34" s="19">
        <v>42</v>
      </c>
      <c r="H34" s="19">
        <v>26</v>
      </c>
      <c r="I34" s="59">
        <f t="shared" si="0"/>
        <v>68</v>
      </c>
      <c r="J34" s="66">
        <v>6000826262</v>
      </c>
      <c r="K34" s="66" t="s">
        <v>256</v>
      </c>
      <c r="L34" s="66" t="s">
        <v>257</v>
      </c>
      <c r="M34" s="66">
        <v>9531251809</v>
      </c>
      <c r="N34" s="66" t="s">
        <v>273</v>
      </c>
      <c r="O34" s="48"/>
      <c r="P34" s="76">
        <v>43664</v>
      </c>
      <c r="Q34" s="76" t="s">
        <v>618</v>
      </c>
      <c r="R34" s="48">
        <v>26</v>
      </c>
      <c r="S34" s="18" t="s">
        <v>632</v>
      </c>
      <c r="T34" s="18"/>
    </row>
    <row r="35" spans="1:20">
      <c r="A35" s="4">
        <v>31</v>
      </c>
      <c r="B35" s="17" t="s">
        <v>62</v>
      </c>
      <c r="C35" s="66" t="s">
        <v>232</v>
      </c>
      <c r="D35" s="48" t="s">
        <v>25</v>
      </c>
      <c r="E35" s="66">
        <v>30216</v>
      </c>
      <c r="F35" s="48"/>
      <c r="G35" s="19">
        <v>56</v>
      </c>
      <c r="H35" s="19">
        <v>66</v>
      </c>
      <c r="I35" s="59">
        <f t="shared" si="0"/>
        <v>122</v>
      </c>
      <c r="J35" s="66">
        <v>8011774699</v>
      </c>
      <c r="K35" s="66" t="s">
        <v>256</v>
      </c>
      <c r="L35" s="66" t="s">
        <v>257</v>
      </c>
      <c r="M35" s="66">
        <v>9531251809</v>
      </c>
      <c r="N35" s="66" t="s">
        <v>274</v>
      </c>
      <c r="O35" s="48"/>
      <c r="P35" s="76">
        <v>43665</v>
      </c>
      <c r="Q35" s="76" t="s">
        <v>619</v>
      </c>
      <c r="R35" s="48">
        <v>26</v>
      </c>
      <c r="S35" s="18" t="s">
        <v>632</v>
      </c>
      <c r="T35" s="18"/>
    </row>
    <row r="36" spans="1:20">
      <c r="A36" s="4">
        <v>32</v>
      </c>
      <c r="B36" s="17" t="s">
        <v>62</v>
      </c>
      <c r="C36" s="66" t="s">
        <v>233</v>
      </c>
      <c r="D36" s="48" t="s">
        <v>25</v>
      </c>
      <c r="E36" s="66">
        <v>30224</v>
      </c>
      <c r="F36" s="48"/>
      <c r="G36" s="19">
        <v>43</v>
      </c>
      <c r="H36" s="19">
        <v>42</v>
      </c>
      <c r="I36" s="59">
        <f t="shared" si="0"/>
        <v>85</v>
      </c>
      <c r="J36" s="66">
        <v>6000913764</v>
      </c>
      <c r="K36" s="66" t="s">
        <v>256</v>
      </c>
      <c r="L36" s="66" t="s">
        <v>257</v>
      </c>
      <c r="M36" s="66">
        <v>9531251809</v>
      </c>
      <c r="N36" s="66" t="s">
        <v>274</v>
      </c>
      <c r="O36" s="48"/>
      <c r="P36" s="76">
        <v>43665</v>
      </c>
      <c r="Q36" s="76" t="s">
        <v>619</v>
      </c>
      <c r="R36" s="48">
        <v>26</v>
      </c>
      <c r="S36" s="18" t="s">
        <v>632</v>
      </c>
      <c r="T36" s="18"/>
    </row>
    <row r="37" spans="1:20">
      <c r="A37" s="4">
        <v>33</v>
      </c>
      <c r="B37" s="17" t="s">
        <v>62</v>
      </c>
      <c r="C37" s="66" t="s">
        <v>234</v>
      </c>
      <c r="D37" s="48" t="s">
        <v>25</v>
      </c>
      <c r="E37" s="66">
        <v>30429</v>
      </c>
      <c r="F37" s="48"/>
      <c r="G37" s="19">
        <v>58</v>
      </c>
      <c r="H37" s="19">
        <v>59</v>
      </c>
      <c r="I37" s="59">
        <f t="shared" si="0"/>
        <v>117</v>
      </c>
      <c r="J37" s="66">
        <v>9957066046</v>
      </c>
      <c r="K37" s="66" t="s">
        <v>256</v>
      </c>
      <c r="L37" s="66" t="s">
        <v>257</v>
      </c>
      <c r="M37" s="66">
        <v>9531251809</v>
      </c>
      <c r="N37" s="66" t="s">
        <v>275</v>
      </c>
      <c r="O37" s="48"/>
      <c r="P37" s="76">
        <v>43666</v>
      </c>
      <c r="Q37" s="76" t="s">
        <v>615</v>
      </c>
      <c r="R37" s="48">
        <v>26</v>
      </c>
      <c r="S37" s="18" t="s">
        <v>632</v>
      </c>
      <c r="T37" s="18"/>
    </row>
    <row r="38" spans="1:20">
      <c r="A38" s="4">
        <v>34</v>
      </c>
      <c r="B38" s="17" t="s">
        <v>62</v>
      </c>
      <c r="C38" s="66" t="s">
        <v>235</v>
      </c>
      <c r="D38" s="48" t="s">
        <v>25</v>
      </c>
      <c r="E38" s="66">
        <v>30430</v>
      </c>
      <c r="F38" s="48"/>
      <c r="G38" s="19">
        <v>83</v>
      </c>
      <c r="H38" s="19">
        <v>70</v>
      </c>
      <c r="I38" s="59">
        <f t="shared" si="0"/>
        <v>153</v>
      </c>
      <c r="J38" s="66">
        <v>9859355698</v>
      </c>
      <c r="K38" s="66" t="s">
        <v>256</v>
      </c>
      <c r="L38" s="66" t="s">
        <v>257</v>
      </c>
      <c r="M38" s="66">
        <v>9531251809</v>
      </c>
      <c r="N38" s="66" t="s">
        <v>275</v>
      </c>
      <c r="O38" s="48"/>
      <c r="P38" s="76">
        <v>43668</v>
      </c>
      <c r="Q38" s="76" t="s">
        <v>616</v>
      </c>
      <c r="R38" s="48">
        <v>26</v>
      </c>
      <c r="S38" s="18" t="s">
        <v>632</v>
      </c>
      <c r="T38" s="18"/>
    </row>
    <row r="39" spans="1:20">
      <c r="A39" s="4">
        <v>35</v>
      </c>
      <c r="B39" s="17" t="s">
        <v>62</v>
      </c>
      <c r="C39" s="66" t="s">
        <v>236</v>
      </c>
      <c r="D39" s="48" t="s">
        <v>25</v>
      </c>
      <c r="E39" s="66">
        <v>18297030211</v>
      </c>
      <c r="F39" s="48"/>
      <c r="G39" s="19">
        <v>38</v>
      </c>
      <c r="H39" s="19">
        <v>29</v>
      </c>
      <c r="I39" s="59">
        <f t="shared" si="0"/>
        <v>67</v>
      </c>
      <c r="J39" s="66">
        <v>9476964345</v>
      </c>
      <c r="K39" s="66" t="s">
        <v>256</v>
      </c>
      <c r="L39" s="66" t="s">
        <v>257</v>
      </c>
      <c r="M39" s="66">
        <v>9531251809</v>
      </c>
      <c r="N39" s="66" t="s">
        <v>276</v>
      </c>
      <c r="O39" s="48"/>
      <c r="P39" s="76">
        <v>43669</v>
      </c>
      <c r="Q39" s="76" t="s">
        <v>617</v>
      </c>
      <c r="R39" s="48">
        <v>26</v>
      </c>
      <c r="S39" s="18" t="s">
        <v>632</v>
      </c>
      <c r="T39" s="18"/>
    </row>
    <row r="40" spans="1:20">
      <c r="A40" s="4">
        <v>36</v>
      </c>
      <c r="B40" s="17" t="s">
        <v>62</v>
      </c>
      <c r="C40" s="66" t="s">
        <v>237</v>
      </c>
      <c r="D40" s="48" t="s">
        <v>25</v>
      </c>
      <c r="E40" s="66">
        <v>18305030209</v>
      </c>
      <c r="F40" s="48"/>
      <c r="G40" s="19">
        <v>34</v>
      </c>
      <c r="H40" s="19">
        <v>40</v>
      </c>
      <c r="I40" s="59">
        <f t="shared" si="0"/>
        <v>74</v>
      </c>
      <c r="J40" s="66">
        <v>7578997824</v>
      </c>
      <c r="K40" s="66" t="s">
        <v>256</v>
      </c>
      <c r="L40" s="66" t="s">
        <v>257</v>
      </c>
      <c r="M40" s="66">
        <v>9531251809</v>
      </c>
      <c r="N40" s="66" t="s">
        <v>276</v>
      </c>
      <c r="O40" s="48"/>
      <c r="P40" s="76">
        <v>43669</v>
      </c>
      <c r="Q40" s="76" t="s">
        <v>617</v>
      </c>
      <c r="R40" s="48">
        <v>26</v>
      </c>
      <c r="S40" s="18" t="s">
        <v>632</v>
      </c>
      <c r="T40" s="18"/>
    </row>
    <row r="41" spans="1:20">
      <c r="A41" s="4">
        <v>37</v>
      </c>
      <c r="B41" s="17" t="s">
        <v>62</v>
      </c>
      <c r="C41" s="66" t="s">
        <v>238</v>
      </c>
      <c r="D41" s="48" t="s">
        <v>25</v>
      </c>
      <c r="E41" s="66">
        <v>18297030206</v>
      </c>
      <c r="F41" s="48"/>
      <c r="G41" s="19">
        <v>47</v>
      </c>
      <c r="H41" s="19">
        <v>50</v>
      </c>
      <c r="I41" s="59">
        <f t="shared" si="0"/>
        <v>97</v>
      </c>
      <c r="J41" s="66">
        <v>8473812179</v>
      </c>
      <c r="K41" s="66" t="s">
        <v>256</v>
      </c>
      <c r="L41" s="66" t="s">
        <v>257</v>
      </c>
      <c r="M41" s="66">
        <v>9531251809</v>
      </c>
      <c r="N41" s="66" t="s">
        <v>276</v>
      </c>
      <c r="O41" s="48"/>
      <c r="P41" s="76">
        <v>43670</v>
      </c>
      <c r="Q41" s="76" t="s">
        <v>620</v>
      </c>
      <c r="R41" s="48">
        <v>26</v>
      </c>
      <c r="S41" s="18" t="s">
        <v>632</v>
      </c>
      <c r="T41" s="18"/>
    </row>
    <row r="42" spans="1:20">
      <c r="A42" s="4">
        <v>38</v>
      </c>
      <c r="B42" s="17" t="s">
        <v>62</v>
      </c>
      <c r="C42" s="66" t="s">
        <v>239</v>
      </c>
      <c r="D42" s="57" t="s">
        <v>25</v>
      </c>
      <c r="E42" s="66">
        <v>30212</v>
      </c>
      <c r="F42" s="57"/>
      <c r="G42" s="17">
        <v>62</v>
      </c>
      <c r="H42" s="17">
        <v>66</v>
      </c>
      <c r="I42" s="59">
        <f t="shared" si="0"/>
        <v>128</v>
      </c>
      <c r="J42" s="66">
        <v>9707687802</v>
      </c>
      <c r="K42" s="66" t="s">
        <v>258</v>
      </c>
      <c r="L42" s="66" t="s">
        <v>259</v>
      </c>
      <c r="M42" s="66">
        <v>9854919929</v>
      </c>
      <c r="N42" s="66" t="s">
        <v>277</v>
      </c>
      <c r="O42" s="57"/>
      <c r="P42" s="76">
        <v>43671</v>
      </c>
      <c r="Q42" s="76" t="s">
        <v>618</v>
      </c>
      <c r="R42" s="48">
        <v>29</v>
      </c>
      <c r="S42" s="18" t="s">
        <v>632</v>
      </c>
      <c r="T42" s="18"/>
    </row>
    <row r="43" spans="1:20">
      <c r="A43" s="4">
        <v>39</v>
      </c>
      <c r="B43" s="17" t="s">
        <v>62</v>
      </c>
      <c r="C43" s="66" t="s">
        <v>240</v>
      </c>
      <c r="D43" s="48" t="s">
        <v>25</v>
      </c>
      <c r="E43" s="66">
        <v>18305030140</v>
      </c>
      <c r="F43" s="48"/>
      <c r="G43" s="19">
        <v>97</v>
      </c>
      <c r="H43" s="19">
        <v>96</v>
      </c>
      <c r="I43" s="59">
        <f t="shared" si="0"/>
        <v>193</v>
      </c>
      <c r="J43" s="66">
        <v>6001128749</v>
      </c>
      <c r="K43" s="66" t="s">
        <v>258</v>
      </c>
      <c r="L43" s="66" t="s">
        <v>259</v>
      </c>
      <c r="M43" s="66">
        <v>9854919929</v>
      </c>
      <c r="N43" s="66" t="s">
        <v>278</v>
      </c>
      <c r="O43" s="48"/>
      <c r="P43" s="76">
        <v>43672</v>
      </c>
      <c r="Q43" s="76" t="s">
        <v>619</v>
      </c>
      <c r="R43" s="48">
        <v>29</v>
      </c>
      <c r="S43" s="18" t="s">
        <v>632</v>
      </c>
      <c r="T43" s="18"/>
    </row>
    <row r="44" spans="1:20">
      <c r="A44" s="4">
        <v>40</v>
      </c>
      <c r="B44" s="17" t="s">
        <v>62</v>
      </c>
      <c r="C44" s="66" t="s">
        <v>241</v>
      </c>
      <c r="D44" s="48" t="s">
        <v>25</v>
      </c>
      <c r="E44" s="66">
        <v>30210</v>
      </c>
      <c r="F44" s="48"/>
      <c r="G44" s="19">
        <v>24</v>
      </c>
      <c r="H44" s="19">
        <v>29</v>
      </c>
      <c r="I44" s="59">
        <f t="shared" si="0"/>
        <v>53</v>
      </c>
      <c r="J44" s="66">
        <v>7578956687</v>
      </c>
      <c r="K44" s="66" t="s">
        <v>258</v>
      </c>
      <c r="L44" s="66" t="s">
        <v>259</v>
      </c>
      <c r="M44" s="66">
        <v>9854919929</v>
      </c>
      <c r="N44" s="66" t="s">
        <v>279</v>
      </c>
      <c r="O44" s="48"/>
      <c r="P44" s="76">
        <v>43673</v>
      </c>
      <c r="Q44" s="76" t="s">
        <v>615</v>
      </c>
      <c r="R44" s="48">
        <v>29</v>
      </c>
      <c r="S44" s="18" t="s">
        <v>632</v>
      </c>
      <c r="T44" s="18"/>
    </row>
    <row r="45" spans="1:20">
      <c r="A45" s="4">
        <v>41</v>
      </c>
      <c r="B45" s="17" t="s">
        <v>62</v>
      </c>
      <c r="C45" s="66" t="s">
        <v>242</v>
      </c>
      <c r="D45" s="48" t="s">
        <v>25</v>
      </c>
      <c r="E45" s="66">
        <v>30223</v>
      </c>
      <c r="F45" s="48"/>
      <c r="G45" s="19">
        <v>13</v>
      </c>
      <c r="H45" s="19">
        <v>3</v>
      </c>
      <c r="I45" s="59">
        <f t="shared" si="0"/>
        <v>16</v>
      </c>
      <c r="J45" s="66">
        <v>8876211505</v>
      </c>
      <c r="K45" s="66" t="s">
        <v>258</v>
      </c>
      <c r="L45" s="66" t="s">
        <v>259</v>
      </c>
      <c r="M45" s="66">
        <v>9854919929</v>
      </c>
      <c r="N45" s="66" t="s">
        <v>279</v>
      </c>
      <c r="O45" s="48"/>
      <c r="P45" s="76">
        <v>43673</v>
      </c>
      <c r="Q45" s="76" t="s">
        <v>615</v>
      </c>
      <c r="R45" s="48">
        <v>29</v>
      </c>
      <c r="S45" s="18" t="s">
        <v>632</v>
      </c>
      <c r="T45" s="18"/>
    </row>
    <row r="46" spans="1:20">
      <c r="A46" s="4">
        <v>42</v>
      </c>
      <c r="B46" s="17" t="s">
        <v>62</v>
      </c>
      <c r="C46" s="66" t="s">
        <v>243</v>
      </c>
      <c r="D46" s="48" t="s">
        <v>25</v>
      </c>
      <c r="E46" s="66">
        <v>30221</v>
      </c>
      <c r="F46" s="48"/>
      <c r="G46" s="19">
        <v>29</v>
      </c>
      <c r="H46" s="19">
        <v>26</v>
      </c>
      <c r="I46" s="59">
        <f t="shared" si="0"/>
        <v>55</v>
      </c>
      <c r="J46" s="66">
        <v>8812049360</v>
      </c>
      <c r="K46" s="66" t="s">
        <v>258</v>
      </c>
      <c r="L46" s="66" t="s">
        <v>259</v>
      </c>
      <c r="M46" s="66">
        <v>9854919929</v>
      </c>
      <c r="N46" s="66" t="s">
        <v>279</v>
      </c>
      <c r="O46" s="48"/>
      <c r="P46" s="76">
        <v>43673</v>
      </c>
      <c r="Q46" s="76" t="s">
        <v>615</v>
      </c>
      <c r="R46" s="48">
        <v>29</v>
      </c>
      <c r="S46" s="18" t="s">
        <v>632</v>
      </c>
      <c r="T46" s="18"/>
    </row>
    <row r="47" spans="1:20">
      <c r="A47" s="4">
        <v>43</v>
      </c>
      <c r="B47" s="17" t="s">
        <v>62</v>
      </c>
      <c r="C47" s="66" t="s">
        <v>244</v>
      </c>
      <c r="D47" s="18" t="s">
        <v>25</v>
      </c>
      <c r="E47" s="66">
        <v>30211</v>
      </c>
      <c r="F47" s="18"/>
      <c r="G47" s="19">
        <v>24</v>
      </c>
      <c r="H47" s="19">
        <v>30</v>
      </c>
      <c r="I47" s="59">
        <f t="shared" si="0"/>
        <v>54</v>
      </c>
      <c r="J47" s="66">
        <v>8011654048</v>
      </c>
      <c r="K47" s="66" t="s">
        <v>258</v>
      </c>
      <c r="L47" s="66" t="s">
        <v>259</v>
      </c>
      <c r="M47" s="66">
        <v>9854919929</v>
      </c>
      <c r="N47" s="66" t="s">
        <v>279</v>
      </c>
      <c r="O47" s="18"/>
      <c r="P47" s="76">
        <v>43675</v>
      </c>
      <c r="Q47" s="76" t="s">
        <v>616</v>
      </c>
      <c r="R47" s="48">
        <v>29</v>
      </c>
      <c r="S47" s="18" t="s">
        <v>632</v>
      </c>
      <c r="T47" s="18"/>
    </row>
    <row r="48" spans="1:20">
      <c r="A48" s="4">
        <v>44</v>
      </c>
      <c r="B48" s="17" t="s">
        <v>63</v>
      </c>
      <c r="C48" s="66" t="s">
        <v>464</v>
      </c>
      <c r="D48" s="18" t="s">
        <v>25</v>
      </c>
      <c r="E48" s="66">
        <v>18030726</v>
      </c>
      <c r="F48" s="18"/>
      <c r="G48" s="19">
        <v>37</v>
      </c>
      <c r="H48" s="19">
        <v>22</v>
      </c>
      <c r="I48" s="59">
        <f t="shared" si="0"/>
        <v>59</v>
      </c>
      <c r="J48" s="66">
        <v>8811965237</v>
      </c>
      <c r="K48" s="66" t="s">
        <v>460</v>
      </c>
      <c r="L48" s="66" t="s">
        <v>265</v>
      </c>
      <c r="M48" s="66">
        <v>9954374597</v>
      </c>
      <c r="N48" s="66" t="s">
        <v>505</v>
      </c>
      <c r="O48" s="18"/>
      <c r="P48" s="76">
        <v>43647</v>
      </c>
      <c r="Q48" s="76" t="s">
        <v>616</v>
      </c>
      <c r="R48" s="18">
        <v>5</v>
      </c>
      <c r="S48" s="18" t="s">
        <v>632</v>
      </c>
      <c r="T48" s="18"/>
    </row>
    <row r="49" spans="1:20">
      <c r="A49" s="4">
        <v>45</v>
      </c>
      <c r="B49" s="17" t="s">
        <v>63</v>
      </c>
      <c r="C49" s="66" t="s">
        <v>465</v>
      </c>
      <c r="D49" s="57" t="s">
        <v>25</v>
      </c>
      <c r="E49" s="66">
        <v>18030707</v>
      </c>
      <c r="F49" s="57"/>
      <c r="G49" s="17">
        <v>13</v>
      </c>
      <c r="H49" s="17">
        <v>26</v>
      </c>
      <c r="I49" s="59">
        <f t="shared" si="0"/>
        <v>39</v>
      </c>
      <c r="J49" s="66">
        <v>8723816820</v>
      </c>
      <c r="K49" s="66" t="s">
        <v>460</v>
      </c>
      <c r="L49" s="66" t="s">
        <v>265</v>
      </c>
      <c r="M49" s="66">
        <v>9954374597</v>
      </c>
      <c r="N49" s="66" t="s">
        <v>505</v>
      </c>
      <c r="O49" s="57"/>
      <c r="P49" s="76">
        <v>43647</v>
      </c>
      <c r="Q49" s="76" t="s">
        <v>616</v>
      </c>
      <c r="R49" s="18">
        <v>5</v>
      </c>
      <c r="S49" s="18" t="s">
        <v>632</v>
      </c>
      <c r="T49" s="18"/>
    </row>
    <row r="50" spans="1:20">
      <c r="A50" s="4">
        <v>46</v>
      </c>
      <c r="B50" s="17" t="s">
        <v>63</v>
      </c>
      <c r="C50" s="66" t="s">
        <v>466</v>
      </c>
      <c r="D50" s="18" t="s">
        <v>25</v>
      </c>
      <c r="E50" s="66">
        <v>18030703</v>
      </c>
      <c r="F50" s="18"/>
      <c r="G50" s="19">
        <v>0</v>
      </c>
      <c r="H50" s="19">
        <v>0</v>
      </c>
      <c r="I50" s="59">
        <f t="shared" si="0"/>
        <v>0</v>
      </c>
      <c r="J50" s="66">
        <v>9678718820</v>
      </c>
      <c r="K50" s="66" t="s">
        <v>460</v>
      </c>
      <c r="L50" s="66" t="s">
        <v>265</v>
      </c>
      <c r="M50" s="66">
        <v>9954374597</v>
      </c>
      <c r="N50" s="66" t="s">
        <v>506</v>
      </c>
      <c r="O50" s="18"/>
      <c r="P50" s="76">
        <v>43648</v>
      </c>
      <c r="Q50" s="76" t="s">
        <v>617</v>
      </c>
      <c r="R50" s="18">
        <v>5</v>
      </c>
      <c r="S50" s="18" t="s">
        <v>632</v>
      </c>
      <c r="T50" s="18"/>
    </row>
    <row r="51" spans="1:20">
      <c r="A51" s="4">
        <v>47</v>
      </c>
      <c r="B51" s="17" t="s">
        <v>63</v>
      </c>
      <c r="C51" s="66" t="s">
        <v>467</v>
      </c>
      <c r="D51" s="48" t="s">
        <v>25</v>
      </c>
      <c r="E51" s="66">
        <v>18305030809</v>
      </c>
      <c r="F51" s="48"/>
      <c r="G51" s="19">
        <v>49</v>
      </c>
      <c r="H51" s="19">
        <v>50</v>
      </c>
      <c r="I51" s="59">
        <f t="shared" si="0"/>
        <v>99</v>
      </c>
      <c r="J51" s="66">
        <v>8133826253</v>
      </c>
      <c r="K51" s="66" t="s">
        <v>507</v>
      </c>
      <c r="L51" s="66" t="s">
        <v>508</v>
      </c>
      <c r="M51" s="66">
        <v>9435817547</v>
      </c>
      <c r="N51" s="66" t="s">
        <v>509</v>
      </c>
      <c r="O51" s="48"/>
      <c r="P51" s="76">
        <v>43648</v>
      </c>
      <c r="Q51" s="76" t="s">
        <v>617</v>
      </c>
      <c r="R51" s="18">
        <v>11</v>
      </c>
      <c r="S51" s="18" t="s">
        <v>632</v>
      </c>
      <c r="T51" s="18"/>
    </row>
    <row r="52" spans="1:20">
      <c r="A52" s="4">
        <v>48</v>
      </c>
      <c r="B52" s="17" t="s">
        <v>63</v>
      </c>
      <c r="C52" s="66" t="s">
        <v>468</v>
      </c>
      <c r="D52" s="18" t="s">
        <v>25</v>
      </c>
      <c r="E52" s="66">
        <v>1105801</v>
      </c>
      <c r="F52" s="18"/>
      <c r="G52" s="19">
        <v>12</v>
      </c>
      <c r="H52" s="19">
        <v>11</v>
      </c>
      <c r="I52" s="59">
        <f t="shared" si="0"/>
        <v>23</v>
      </c>
      <c r="J52" s="66">
        <v>9954273687</v>
      </c>
      <c r="K52" s="66" t="s">
        <v>507</v>
      </c>
      <c r="L52" s="66" t="s">
        <v>508</v>
      </c>
      <c r="M52" s="66">
        <v>9435817547</v>
      </c>
      <c r="N52" s="66" t="s">
        <v>510</v>
      </c>
      <c r="O52" s="18"/>
      <c r="P52" s="76">
        <v>43649</v>
      </c>
      <c r="Q52" s="76" t="s">
        <v>620</v>
      </c>
      <c r="R52" s="18">
        <v>11</v>
      </c>
      <c r="S52" s="18" t="s">
        <v>632</v>
      </c>
      <c r="T52" s="18"/>
    </row>
    <row r="53" spans="1:20">
      <c r="A53" s="4">
        <v>49</v>
      </c>
      <c r="B53" s="17" t="s">
        <v>63</v>
      </c>
      <c r="C53" s="66" t="s">
        <v>469</v>
      </c>
      <c r="D53" s="18" t="s">
        <v>25</v>
      </c>
      <c r="E53" s="66">
        <v>182970305</v>
      </c>
      <c r="F53" s="18"/>
      <c r="G53" s="19">
        <v>19</v>
      </c>
      <c r="H53" s="19">
        <v>16</v>
      </c>
      <c r="I53" s="59">
        <f t="shared" si="0"/>
        <v>35</v>
      </c>
      <c r="J53" s="66">
        <v>887699286</v>
      </c>
      <c r="K53" s="66" t="s">
        <v>507</v>
      </c>
      <c r="L53" s="66" t="s">
        <v>508</v>
      </c>
      <c r="M53" s="66">
        <v>9435817547</v>
      </c>
      <c r="N53" s="66" t="s">
        <v>511</v>
      </c>
      <c r="O53" s="18"/>
      <c r="P53" s="76">
        <v>43649</v>
      </c>
      <c r="Q53" s="76" t="s">
        <v>620</v>
      </c>
      <c r="R53" s="18">
        <v>11</v>
      </c>
      <c r="S53" s="18" t="s">
        <v>632</v>
      </c>
      <c r="T53" s="18"/>
    </row>
    <row r="54" spans="1:20">
      <c r="A54" s="4">
        <v>50</v>
      </c>
      <c r="B54" s="17" t="s">
        <v>63</v>
      </c>
      <c r="C54" s="66" t="s">
        <v>470</v>
      </c>
      <c r="D54" s="18" t="s">
        <v>25</v>
      </c>
      <c r="E54" s="66">
        <v>18305030804</v>
      </c>
      <c r="F54" s="18"/>
      <c r="G54" s="19">
        <v>93</v>
      </c>
      <c r="H54" s="19">
        <v>66</v>
      </c>
      <c r="I54" s="59">
        <f t="shared" si="0"/>
        <v>159</v>
      </c>
      <c r="J54" s="66">
        <v>9085623873</v>
      </c>
      <c r="K54" s="66" t="s">
        <v>507</v>
      </c>
      <c r="L54" s="66" t="s">
        <v>508</v>
      </c>
      <c r="M54" s="66">
        <v>9435817547</v>
      </c>
      <c r="N54" s="66" t="s">
        <v>512</v>
      </c>
      <c r="O54" s="18"/>
      <c r="P54" s="76">
        <v>43650</v>
      </c>
      <c r="Q54" s="76" t="s">
        <v>618</v>
      </c>
      <c r="R54" s="18">
        <v>11</v>
      </c>
      <c r="S54" s="18" t="s">
        <v>632</v>
      </c>
      <c r="T54" s="18"/>
    </row>
    <row r="55" spans="1:20">
      <c r="A55" s="4">
        <v>51</v>
      </c>
      <c r="B55" s="17" t="s">
        <v>63</v>
      </c>
      <c r="C55" s="66" t="s">
        <v>471</v>
      </c>
      <c r="D55" s="18" t="s">
        <v>25</v>
      </c>
      <c r="E55" s="66"/>
      <c r="F55" s="18"/>
      <c r="G55" s="19">
        <v>26</v>
      </c>
      <c r="H55" s="19">
        <v>16</v>
      </c>
      <c r="I55" s="59">
        <f t="shared" si="0"/>
        <v>42</v>
      </c>
      <c r="J55" s="66">
        <v>8474057667</v>
      </c>
      <c r="K55" s="66" t="s">
        <v>513</v>
      </c>
      <c r="L55" s="66" t="s">
        <v>514</v>
      </c>
      <c r="M55" s="66">
        <v>9706717268</v>
      </c>
      <c r="N55" s="66" t="s">
        <v>515</v>
      </c>
      <c r="O55" s="18"/>
      <c r="P55" s="76">
        <v>43650</v>
      </c>
      <c r="Q55" s="76" t="s">
        <v>618</v>
      </c>
      <c r="R55" s="18">
        <v>17</v>
      </c>
      <c r="S55" s="18" t="s">
        <v>632</v>
      </c>
      <c r="T55" s="18"/>
    </row>
    <row r="56" spans="1:20">
      <c r="A56" s="4">
        <v>52</v>
      </c>
      <c r="B56" s="17" t="s">
        <v>63</v>
      </c>
      <c r="C56" s="66" t="s">
        <v>472</v>
      </c>
      <c r="D56" s="57" t="s">
        <v>25</v>
      </c>
      <c r="E56" s="66">
        <v>18297030314</v>
      </c>
      <c r="F56" s="57"/>
      <c r="G56" s="17">
        <v>42</v>
      </c>
      <c r="H56" s="17">
        <v>33</v>
      </c>
      <c r="I56" s="59">
        <f t="shared" si="0"/>
        <v>75</v>
      </c>
      <c r="J56" s="66">
        <v>9126436452</v>
      </c>
      <c r="K56" s="66" t="s">
        <v>513</v>
      </c>
      <c r="L56" s="66" t="s">
        <v>514</v>
      </c>
      <c r="M56" s="66">
        <v>9706717268</v>
      </c>
      <c r="N56" s="66" t="s">
        <v>516</v>
      </c>
      <c r="O56" s="57"/>
      <c r="P56" s="76">
        <v>43650</v>
      </c>
      <c r="Q56" s="76" t="s">
        <v>618</v>
      </c>
      <c r="R56" s="18">
        <v>17</v>
      </c>
      <c r="S56" s="18" t="s">
        <v>632</v>
      </c>
      <c r="T56" s="18"/>
    </row>
    <row r="57" spans="1:20">
      <c r="A57" s="4">
        <v>53</v>
      </c>
      <c r="B57" s="17" t="s">
        <v>63</v>
      </c>
      <c r="C57" s="66" t="s">
        <v>473</v>
      </c>
      <c r="D57" s="18" t="s">
        <v>25</v>
      </c>
      <c r="E57" s="66">
        <v>18297030309</v>
      </c>
      <c r="F57" s="18"/>
      <c r="G57" s="19">
        <v>39</v>
      </c>
      <c r="H57" s="19">
        <v>46</v>
      </c>
      <c r="I57" s="59">
        <f t="shared" si="0"/>
        <v>85</v>
      </c>
      <c r="J57" s="66">
        <v>9577551066</v>
      </c>
      <c r="K57" s="66" t="s">
        <v>513</v>
      </c>
      <c r="L57" s="66" t="s">
        <v>514</v>
      </c>
      <c r="M57" s="66">
        <v>9706717268</v>
      </c>
      <c r="N57" s="66" t="s">
        <v>516</v>
      </c>
      <c r="O57" s="18"/>
      <c r="P57" s="76">
        <v>43650</v>
      </c>
      <c r="Q57" s="76" t="s">
        <v>618</v>
      </c>
      <c r="R57" s="18">
        <v>17</v>
      </c>
      <c r="S57" s="18" t="s">
        <v>632</v>
      </c>
      <c r="T57" s="18"/>
    </row>
    <row r="58" spans="1:20">
      <c r="A58" s="4">
        <v>54</v>
      </c>
      <c r="B58" s="17" t="s">
        <v>63</v>
      </c>
      <c r="C58" s="66" t="s">
        <v>474</v>
      </c>
      <c r="D58" s="18" t="s">
        <v>25</v>
      </c>
      <c r="E58" s="66">
        <v>30609</v>
      </c>
      <c r="F58" s="18"/>
      <c r="G58" s="19">
        <v>49</v>
      </c>
      <c r="H58" s="19">
        <v>50</v>
      </c>
      <c r="I58" s="59">
        <f t="shared" si="0"/>
        <v>99</v>
      </c>
      <c r="J58" s="66">
        <v>8011617011</v>
      </c>
      <c r="K58" s="66" t="s">
        <v>513</v>
      </c>
      <c r="L58" s="66" t="s">
        <v>514</v>
      </c>
      <c r="M58" s="66">
        <v>9706717268</v>
      </c>
      <c r="N58" s="66" t="s">
        <v>516</v>
      </c>
      <c r="O58" s="18"/>
      <c r="P58" s="76">
        <v>43651</v>
      </c>
      <c r="Q58" s="76" t="s">
        <v>619</v>
      </c>
      <c r="R58" s="18">
        <v>17</v>
      </c>
      <c r="S58" s="18" t="s">
        <v>632</v>
      </c>
      <c r="T58" s="18"/>
    </row>
    <row r="59" spans="1:20">
      <c r="A59" s="4">
        <v>55</v>
      </c>
      <c r="B59" s="17" t="s">
        <v>63</v>
      </c>
      <c r="C59" s="66" t="s">
        <v>475</v>
      </c>
      <c r="D59" s="18" t="s">
        <v>25</v>
      </c>
      <c r="E59" s="66">
        <v>30613</v>
      </c>
      <c r="F59" s="18"/>
      <c r="G59" s="19">
        <v>17</v>
      </c>
      <c r="H59" s="19">
        <v>27</v>
      </c>
      <c r="I59" s="59">
        <f t="shared" si="0"/>
        <v>44</v>
      </c>
      <c r="J59" s="66">
        <v>7896061295</v>
      </c>
      <c r="K59" s="66" t="s">
        <v>513</v>
      </c>
      <c r="L59" s="66" t="s">
        <v>514</v>
      </c>
      <c r="M59" s="66">
        <v>9706717268</v>
      </c>
      <c r="N59" s="66" t="s">
        <v>517</v>
      </c>
      <c r="O59" s="18"/>
      <c r="P59" s="76">
        <v>43651</v>
      </c>
      <c r="Q59" s="76" t="s">
        <v>619</v>
      </c>
      <c r="R59" s="18">
        <v>17</v>
      </c>
      <c r="S59" s="18" t="s">
        <v>632</v>
      </c>
      <c r="T59" s="18"/>
    </row>
    <row r="60" spans="1:20">
      <c r="A60" s="4">
        <v>56</v>
      </c>
      <c r="B60" s="17" t="s">
        <v>63</v>
      </c>
      <c r="C60" s="66" t="s">
        <v>476</v>
      </c>
      <c r="D60" s="18" t="s">
        <v>25</v>
      </c>
      <c r="E60" s="66">
        <v>30607</v>
      </c>
      <c r="F60" s="18"/>
      <c r="G60" s="19">
        <v>40</v>
      </c>
      <c r="H60" s="19">
        <v>42</v>
      </c>
      <c r="I60" s="59">
        <f t="shared" si="0"/>
        <v>82</v>
      </c>
      <c r="J60" s="66">
        <v>7670005914</v>
      </c>
      <c r="K60" s="66" t="s">
        <v>513</v>
      </c>
      <c r="L60" s="66" t="s">
        <v>514</v>
      </c>
      <c r="M60" s="66">
        <v>9706717268</v>
      </c>
      <c r="N60" s="66" t="s">
        <v>517</v>
      </c>
      <c r="O60" s="18"/>
      <c r="P60" s="76">
        <v>43652</v>
      </c>
      <c r="Q60" s="76" t="s">
        <v>615</v>
      </c>
      <c r="R60" s="18">
        <v>17</v>
      </c>
      <c r="S60" s="18" t="s">
        <v>632</v>
      </c>
      <c r="T60" s="18"/>
    </row>
    <row r="61" spans="1:20">
      <c r="A61" s="4">
        <v>57</v>
      </c>
      <c r="B61" s="17" t="s">
        <v>63</v>
      </c>
      <c r="C61" s="66" t="s">
        <v>477</v>
      </c>
      <c r="D61" s="18" t="s">
        <v>25</v>
      </c>
      <c r="E61" s="66">
        <v>18297041121</v>
      </c>
      <c r="F61" s="18"/>
      <c r="G61" s="19">
        <v>53</v>
      </c>
      <c r="H61" s="19">
        <v>32</v>
      </c>
      <c r="I61" s="59">
        <f t="shared" si="0"/>
        <v>85</v>
      </c>
      <c r="J61" s="66">
        <v>9401210094</v>
      </c>
      <c r="K61" s="66" t="s">
        <v>518</v>
      </c>
      <c r="L61" s="66" t="s">
        <v>519</v>
      </c>
      <c r="M61" s="66">
        <v>910159496</v>
      </c>
      <c r="N61" s="66" t="s">
        <v>520</v>
      </c>
      <c r="O61" s="18"/>
      <c r="P61" s="76">
        <v>43654</v>
      </c>
      <c r="Q61" s="76" t="s">
        <v>616</v>
      </c>
      <c r="R61" s="18">
        <v>17</v>
      </c>
      <c r="S61" s="18" t="s">
        <v>632</v>
      </c>
      <c r="T61" s="18"/>
    </row>
    <row r="62" spans="1:20">
      <c r="A62" s="4">
        <v>58</v>
      </c>
      <c r="B62" s="17" t="s">
        <v>63</v>
      </c>
      <c r="C62" s="66" t="s">
        <v>478</v>
      </c>
      <c r="D62" s="18" t="s">
        <v>25</v>
      </c>
      <c r="E62" s="66">
        <v>18297041120</v>
      </c>
      <c r="F62" s="18"/>
      <c r="G62" s="19">
        <v>44</v>
      </c>
      <c r="H62" s="19">
        <v>56</v>
      </c>
      <c r="I62" s="59">
        <f t="shared" si="0"/>
        <v>100</v>
      </c>
      <c r="J62" s="66">
        <v>9401674301</v>
      </c>
      <c r="K62" s="66" t="s">
        <v>518</v>
      </c>
      <c r="L62" s="66" t="s">
        <v>519</v>
      </c>
      <c r="M62" s="66">
        <v>910159496</v>
      </c>
      <c r="N62" s="66" t="s">
        <v>520</v>
      </c>
      <c r="O62" s="18"/>
      <c r="P62" s="76">
        <v>43654</v>
      </c>
      <c r="Q62" s="76" t="s">
        <v>616</v>
      </c>
      <c r="R62" s="18">
        <v>17</v>
      </c>
      <c r="S62" s="18" t="s">
        <v>632</v>
      </c>
      <c r="T62" s="18"/>
    </row>
    <row r="63" spans="1:20">
      <c r="A63" s="4">
        <v>59</v>
      </c>
      <c r="B63" s="17" t="s">
        <v>63</v>
      </c>
      <c r="C63" s="66" t="s">
        <v>479</v>
      </c>
      <c r="D63" s="18" t="s">
        <v>25</v>
      </c>
      <c r="E63" s="66">
        <v>30617</v>
      </c>
      <c r="F63" s="18"/>
      <c r="G63" s="19">
        <v>49</v>
      </c>
      <c r="H63" s="19">
        <v>40</v>
      </c>
      <c r="I63" s="59">
        <f t="shared" si="0"/>
        <v>89</v>
      </c>
      <c r="J63" s="66">
        <v>9957310699</v>
      </c>
      <c r="K63" s="66" t="s">
        <v>518</v>
      </c>
      <c r="L63" s="66" t="s">
        <v>519</v>
      </c>
      <c r="M63" s="66">
        <v>910159496</v>
      </c>
      <c r="N63" s="66" t="s">
        <v>520</v>
      </c>
      <c r="O63" s="18"/>
      <c r="P63" s="76">
        <v>43655</v>
      </c>
      <c r="Q63" s="76" t="s">
        <v>617</v>
      </c>
      <c r="R63" s="18">
        <v>17</v>
      </c>
      <c r="S63" s="18" t="s">
        <v>632</v>
      </c>
      <c r="T63" s="18"/>
    </row>
    <row r="64" spans="1:20">
      <c r="A64" s="4">
        <v>60</v>
      </c>
      <c r="B64" s="17" t="s">
        <v>63</v>
      </c>
      <c r="C64" s="66" t="s">
        <v>480</v>
      </c>
      <c r="D64" s="18" t="s">
        <v>25</v>
      </c>
      <c r="E64" s="66">
        <v>30618</v>
      </c>
      <c r="F64" s="18"/>
      <c r="G64" s="19">
        <v>71</v>
      </c>
      <c r="H64" s="19">
        <v>84</v>
      </c>
      <c r="I64" s="59">
        <f t="shared" si="0"/>
        <v>155</v>
      </c>
      <c r="J64" s="66">
        <v>9859152728</v>
      </c>
      <c r="K64" s="66" t="s">
        <v>518</v>
      </c>
      <c r="L64" s="66" t="s">
        <v>519</v>
      </c>
      <c r="M64" s="66">
        <v>910159496</v>
      </c>
      <c r="N64" s="66" t="s">
        <v>200</v>
      </c>
      <c r="O64" s="18"/>
      <c r="P64" s="76">
        <v>43656</v>
      </c>
      <c r="Q64" s="76" t="s">
        <v>620</v>
      </c>
      <c r="R64" s="18">
        <v>17</v>
      </c>
      <c r="S64" s="18" t="s">
        <v>632</v>
      </c>
      <c r="T64" s="18"/>
    </row>
    <row r="65" spans="1:20">
      <c r="A65" s="4">
        <v>61</v>
      </c>
      <c r="B65" s="17" t="s">
        <v>63</v>
      </c>
      <c r="C65" s="66" t="s">
        <v>481</v>
      </c>
      <c r="D65" s="18" t="s">
        <v>25</v>
      </c>
      <c r="E65" s="66">
        <v>30615</v>
      </c>
      <c r="F65" s="18"/>
      <c r="G65" s="19">
        <v>75</v>
      </c>
      <c r="H65" s="19">
        <v>66</v>
      </c>
      <c r="I65" s="59">
        <f t="shared" si="0"/>
        <v>141</v>
      </c>
      <c r="J65" s="66">
        <v>9854245976</v>
      </c>
      <c r="K65" s="66" t="s">
        <v>518</v>
      </c>
      <c r="L65" s="66" t="s">
        <v>519</v>
      </c>
      <c r="M65" s="66">
        <v>910159496</v>
      </c>
      <c r="N65" s="66" t="s">
        <v>200</v>
      </c>
      <c r="O65" s="18"/>
      <c r="P65" s="76">
        <v>43656</v>
      </c>
      <c r="Q65" s="76" t="s">
        <v>620</v>
      </c>
      <c r="R65" s="18">
        <v>17</v>
      </c>
      <c r="S65" s="18" t="s">
        <v>632</v>
      </c>
      <c r="T65" s="18"/>
    </row>
    <row r="66" spans="1:20">
      <c r="A66" s="4">
        <v>62</v>
      </c>
      <c r="B66" s="17" t="s">
        <v>63</v>
      </c>
      <c r="C66" s="66" t="s">
        <v>482</v>
      </c>
      <c r="D66" s="18" t="s">
        <v>25</v>
      </c>
      <c r="E66" s="66">
        <v>18297030513</v>
      </c>
      <c r="F66" s="18"/>
      <c r="G66" s="19">
        <v>45</v>
      </c>
      <c r="H66" s="19">
        <v>60</v>
      </c>
      <c r="I66" s="59">
        <f t="shared" si="0"/>
        <v>105</v>
      </c>
      <c r="J66" s="66">
        <v>9435920130</v>
      </c>
      <c r="K66" s="66" t="s">
        <v>518</v>
      </c>
      <c r="L66" s="66" t="s">
        <v>521</v>
      </c>
      <c r="M66" s="66">
        <v>6001763433</v>
      </c>
      <c r="N66" s="66" t="s">
        <v>522</v>
      </c>
      <c r="O66" s="18"/>
      <c r="P66" s="76">
        <v>43657</v>
      </c>
      <c r="Q66" s="76" t="s">
        <v>618</v>
      </c>
      <c r="R66" s="18">
        <v>17</v>
      </c>
      <c r="S66" s="18" t="s">
        <v>632</v>
      </c>
      <c r="T66" s="18"/>
    </row>
    <row r="67" spans="1:20">
      <c r="A67" s="4">
        <v>63</v>
      </c>
      <c r="B67" s="17" t="s">
        <v>63</v>
      </c>
      <c r="C67" s="66" t="s">
        <v>483</v>
      </c>
      <c r="D67" s="18" t="s">
        <v>25</v>
      </c>
      <c r="E67" s="66">
        <v>18297030509</v>
      </c>
      <c r="F67" s="18"/>
      <c r="G67" s="19">
        <v>50</v>
      </c>
      <c r="H67" s="19">
        <v>53</v>
      </c>
      <c r="I67" s="59">
        <f t="shared" si="0"/>
        <v>103</v>
      </c>
      <c r="J67" s="66">
        <v>9401874914</v>
      </c>
      <c r="K67" s="66" t="s">
        <v>518</v>
      </c>
      <c r="L67" s="66" t="s">
        <v>521</v>
      </c>
      <c r="M67" s="66">
        <v>6001763433</v>
      </c>
      <c r="N67" s="66" t="s">
        <v>522</v>
      </c>
      <c r="O67" s="18"/>
      <c r="P67" s="76">
        <v>43657</v>
      </c>
      <c r="Q67" s="76" t="s">
        <v>618</v>
      </c>
      <c r="R67" s="18">
        <v>17</v>
      </c>
      <c r="S67" s="18" t="s">
        <v>632</v>
      </c>
      <c r="T67" s="18"/>
    </row>
    <row r="68" spans="1:20">
      <c r="A68" s="4">
        <v>64</v>
      </c>
      <c r="B68" s="17" t="s">
        <v>63</v>
      </c>
      <c r="C68" s="66" t="s">
        <v>484</v>
      </c>
      <c r="D68" s="18" t="s">
        <v>25</v>
      </c>
      <c r="E68" s="66">
        <v>18297030512</v>
      </c>
      <c r="F68" s="18"/>
      <c r="G68" s="19">
        <v>46</v>
      </c>
      <c r="H68" s="19">
        <v>55</v>
      </c>
      <c r="I68" s="59">
        <f t="shared" si="0"/>
        <v>101</v>
      </c>
      <c r="J68" s="66">
        <v>9085903046</v>
      </c>
      <c r="K68" s="66" t="s">
        <v>518</v>
      </c>
      <c r="L68" s="66" t="s">
        <v>521</v>
      </c>
      <c r="M68" s="66">
        <v>6001763433</v>
      </c>
      <c r="N68" s="66" t="s">
        <v>522</v>
      </c>
      <c r="O68" s="18"/>
      <c r="P68" s="76">
        <v>43658</v>
      </c>
      <c r="Q68" s="76" t="s">
        <v>619</v>
      </c>
      <c r="R68" s="18">
        <v>17</v>
      </c>
      <c r="S68" s="18" t="s">
        <v>632</v>
      </c>
      <c r="T68" s="18"/>
    </row>
    <row r="69" spans="1:20">
      <c r="A69" s="4">
        <v>65</v>
      </c>
      <c r="B69" s="17" t="s">
        <v>63</v>
      </c>
      <c r="C69" s="66" t="s">
        <v>485</v>
      </c>
      <c r="D69" s="18" t="s">
        <v>25</v>
      </c>
      <c r="E69" s="66">
        <v>1829730505</v>
      </c>
      <c r="F69" s="18"/>
      <c r="G69" s="19">
        <v>37</v>
      </c>
      <c r="H69" s="19">
        <v>34</v>
      </c>
      <c r="I69" s="59">
        <f t="shared" si="0"/>
        <v>71</v>
      </c>
      <c r="J69" s="66">
        <v>9613670925</v>
      </c>
      <c r="K69" s="66" t="s">
        <v>518</v>
      </c>
      <c r="L69" s="66" t="s">
        <v>521</v>
      </c>
      <c r="M69" s="66">
        <v>6001763433</v>
      </c>
      <c r="N69" s="66" t="s">
        <v>523</v>
      </c>
      <c r="O69" s="18"/>
      <c r="P69" s="76">
        <v>43659</v>
      </c>
      <c r="Q69" s="76" t="s">
        <v>615</v>
      </c>
      <c r="R69" s="18">
        <v>17</v>
      </c>
      <c r="S69" s="18" t="s">
        <v>632</v>
      </c>
      <c r="T69" s="18"/>
    </row>
    <row r="70" spans="1:20">
      <c r="A70" s="4">
        <v>66</v>
      </c>
      <c r="B70" s="17" t="s">
        <v>63</v>
      </c>
      <c r="C70" s="66" t="s">
        <v>486</v>
      </c>
      <c r="D70" s="18" t="s">
        <v>25</v>
      </c>
      <c r="E70" s="66">
        <v>18297030506</v>
      </c>
      <c r="F70" s="18"/>
      <c r="G70" s="19">
        <v>44</v>
      </c>
      <c r="H70" s="19">
        <v>45</v>
      </c>
      <c r="I70" s="59">
        <f t="shared" ref="I70:I133" si="1">SUM(G70:H70)</f>
        <v>89</v>
      </c>
      <c r="J70" s="66">
        <v>7035056741</v>
      </c>
      <c r="K70" s="66" t="s">
        <v>518</v>
      </c>
      <c r="L70" s="66" t="s">
        <v>521</v>
      </c>
      <c r="M70" s="66">
        <v>6001763433</v>
      </c>
      <c r="N70" s="66" t="s">
        <v>523</v>
      </c>
      <c r="O70" s="18"/>
      <c r="P70" s="76">
        <v>43659</v>
      </c>
      <c r="Q70" s="76" t="s">
        <v>615</v>
      </c>
      <c r="R70" s="18">
        <v>17</v>
      </c>
      <c r="S70" s="18" t="s">
        <v>632</v>
      </c>
      <c r="T70" s="18"/>
    </row>
    <row r="71" spans="1:20">
      <c r="A71" s="4">
        <v>67</v>
      </c>
      <c r="B71" s="17" t="s">
        <v>63</v>
      </c>
      <c r="C71" s="66" t="s">
        <v>487</v>
      </c>
      <c r="D71" s="18" t="s">
        <v>25</v>
      </c>
      <c r="E71" s="66">
        <v>18297030504</v>
      </c>
      <c r="F71" s="18"/>
      <c r="G71" s="19">
        <v>49</v>
      </c>
      <c r="H71" s="19">
        <v>35</v>
      </c>
      <c r="I71" s="59">
        <f t="shared" si="1"/>
        <v>84</v>
      </c>
      <c r="J71" s="66">
        <v>9706325608</v>
      </c>
      <c r="K71" s="66" t="s">
        <v>518</v>
      </c>
      <c r="L71" s="66" t="s">
        <v>521</v>
      </c>
      <c r="M71" s="66">
        <v>6001763433</v>
      </c>
      <c r="N71" s="66" t="s">
        <v>523</v>
      </c>
      <c r="O71" s="18"/>
      <c r="P71" s="76">
        <v>43661</v>
      </c>
      <c r="Q71" s="76" t="s">
        <v>616</v>
      </c>
      <c r="R71" s="18">
        <v>17</v>
      </c>
      <c r="S71" s="18" t="s">
        <v>632</v>
      </c>
      <c r="T71" s="18"/>
    </row>
    <row r="72" spans="1:20">
      <c r="A72" s="4">
        <v>68</v>
      </c>
      <c r="B72" s="17" t="s">
        <v>63</v>
      </c>
      <c r="C72" s="66" t="s">
        <v>487</v>
      </c>
      <c r="D72" s="18" t="s">
        <v>25</v>
      </c>
      <c r="E72" s="66">
        <v>18297030515</v>
      </c>
      <c r="F72" s="18"/>
      <c r="G72" s="19">
        <v>38</v>
      </c>
      <c r="H72" s="19">
        <v>49</v>
      </c>
      <c r="I72" s="59">
        <f t="shared" si="1"/>
        <v>87</v>
      </c>
      <c r="J72" s="66">
        <v>9401583570</v>
      </c>
      <c r="K72" s="66" t="s">
        <v>518</v>
      </c>
      <c r="L72" s="66" t="s">
        <v>521</v>
      </c>
      <c r="M72" s="66">
        <v>6001763433</v>
      </c>
      <c r="N72" s="66" t="s">
        <v>523</v>
      </c>
      <c r="O72" s="18"/>
      <c r="P72" s="76">
        <v>43662</v>
      </c>
      <c r="Q72" s="76" t="s">
        <v>617</v>
      </c>
      <c r="R72" s="18">
        <v>17</v>
      </c>
      <c r="S72" s="18" t="s">
        <v>632</v>
      </c>
      <c r="T72" s="18"/>
    </row>
    <row r="73" spans="1:20">
      <c r="A73" s="4">
        <v>69</v>
      </c>
      <c r="B73" s="17" t="s">
        <v>63</v>
      </c>
      <c r="C73" s="66" t="s">
        <v>488</v>
      </c>
      <c r="D73" s="18" t="s">
        <v>25</v>
      </c>
      <c r="E73" s="66">
        <v>30301</v>
      </c>
      <c r="F73" s="18"/>
      <c r="G73" s="19">
        <v>71</v>
      </c>
      <c r="H73" s="19">
        <v>74</v>
      </c>
      <c r="I73" s="59">
        <f t="shared" si="1"/>
        <v>145</v>
      </c>
      <c r="J73" s="66">
        <v>8876837649</v>
      </c>
      <c r="K73" s="66" t="s">
        <v>518</v>
      </c>
      <c r="L73" s="66" t="s">
        <v>521</v>
      </c>
      <c r="M73" s="66">
        <v>6001763433</v>
      </c>
      <c r="N73" s="66" t="s">
        <v>519</v>
      </c>
      <c r="O73" s="18"/>
      <c r="P73" s="76">
        <v>43662</v>
      </c>
      <c r="Q73" s="76" t="s">
        <v>617</v>
      </c>
      <c r="R73" s="18">
        <v>17</v>
      </c>
      <c r="S73" s="18" t="s">
        <v>632</v>
      </c>
      <c r="T73" s="18"/>
    </row>
    <row r="74" spans="1:20">
      <c r="A74" s="4">
        <v>70</v>
      </c>
      <c r="B74" s="17" t="s">
        <v>63</v>
      </c>
      <c r="C74" s="66" t="s">
        <v>489</v>
      </c>
      <c r="D74" s="18" t="s">
        <v>25</v>
      </c>
      <c r="E74" s="66">
        <v>30329</v>
      </c>
      <c r="F74" s="18"/>
      <c r="G74" s="19">
        <v>45</v>
      </c>
      <c r="H74" s="19">
        <v>38</v>
      </c>
      <c r="I74" s="59">
        <f t="shared" si="1"/>
        <v>83</v>
      </c>
      <c r="J74" s="66">
        <v>6900220190</v>
      </c>
      <c r="K74" s="66" t="s">
        <v>518</v>
      </c>
      <c r="L74" s="66" t="s">
        <v>521</v>
      </c>
      <c r="M74" s="66">
        <v>6001763433</v>
      </c>
      <c r="N74" s="66" t="s">
        <v>519</v>
      </c>
      <c r="O74" s="18"/>
      <c r="P74" s="76">
        <v>43663</v>
      </c>
      <c r="Q74" s="76" t="s">
        <v>620</v>
      </c>
      <c r="R74" s="18">
        <v>17</v>
      </c>
      <c r="S74" s="18" t="s">
        <v>632</v>
      </c>
      <c r="T74" s="18"/>
    </row>
    <row r="75" spans="1:20">
      <c r="A75" s="4">
        <v>71</v>
      </c>
      <c r="B75" s="17" t="s">
        <v>63</v>
      </c>
      <c r="C75" s="66" t="s">
        <v>489</v>
      </c>
      <c r="D75" s="18" t="s">
        <v>25</v>
      </c>
      <c r="E75" s="66">
        <v>30330</v>
      </c>
      <c r="F75" s="18"/>
      <c r="G75" s="19">
        <v>42</v>
      </c>
      <c r="H75" s="19">
        <v>34</v>
      </c>
      <c r="I75" s="59">
        <f t="shared" si="1"/>
        <v>76</v>
      </c>
      <c r="J75" s="66">
        <v>8011125985</v>
      </c>
      <c r="K75" s="66" t="s">
        <v>518</v>
      </c>
      <c r="L75" s="66" t="s">
        <v>521</v>
      </c>
      <c r="M75" s="66">
        <v>6001763433</v>
      </c>
      <c r="N75" s="66" t="s">
        <v>519</v>
      </c>
      <c r="O75" s="18"/>
      <c r="P75" s="76">
        <v>43663</v>
      </c>
      <c r="Q75" s="76" t="s">
        <v>620</v>
      </c>
      <c r="R75" s="18">
        <v>17</v>
      </c>
      <c r="S75" s="18" t="s">
        <v>632</v>
      </c>
      <c r="T75" s="18"/>
    </row>
    <row r="76" spans="1:20">
      <c r="A76" s="4">
        <v>72</v>
      </c>
      <c r="B76" s="17" t="s">
        <v>63</v>
      </c>
      <c r="C76" s="66" t="s">
        <v>490</v>
      </c>
      <c r="D76" s="18" t="s">
        <v>25</v>
      </c>
      <c r="E76" s="66">
        <v>30307</v>
      </c>
      <c r="F76" s="18"/>
      <c r="G76" s="19">
        <v>59</v>
      </c>
      <c r="H76" s="19">
        <v>61</v>
      </c>
      <c r="I76" s="59">
        <f t="shared" si="1"/>
        <v>120</v>
      </c>
      <c r="J76" s="66">
        <v>7399149541</v>
      </c>
      <c r="K76" s="66" t="s">
        <v>518</v>
      </c>
      <c r="L76" s="66" t="s">
        <v>521</v>
      </c>
      <c r="M76" s="66">
        <v>6001763433</v>
      </c>
      <c r="N76" s="66" t="s">
        <v>524</v>
      </c>
      <c r="O76" s="18"/>
      <c r="P76" s="76">
        <v>43664</v>
      </c>
      <c r="Q76" s="76" t="s">
        <v>618</v>
      </c>
      <c r="R76" s="18">
        <v>17</v>
      </c>
      <c r="S76" s="18" t="s">
        <v>632</v>
      </c>
      <c r="T76" s="18"/>
    </row>
    <row r="77" spans="1:20">
      <c r="A77" s="4">
        <v>73</v>
      </c>
      <c r="B77" s="17" t="s">
        <v>63</v>
      </c>
      <c r="C77" s="66" t="s">
        <v>491</v>
      </c>
      <c r="D77" s="18" t="s">
        <v>25</v>
      </c>
      <c r="E77" s="66">
        <v>18305030417</v>
      </c>
      <c r="F77" s="18"/>
      <c r="G77" s="19">
        <v>62</v>
      </c>
      <c r="H77" s="19">
        <v>50</v>
      </c>
      <c r="I77" s="59">
        <f t="shared" si="1"/>
        <v>112</v>
      </c>
      <c r="J77" s="66">
        <v>9613429089</v>
      </c>
      <c r="K77" s="66" t="s">
        <v>525</v>
      </c>
      <c r="L77" s="66" t="s">
        <v>521</v>
      </c>
      <c r="M77" s="66">
        <v>6001763433</v>
      </c>
      <c r="N77" s="66" t="s">
        <v>526</v>
      </c>
      <c r="O77" s="18"/>
      <c r="P77" s="76">
        <v>43664</v>
      </c>
      <c r="Q77" s="76" t="s">
        <v>618</v>
      </c>
      <c r="R77" s="18">
        <v>17</v>
      </c>
      <c r="S77" s="18" t="s">
        <v>632</v>
      </c>
      <c r="T77" s="18"/>
    </row>
    <row r="78" spans="1:20">
      <c r="A78" s="4">
        <v>74</v>
      </c>
      <c r="B78" s="17" t="s">
        <v>63</v>
      </c>
      <c r="C78" s="66" t="s">
        <v>492</v>
      </c>
      <c r="D78" s="18" t="s">
        <v>25</v>
      </c>
      <c r="E78" s="66">
        <v>20</v>
      </c>
      <c r="F78" s="18"/>
      <c r="G78" s="19">
        <v>36</v>
      </c>
      <c r="H78" s="19">
        <v>33</v>
      </c>
      <c r="I78" s="59">
        <f t="shared" si="1"/>
        <v>69</v>
      </c>
      <c r="J78" s="66">
        <v>9957112097</v>
      </c>
      <c r="K78" s="66" t="s">
        <v>527</v>
      </c>
      <c r="L78" s="66" t="s">
        <v>528</v>
      </c>
      <c r="M78" s="66">
        <v>881297667</v>
      </c>
      <c r="N78" s="66" t="s">
        <v>330</v>
      </c>
      <c r="O78" s="18"/>
      <c r="P78" s="76">
        <v>43665</v>
      </c>
      <c r="Q78" s="76" t="s">
        <v>619</v>
      </c>
      <c r="R78" s="18">
        <v>24</v>
      </c>
      <c r="S78" s="18" t="s">
        <v>632</v>
      </c>
      <c r="T78" s="18"/>
    </row>
    <row r="79" spans="1:20">
      <c r="A79" s="4">
        <v>75</v>
      </c>
      <c r="B79" s="17" t="s">
        <v>63</v>
      </c>
      <c r="C79" s="66" t="s">
        <v>493</v>
      </c>
      <c r="D79" s="18" t="s">
        <v>25</v>
      </c>
      <c r="E79" s="66">
        <v>18308050802</v>
      </c>
      <c r="F79" s="18"/>
      <c r="G79" s="19">
        <v>53</v>
      </c>
      <c r="H79" s="19">
        <v>66</v>
      </c>
      <c r="I79" s="59">
        <f t="shared" si="1"/>
        <v>119</v>
      </c>
      <c r="J79" s="66">
        <v>9954323326</v>
      </c>
      <c r="K79" s="66" t="s">
        <v>527</v>
      </c>
      <c r="L79" s="66" t="s">
        <v>528</v>
      </c>
      <c r="M79" s="66">
        <v>881297667</v>
      </c>
      <c r="N79" s="66" t="s">
        <v>330</v>
      </c>
      <c r="O79" s="18"/>
      <c r="P79" s="76">
        <v>43665</v>
      </c>
      <c r="Q79" s="76" t="s">
        <v>619</v>
      </c>
      <c r="R79" s="18">
        <v>24</v>
      </c>
      <c r="S79" s="18" t="s">
        <v>632</v>
      </c>
      <c r="T79" s="18"/>
    </row>
    <row r="80" spans="1:20">
      <c r="A80" s="4">
        <v>76</v>
      </c>
      <c r="B80" s="17" t="s">
        <v>63</v>
      </c>
      <c r="C80" s="66" t="s">
        <v>494</v>
      </c>
      <c r="D80" s="18" t="s">
        <v>25</v>
      </c>
      <c r="E80" s="66">
        <v>18308050817</v>
      </c>
      <c r="F80" s="18"/>
      <c r="G80" s="19">
        <v>37</v>
      </c>
      <c r="H80" s="19">
        <v>45</v>
      </c>
      <c r="I80" s="59">
        <f t="shared" si="1"/>
        <v>82</v>
      </c>
      <c r="J80" s="66">
        <v>7578886795</v>
      </c>
      <c r="K80" s="66" t="s">
        <v>527</v>
      </c>
      <c r="L80" s="66" t="s">
        <v>528</v>
      </c>
      <c r="M80" s="66">
        <v>881297667</v>
      </c>
      <c r="N80" s="66" t="s">
        <v>529</v>
      </c>
      <c r="O80" s="18"/>
      <c r="P80" s="76">
        <v>43666</v>
      </c>
      <c r="Q80" s="76" t="s">
        <v>615</v>
      </c>
      <c r="R80" s="18">
        <v>24</v>
      </c>
      <c r="S80" s="18" t="s">
        <v>632</v>
      </c>
      <c r="T80" s="18"/>
    </row>
    <row r="81" spans="1:20">
      <c r="A81" s="4">
        <v>77</v>
      </c>
      <c r="B81" s="17" t="s">
        <v>63</v>
      </c>
      <c r="C81" s="66" t="s">
        <v>495</v>
      </c>
      <c r="D81" s="18" t="s">
        <v>25</v>
      </c>
      <c r="E81" s="66">
        <v>18803050003</v>
      </c>
      <c r="F81" s="18"/>
      <c r="G81" s="19">
        <v>55</v>
      </c>
      <c r="H81" s="19">
        <v>48</v>
      </c>
      <c r="I81" s="59">
        <f t="shared" si="1"/>
        <v>103</v>
      </c>
      <c r="J81" s="66">
        <v>9085037596</v>
      </c>
      <c r="K81" s="66" t="s">
        <v>527</v>
      </c>
      <c r="L81" s="66" t="s">
        <v>528</v>
      </c>
      <c r="M81" s="66">
        <v>881297667</v>
      </c>
      <c r="N81" s="66" t="s">
        <v>529</v>
      </c>
      <c r="O81" s="18"/>
      <c r="P81" s="76">
        <v>43668</v>
      </c>
      <c r="Q81" s="76" t="s">
        <v>616</v>
      </c>
      <c r="R81" s="18">
        <v>24</v>
      </c>
      <c r="S81" s="18" t="s">
        <v>632</v>
      </c>
      <c r="T81" s="18"/>
    </row>
    <row r="82" spans="1:20">
      <c r="A82" s="4">
        <v>78</v>
      </c>
      <c r="B82" s="17" t="s">
        <v>63</v>
      </c>
      <c r="C82" s="70" t="s">
        <v>496</v>
      </c>
      <c r="D82" s="18" t="s">
        <v>25</v>
      </c>
      <c r="E82" s="52">
        <v>18408050001</v>
      </c>
      <c r="F82" s="18"/>
      <c r="G82" s="19">
        <v>54</v>
      </c>
      <c r="H82" s="19">
        <v>72</v>
      </c>
      <c r="I82" s="59">
        <f t="shared" si="1"/>
        <v>126</v>
      </c>
      <c r="J82" s="71">
        <v>18408050001</v>
      </c>
      <c r="K82" s="66" t="s">
        <v>527</v>
      </c>
      <c r="L82" s="66" t="s">
        <v>528</v>
      </c>
      <c r="M82" s="51">
        <v>881297667</v>
      </c>
      <c r="N82" s="66" t="s">
        <v>530</v>
      </c>
      <c r="O82" s="18"/>
      <c r="P82" s="76">
        <v>43669</v>
      </c>
      <c r="Q82" s="76" t="s">
        <v>617</v>
      </c>
      <c r="R82" s="18">
        <v>24</v>
      </c>
      <c r="S82" s="18" t="s">
        <v>632</v>
      </c>
      <c r="T82" s="18"/>
    </row>
    <row r="83" spans="1:20">
      <c r="A83" s="4">
        <v>79</v>
      </c>
      <c r="B83" s="17" t="s">
        <v>63</v>
      </c>
      <c r="C83" s="70" t="s">
        <v>497</v>
      </c>
      <c r="D83" s="18" t="s">
        <v>25</v>
      </c>
      <c r="E83" s="52">
        <v>18304050812</v>
      </c>
      <c r="F83" s="18"/>
      <c r="G83" s="19">
        <v>47</v>
      </c>
      <c r="H83" s="19">
        <v>44</v>
      </c>
      <c r="I83" s="59">
        <f t="shared" si="1"/>
        <v>91</v>
      </c>
      <c r="J83" s="71">
        <v>18304050812</v>
      </c>
      <c r="K83" s="66" t="s">
        <v>527</v>
      </c>
      <c r="L83" s="66" t="s">
        <v>528</v>
      </c>
      <c r="M83" s="51">
        <v>881297667</v>
      </c>
      <c r="N83" s="66" t="s">
        <v>530</v>
      </c>
      <c r="O83" s="18"/>
      <c r="P83" s="76">
        <v>43669</v>
      </c>
      <c r="Q83" s="76" t="s">
        <v>617</v>
      </c>
      <c r="R83" s="18">
        <v>24</v>
      </c>
      <c r="S83" s="18" t="s">
        <v>632</v>
      </c>
      <c r="T83" s="18"/>
    </row>
    <row r="84" spans="1:20">
      <c r="A84" s="4">
        <v>80</v>
      </c>
      <c r="B84" s="17" t="s">
        <v>63</v>
      </c>
      <c r="C84" s="70" t="s">
        <v>498</v>
      </c>
      <c r="D84" s="18" t="s">
        <v>25</v>
      </c>
      <c r="E84" s="52">
        <v>18308050810</v>
      </c>
      <c r="F84" s="18"/>
      <c r="G84" s="19">
        <v>81</v>
      </c>
      <c r="H84" s="19">
        <v>70</v>
      </c>
      <c r="I84" s="59">
        <f t="shared" si="1"/>
        <v>151</v>
      </c>
      <c r="J84" s="71">
        <v>18308050810</v>
      </c>
      <c r="K84" s="66" t="s">
        <v>527</v>
      </c>
      <c r="L84" s="66" t="s">
        <v>528</v>
      </c>
      <c r="M84" s="51">
        <v>881297667</v>
      </c>
      <c r="N84" s="66" t="s">
        <v>530</v>
      </c>
      <c r="O84" s="18"/>
      <c r="P84" s="76">
        <v>43670</v>
      </c>
      <c r="Q84" s="76" t="s">
        <v>620</v>
      </c>
      <c r="R84" s="18">
        <v>24</v>
      </c>
      <c r="S84" s="18" t="s">
        <v>632</v>
      </c>
      <c r="T84" s="18"/>
    </row>
    <row r="85" spans="1:20">
      <c r="A85" s="4">
        <v>81</v>
      </c>
      <c r="B85" s="17" t="s">
        <v>63</v>
      </c>
      <c r="C85" s="66" t="s">
        <v>499</v>
      </c>
      <c r="D85" s="18" t="s">
        <v>25</v>
      </c>
      <c r="E85" s="66">
        <v>18304051011</v>
      </c>
      <c r="F85" s="18"/>
      <c r="G85" s="19">
        <v>24</v>
      </c>
      <c r="H85" s="19">
        <v>34</v>
      </c>
      <c r="I85" s="59">
        <f t="shared" si="1"/>
        <v>58</v>
      </c>
      <c r="J85" s="66">
        <v>9957306646</v>
      </c>
      <c r="K85" s="66" t="s">
        <v>531</v>
      </c>
      <c r="L85" s="66" t="s">
        <v>532</v>
      </c>
      <c r="M85" s="66">
        <v>9436363129</v>
      </c>
      <c r="N85" s="66" t="s">
        <v>457</v>
      </c>
      <c r="O85" s="18"/>
      <c r="P85" s="76">
        <v>43671</v>
      </c>
      <c r="Q85" s="76" t="s">
        <v>618</v>
      </c>
      <c r="R85" s="18">
        <v>24</v>
      </c>
      <c r="S85" s="18" t="s">
        <v>632</v>
      </c>
      <c r="T85" s="18"/>
    </row>
    <row r="86" spans="1:20">
      <c r="A86" s="4">
        <v>82</v>
      </c>
      <c r="B86" s="17" t="s">
        <v>63</v>
      </c>
      <c r="C86" s="66" t="s">
        <v>500</v>
      </c>
      <c r="D86" s="18" t="s">
        <v>25</v>
      </c>
      <c r="E86" s="66">
        <v>18304051005</v>
      </c>
      <c r="F86" s="18"/>
      <c r="G86" s="19">
        <v>28</v>
      </c>
      <c r="H86" s="19">
        <v>36</v>
      </c>
      <c r="I86" s="59">
        <f t="shared" si="1"/>
        <v>64</v>
      </c>
      <c r="J86" s="66">
        <v>8811971538</v>
      </c>
      <c r="K86" s="66" t="s">
        <v>531</v>
      </c>
      <c r="L86" s="66" t="s">
        <v>532</v>
      </c>
      <c r="M86" s="66">
        <v>9436363129</v>
      </c>
      <c r="N86" s="66" t="s">
        <v>457</v>
      </c>
      <c r="O86" s="18"/>
      <c r="P86" s="76">
        <v>43672</v>
      </c>
      <c r="Q86" s="76" t="s">
        <v>619</v>
      </c>
      <c r="R86" s="18">
        <v>24</v>
      </c>
      <c r="S86" s="18" t="s">
        <v>632</v>
      </c>
      <c r="T86" s="18"/>
    </row>
    <row r="87" spans="1:20">
      <c r="A87" s="4">
        <v>83</v>
      </c>
      <c r="B87" s="17" t="s">
        <v>63</v>
      </c>
      <c r="C87" s="66" t="s">
        <v>501</v>
      </c>
      <c r="D87" s="18" t="s">
        <v>25</v>
      </c>
      <c r="E87" s="66">
        <v>12</v>
      </c>
      <c r="F87" s="18"/>
      <c r="G87" s="19">
        <v>35</v>
      </c>
      <c r="H87" s="19">
        <v>29</v>
      </c>
      <c r="I87" s="59">
        <f t="shared" si="1"/>
        <v>64</v>
      </c>
      <c r="J87" s="66">
        <v>8011219135</v>
      </c>
      <c r="K87" s="66" t="s">
        <v>531</v>
      </c>
      <c r="L87" s="66" t="s">
        <v>532</v>
      </c>
      <c r="M87" s="66">
        <v>9436363129</v>
      </c>
      <c r="N87" s="66" t="s">
        <v>457</v>
      </c>
      <c r="O87" s="18"/>
      <c r="P87" s="76">
        <v>43673</v>
      </c>
      <c r="Q87" s="76" t="s">
        <v>615</v>
      </c>
      <c r="R87" s="18">
        <v>24</v>
      </c>
      <c r="S87" s="18" t="s">
        <v>632</v>
      </c>
      <c r="T87" s="18"/>
    </row>
    <row r="88" spans="1:20">
      <c r="A88" s="4">
        <v>84</v>
      </c>
      <c r="B88" s="17" t="s">
        <v>63</v>
      </c>
      <c r="C88" s="66" t="s">
        <v>502</v>
      </c>
      <c r="D88" s="18" t="s">
        <v>25</v>
      </c>
      <c r="E88" s="66">
        <v>8</v>
      </c>
      <c r="F88" s="18"/>
      <c r="G88" s="19">
        <v>19</v>
      </c>
      <c r="H88" s="19">
        <v>15</v>
      </c>
      <c r="I88" s="59">
        <f t="shared" si="1"/>
        <v>34</v>
      </c>
      <c r="J88" s="66">
        <v>9706567236</v>
      </c>
      <c r="K88" s="66" t="s">
        <v>531</v>
      </c>
      <c r="L88" s="66" t="s">
        <v>532</v>
      </c>
      <c r="M88" s="66">
        <v>9436363129</v>
      </c>
      <c r="N88" s="66" t="s">
        <v>457</v>
      </c>
      <c r="O88" s="18"/>
      <c r="P88" s="76">
        <v>43673</v>
      </c>
      <c r="Q88" s="76" t="s">
        <v>615</v>
      </c>
      <c r="R88" s="18">
        <v>24</v>
      </c>
      <c r="S88" s="18" t="s">
        <v>632</v>
      </c>
      <c r="T88" s="18"/>
    </row>
    <row r="89" spans="1:20">
      <c r="A89" s="4">
        <v>85</v>
      </c>
      <c r="B89" s="17" t="s">
        <v>63</v>
      </c>
      <c r="C89" s="66" t="s">
        <v>503</v>
      </c>
      <c r="D89" s="18" t="s">
        <v>25</v>
      </c>
      <c r="E89" s="66">
        <v>18304050804</v>
      </c>
      <c r="F89" s="18"/>
      <c r="G89" s="19">
        <v>37</v>
      </c>
      <c r="H89" s="19">
        <v>45</v>
      </c>
      <c r="I89" s="59">
        <f t="shared" si="1"/>
        <v>82</v>
      </c>
      <c r="J89" s="66">
        <v>9957596792</v>
      </c>
      <c r="K89" s="66" t="s">
        <v>531</v>
      </c>
      <c r="L89" s="66" t="s">
        <v>532</v>
      </c>
      <c r="M89" s="66">
        <v>9436363129</v>
      </c>
      <c r="N89" s="66" t="s">
        <v>457</v>
      </c>
      <c r="O89" s="18"/>
      <c r="P89" s="76">
        <v>43673</v>
      </c>
      <c r="Q89" s="76" t="s">
        <v>615</v>
      </c>
      <c r="R89" s="18">
        <v>24</v>
      </c>
      <c r="S89" s="18" t="s">
        <v>632</v>
      </c>
      <c r="T89" s="18"/>
    </row>
    <row r="90" spans="1:20">
      <c r="A90" s="4">
        <v>86</v>
      </c>
      <c r="B90" s="17" t="s">
        <v>63</v>
      </c>
      <c r="C90" s="66" t="s">
        <v>504</v>
      </c>
      <c r="D90" s="18" t="s">
        <v>25</v>
      </c>
      <c r="E90" s="66">
        <v>1830405053012</v>
      </c>
      <c r="F90" s="18"/>
      <c r="G90" s="19">
        <v>39</v>
      </c>
      <c r="H90" s="19">
        <v>50</v>
      </c>
      <c r="I90" s="59">
        <f t="shared" si="1"/>
        <v>89</v>
      </c>
      <c r="J90" s="66">
        <v>7004391681</v>
      </c>
      <c r="K90" s="66" t="s">
        <v>531</v>
      </c>
      <c r="L90" s="66" t="s">
        <v>532</v>
      </c>
      <c r="M90" s="66">
        <v>9436363129</v>
      </c>
      <c r="N90" s="66" t="s">
        <v>457</v>
      </c>
      <c r="O90" s="18"/>
      <c r="P90" s="76">
        <v>43675</v>
      </c>
      <c r="Q90" s="76" t="s">
        <v>616</v>
      </c>
      <c r="R90" s="18">
        <v>24</v>
      </c>
      <c r="S90" s="18" t="s">
        <v>632</v>
      </c>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86</v>
      </c>
      <c r="D165" s="21"/>
      <c r="E165" s="13"/>
      <c r="F165" s="21"/>
      <c r="G165" s="60">
        <f>SUM(G5:G164)</f>
        <v>3599</v>
      </c>
      <c r="H165" s="60">
        <f>SUM(H5:H164)</f>
        <v>3492</v>
      </c>
      <c r="I165" s="60">
        <f>SUM(I5:I164)</f>
        <v>7091</v>
      </c>
      <c r="J165" s="21"/>
      <c r="K165" s="21"/>
      <c r="L165" s="21"/>
      <c r="M165" s="21"/>
      <c r="N165" s="21"/>
      <c r="O165" s="21"/>
      <c r="P165" s="14"/>
      <c r="Q165" s="21"/>
      <c r="R165" s="21"/>
      <c r="S165" s="21"/>
      <c r="T165" s="12"/>
    </row>
    <row r="166" spans="1:20">
      <c r="A166" s="44" t="s">
        <v>62</v>
      </c>
      <c r="B166" s="10">
        <f>COUNTIF(B$5:B$164,"Team 1")</f>
        <v>43</v>
      </c>
      <c r="C166" s="44" t="s">
        <v>25</v>
      </c>
      <c r="D166" s="10">
        <f>COUNTIF(D5:D164,"Anganwadi")</f>
        <v>86</v>
      </c>
    </row>
    <row r="167" spans="1:20">
      <c r="A167" s="44" t="s">
        <v>63</v>
      </c>
      <c r="B167" s="10">
        <f>COUNTIF(B$6:B$164,"Team 2")</f>
        <v>43</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E27" activePane="bottomRight" state="frozen"/>
      <selection pane="topRight" activeCell="C1" sqref="C1"/>
      <selection pane="bottomLeft" activeCell="A5" sqref="A5"/>
      <selection pane="bottomRight" activeCell="M32" sqref="M3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39" t="s">
        <v>70</v>
      </c>
      <c r="B1" s="139"/>
      <c r="C1" s="139"/>
      <c r="D1" s="55"/>
      <c r="E1" s="55"/>
      <c r="F1" s="55"/>
      <c r="G1" s="55"/>
      <c r="H1" s="55"/>
      <c r="I1" s="55"/>
      <c r="J1" s="55"/>
      <c r="K1" s="55"/>
      <c r="L1" s="55"/>
      <c r="M1" s="55"/>
      <c r="N1" s="55"/>
      <c r="O1" s="55"/>
      <c r="P1" s="55"/>
      <c r="Q1" s="55"/>
      <c r="R1" s="55"/>
      <c r="S1" s="55"/>
    </row>
    <row r="2" spans="1:20">
      <c r="A2" s="133" t="s">
        <v>59</v>
      </c>
      <c r="B2" s="134"/>
      <c r="C2" s="134"/>
      <c r="D2" s="25">
        <v>43678</v>
      </c>
      <c r="E2" s="22"/>
      <c r="F2" s="22"/>
      <c r="G2" s="22"/>
      <c r="H2" s="22"/>
      <c r="I2" s="22"/>
      <c r="J2" s="22"/>
      <c r="K2" s="22"/>
      <c r="L2" s="22"/>
      <c r="M2" s="22"/>
      <c r="N2" s="22"/>
      <c r="O2" s="22"/>
      <c r="P2" s="22"/>
      <c r="Q2" s="22"/>
      <c r="R2" s="22"/>
      <c r="S2" s="22"/>
    </row>
    <row r="3" spans="1:20" ht="24" customHeight="1">
      <c r="A3" s="135" t="s">
        <v>14</v>
      </c>
      <c r="B3" s="131" t="s">
        <v>61</v>
      </c>
      <c r="C3" s="136" t="s">
        <v>7</v>
      </c>
      <c r="D3" s="136" t="s">
        <v>55</v>
      </c>
      <c r="E3" s="136" t="s">
        <v>16</v>
      </c>
      <c r="F3" s="137" t="s">
        <v>17</v>
      </c>
      <c r="G3" s="136" t="s">
        <v>8</v>
      </c>
      <c r="H3" s="136"/>
      <c r="I3" s="136"/>
      <c r="J3" s="136" t="s">
        <v>31</v>
      </c>
      <c r="K3" s="131" t="s">
        <v>33</v>
      </c>
      <c r="L3" s="131" t="s">
        <v>50</v>
      </c>
      <c r="M3" s="131" t="s">
        <v>51</v>
      </c>
      <c r="N3" s="131" t="s">
        <v>34</v>
      </c>
      <c r="O3" s="131" t="s">
        <v>35</v>
      </c>
      <c r="P3" s="135" t="s">
        <v>54</v>
      </c>
      <c r="Q3" s="136" t="s">
        <v>52</v>
      </c>
      <c r="R3" s="136" t="s">
        <v>32</v>
      </c>
      <c r="S3" s="136" t="s">
        <v>53</v>
      </c>
      <c r="T3" s="136" t="s">
        <v>13</v>
      </c>
    </row>
    <row r="4" spans="1:20" ht="25.5" customHeight="1">
      <c r="A4" s="135"/>
      <c r="B4" s="138"/>
      <c r="C4" s="136"/>
      <c r="D4" s="136"/>
      <c r="E4" s="136"/>
      <c r="F4" s="137"/>
      <c r="G4" s="23" t="s">
        <v>9</v>
      </c>
      <c r="H4" s="23" t="s">
        <v>10</v>
      </c>
      <c r="I4" s="23" t="s">
        <v>11</v>
      </c>
      <c r="J4" s="136"/>
      <c r="K4" s="132"/>
      <c r="L4" s="132"/>
      <c r="M4" s="132"/>
      <c r="N4" s="132"/>
      <c r="O4" s="132"/>
      <c r="P4" s="135"/>
      <c r="Q4" s="135"/>
      <c r="R4" s="136"/>
      <c r="S4" s="136"/>
      <c r="T4" s="136"/>
    </row>
    <row r="5" spans="1:20">
      <c r="A5" s="4">
        <v>1</v>
      </c>
      <c r="B5" s="17" t="s">
        <v>62</v>
      </c>
      <c r="C5" s="66" t="s">
        <v>280</v>
      </c>
      <c r="D5" s="48" t="s">
        <v>23</v>
      </c>
      <c r="E5" s="66">
        <v>1810014704</v>
      </c>
      <c r="F5" s="57" t="s">
        <v>98</v>
      </c>
      <c r="G5" s="17">
        <v>14</v>
      </c>
      <c r="H5" s="17">
        <v>13</v>
      </c>
      <c r="I5" s="59">
        <f>SUM(G5:H5)</f>
        <v>27</v>
      </c>
      <c r="J5" s="66">
        <v>99574627767</v>
      </c>
      <c r="K5" s="66" t="s">
        <v>195</v>
      </c>
      <c r="L5" s="66" t="s">
        <v>196</v>
      </c>
      <c r="M5" s="66">
        <v>9854377454</v>
      </c>
      <c r="N5" s="66" t="s">
        <v>260</v>
      </c>
      <c r="O5" s="48"/>
      <c r="P5" s="76">
        <v>43678</v>
      </c>
      <c r="Q5" s="76" t="s">
        <v>618</v>
      </c>
      <c r="R5" s="18">
        <v>24</v>
      </c>
      <c r="S5" s="18" t="s">
        <v>632</v>
      </c>
      <c r="T5" s="18"/>
    </row>
    <row r="6" spans="1:20">
      <c r="A6" s="4">
        <v>2</v>
      </c>
      <c r="B6" s="17" t="s">
        <v>62</v>
      </c>
      <c r="C6" s="66" t="s">
        <v>281</v>
      </c>
      <c r="D6" s="48" t="s">
        <v>23</v>
      </c>
      <c r="E6" s="66">
        <v>18100106101</v>
      </c>
      <c r="F6" s="48" t="s">
        <v>98</v>
      </c>
      <c r="G6" s="19">
        <v>32</v>
      </c>
      <c r="H6" s="19">
        <v>38</v>
      </c>
      <c r="I6" s="59">
        <f t="shared" ref="I6:I69" si="0">SUM(G6:H6)</f>
        <v>70</v>
      </c>
      <c r="J6" s="66">
        <v>9954645026</v>
      </c>
      <c r="K6" s="66" t="s">
        <v>245</v>
      </c>
      <c r="L6" s="66" t="s">
        <v>246</v>
      </c>
      <c r="M6" s="66">
        <v>9085648976</v>
      </c>
      <c r="N6" s="66" t="s">
        <v>261</v>
      </c>
      <c r="O6" s="48"/>
      <c r="P6" s="76">
        <v>43678</v>
      </c>
      <c r="Q6" s="76" t="s">
        <v>618</v>
      </c>
      <c r="R6" s="48">
        <v>14</v>
      </c>
      <c r="S6" s="18" t="s">
        <v>632</v>
      </c>
      <c r="T6" s="18"/>
    </row>
    <row r="7" spans="1:20">
      <c r="A7" s="4">
        <v>3</v>
      </c>
      <c r="B7" s="17" t="s">
        <v>62</v>
      </c>
      <c r="C7" s="66" t="s">
        <v>282</v>
      </c>
      <c r="D7" s="48" t="s">
        <v>23</v>
      </c>
      <c r="E7" s="66">
        <v>18100106102</v>
      </c>
      <c r="F7" s="48" t="s">
        <v>98</v>
      </c>
      <c r="G7" s="19">
        <v>20</v>
      </c>
      <c r="H7" s="19">
        <v>20</v>
      </c>
      <c r="I7" s="59">
        <f t="shared" si="0"/>
        <v>40</v>
      </c>
      <c r="J7" s="66">
        <v>9101594045</v>
      </c>
      <c r="K7" s="66" t="s">
        <v>245</v>
      </c>
      <c r="L7" s="66" t="s">
        <v>246</v>
      </c>
      <c r="M7" s="66">
        <v>9085648976</v>
      </c>
      <c r="N7" s="66" t="s">
        <v>262</v>
      </c>
      <c r="O7" s="48"/>
      <c r="P7" s="76">
        <v>43678</v>
      </c>
      <c r="Q7" s="76" t="s">
        <v>618</v>
      </c>
      <c r="R7" s="48">
        <v>14</v>
      </c>
      <c r="S7" s="18" t="s">
        <v>632</v>
      </c>
      <c r="T7" s="18"/>
    </row>
    <row r="8" spans="1:20">
      <c r="A8" s="4">
        <v>4</v>
      </c>
      <c r="B8" s="17" t="s">
        <v>62</v>
      </c>
      <c r="C8" s="66" t="s">
        <v>283</v>
      </c>
      <c r="D8" s="48" t="s">
        <v>23</v>
      </c>
      <c r="E8" s="66">
        <v>46</v>
      </c>
      <c r="F8" s="48" t="s">
        <v>100</v>
      </c>
      <c r="G8" s="19">
        <v>289</v>
      </c>
      <c r="H8" s="19">
        <v>489</v>
      </c>
      <c r="I8" s="59">
        <f t="shared" si="0"/>
        <v>778</v>
      </c>
      <c r="J8" s="66" t="s">
        <v>301</v>
      </c>
      <c r="K8" s="66" t="s">
        <v>245</v>
      </c>
      <c r="L8" s="66" t="s">
        <v>246</v>
      </c>
      <c r="M8" s="66">
        <v>9085648976</v>
      </c>
      <c r="N8" s="66" t="s">
        <v>262</v>
      </c>
      <c r="O8" s="57"/>
      <c r="P8" s="49" t="s">
        <v>624</v>
      </c>
      <c r="Q8" s="76" t="s">
        <v>619</v>
      </c>
      <c r="R8" s="48">
        <v>14</v>
      </c>
      <c r="S8" s="18" t="s">
        <v>632</v>
      </c>
      <c r="T8" s="18"/>
    </row>
    <row r="9" spans="1:20">
      <c r="A9" s="4">
        <v>5</v>
      </c>
      <c r="B9" s="17" t="s">
        <v>62</v>
      </c>
      <c r="C9" s="66" t="s">
        <v>284</v>
      </c>
      <c r="D9" s="48" t="s">
        <v>23</v>
      </c>
      <c r="E9" s="66"/>
      <c r="F9" s="48" t="s">
        <v>98</v>
      </c>
      <c r="G9" s="19">
        <v>89</v>
      </c>
      <c r="H9" s="19">
        <v>67</v>
      </c>
      <c r="I9" s="59">
        <f t="shared" si="0"/>
        <v>156</v>
      </c>
      <c r="J9" s="66"/>
      <c r="K9" s="66" t="s">
        <v>247</v>
      </c>
      <c r="L9" s="66" t="s">
        <v>246</v>
      </c>
      <c r="M9" s="66">
        <v>9085648976</v>
      </c>
      <c r="N9" s="66" t="s">
        <v>263</v>
      </c>
      <c r="O9" s="48"/>
      <c r="P9" s="76">
        <v>43683</v>
      </c>
      <c r="Q9" s="76" t="s">
        <v>617</v>
      </c>
      <c r="R9" s="48">
        <v>14</v>
      </c>
      <c r="S9" s="18" t="s">
        <v>632</v>
      </c>
      <c r="T9" s="18"/>
    </row>
    <row r="10" spans="1:20">
      <c r="A10" s="4">
        <v>6</v>
      </c>
      <c r="B10" s="17" t="s">
        <v>62</v>
      </c>
      <c r="C10" s="66" t="s">
        <v>285</v>
      </c>
      <c r="D10" s="48" t="s">
        <v>23</v>
      </c>
      <c r="E10" s="66">
        <v>18100106106</v>
      </c>
      <c r="F10" s="48" t="s">
        <v>98</v>
      </c>
      <c r="G10" s="19">
        <v>31</v>
      </c>
      <c r="H10" s="19">
        <v>23</v>
      </c>
      <c r="I10" s="59">
        <f t="shared" si="0"/>
        <v>54</v>
      </c>
      <c r="J10" s="66">
        <v>9101174483</v>
      </c>
      <c r="K10" s="66" t="s">
        <v>247</v>
      </c>
      <c r="L10" s="66" t="s">
        <v>246</v>
      </c>
      <c r="M10" s="66">
        <v>9085648976</v>
      </c>
      <c r="N10" s="66" t="s">
        <v>263</v>
      </c>
      <c r="O10" s="48"/>
      <c r="P10" s="76">
        <v>43684</v>
      </c>
      <c r="Q10" s="76" t="s">
        <v>620</v>
      </c>
      <c r="R10" s="48">
        <v>14</v>
      </c>
      <c r="S10" s="18" t="s">
        <v>632</v>
      </c>
      <c r="T10" s="18"/>
    </row>
    <row r="11" spans="1:20">
      <c r="A11" s="4">
        <v>7</v>
      </c>
      <c r="B11" s="17" t="s">
        <v>62</v>
      </c>
      <c r="C11" s="66" t="s">
        <v>286</v>
      </c>
      <c r="D11" s="48" t="s">
        <v>23</v>
      </c>
      <c r="E11" s="66">
        <v>18100107516</v>
      </c>
      <c r="F11" s="48" t="s">
        <v>98</v>
      </c>
      <c r="G11" s="19">
        <v>30</v>
      </c>
      <c r="H11" s="19">
        <v>60</v>
      </c>
      <c r="I11" s="59">
        <f t="shared" si="0"/>
        <v>90</v>
      </c>
      <c r="J11" s="66">
        <v>8638385114</v>
      </c>
      <c r="K11" s="66" t="s">
        <v>147</v>
      </c>
      <c r="L11" s="66" t="s">
        <v>148</v>
      </c>
      <c r="M11" s="66"/>
      <c r="N11" s="66"/>
      <c r="O11" s="48"/>
      <c r="P11" s="76">
        <v>43684</v>
      </c>
      <c r="Q11" s="76" t="s">
        <v>620</v>
      </c>
      <c r="R11" s="48">
        <v>11</v>
      </c>
      <c r="S11" s="18" t="s">
        <v>632</v>
      </c>
      <c r="T11" s="18"/>
    </row>
    <row r="12" spans="1:20">
      <c r="A12" s="4">
        <v>8</v>
      </c>
      <c r="B12" s="17" t="s">
        <v>62</v>
      </c>
      <c r="C12" s="66" t="s">
        <v>287</v>
      </c>
      <c r="D12" s="48" t="s">
        <v>23</v>
      </c>
      <c r="E12" s="66">
        <v>18100104501</v>
      </c>
      <c r="F12" s="48" t="s">
        <v>98</v>
      </c>
      <c r="G12" s="19">
        <v>42</v>
      </c>
      <c r="H12" s="19">
        <v>43</v>
      </c>
      <c r="I12" s="59">
        <f t="shared" si="0"/>
        <v>85</v>
      </c>
      <c r="J12" s="66">
        <v>6001985266</v>
      </c>
      <c r="K12" s="66" t="s">
        <v>147</v>
      </c>
      <c r="L12" s="66" t="s">
        <v>248</v>
      </c>
      <c r="M12" s="66"/>
      <c r="N12" s="66" t="s">
        <v>265</v>
      </c>
      <c r="O12" s="48"/>
      <c r="P12" s="76">
        <v>43685</v>
      </c>
      <c r="Q12" s="76" t="s">
        <v>618</v>
      </c>
      <c r="R12" s="48">
        <v>11</v>
      </c>
      <c r="S12" s="18" t="s">
        <v>632</v>
      </c>
      <c r="T12" s="18"/>
    </row>
    <row r="13" spans="1:20">
      <c r="A13" s="4">
        <v>9</v>
      </c>
      <c r="B13" s="17" t="s">
        <v>62</v>
      </c>
      <c r="C13" s="66" t="s">
        <v>288</v>
      </c>
      <c r="D13" s="48" t="s">
        <v>23</v>
      </c>
      <c r="E13" s="66">
        <v>18100104705</v>
      </c>
      <c r="F13" s="48" t="s">
        <v>98</v>
      </c>
      <c r="G13" s="19">
        <v>44</v>
      </c>
      <c r="H13" s="19">
        <v>68</v>
      </c>
      <c r="I13" s="59">
        <f t="shared" si="0"/>
        <v>112</v>
      </c>
      <c r="J13" s="66">
        <v>8486570760</v>
      </c>
      <c r="K13" s="66" t="s">
        <v>249</v>
      </c>
      <c r="L13" s="66" t="s">
        <v>196</v>
      </c>
      <c r="M13" s="66">
        <v>9854377454</v>
      </c>
      <c r="N13" s="66" t="s">
        <v>266</v>
      </c>
      <c r="O13" s="48"/>
      <c r="P13" s="76">
        <v>43685</v>
      </c>
      <c r="Q13" s="76" t="s">
        <v>618</v>
      </c>
      <c r="R13" s="48">
        <v>21</v>
      </c>
      <c r="S13" s="18" t="s">
        <v>632</v>
      </c>
      <c r="T13" s="18"/>
    </row>
    <row r="14" spans="1:20">
      <c r="A14" s="4">
        <v>10</v>
      </c>
      <c r="B14" s="17" t="s">
        <v>62</v>
      </c>
      <c r="C14" s="66" t="s">
        <v>289</v>
      </c>
      <c r="D14" s="48" t="s">
        <v>23</v>
      </c>
      <c r="E14" s="66">
        <v>18100104710</v>
      </c>
      <c r="F14" s="48" t="s">
        <v>100</v>
      </c>
      <c r="G14" s="19">
        <v>335</v>
      </c>
      <c r="H14" s="19">
        <v>527</v>
      </c>
      <c r="I14" s="59">
        <f t="shared" si="0"/>
        <v>862</v>
      </c>
      <c r="J14" s="66">
        <v>9678533886</v>
      </c>
      <c r="K14" s="66" t="s">
        <v>250</v>
      </c>
      <c r="L14" s="66" t="s">
        <v>251</v>
      </c>
      <c r="M14" s="66">
        <v>9854377454</v>
      </c>
      <c r="N14" s="66" t="s">
        <v>267</v>
      </c>
      <c r="O14" s="48"/>
      <c r="P14" s="49" t="s">
        <v>625</v>
      </c>
      <c r="Q14" s="76" t="s">
        <v>619</v>
      </c>
      <c r="R14" s="48">
        <v>21</v>
      </c>
      <c r="S14" s="18" t="s">
        <v>632</v>
      </c>
      <c r="T14" s="18"/>
    </row>
    <row r="15" spans="1:20">
      <c r="A15" s="4">
        <v>11</v>
      </c>
      <c r="B15" s="17" t="s">
        <v>62</v>
      </c>
      <c r="C15" s="66" t="s">
        <v>290</v>
      </c>
      <c r="D15" s="57" t="s">
        <v>23</v>
      </c>
      <c r="E15" s="66">
        <v>1810014712</v>
      </c>
      <c r="F15" s="57" t="s">
        <v>98</v>
      </c>
      <c r="G15" s="17">
        <v>40</v>
      </c>
      <c r="H15" s="17">
        <v>40</v>
      </c>
      <c r="I15" s="59">
        <f t="shared" si="0"/>
        <v>80</v>
      </c>
      <c r="J15" s="66">
        <v>8486931618</v>
      </c>
      <c r="K15" s="66" t="s">
        <v>250</v>
      </c>
      <c r="L15" s="66" t="s">
        <v>251</v>
      </c>
      <c r="M15" s="66">
        <v>9854377454</v>
      </c>
      <c r="N15" s="66" t="s">
        <v>267</v>
      </c>
      <c r="O15" s="57"/>
      <c r="P15" s="76">
        <v>43698</v>
      </c>
      <c r="Q15" s="76" t="s">
        <v>620</v>
      </c>
      <c r="R15" s="48">
        <v>21</v>
      </c>
      <c r="S15" s="18" t="s">
        <v>632</v>
      </c>
      <c r="T15" s="18"/>
    </row>
    <row r="16" spans="1:20">
      <c r="A16" s="4">
        <v>12</v>
      </c>
      <c r="B16" s="17" t="s">
        <v>62</v>
      </c>
      <c r="C16" s="66" t="s">
        <v>291</v>
      </c>
      <c r="D16" s="48" t="s">
        <v>23</v>
      </c>
      <c r="E16" s="66">
        <v>18100104702</v>
      </c>
      <c r="F16" s="48" t="s">
        <v>98</v>
      </c>
      <c r="G16" s="19">
        <v>45</v>
      </c>
      <c r="H16" s="19">
        <v>40</v>
      </c>
      <c r="I16" s="59">
        <f t="shared" si="0"/>
        <v>85</v>
      </c>
      <c r="J16" s="66">
        <v>6000308455</v>
      </c>
      <c r="K16" s="66" t="s">
        <v>250</v>
      </c>
      <c r="L16" s="66" t="s">
        <v>251</v>
      </c>
      <c r="M16" s="66">
        <v>9854377454</v>
      </c>
      <c r="N16" s="66" t="s">
        <v>267</v>
      </c>
      <c r="O16" s="48"/>
      <c r="P16" s="76">
        <v>43698</v>
      </c>
      <c r="Q16" s="76" t="s">
        <v>620</v>
      </c>
      <c r="R16" s="48">
        <v>21</v>
      </c>
      <c r="S16" s="18" t="s">
        <v>632</v>
      </c>
      <c r="T16" s="18"/>
    </row>
    <row r="17" spans="1:20">
      <c r="A17" s="4">
        <v>13</v>
      </c>
      <c r="B17" s="17" t="s">
        <v>62</v>
      </c>
      <c r="C17" s="66" t="s">
        <v>292</v>
      </c>
      <c r="D17" s="48" t="s">
        <v>23</v>
      </c>
      <c r="E17" s="66">
        <v>18100105304</v>
      </c>
      <c r="F17" s="48" t="s">
        <v>98</v>
      </c>
      <c r="G17" s="19">
        <v>67</v>
      </c>
      <c r="H17" s="19">
        <v>45</v>
      </c>
      <c r="I17" s="59">
        <f t="shared" si="0"/>
        <v>112</v>
      </c>
      <c r="J17" s="66">
        <v>9957472939</v>
      </c>
      <c r="K17" s="66" t="s">
        <v>252</v>
      </c>
      <c r="L17" s="66" t="s">
        <v>253</v>
      </c>
      <c r="M17" s="66">
        <v>8402902563</v>
      </c>
      <c r="N17" s="66" t="s">
        <v>268</v>
      </c>
      <c r="O17" s="48"/>
      <c r="P17" s="76">
        <v>43699</v>
      </c>
      <c r="Q17" s="76" t="s">
        <v>618</v>
      </c>
      <c r="R17" s="48">
        <v>14</v>
      </c>
      <c r="S17" s="18" t="s">
        <v>632</v>
      </c>
      <c r="T17" s="18"/>
    </row>
    <row r="18" spans="1:20">
      <c r="A18" s="4">
        <v>14</v>
      </c>
      <c r="B18" s="17" t="s">
        <v>62</v>
      </c>
      <c r="C18" s="66" t="s">
        <v>293</v>
      </c>
      <c r="D18" s="48" t="s">
        <v>23</v>
      </c>
      <c r="E18" s="66">
        <v>18100105303</v>
      </c>
      <c r="F18" s="48" t="s">
        <v>99</v>
      </c>
      <c r="G18" s="19">
        <v>33</v>
      </c>
      <c r="H18" s="19">
        <v>36</v>
      </c>
      <c r="I18" s="59">
        <f t="shared" si="0"/>
        <v>69</v>
      </c>
      <c r="J18" s="66">
        <v>9101762675</v>
      </c>
      <c r="K18" s="66" t="s">
        <v>252</v>
      </c>
      <c r="L18" s="66" t="s">
        <v>253</v>
      </c>
      <c r="M18" s="66">
        <v>8402902563</v>
      </c>
      <c r="N18" s="66" t="s">
        <v>268</v>
      </c>
      <c r="O18" s="48"/>
      <c r="P18" s="76">
        <v>43699</v>
      </c>
      <c r="Q18" s="76" t="s">
        <v>618</v>
      </c>
      <c r="R18" s="48">
        <v>14</v>
      </c>
      <c r="S18" s="18" t="s">
        <v>632</v>
      </c>
      <c r="T18" s="18"/>
    </row>
    <row r="19" spans="1:20">
      <c r="A19" s="4">
        <v>15</v>
      </c>
      <c r="B19" s="17" t="s">
        <v>62</v>
      </c>
      <c r="C19" s="66" t="s">
        <v>294</v>
      </c>
      <c r="D19" s="48" t="s">
        <v>23</v>
      </c>
      <c r="E19" s="66">
        <v>18100105313</v>
      </c>
      <c r="F19" s="48" t="s">
        <v>98</v>
      </c>
      <c r="G19" s="19">
        <v>25</v>
      </c>
      <c r="H19" s="19">
        <v>38</v>
      </c>
      <c r="I19" s="59">
        <f t="shared" si="0"/>
        <v>63</v>
      </c>
      <c r="J19" s="66">
        <v>9954167716</v>
      </c>
      <c r="K19" s="66" t="s">
        <v>252</v>
      </c>
      <c r="L19" s="66" t="s">
        <v>253</v>
      </c>
      <c r="M19" s="66">
        <v>8402902563</v>
      </c>
      <c r="N19" s="66" t="s">
        <v>268</v>
      </c>
      <c r="O19" s="48"/>
      <c r="P19" s="76">
        <v>43700</v>
      </c>
      <c r="Q19" s="76" t="s">
        <v>619</v>
      </c>
      <c r="R19" s="48">
        <v>14</v>
      </c>
      <c r="S19" s="18" t="s">
        <v>632</v>
      </c>
      <c r="T19" s="18"/>
    </row>
    <row r="20" spans="1:20">
      <c r="A20" s="4">
        <v>16</v>
      </c>
      <c r="B20" s="17" t="s">
        <v>62</v>
      </c>
      <c r="C20" s="66" t="s">
        <v>295</v>
      </c>
      <c r="D20" s="48" t="s">
        <v>23</v>
      </c>
      <c r="E20" s="66">
        <v>18100101603</v>
      </c>
      <c r="F20" s="48" t="s">
        <v>99</v>
      </c>
      <c r="G20" s="19">
        <v>18</v>
      </c>
      <c r="H20" s="19">
        <v>18</v>
      </c>
      <c r="I20" s="59">
        <f t="shared" si="0"/>
        <v>36</v>
      </c>
      <c r="J20" s="66">
        <v>7896770040</v>
      </c>
      <c r="K20" s="66" t="s">
        <v>252</v>
      </c>
      <c r="L20" s="66" t="s">
        <v>253</v>
      </c>
      <c r="M20" s="66">
        <v>8402902563</v>
      </c>
      <c r="N20" s="66" t="s">
        <v>269</v>
      </c>
      <c r="O20" s="48"/>
      <c r="P20" s="76">
        <v>43700</v>
      </c>
      <c r="Q20" s="76" t="s">
        <v>619</v>
      </c>
      <c r="R20" s="48">
        <v>14</v>
      </c>
      <c r="S20" s="18" t="s">
        <v>632</v>
      </c>
      <c r="T20" s="18"/>
    </row>
    <row r="21" spans="1:20">
      <c r="A21" s="4">
        <v>17</v>
      </c>
      <c r="B21" s="17" t="s">
        <v>62</v>
      </c>
      <c r="C21" s="66" t="s">
        <v>296</v>
      </c>
      <c r="D21" s="48" t="s">
        <v>23</v>
      </c>
      <c r="E21" s="66">
        <v>18100101602</v>
      </c>
      <c r="F21" s="48" t="s">
        <v>98</v>
      </c>
      <c r="G21" s="19">
        <v>53</v>
      </c>
      <c r="H21" s="19">
        <v>39</v>
      </c>
      <c r="I21" s="59">
        <f t="shared" si="0"/>
        <v>92</v>
      </c>
      <c r="J21" s="66">
        <v>9706990398</v>
      </c>
      <c r="K21" s="66" t="s">
        <v>252</v>
      </c>
      <c r="L21" s="66" t="s">
        <v>253</v>
      </c>
      <c r="M21" s="66">
        <v>8402902563</v>
      </c>
      <c r="N21" s="66" t="s">
        <v>269</v>
      </c>
      <c r="O21" s="48"/>
      <c r="P21" s="76">
        <v>43703</v>
      </c>
      <c r="Q21" s="76" t="s">
        <v>616</v>
      </c>
      <c r="R21" s="48">
        <v>14</v>
      </c>
      <c r="S21" s="18" t="s">
        <v>632</v>
      </c>
      <c r="T21" s="18"/>
    </row>
    <row r="22" spans="1:20">
      <c r="A22" s="4">
        <v>18</v>
      </c>
      <c r="B22" s="17" t="s">
        <v>62</v>
      </c>
      <c r="C22" s="66" t="s">
        <v>297</v>
      </c>
      <c r="D22" s="57" t="s">
        <v>23</v>
      </c>
      <c r="E22" s="66">
        <v>18100105501</v>
      </c>
      <c r="F22" s="57" t="s">
        <v>98</v>
      </c>
      <c r="G22" s="17">
        <v>93</v>
      </c>
      <c r="H22" s="17">
        <v>88</v>
      </c>
      <c r="I22" s="59">
        <f t="shared" si="0"/>
        <v>181</v>
      </c>
      <c r="J22" s="66">
        <v>9957156590</v>
      </c>
      <c r="K22" s="66" t="s">
        <v>252</v>
      </c>
      <c r="L22" s="66" t="s">
        <v>253</v>
      </c>
      <c r="M22" s="66">
        <v>8402902563</v>
      </c>
      <c r="N22" s="66" t="s">
        <v>270</v>
      </c>
      <c r="O22" s="57"/>
      <c r="P22" s="76">
        <v>43704</v>
      </c>
      <c r="Q22" s="76" t="s">
        <v>617</v>
      </c>
      <c r="R22" s="48">
        <v>14</v>
      </c>
      <c r="S22" s="18" t="s">
        <v>632</v>
      </c>
      <c r="T22" s="18"/>
    </row>
    <row r="23" spans="1:20">
      <c r="A23" s="4">
        <v>19</v>
      </c>
      <c r="B23" s="17" t="s">
        <v>62</v>
      </c>
      <c r="C23" s="66" t="s">
        <v>298</v>
      </c>
      <c r="D23" s="48" t="s">
        <v>23</v>
      </c>
      <c r="E23" s="66">
        <v>18100105508</v>
      </c>
      <c r="F23" s="48" t="s">
        <v>98</v>
      </c>
      <c r="G23" s="19">
        <v>59</v>
      </c>
      <c r="H23" s="19">
        <v>52</v>
      </c>
      <c r="I23" s="59">
        <f t="shared" si="0"/>
        <v>111</v>
      </c>
      <c r="J23" s="66">
        <v>8486578117</v>
      </c>
      <c r="K23" s="66" t="s">
        <v>252</v>
      </c>
      <c r="L23" s="66" t="s">
        <v>253</v>
      </c>
      <c r="M23" s="66">
        <v>8402902563</v>
      </c>
      <c r="N23" s="66" t="s">
        <v>270</v>
      </c>
      <c r="O23" s="48"/>
      <c r="P23" s="76">
        <v>43705</v>
      </c>
      <c r="Q23" s="76" t="s">
        <v>620</v>
      </c>
      <c r="R23" s="48">
        <v>14</v>
      </c>
      <c r="S23" s="18" t="s">
        <v>632</v>
      </c>
      <c r="T23" s="18"/>
    </row>
    <row r="24" spans="1:20">
      <c r="A24" s="4">
        <v>20</v>
      </c>
      <c r="B24" s="17" t="s">
        <v>62</v>
      </c>
      <c r="C24" s="66" t="s">
        <v>299</v>
      </c>
      <c r="D24" s="57" t="s">
        <v>23</v>
      </c>
      <c r="E24" s="66">
        <v>18100105507</v>
      </c>
      <c r="F24" s="57" t="s">
        <v>98</v>
      </c>
      <c r="G24" s="17">
        <v>18</v>
      </c>
      <c r="H24" s="17">
        <v>29</v>
      </c>
      <c r="I24" s="59">
        <f t="shared" si="0"/>
        <v>47</v>
      </c>
      <c r="J24" s="66">
        <v>9365090306</v>
      </c>
      <c r="K24" s="66" t="s">
        <v>252</v>
      </c>
      <c r="L24" s="66" t="s">
        <v>253</v>
      </c>
      <c r="M24" s="66">
        <v>8402902563</v>
      </c>
      <c r="N24" s="66" t="s">
        <v>270</v>
      </c>
      <c r="O24" s="57"/>
      <c r="P24" s="76">
        <v>43706</v>
      </c>
      <c r="Q24" s="76" t="s">
        <v>618</v>
      </c>
      <c r="R24" s="48">
        <v>14</v>
      </c>
      <c r="S24" s="18" t="s">
        <v>632</v>
      </c>
      <c r="T24" s="18"/>
    </row>
    <row r="25" spans="1:20">
      <c r="A25" s="4">
        <v>21</v>
      </c>
      <c r="B25" s="17" t="s">
        <v>62</v>
      </c>
      <c r="C25" s="66" t="s">
        <v>300</v>
      </c>
      <c r="D25" s="18" t="s">
        <v>23</v>
      </c>
      <c r="E25" s="66">
        <v>18100105502</v>
      </c>
      <c r="F25" s="18" t="s">
        <v>98</v>
      </c>
      <c r="G25" s="19">
        <v>57</v>
      </c>
      <c r="H25" s="19">
        <v>56</v>
      </c>
      <c r="I25" s="59">
        <f t="shared" si="0"/>
        <v>113</v>
      </c>
      <c r="J25" s="66">
        <v>7896988807</v>
      </c>
      <c r="K25" s="66" t="s">
        <v>252</v>
      </c>
      <c r="L25" s="66" t="s">
        <v>253</v>
      </c>
      <c r="M25" s="66">
        <v>8402902563</v>
      </c>
      <c r="N25" s="66" t="s">
        <v>270</v>
      </c>
      <c r="O25" s="18"/>
      <c r="P25" s="76">
        <v>43707</v>
      </c>
      <c r="Q25" s="76" t="s">
        <v>619</v>
      </c>
      <c r="R25" s="48">
        <v>14</v>
      </c>
      <c r="S25" s="18" t="s">
        <v>632</v>
      </c>
      <c r="T25" s="18"/>
    </row>
    <row r="26" spans="1:20">
      <c r="A26" s="4">
        <v>22</v>
      </c>
      <c r="B26" s="17" t="s">
        <v>63</v>
      </c>
      <c r="C26" s="66" t="s">
        <v>533</v>
      </c>
      <c r="D26" s="18" t="s">
        <v>23</v>
      </c>
      <c r="E26" s="66">
        <v>18100106802</v>
      </c>
      <c r="F26" s="18" t="s">
        <v>98</v>
      </c>
      <c r="G26" s="19">
        <v>12</v>
      </c>
      <c r="H26" s="19">
        <v>6</v>
      </c>
      <c r="I26" s="59">
        <f t="shared" si="0"/>
        <v>18</v>
      </c>
      <c r="J26" s="66">
        <v>9706717870</v>
      </c>
      <c r="K26" s="66" t="s">
        <v>460</v>
      </c>
      <c r="L26" s="66" t="s">
        <v>265</v>
      </c>
      <c r="M26" s="66">
        <v>9954374597</v>
      </c>
      <c r="N26" s="66" t="s">
        <v>505</v>
      </c>
      <c r="O26" s="18"/>
      <c r="P26" s="76">
        <v>43678</v>
      </c>
      <c r="Q26" s="76" t="s">
        <v>618</v>
      </c>
      <c r="R26" s="18">
        <v>8</v>
      </c>
      <c r="S26" s="18" t="s">
        <v>632</v>
      </c>
      <c r="T26" s="18"/>
    </row>
    <row r="27" spans="1:20">
      <c r="A27" s="4">
        <v>23</v>
      </c>
      <c r="B27" s="17" t="s">
        <v>63</v>
      </c>
      <c r="C27" s="66" t="s">
        <v>534</v>
      </c>
      <c r="D27" s="18" t="s">
        <v>23</v>
      </c>
      <c r="E27" s="66">
        <v>18101106302</v>
      </c>
      <c r="F27" s="18" t="s">
        <v>98</v>
      </c>
      <c r="G27" s="19">
        <v>22</v>
      </c>
      <c r="H27" s="19">
        <v>29</v>
      </c>
      <c r="I27" s="59">
        <f t="shared" si="0"/>
        <v>51</v>
      </c>
      <c r="J27" s="66">
        <v>8723820919</v>
      </c>
      <c r="K27" s="66" t="s">
        <v>460</v>
      </c>
      <c r="L27" s="66" t="s">
        <v>265</v>
      </c>
      <c r="M27" s="66">
        <v>9954374597</v>
      </c>
      <c r="N27" s="66" t="s">
        <v>557</v>
      </c>
      <c r="O27" s="18"/>
      <c r="P27" s="76">
        <v>43678</v>
      </c>
      <c r="Q27" s="76" t="s">
        <v>618</v>
      </c>
      <c r="R27" s="18">
        <v>8</v>
      </c>
      <c r="S27" s="18" t="s">
        <v>632</v>
      </c>
      <c r="T27" s="18"/>
    </row>
    <row r="28" spans="1:20">
      <c r="A28" s="4">
        <v>24</v>
      </c>
      <c r="B28" s="17" t="s">
        <v>63</v>
      </c>
      <c r="C28" s="66" t="s">
        <v>535</v>
      </c>
      <c r="D28" s="18" t="s">
        <v>23</v>
      </c>
      <c r="E28" s="66"/>
      <c r="F28" s="18" t="s">
        <v>98</v>
      </c>
      <c r="G28" s="19">
        <v>0</v>
      </c>
      <c r="H28" s="19">
        <v>50</v>
      </c>
      <c r="I28" s="59">
        <f t="shared" si="0"/>
        <v>50</v>
      </c>
      <c r="J28" s="66">
        <v>6000078482</v>
      </c>
      <c r="K28" s="66" t="s">
        <v>460</v>
      </c>
      <c r="L28" s="66" t="s">
        <v>265</v>
      </c>
      <c r="M28" s="66">
        <v>9954374597</v>
      </c>
      <c r="N28" s="66" t="s">
        <v>558</v>
      </c>
      <c r="O28" s="18"/>
      <c r="P28" s="76">
        <v>43679</v>
      </c>
      <c r="Q28" s="76" t="s">
        <v>619</v>
      </c>
      <c r="R28" s="18">
        <v>8</v>
      </c>
      <c r="S28" s="18" t="s">
        <v>632</v>
      </c>
      <c r="T28" s="18"/>
    </row>
    <row r="29" spans="1:20">
      <c r="A29" s="4">
        <v>25</v>
      </c>
      <c r="B29" s="17" t="s">
        <v>63</v>
      </c>
      <c r="C29" s="66" t="s">
        <v>536</v>
      </c>
      <c r="D29" s="57" t="s">
        <v>23</v>
      </c>
      <c r="E29" s="66">
        <v>18101106003</v>
      </c>
      <c r="F29" s="57" t="s">
        <v>98</v>
      </c>
      <c r="G29" s="17">
        <v>30</v>
      </c>
      <c r="H29" s="17">
        <v>25</v>
      </c>
      <c r="I29" s="59">
        <f t="shared" si="0"/>
        <v>55</v>
      </c>
      <c r="J29" s="66">
        <v>9954867402</v>
      </c>
      <c r="K29" s="66" t="s">
        <v>460</v>
      </c>
      <c r="L29" s="66" t="s">
        <v>265</v>
      </c>
      <c r="M29" s="66">
        <v>9954374597</v>
      </c>
      <c r="N29" s="66" t="s">
        <v>506</v>
      </c>
      <c r="O29" s="57"/>
      <c r="P29" s="76">
        <v>43679</v>
      </c>
      <c r="Q29" s="76" t="s">
        <v>619</v>
      </c>
      <c r="R29" s="18">
        <v>8</v>
      </c>
      <c r="S29" s="18" t="s">
        <v>632</v>
      </c>
      <c r="T29" s="18"/>
    </row>
    <row r="30" spans="1:20">
      <c r="A30" s="4">
        <v>26</v>
      </c>
      <c r="B30" s="17" t="s">
        <v>63</v>
      </c>
      <c r="C30" s="66" t="s">
        <v>537</v>
      </c>
      <c r="D30" s="18" t="s">
        <v>23</v>
      </c>
      <c r="E30" s="66">
        <v>18101106005</v>
      </c>
      <c r="F30" s="18" t="s">
        <v>100</v>
      </c>
      <c r="G30" s="19">
        <v>100</v>
      </c>
      <c r="H30" s="19">
        <v>121</v>
      </c>
      <c r="I30" s="59">
        <f t="shared" si="0"/>
        <v>221</v>
      </c>
      <c r="J30" s="66">
        <v>9435468402</v>
      </c>
      <c r="K30" s="66" t="s">
        <v>460</v>
      </c>
      <c r="L30" s="66" t="s">
        <v>265</v>
      </c>
      <c r="M30" s="66">
        <v>9954374597</v>
      </c>
      <c r="N30" s="66" t="s">
        <v>506</v>
      </c>
      <c r="O30" s="18"/>
      <c r="P30" s="76">
        <v>43680</v>
      </c>
      <c r="Q30" s="76" t="s">
        <v>615</v>
      </c>
      <c r="R30" s="18">
        <v>8</v>
      </c>
      <c r="S30" s="18" t="s">
        <v>632</v>
      </c>
      <c r="T30" s="18"/>
    </row>
    <row r="31" spans="1:20">
      <c r="A31" s="4">
        <v>27</v>
      </c>
      <c r="B31" s="17" t="s">
        <v>63</v>
      </c>
      <c r="C31" s="66" t="s">
        <v>538</v>
      </c>
      <c r="D31" s="18" t="s">
        <v>23</v>
      </c>
      <c r="E31" s="66">
        <v>18101106011</v>
      </c>
      <c r="F31" s="18" t="s">
        <v>98</v>
      </c>
      <c r="G31" s="19">
        <v>354</v>
      </c>
      <c r="H31" s="19">
        <v>355</v>
      </c>
      <c r="I31" s="59">
        <f t="shared" si="0"/>
        <v>709</v>
      </c>
      <c r="J31" s="66">
        <v>9435666481</v>
      </c>
      <c r="K31" s="66" t="s">
        <v>460</v>
      </c>
      <c r="L31" s="66" t="s">
        <v>265</v>
      </c>
      <c r="M31" s="66">
        <v>9954374597</v>
      </c>
      <c r="N31" s="66" t="s">
        <v>506</v>
      </c>
      <c r="O31" s="18"/>
      <c r="P31" s="24" t="s">
        <v>626</v>
      </c>
      <c r="Q31" s="76" t="s">
        <v>616</v>
      </c>
      <c r="R31" s="18">
        <v>8</v>
      </c>
      <c r="S31" s="18" t="s">
        <v>632</v>
      </c>
      <c r="T31" s="18"/>
    </row>
    <row r="32" spans="1:20">
      <c r="A32" s="4">
        <v>28</v>
      </c>
      <c r="B32" s="17" t="s">
        <v>63</v>
      </c>
      <c r="C32" s="66" t="s">
        <v>539</v>
      </c>
      <c r="D32" s="18" t="s">
        <v>23</v>
      </c>
      <c r="E32" s="66">
        <v>18100105305</v>
      </c>
      <c r="F32" s="18" t="s">
        <v>98</v>
      </c>
      <c r="G32" s="19">
        <v>38</v>
      </c>
      <c r="H32" s="19">
        <v>50</v>
      </c>
      <c r="I32" s="59">
        <f t="shared" si="0"/>
        <v>88</v>
      </c>
      <c r="J32" s="66">
        <v>7002819595</v>
      </c>
      <c r="K32" s="66" t="s">
        <v>507</v>
      </c>
      <c r="L32" s="66" t="s">
        <v>508</v>
      </c>
      <c r="M32" s="66">
        <v>9435817547</v>
      </c>
      <c r="N32" s="66" t="s">
        <v>509</v>
      </c>
      <c r="O32" s="18"/>
      <c r="P32" s="76">
        <v>43690</v>
      </c>
      <c r="Q32" s="76" t="s">
        <v>617</v>
      </c>
      <c r="R32" s="18">
        <v>14</v>
      </c>
      <c r="S32" s="18" t="s">
        <v>632</v>
      </c>
      <c r="T32" s="18"/>
    </row>
    <row r="33" spans="1:20">
      <c r="A33" s="4">
        <v>29</v>
      </c>
      <c r="B33" s="17" t="s">
        <v>63</v>
      </c>
      <c r="C33" s="66" t="s">
        <v>540</v>
      </c>
      <c r="D33" s="18" t="s">
        <v>23</v>
      </c>
      <c r="E33" s="66">
        <v>30512</v>
      </c>
      <c r="F33" s="18" t="s">
        <v>98</v>
      </c>
      <c r="G33" s="19">
        <v>21</v>
      </c>
      <c r="H33" s="19">
        <v>14</v>
      </c>
      <c r="I33" s="59">
        <f t="shared" si="0"/>
        <v>35</v>
      </c>
      <c r="J33" s="66">
        <v>9365064101</v>
      </c>
      <c r="K33" s="66" t="s">
        <v>507</v>
      </c>
      <c r="L33" s="66" t="s">
        <v>508</v>
      </c>
      <c r="M33" s="66">
        <v>9435817547</v>
      </c>
      <c r="N33" s="66" t="s">
        <v>510</v>
      </c>
      <c r="O33" s="18"/>
      <c r="P33" s="76">
        <v>43690</v>
      </c>
      <c r="Q33" s="76" t="s">
        <v>617</v>
      </c>
      <c r="R33" s="18">
        <v>14</v>
      </c>
      <c r="S33" s="18" t="s">
        <v>632</v>
      </c>
      <c r="T33" s="18"/>
    </row>
    <row r="34" spans="1:20">
      <c r="A34" s="4">
        <v>30</v>
      </c>
      <c r="B34" s="17" t="s">
        <v>63</v>
      </c>
      <c r="C34" s="66" t="s">
        <v>541</v>
      </c>
      <c r="D34" s="18" t="s">
        <v>23</v>
      </c>
      <c r="E34" s="66">
        <v>18100105312</v>
      </c>
      <c r="F34" s="18" t="s">
        <v>99</v>
      </c>
      <c r="G34" s="19">
        <v>36</v>
      </c>
      <c r="H34" s="19">
        <v>49</v>
      </c>
      <c r="I34" s="59">
        <f t="shared" si="0"/>
        <v>85</v>
      </c>
      <c r="J34" s="66">
        <v>9707833389</v>
      </c>
      <c r="K34" s="66" t="s">
        <v>507</v>
      </c>
      <c r="L34" s="66" t="s">
        <v>508</v>
      </c>
      <c r="M34" s="66">
        <v>9435817547</v>
      </c>
      <c r="N34" s="66" t="s">
        <v>512</v>
      </c>
      <c r="O34" s="18"/>
      <c r="P34" s="76">
        <v>43690</v>
      </c>
      <c r="Q34" s="76" t="s">
        <v>617</v>
      </c>
      <c r="R34" s="18">
        <v>14</v>
      </c>
      <c r="S34" s="18" t="s">
        <v>632</v>
      </c>
      <c r="T34" s="18"/>
    </row>
    <row r="35" spans="1:20">
      <c r="A35" s="4">
        <v>31</v>
      </c>
      <c r="B35" s="17" t="s">
        <v>63</v>
      </c>
      <c r="C35" s="66" t="s">
        <v>542</v>
      </c>
      <c r="D35" s="18" t="s">
        <v>23</v>
      </c>
      <c r="E35" s="66">
        <v>18100105311</v>
      </c>
      <c r="F35" s="18" t="s">
        <v>98</v>
      </c>
      <c r="G35" s="19">
        <v>33</v>
      </c>
      <c r="H35" s="19">
        <v>44</v>
      </c>
      <c r="I35" s="59">
        <f t="shared" si="0"/>
        <v>77</v>
      </c>
      <c r="J35" s="66">
        <v>6000853467</v>
      </c>
      <c r="K35" s="66" t="s">
        <v>507</v>
      </c>
      <c r="L35" s="66" t="s">
        <v>508</v>
      </c>
      <c r="M35" s="66">
        <v>9435817547</v>
      </c>
      <c r="N35" s="66" t="s">
        <v>512</v>
      </c>
      <c r="O35" s="18"/>
      <c r="P35" s="76">
        <v>43691</v>
      </c>
      <c r="Q35" s="76" t="s">
        <v>620</v>
      </c>
      <c r="R35" s="18">
        <v>14</v>
      </c>
      <c r="S35" s="18" t="s">
        <v>632</v>
      </c>
      <c r="T35" s="18"/>
    </row>
    <row r="36" spans="1:20">
      <c r="A36" s="4">
        <v>32</v>
      </c>
      <c r="B36" s="17" t="s">
        <v>63</v>
      </c>
      <c r="C36" s="66" t="s">
        <v>543</v>
      </c>
      <c r="D36" s="18" t="s">
        <v>23</v>
      </c>
      <c r="E36" s="66">
        <v>18100100202</v>
      </c>
      <c r="F36" s="18" t="s">
        <v>98</v>
      </c>
      <c r="G36" s="19">
        <v>17</v>
      </c>
      <c r="H36" s="19">
        <v>15</v>
      </c>
      <c r="I36" s="59">
        <f t="shared" si="0"/>
        <v>32</v>
      </c>
      <c r="J36" s="66">
        <v>9706737520</v>
      </c>
      <c r="K36" s="66" t="s">
        <v>513</v>
      </c>
      <c r="L36" s="66" t="s">
        <v>514</v>
      </c>
      <c r="M36" s="66">
        <v>9706717268</v>
      </c>
      <c r="N36" s="66" t="s">
        <v>515</v>
      </c>
      <c r="O36" s="18"/>
      <c r="P36" s="76">
        <v>43691</v>
      </c>
      <c r="Q36" s="76" t="s">
        <v>620</v>
      </c>
      <c r="R36" s="18">
        <v>21</v>
      </c>
      <c r="S36" s="18" t="s">
        <v>632</v>
      </c>
      <c r="T36" s="18"/>
    </row>
    <row r="37" spans="1:20">
      <c r="A37" s="4">
        <v>33</v>
      </c>
      <c r="B37" s="17" t="s">
        <v>63</v>
      </c>
      <c r="C37" s="66" t="s">
        <v>544</v>
      </c>
      <c r="D37" s="18" t="s">
        <v>23</v>
      </c>
      <c r="E37" s="66">
        <v>18100100201</v>
      </c>
      <c r="F37" s="18" t="s">
        <v>98</v>
      </c>
      <c r="G37" s="19">
        <v>69</v>
      </c>
      <c r="H37" s="19">
        <v>95</v>
      </c>
      <c r="I37" s="59">
        <f t="shared" si="0"/>
        <v>164</v>
      </c>
      <c r="J37" s="66">
        <v>9435920160</v>
      </c>
      <c r="K37" s="66" t="s">
        <v>513</v>
      </c>
      <c r="L37" s="66" t="s">
        <v>514</v>
      </c>
      <c r="M37" s="66">
        <v>9706717268</v>
      </c>
      <c r="N37" s="66" t="s">
        <v>516</v>
      </c>
      <c r="O37" s="18"/>
      <c r="P37" s="76">
        <v>43693</v>
      </c>
      <c r="Q37" s="76" t="s">
        <v>619</v>
      </c>
      <c r="R37" s="18">
        <v>21</v>
      </c>
      <c r="S37" s="18" t="s">
        <v>632</v>
      </c>
      <c r="T37" s="18"/>
    </row>
    <row r="38" spans="1:20">
      <c r="A38" s="4">
        <v>34</v>
      </c>
      <c r="B38" s="17" t="s">
        <v>63</v>
      </c>
      <c r="C38" s="66" t="s">
        <v>545</v>
      </c>
      <c r="D38" s="18" t="s">
        <v>23</v>
      </c>
      <c r="E38" s="66">
        <v>18100100203</v>
      </c>
      <c r="F38" s="18" t="s">
        <v>98</v>
      </c>
      <c r="G38" s="19">
        <v>78</v>
      </c>
      <c r="H38" s="19">
        <v>83</v>
      </c>
      <c r="I38" s="59">
        <f t="shared" si="0"/>
        <v>161</v>
      </c>
      <c r="J38" s="66">
        <v>9401875144</v>
      </c>
      <c r="K38" s="66" t="s">
        <v>513</v>
      </c>
      <c r="L38" s="66" t="s">
        <v>514</v>
      </c>
      <c r="M38" s="66">
        <v>9706717268</v>
      </c>
      <c r="N38" s="66" t="s">
        <v>516</v>
      </c>
      <c r="O38" s="18"/>
      <c r="P38" s="76">
        <v>43694</v>
      </c>
      <c r="Q38" s="76" t="s">
        <v>615</v>
      </c>
      <c r="R38" s="18">
        <v>21</v>
      </c>
      <c r="S38" s="18" t="s">
        <v>632</v>
      </c>
      <c r="T38" s="18"/>
    </row>
    <row r="39" spans="1:20">
      <c r="A39" s="4">
        <v>35</v>
      </c>
      <c r="B39" s="17" t="s">
        <v>63</v>
      </c>
      <c r="C39" s="66" t="s">
        <v>546</v>
      </c>
      <c r="D39" s="18" t="s">
        <v>23</v>
      </c>
      <c r="E39" s="66">
        <v>18100100207</v>
      </c>
      <c r="F39" s="18" t="s">
        <v>98</v>
      </c>
      <c r="G39" s="19">
        <v>65</v>
      </c>
      <c r="H39" s="19">
        <v>49</v>
      </c>
      <c r="I39" s="59">
        <f t="shared" si="0"/>
        <v>114</v>
      </c>
      <c r="J39" s="66">
        <v>9101383012</v>
      </c>
      <c r="K39" s="66" t="s">
        <v>513</v>
      </c>
      <c r="L39" s="66" t="s">
        <v>514</v>
      </c>
      <c r="M39" s="66">
        <v>9706717268</v>
      </c>
      <c r="N39" s="66" t="s">
        <v>517</v>
      </c>
      <c r="O39" s="18"/>
      <c r="P39" s="76">
        <v>43696</v>
      </c>
      <c r="Q39" s="76" t="s">
        <v>616</v>
      </c>
      <c r="R39" s="18">
        <v>21</v>
      </c>
      <c r="S39" s="18" t="s">
        <v>632</v>
      </c>
      <c r="T39" s="18"/>
    </row>
    <row r="40" spans="1:20">
      <c r="A40" s="4">
        <v>36</v>
      </c>
      <c r="B40" s="17" t="s">
        <v>63</v>
      </c>
      <c r="C40" s="66" t="s">
        <v>547</v>
      </c>
      <c r="D40" s="18" t="s">
        <v>23</v>
      </c>
      <c r="E40" s="66">
        <v>18100105808</v>
      </c>
      <c r="F40" s="18" t="s">
        <v>98</v>
      </c>
      <c r="G40" s="19">
        <v>31</v>
      </c>
      <c r="H40" s="19">
        <v>28</v>
      </c>
      <c r="I40" s="59">
        <f t="shared" si="0"/>
        <v>59</v>
      </c>
      <c r="J40" s="66">
        <v>9706992138</v>
      </c>
      <c r="K40" s="66" t="s">
        <v>518</v>
      </c>
      <c r="L40" s="66" t="s">
        <v>519</v>
      </c>
      <c r="M40" s="66">
        <v>910159496</v>
      </c>
      <c r="N40" s="66" t="s">
        <v>520</v>
      </c>
      <c r="O40" s="18"/>
      <c r="P40" s="76">
        <v>43696</v>
      </c>
      <c r="Q40" s="76" t="s">
        <v>616</v>
      </c>
      <c r="R40" s="18">
        <v>21</v>
      </c>
      <c r="S40" s="18" t="s">
        <v>632</v>
      </c>
      <c r="T40" s="18"/>
    </row>
    <row r="41" spans="1:20">
      <c r="A41" s="4">
        <v>37</v>
      </c>
      <c r="B41" s="17" t="s">
        <v>63</v>
      </c>
      <c r="C41" s="66" t="s">
        <v>548</v>
      </c>
      <c r="D41" s="18" t="s">
        <v>23</v>
      </c>
      <c r="E41" s="66">
        <v>1810015801</v>
      </c>
      <c r="F41" s="18" t="s">
        <v>98</v>
      </c>
      <c r="G41" s="19">
        <v>86</v>
      </c>
      <c r="H41" s="19">
        <v>104</v>
      </c>
      <c r="I41" s="59">
        <f t="shared" si="0"/>
        <v>190</v>
      </c>
      <c r="J41" s="66">
        <v>7896297752</v>
      </c>
      <c r="K41" s="66" t="s">
        <v>518</v>
      </c>
      <c r="L41" s="66" t="s">
        <v>519</v>
      </c>
      <c r="M41" s="66">
        <v>910159496</v>
      </c>
      <c r="N41" s="66" t="s">
        <v>520</v>
      </c>
      <c r="O41" s="18"/>
      <c r="P41" s="76">
        <v>43698</v>
      </c>
      <c r="Q41" s="76" t="s">
        <v>620</v>
      </c>
      <c r="R41" s="18">
        <v>21</v>
      </c>
      <c r="S41" s="18" t="s">
        <v>632</v>
      </c>
      <c r="T41" s="18"/>
    </row>
    <row r="42" spans="1:20">
      <c r="A42" s="4">
        <v>38</v>
      </c>
      <c r="B42" s="17" t="s">
        <v>63</v>
      </c>
      <c r="C42" s="66" t="s">
        <v>549</v>
      </c>
      <c r="D42" s="18" t="s">
        <v>23</v>
      </c>
      <c r="E42" s="66">
        <v>18100105803</v>
      </c>
      <c r="F42" s="18" t="s">
        <v>98</v>
      </c>
      <c r="G42" s="19">
        <v>45</v>
      </c>
      <c r="H42" s="19">
        <v>56</v>
      </c>
      <c r="I42" s="59">
        <f t="shared" si="0"/>
        <v>101</v>
      </c>
      <c r="J42" s="66">
        <v>9854708137</v>
      </c>
      <c r="K42" s="66" t="s">
        <v>518</v>
      </c>
      <c r="L42" s="66" t="s">
        <v>519</v>
      </c>
      <c r="M42" s="66">
        <v>910159496</v>
      </c>
      <c r="N42" s="66" t="s">
        <v>200</v>
      </c>
      <c r="O42" s="18"/>
      <c r="P42" s="76">
        <v>43699</v>
      </c>
      <c r="Q42" s="76" t="s">
        <v>618</v>
      </c>
      <c r="R42" s="18">
        <v>21</v>
      </c>
      <c r="S42" s="18" t="s">
        <v>632</v>
      </c>
      <c r="T42" s="18"/>
    </row>
    <row r="43" spans="1:20">
      <c r="A43" s="4">
        <v>39</v>
      </c>
      <c r="B43" s="17" t="s">
        <v>63</v>
      </c>
      <c r="C43" s="66" t="s">
        <v>550</v>
      </c>
      <c r="D43" s="18" t="s">
        <v>23</v>
      </c>
      <c r="E43" s="66">
        <v>18100105802</v>
      </c>
      <c r="F43" s="18" t="s">
        <v>98</v>
      </c>
      <c r="G43" s="19">
        <v>35</v>
      </c>
      <c r="H43" s="19">
        <v>49</v>
      </c>
      <c r="I43" s="59">
        <f t="shared" si="0"/>
        <v>84</v>
      </c>
      <c r="J43" s="66">
        <v>9706283473</v>
      </c>
      <c r="K43" s="66" t="s">
        <v>518</v>
      </c>
      <c r="L43" s="66" t="s">
        <v>519</v>
      </c>
      <c r="M43" s="66">
        <v>910159496</v>
      </c>
      <c r="N43" s="66" t="s">
        <v>200</v>
      </c>
      <c r="O43" s="18"/>
      <c r="P43" s="76">
        <v>43699</v>
      </c>
      <c r="Q43" s="76" t="s">
        <v>618</v>
      </c>
      <c r="R43" s="18">
        <v>21</v>
      </c>
      <c r="S43" s="18" t="s">
        <v>632</v>
      </c>
      <c r="T43" s="18"/>
    </row>
    <row r="44" spans="1:20">
      <c r="A44" s="4">
        <v>40</v>
      </c>
      <c r="B44" s="17" t="s">
        <v>63</v>
      </c>
      <c r="C44" s="66" t="s">
        <v>551</v>
      </c>
      <c r="D44" s="18" t="s">
        <v>23</v>
      </c>
      <c r="E44" s="66">
        <v>18100103318</v>
      </c>
      <c r="F44" s="18" t="s">
        <v>100</v>
      </c>
      <c r="G44" s="19">
        <v>130</v>
      </c>
      <c r="H44" s="19">
        <v>180</v>
      </c>
      <c r="I44" s="59">
        <f t="shared" si="0"/>
        <v>310</v>
      </c>
      <c r="J44" s="66">
        <v>9435647688</v>
      </c>
      <c r="K44" s="66" t="s">
        <v>518</v>
      </c>
      <c r="L44" s="66" t="s">
        <v>521</v>
      </c>
      <c r="M44" s="66">
        <v>6001763433</v>
      </c>
      <c r="N44" s="66" t="s">
        <v>522</v>
      </c>
      <c r="O44" s="18"/>
      <c r="P44" s="24" t="s">
        <v>627</v>
      </c>
      <c r="Q44" s="76" t="s">
        <v>619</v>
      </c>
      <c r="R44" s="18">
        <v>21</v>
      </c>
      <c r="S44" s="18" t="s">
        <v>632</v>
      </c>
      <c r="T44" s="18"/>
    </row>
    <row r="45" spans="1:20">
      <c r="A45" s="4">
        <v>41</v>
      </c>
      <c r="B45" s="17" t="s">
        <v>63</v>
      </c>
      <c r="C45" s="66" t="s">
        <v>552</v>
      </c>
      <c r="D45" s="18" t="s">
        <v>23</v>
      </c>
      <c r="E45" s="66">
        <v>18100103302</v>
      </c>
      <c r="F45" s="18" t="s">
        <v>98</v>
      </c>
      <c r="G45" s="19">
        <v>87</v>
      </c>
      <c r="H45" s="19">
        <v>75</v>
      </c>
      <c r="I45" s="59">
        <f t="shared" si="0"/>
        <v>162</v>
      </c>
      <c r="J45" s="66">
        <v>8638814350</v>
      </c>
      <c r="K45" s="66" t="s">
        <v>518</v>
      </c>
      <c r="L45" s="66" t="s">
        <v>521</v>
      </c>
      <c r="M45" s="66">
        <v>6001763433</v>
      </c>
      <c r="N45" s="66" t="s">
        <v>522</v>
      </c>
      <c r="O45" s="18"/>
      <c r="P45" s="76">
        <v>43705</v>
      </c>
      <c r="Q45" s="76" t="s">
        <v>620</v>
      </c>
      <c r="R45" s="18">
        <v>21</v>
      </c>
      <c r="S45" s="18" t="s">
        <v>632</v>
      </c>
      <c r="T45" s="18"/>
    </row>
    <row r="46" spans="1:20">
      <c r="A46" s="4">
        <v>42</v>
      </c>
      <c r="B46" s="17" t="s">
        <v>63</v>
      </c>
      <c r="C46" s="66" t="s">
        <v>553</v>
      </c>
      <c r="D46" s="18" t="s">
        <v>23</v>
      </c>
      <c r="E46" s="66">
        <v>18100103303</v>
      </c>
      <c r="F46" s="18" t="s">
        <v>98</v>
      </c>
      <c r="G46" s="19">
        <v>31</v>
      </c>
      <c r="H46" s="19">
        <v>35</v>
      </c>
      <c r="I46" s="59">
        <f t="shared" si="0"/>
        <v>66</v>
      </c>
      <c r="J46" s="66">
        <v>9706835965</v>
      </c>
      <c r="K46" s="66" t="s">
        <v>518</v>
      </c>
      <c r="L46" s="66" t="s">
        <v>521</v>
      </c>
      <c r="M46" s="66">
        <v>6001763433</v>
      </c>
      <c r="N46" s="66" t="s">
        <v>522</v>
      </c>
      <c r="O46" s="18"/>
      <c r="P46" s="76">
        <v>43706</v>
      </c>
      <c r="Q46" s="76" t="s">
        <v>618</v>
      </c>
      <c r="R46" s="18">
        <v>21</v>
      </c>
      <c r="S46" s="18" t="s">
        <v>632</v>
      </c>
      <c r="T46" s="18"/>
    </row>
    <row r="47" spans="1:20">
      <c r="A47" s="4">
        <v>43</v>
      </c>
      <c r="B47" s="17" t="s">
        <v>63</v>
      </c>
      <c r="C47" s="66" t="s">
        <v>554</v>
      </c>
      <c r="D47" s="18" t="s">
        <v>23</v>
      </c>
      <c r="E47" s="66">
        <v>18100103324</v>
      </c>
      <c r="F47" s="18" t="s">
        <v>98</v>
      </c>
      <c r="G47" s="19">
        <v>34</v>
      </c>
      <c r="H47" s="19">
        <v>27</v>
      </c>
      <c r="I47" s="59">
        <f t="shared" si="0"/>
        <v>61</v>
      </c>
      <c r="J47" s="66">
        <v>9401875010</v>
      </c>
      <c r="K47" s="66" t="s">
        <v>518</v>
      </c>
      <c r="L47" s="66" t="s">
        <v>521</v>
      </c>
      <c r="M47" s="66">
        <v>6001763433</v>
      </c>
      <c r="N47" s="66" t="s">
        <v>522</v>
      </c>
      <c r="O47" s="18"/>
      <c r="P47" s="76">
        <v>43706</v>
      </c>
      <c r="Q47" s="76" t="s">
        <v>618</v>
      </c>
      <c r="R47" s="18">
        <v>21</v>
      </c>
      <c r="S47" s="18" t="s">
        <v>632</v>
      </c>
      <c r="T47" s="18"/>
    </row>
    <row r="48" spans="1:20">
      <c r="A48" s="4">
        <v>44</v>
      </c>
      <c r="B48" s="17" t="s">
        <v>63</v>
      </c>
      <c r="C48" s="66" t="s">
        <v>555</v>
      </c>
      <c r="D48" s="18" t="s">
        <v>23</v>
      </c>
      <c r="E48" s="66">
        <v>18100103203</v>
      </c>
      <c r="F48" s="18" t="s">
        <v>98</v>
      </c>
      <c r="G48" s="19">
        <v>75</v>
      </c>
      <c r="H48" s="19">
        <v>77</v>
      </c>
      <c r="I48" s="59">
        <f t="shared" si="0"/>
        <v>152</v>
      </c>
      <c r="J48" s="66">
        <v>9101289983</v>
      </c>
      <c r="K48" s="66" t="s">
        <v>518</v>
      </c>
      <c r="L48" s="66" t="s">
        <v>521</v>
      </c>
      <c r="M48" s="66">
        <v>6001763433</v>
      </c>
      <c r="N48" s="66" t="s">
        <v>523</v>
      </c>
      <c r="O48" s="18"/>
      <c r="P48" s="76">
        <v>43707</v>
      </c>
      <c r="Q48" s="76" t="s">
        <v>619</v>
      </c>
      <c r="R48" s="18">
        <v>21</v>
      </c>
      <c r="S48" s="18" t="s">
        <v>632</v>
      </c>
      <c r="T48" s="18"/>
    </row>
    <row r="49" spans="1:20">
      <c r="A49" s="4">
        <v>45</v>
      </c>
      <c r="B49" s="17" t="s">
        <v>63</v>
      </c>
      <c r="C49" s="66" t="s">
        <v>556</v>
      </c>
      <c r="D49" s="18" t="s">
        <v>23</v>
      </c>
      <c r="E49" s="19"/>
      <c r="F49" s="18" t="s">
        <v>99</v>
      </c>
      <c r="G49" s="19">
        <v>40</v>
      </c>
      <c r="H49" s="19">
        <v>50</v>
      </c>
      <c r="I49" s="59">
        <f t="shared" si="0"/>
        <v>90</v>
      </c>
      <c r="J49" s="66">
        <v>9101824720</v>
      </c>
      <c r="K49" s="66" t="s">
        <v>518</v>
      </c>
      <c r="L49" s="66" t="s">
        <v>521</v>
      </c>
      <c r="M49" s="66">
        <v>6001763433</v>
      </c>
      <c r="N49" s="66" t="s">
        <v>523</v>
      </c>
      <c r="O49" s="18"/>
      <c r="P49" s="76">
        <v>43707</v>
      </c>
      <c r="Q49" s="76" t="s">
        <v>619</v>
      </c>
      <c r="R49" s="18">
        <v>21</v>
      </c>
      <c r="S49" s="18" t="s">
        <v>632</v>
      </c>
      <c r="T49" s="18"/>
    </row>
    <row r="50" spans="1:20">
      <c r="A50" s="4">
        <v>46</v>
      </c>
      <c r="B50" s="17"/>
      <c r="C50" s="18"/>
      <c r="D50" s="18"/>
      <c r="E50" s="19"/>
      <c r="F50" s="18"/>
      <c r="G50" s="19"/>
      <c r="H50" s="19"/>
      <c r="I50" s="59">
        <f t="shared" si="0"/>
        <v>0</v>
      </c>
      <c r="J50" s="18"/>
      <c r="K50" s="18"/>
      <c r="L50" s="18"/>
      <c r="M50" s="18"/>
      <c r="N50" s="18"/>
      <c r="O50" s="18"/>
      <c r="P50" s="24"/>
      <c r="Q50" s="18"/>
      <c r="R50" s="18"/>
      <c r="S50" s="18"/>
      <c r="T50" s="18"/>
    </row>
    <row r="51" spans="1:20">
      <c r="A51" s="4">
        <v>47</v>
      </c>
      <c r="B51" s="17"/>
      <c r="C51" s="18"/>
      <c r="D51" s="18"/>
      <c r="E51" s="19"/>
      <c r="F51" s="18"/>
      <c r="G51" s="19"/>
      <c r="H51" s="19"/>
      <c r="I51" s="59">
        <f t="shared" si="0"/>
        <v>0</v>
      </c>
      <c r="J51" s="18"/>
      <c r="K51" s="18"/>
      <c r="L51" s="18"/>
      <c r="M51" s="18"/>
      <c r="N51" s="18"/>
      <c r="O51" s="18"/>
      <c r="P51" s="24"/>
      <c r="Q51" s="18"/>
      <c r="R51" s="18"/>
      <c r="S51" s="18"/>
      <c r="T51" s="18"/>
    </row>
    <row r="52" spans="1:20">
      <c r="A52" s="4">
        <v>48</v>
      </c>
      <c r="B52" s="17"/>
      <c r="C52" s="18"/>
      <c r="D52" s="18"/>
      <c r="E52" s="19"/>
      <c r="F52" s="18"/>
      <c r="G52" s="19"/>
      <c r="H52" s="19"/>
      <c r="I52" s="59">
        <f t="shared" si="0"/>
        <v>0</v>
      </c>
      <c r="J52" s="18"/>
      <c r="K52" s="18"/>
      <c r="L52" s="18"/>
      <c r="M52" s="18"/>
      <c r="N52" s="18"/>
      <c r="O52" s="18"/>
      <c r="P52" s="24"/>
      <c r="Q52" s="18"/>
      <c r="R52" s="18"/>
      <c r="S52" s="18"/>
      <c r="T52" s="18"/>
    </row>
    <row r="53" spans="1:20">
      <c r="A53" s="4">
        <v>49</v>
      </c>
      <c r="B53" s="17"/>
      <c r="C53" s="57"/>
      <c r="D53" s="57"/>
      <c r="E53" s="17"/>
      <c r="F53" s="57"/>
      <c r="G53" s="17"/>
      <c r="H53" s="17"/>
      <c r="I53" s="59">
        <f t="shared" si="0"/>
        <v>0</v>
      </c>
      <c r="J53" s="57"/>
      <c r="K53" s="57"/>
      <c r="L53" s="57"/>
      <c r="M53" s="57"/>
      <c r="N53" s="57"/>
      <c r="O53" s="57"/>
      <c r="P53" s="24"/>
      <c r="Q53" s="18"/>
      <c r="R53" s="18"/>
      <c r="S53" s="18"/>
      <c r="T53" s="18"/>
    </row>
    <row r="54" spans="1:20">
      <c r="A54" s="4">
        <v>50</v>
      </c>
      <c r="B54" s="17"/>
      <c r="C54" s="18"/>
      <c r="D54" s="18"/>
      <c r="E54" s="19"/>
      <c r="F54" s="18"/>
      <c r="G54" s="19"/>
      <c r="H54" s="19"/>
      <c r="I54" s="59">
        <f t="shared" si="0"/>
        <v>0</v>
      </c>
      <c r="J54" s="18"/>
      <c r="K54" s="18"/>
      <c r="L54" s="18"/>
      <c r="M54" s="18"/>
      <c r="N54" s="18"/>
      <c r="O54" s="18"/>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45</v>
      </c>
      <c r="D165" s="21"/>
      <c r="E165" s="13"/>
      <c r="F165" s="21"/>
      <c r="G165" s="60">
        <f>SUM(G5:G164)</f>
        <v>2903</v>
      </c>
      <c r="H165" s="60">
        <f>SUM(H5:H164)</f>
        <v>3495</v>
      </c>
      <c r="I165" s="60">
        <f>SUM(I5:I164)</f>
        <v>6398</v>
      </c>
      <c r="J165" s="21"/>
      <c r="K165" s="21"/>
      <c r="L165" s="21"/>
      <c r="M165" s="21"/>
      <c r="N165" s="21"/>
      <c r="O165" s="21"/>
      <c r="P165" s="14"/>
      <c r="Q165" s="21"/>
      <c r="R165" s="21"/>
      <c r="S165" s="21"/>
      <c r="T165" s="12"/>
    </row>
    <row r="166" spans="1:20">
      <c r="A166" s="44" t="s">
        <v>62</v>
      </c>
      <c r="B166" s="10">
        <f>COUNTIF(B$5:B$164,"Team 1")</f>
        <v>21</v>
      </c>
      <c r="C166" s="44" t="s">
        <v>25</v>
      </c>
      <c r="D166" s="10">
        <f>COUNTIF(D5:D164,"Anganwadi")</f>
        <v>0</v>
      </c>
    </row>
    <row r="167" spans="1:20">
      <c r="A167" s="44" t="s">
        <v>63</v>
      </c>
      <c r="B167" s="10">
        <f>COUNTIF(B$6:B$164,"Team 2")</f>
        <v>24</v>
      </c>
      <c r="C167" s="44" t="s">
        <v>23</v>
      </c>
      <c r="D167" s="10">
        <f>COUNTIF(D5:D164,"School")</f>
        <v>45</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80" zoomScaleNormal="80" workbookViewId="0">
      <pane xSplit="3" ySplit="4" topLeftCell="D7" activePane="bottomRight" state="frozen"/>
      <selection pane="topRight" activeCell="C1" sqref="C1"/>
      <selection pane="bottomLeft" activeCell="A5" sqref="A5"/>
      <selection pane="bottomRight" activeCell="F2" sqref="F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39" t="s">
        <v>70</v>
      </c>
      <c r="B1" s="139"/>
      <c r="C1" s="139"/>
      <c r="D1" s="55"/>
      <c r="E1" s="55"/>
      <c r="F1" s="55"/>
      <c r="G1" s="55"/>
      <c r="H1" s="55"/>
      <c r="I1" s="55"/>
      <c r="J1" s="55"/>
      <c r="K1" s="55"/>
      <c r="L1" s="55"/>
      <c r="M1" s="141"/>
      <c r="N1" s="141"/>
      <c r="O1" s="141"/>
      <c r="P1" s="141"/>
      <c r="Q1" s="141"/>
      <c r="R1" s="141"/>
      <c r="S1" s="141"/>
      <c r="T1" s="141"/>
    </row>
    <row r="2" spans="1:20">
      <c r="A2" s="133" t="s">
        <v>59</v>
      </c>
      <c r="B2" s="134"/>
      <c r="C2" s="134"/>
      <c r="D2" s="25">
        <v>43709</v>
      </c>
      <c r="E2" s="22"/>
      <c r="F2" s="22"/>
      <c r="G2" s="22"/>
      <c r="H2" s="22"/>
      <c r="I2" s="22"/>
      <c r="J2" s="22"/>
      <c r="K2" s="22"/>
      <c r="L2" s="22"/>
      <c r="M2" s="22"/>
      <c r="N2" s="22"/>
      <c r="O2" s="22"/>
      <c r="P2" s="22"/>
      <c r="Q2" s="22"/>
      <c r="R2" s="22"/>
      <c r="S2" s="22"/>
    </row>
    <row r="3" spans="1:20" ht="24" customHeight="1">
      <c r="A3" s="135" t="s">
        <v>14</v>
      </c>
      <c r="B3" s="131" t="s">
        <v>61</v>
      </c>
      <c r="C3" s="136" t="s">
        <v>7</v>
      </c>
      <c r="D3" s="136" t="s">
        <v>55</v>
      </c>
      <c r="E3" s="136" t="s">
        <v>16</v>
      </c>
      <c r="F3" s="137" t="s">
        <v>17</v>
      </c>
      <c r="G3" s="136" t="s">
        <v>8</v>
      </c>
      <c r="H3" s="136"/>
      <c r="I3" s="136"/>
      <c r="J3" s="136" t="s">
        <v>31</v>
      </c>
      <c r="K3" s="131" t="s">
        <v>33</v>
      </c>
      <c r="L3" s="131" t="s">
        <v>50</v>
      </c>
      <c r="M3" s="131" t="s">
        <v>51</v>
      </c>
      <c r="N3" s="131" t="s">
        <v>34</v>
      </c>
      <c r="O3" s="131" t="s">
        <v>35</v>
      </c>
      <c r="P3" s="135" t="s">
        <v>54</v>
      </c>
      <c r="Q3" s="136" t="s">
        <v>52</v>
      </c>
      <c r="R3" s="136" t="s">
        <v>32</v>
      </c>
      <c r="S3" s="136" t="s">
        <v>53</v>
      </c>
      <c r="T3" s="136" t="s">
        <v>13</v>
      </c>
    </row>
    <row r="4" spans="1:20" ht="25.5" customHeight="1">
      <c r="A4" s="135"/>
      <c r="B4" s="138"/>
      <c r="C4" s="136"/>
      <c r="D4" s="136"/>
      <c r="E4" s="136"/>
      <c r="F4" s="137"/>
      <c r="G4" s="23" t="s">
        <v>9</v>
      </c>
      <c r="H4" s="23" t="s">
        <v>10</v>
      </c>
      <c r="I4" s="23" t="s">
        <v>11</v>
      </c>
      <c r="J4" s="136"/>
      <c r="K4" s="132"/>
      <c r="L4" s="132"/>
      <c r="M4" s="132"/>
      <c r="N4" s="132"/>
      <c r="O4" s="132"/>
      <c r="P4" s="135"/>
      <c r="Q4" s="135"/>
      <c r="R4" s="136"/>
      <c r="S4" s="136"/>
      <c r="T4" s="136"/>
    </row>
    <row r="5" spans="1:20">
      <c r="A5" s="4">
        <v>1</v>
      </c>
      <c r="B5" s="17" t="s">
        <v>62</v>
      </c>
      <c r="C5" s="66" t="s">
        <v>302</v>
      </c>
      <c r="D5" s="48" t="s">
        <v>23</v>
      </c>
      <c r="E5" s="66">
        <v>18100105306</v>
      </c>
      <c r="F5" s="57" t="s">
        <v>98</v>
      </c>
      <c r="G5" s="17">
        <v>52</v>
      </c>
      <c r="H5" s="17">
        <v>56</v>
      </c>
      <c r="I5" s="61">
        <f>SUM(G5:H5)</f>
        <v>108</v>
      </c>
      <c r="J5" s="66">
        <v>9401621396</v>
      </c>
      <c r="K5" s="66" t="s">
        <v>252</v>
      </c>
      <c r="L5" s="66" t="s">
        <v>253</v>
      </c>
      <c r="M5" s="66">
        <v>8402902563</v>
      </c>
      <c r="N5" s="66" t="s">
        <v>329</v>
      </c>
      <c r="O5" s="48"/>
      <c r="P5" s="76">
        <v>43710</v>
      </c>
      <c r="Q5" s="64" t="s">
        <v>616</v>
      </c>
      <c r="R5" s="48">
        <v>12</v>
      </c>
      <c r="S5" s="18" t="s">
        <v>632</v>
      </c>
      <c r="T5" s="18"/>
    </row>
    <row r="6" spans="1:20">
      <c r="A6" s="4">
        <v>2</v>
      </c>
      <c r="B6" s="17" t="s">
        <v>62</v>
      </c>
      <c r="C6" s="66" t="s">
        <v>303</v>
      </c>
      <c r="D6" s="48" t="s">
        <v>23</v>
      </c>
      <c r="E6" s="66">
        <v>18100105314</v>
      </c>
      <c r="F6" s="48" t="s">
        <v>98</v>
      </c>
      <c r="G6" s="19">
        <v>32</v>
      </c>
      <c r="H6" s="19">
        <v>30</v>
      </c>
      <c r="I6" s="61">
        <f t="shared" ref="I6:I69" si="0">SUM(G6:H6)</f>
        <v>62</v>
      </c>
      <c r="J6" s="66">
        <v>9954075343</v>
      </c>
      <c r="K6" s="66" t="s">
        <v>252</v>
      </c>
      <c r="L6" s="66" t="s">
        <v>253</v>
      </c>
      <c r="M6" s="66">
        <v>8402902563</v>
      </c>
      <c r="N6" s="66" t="s">
        <v>329</v>
      </c>
      <c r="O6" s="48"/>
      <c r="P6" s="76">
        <v>43711</v>
      </c>
      <c r="Q6" s="64" t="s">
        <v>617</v>
      </c>
      <c r="R6" s="48">
        <v>12</v>
      </c>
      <c r="S6" s="18" t="s">
        <v>632</v>
      </c>
      <c r="T6" s="18"/>
    </row>
    <row r="7" spans="1:20">
      <c r="A7" s="4">
        <v>3</v>
      </c>
      <c r="B7" s="17" t="s">
        <v>62</v>
      </c>
      <c r="C7" s="66" t="s">
        <v>304</v>
      </c>
      <c r="D7" s="48" t="s">
        <v>23</v>
      </c>
      <c r="E7" s="66">
        <v>1810015302</v>
      </c>
      <c r="F7" s="48" t="s">
        <v>99</v>
      </c>
      <c r="G7" s="19">
        <v>11</v>
      </c>
      <c r="H7" s="19">
        <v>32</v>
      </c>
      <c r="I7" s="61">
        <f t="shared" si="0"/>
        <v>43</v>
      </c>
      <c r="J7" s="66">
        <v>9207126063</v>
      </c>
      <c r="K7" s="66" t="s">
        <v>252</v>
      </c>
      <c r="L7" s="66" t="s">
        <v>253</v>
      </c>
      <c r="M7" s="66">
        <v>8402902563</v>
      </c>
      <c r="N7" s="66" t="s">
        <v>329</v>
      </c>
      <c r="O7" s="48"/>
      <c r="P7" s="76">
        <v>43711</v>
      </c>
      <c r="Q7" s="64" t="s">
        <v>617</v>
      </c>
      <c r="R7" s="48">
        <v>12</v>
      </c>
      <c r="S7" s="18" t="s">
        <v>632</v>
      </c>
      <c r="T7" s="18"/>
    </row>
    <row r="8" spans="1:20">
      <c r="A8" s="4">
        <v>4</v>
      </c>
      <c r="B8" s="17" t="s">
        <v>62</v>
      </c>
      <c r="C8" s="66" t="s">
        <v>305</v>
      </c>
      <c r="D8" s="48" t="s">
        <v>23</v>
      </c>
      <c r="E8" s="66">
        <v>18100105301</v>
      </c>
      <c r="F8" s="48" t="s">
        <v>99</v>
      </c>
      <c r="G8" s="19">
        <v>82</v>
      </c>
      <c r="H8" s="19">
        <v>122</v>
      </c>
      <c r="I8" s="61">
        <f t="shared" si="0"/>
        <v>204</v>
      </c>
      <c r="J8" s="66">
        <v>9435879790</v>
      </c>
      <c r="K8" s="66" t="s">
        <v>252</v>
      </c>
      <c r="L8" s="66" t="s">
        <v>253</v>
      </c>
      <c r="M8" s="66">
        <v>8402902563</v>
      </c>
      <c r="N8" s="66" t="s">
        <v>329</v>
      </c>
      <c r="O8" s="48"/>
      <c r="P8" s="76">
        <v>43712</v>
      </c>
      <c r="Q8" s="64" t="s">
        <v>620</v>
      </c>
      <c r="R8" s="48">
        <v>12</v>
      </c>
      <c r="S8" s="18" t="s">
        <v>632</v>
      </c>
      <c r="T8" s="18"/>
    </row>
    <row r="9" spans="1:20">
      <c r="A9" s="4">
        <v>5</v>
      </c>
      <c r="B9" s="17" t="s">
        <v>62</v>
      </c>
      <c r="C9" s="66" t="s">
        <v>306</v>
      </c>
      <c r="D9" s="48" t="s">
        <v>23</v>
      </c>
      <c r="E9" s="66">
        <v>18100105310</v>
      </c>
      <c r="F9" s="48" t="s">
        <v>100</v>
      </c>
      <c r="G9" s="19">
        <v>28</v>
      </c>
      <c r="H9" s="19">
        <v>94</v>
      </c>
      <c r="I9" s="61">
        <f t="shared" si="0"/>
        <v>122</v>
      </c>
      <c r="J9" s="66">
        <v>9957710787</v>
      </c>
      <c r="K9" s="66" t="s">
        <v>252</v>
      </c>
      <c r="L9" s="66" t="s">
        <v>253</v>
      </c>
      <c r="M9" s="66">
        <v>8402902563</v>
      </c>
      <c r="N9" s="66" t="s">
        <v>329</v>
      </c>
      <c r="O9" s="48"/>
      <c r="P9" s="76">
        <v>43714</v>
      </c>
      <c r="Q9" s="64" t="s">
        <v>619</v>
      </c>
      <c r="R9" s="48">
        <v>12</v>
      </c>
      <c r="S9" s="18" t="s">
        <v>632</v>
      </c>
      <c r="T9" s="18"/>
    </row>
    <row r="10" spans="1:20">
      <c r="A10" s="4">
        <v>6</v>
      </c>
      <c r="B10" s="17" t="s">
        <v>62</v>
      </c>
      <c r="C10" s="66" t="s">
        <v>307</v>
      </c>
      <c r="D10" s="48" t="s">
        <v>23</v>
      </c>
      <c r="E10" s="66">
        <v>18100106301</v>
      </c>
      <c r="F10" s="48" t="s">
        <v>98</v>
      </c>
      <c r="G10" s="19">
        <v>50</v>
      </c>
      <c r="H10" s="19">
        <v>54</v>
      </c>
      <c r="I10" s="61">
        <f t="shared" si="0"/>
        <v>104</v>
      </c>
      <c r="J10" s="66">
        <v>7002032487</v>
      </c>
      <c r="K10" s="66" t="s">
        <v>254</v>
      </c>
      <c r="L10" s="66" t="s">
        <v>255</v>
      </c>
      <c r="M10" s="66">
        <v>6000782446</v>
      </c>
      <c r="N10" s="66" t="s">
        <v>271</v>
      </c>
      <c r="O10" s="48"/>
      <c r="P10" s="76">
        <v>43715</v>
      </c>
      <c r="Q10" s="64" t="s">
        <v>615</v>
      </c>
      <c r="R10" s="48">
        <v>14</v>
      </c>
      <c r="S10" s="18" t="s">
        <v>632</v>
      </c>
      <c r="T10" s="18"/>
    </row>
    <row r="11" spans="1:20">
      <c r="A11" s="4">
        <v>7</v>
      </c>
      <c r="B11" s="17" t="s">
        <v>62</v>
      </c>
      <c r="C11" s="66" t="s">
        <v>308</v>
      </c>
      <c r="D11" s="48" t="s">
        <v>23</v>
      </c>
      <c r="E11" s="66">
        <v>18100106302</v>
      </c>
      <c r="F11" s="48" t="s">
        <v>99</v>
      </c>
      <c r="G11" s="19">
        <v>11</v>
      </c>
      <c r="H11" s="19">
        <v>18</v>
      </c>
      <c r="I11" s="61">
        <f t="shared" si="0"/>
        <v>29</v>
      </c>
      <c r="J11" s="66">
        <v>9678533126</v>
      </c>
      <c r="K11" s="66" t="s">
        <v>254</v>
      </c>
      <c r="L11" s="66" t="s">
        <v>255</v>
      </c>
      <c r="M11" s="66">
        <v>6000782446</v>
      </c>
      <c r="N11" s="66" t="s">
        <v>272</v>
      </c>
      <c r="O11" s="48"/>
      <c r="P11" s="76">
        <v>43715</v>
      </c>
      <c r="Q11" s="64" t="s">
        <v>615</v>
      </c>
      <c r="R11" s="48">
        <v>14</v>
      </c>
      <c r="S11" s="18" t="s">
        <v>632</v>
      </c>
      <c r="T11" s="18"/>
    </row>
    <row r="12" spans="1:20">
      <c r="A12" s="4">
        <v>8</v>
      </c>
      <c r="B12" s="17" t="s">
        <v>62</v>
      </c>
      <c r="C12" s="66" t="s">
        <v>309</v>
      </c>
      <c r="D12" s="57" t="s">
        <v>23</v>
      </c>
      <c r="E12" s="66">
        <v>18100106306</v>
      </c>
      <c r="F12" s="57" t="s">
        <v>98</v>
      </c>
      <c r="G12" s="17">
        <v>39</v>
      </c>
      <c r="H12" s="17">
        <v>25</v>
      </c>
      <c r="I12" s="61">
        <f t="shared" si="0"/>
        <v>64</v>
      </c>
      <c r="J12" s="66">
        <v>8638950701</v>
      </c>
      <c r="K12" s="66" t="s">
        <v>254</v>
      </c>
      <c r="L12" s="66" t="s">
        <v>255</v>
      </c>
      <c r="M12" s="66">
        <v>6000782446</v>
      </c>
      <c r="N12" s="66" t="s">
        <v>330</v>
      </c>
      <c r="O12" s="48"/>
      <c r="P12" s="76">
        <v>43717</v>
      </c>
      <c r="Q12" s="64" t="s">
        <v>616</v>
      </c>
      <c r="R12" s="48">
        <v>14</v>
      </c>
      <c r="S12" s="18" t="s">
        <v>632</v>
      </c>
      <c r="T12" s="18"/>
    </row>
    <row r="13" spans="1:20">
      <c r="A13" s="4">
        <v>9</v>
      </c>
      <c r="B13" s="17" t="s">
        <v>62</v>
      </c>
      <c r="C13" s="66" t="s">
        <v>310</v>
      </c>
      <c r="D13" s="48" t="s">
        <v>23</v>
      </c>
      <c r="E13" s="66">
        <v>18100106502</v>
      </c>
      <c r="F13" s="48" t="s">
        <v>98</v>
      </c>
      <c r="G13" s="19">
        <v>25</v>
      </c>
      <c r="H13" s="19">
        <v>37</v>
      </c>
      <c r="I13" s="61">
        <f t="shared" si="0"/>
        <v>62</v>
      </c>
      <c r="J13" s="66">
        <v>8011483314</v>
      </c>
      <c r="K13" s="66" t="s">
        <v>258</v>
      </c>
      <c r="L13" s="66" t="s">
        <v>259</v>
      </c>
      <c r="M13" s="66">
        <v>9854919929</v>
      </c>
      <c r="N13" s="66" t="s">
        <v>279</v>
      </c>
      <c r="O13" s="48"/>
      <c r="P13" s="76">
        <v>43717</v>
      </c>
      <c r="Q13" s="64" t="s">
        <v>616</v>
      </c>
      <c r="R13" s="48">
        <v>21</v>
      </c>
      <c r="S13" s="18" t="s">
        <v>632</v>
      </c>
      <c r="T13" s="18"/>
    </row>
    <row r="14" spans="1:20">
      <c r="A14" s="4">
        <v>10</v>
      </c>
      <c r="B14" s="17" t="s">
        <v>62</v>
      </c>
      <c r="C14" s="66" t="s">
        <v>311</v>
      </c>
      <c r="D14" s="48" t="s">
        <v>23</v>
      </c>
      <c r="E14" s="66">
        <v>18100101501</v>
      </c>
      <c r="F14" s="48" t="s">
        <v>98</v>
      </c>
      <c r="G14" s="19">
        <v>40</v>
      </c>
      <c r="H14" s="19">
        <v>45</v>
      </c>
      <c r="I14" s="61">
        <f t="shared" si="0"/>
        <v>85</v>
      </c>
      <c r="J14" s="66">
        <v>8402053039</v>
      </c>
      <c r="K14" s="66" t="s">
        <v>258</v>
      </c>
      <c r="L14" s="66" t="s">
        <v>259</v>
      </c>
      <c r="M14" s="66">
        <v>9854919929</v>
      </c>
      <c r="N14" s="66" t="s">
        <v>279</v>
      </c>
      <c r="O14" s="48"/>
      <c r="P14" s="76">
        <v>43719</v>
      </c>
      <c r="Q14" s="64" t="s">
        <v>620</v>
      </c>
      <c r="R14" s="48">
        <v>21</v>
      </c>
      <c r="S14" s="18" t="s">
        <v>632</v>
      </c>
      <c r="T14" s="18"/>
    </row>
    <row r="15" spans="1:20">
      <c r="A15" s="4">
        <v>11</v>
      </c>
      <c r="B15" s="17" t="s">
        <v>62</v>
      </c>
      <c r="C15" s="66" t="s">
        <v>312</v>
      </c>
      <c r="D15" s="48" t="s">
        <v>25</v>
      </c>
      <c r="E15" s="66">
        <v>30218</v>
      </c>
      <c r="F15" s="48"/>
      <c r="G15" s="19">
        <v>99</v>
      </c>
      <c r="H15" s="19">
        <v>88</v>
      </c>
      <c r="I15" s="61">
        <f t="shared" si="0"/>
        <v>187</v>
      </c>
      <c r="J15" s="66">
        <v>6001085665</v>
      </c>
      <c r="K15" s="66" t="s">
        <v>258</v>
      </c>
      <c r="L15" s="66" t="s">
        <v>259</v>
      </c>
      <c r="M15" s="66">
        <v>9854919929</v>
      </c>
      <c r="N15" s="66" t="s">
        <v>331</v>
      </c>
      <c r="O15" s="48"/>
      <c r="P15" s="76">
        <v>43719</v>
      </c>
      <c r="Q15" s="64" t="s">
        <v>620</v>
      </c>
      <c r="R15" s="48">
        <v>21</v>
      </c>
      <c r="S15" s="18" t="s">
        <v>632</v>
      </c>
      <c r="T15" s="18"/>
    </row>
    <row r="16" spans="1:20">
      <c r="A16" s="4">
        <v>12</v>
      </c>
      <c r="B16" s="17" t="s">
        <v>62</v>
      </c>
      <c r="C16" s="66" t="s">
        <v>313</v>
      </c>
      <c r="D16" s="48" t="s">
        <v>23</v>
      </c>
      <c r="E16" s="66"/>
      <c r="F16" s="48" t="s">
        <v>98</v>
      </c>
      <c r="G16" s="19">
        <v>80</v>
      </c>
      <c r="H16" s="19">
        <v>106</v>
      </c>
      <c r="I16" s="61">
        <f t="shared" si="0"/>
        <v>186</v>
      </c>
      <c r="J16" s="66"/>
      <c r="K16" s="66" t="s">
        <v>258</v>
      </c>
      <c r="L16" s="66" t="s">
        <v>259</v>
      </c>
      <c r="M16" s="66">
        <v>9854919929</v>
      </c>
      <c r="N16" s="66" t="s">
        <v>331</v>
      </c>
      <c r="O16" s="48"/>
      <c r="P16" s="76">
        <v>43720</v>
      </c>
      <c r="Q16" s="64" t="s">
        <v>618</v>
      </c>
      <c r="R16" s="48">
        <v>21</v>
      </c>
      <c r="S16" s="18" t="s">
        <v>632</v>
      </c>
      <c r="T16" s="18"/>
    </row>
    <row r="17" spans="1:20">
      <c r="A17" s="4">
        <v>13</v>
      </c>
      <c r="B17" s="17" t="s">
        <v>62</v>
      </c>
      <c r="C17" s="66" t="s">
        <v>314</v>
      </c>
      <c r="D17" s="48" t="s">
        <v>25</v>
      </c>
      <c r="E17" s="66">
        <v>20320</v>
      </c>
      <c r="F17" s="48"/>
      <c r="G17" s="19">
        <v>48</v>
      </c>
      <c r="H17" s="19">
        <v>39</v>
      </c>
      <c r="I17" s="61">
        <f t="shared" si="0"/>
        <v>87</v>
      </c>
      <c r="J17" s="66">
        <v>9365697239</v>
      </c>
      <c r="K17" s="66" t="s">
        <v>258</v>
      </c>
      <c r="L17" s="66" t="s">
        <v>259</v>
      </c>
      <c r="M17" s="66">
        <v>9854919929</v>
      </c>
      <c r="N17" s="66" t="s">
        <v>332</v>
      </c>
      <c r="O17" s="48"/>
      <c r="P17" s="76">
        <v>43721</v>
      </c>
      <c r="Q17" s="64" t="s">
        <v>619</v>
      </c>
      <c r="R17" s="48">
        <v>21</v>
      </c>
      <c r="S17" s="18" t="s">
        <v>632</v>
      </c>
      <c r="T17" s="18"/>
    </row>
    <row r="18" spans="1:20">
      <c r="A18" s="4">
        <v>14</v>
      </c>
      <c r="B18" s="17" t="s">
        <v>62</v>
      </c>
      <c r="C18" s="66" t="s">
        <v>315</v>
      </c>
      <c r="D18" s="48" t="s">
        <v>25</v>
      </c>
      <c r="E18" s="66">
        <v>302015</v>
      </c>
      <c r="F18" s="48"/>
      <c r="G18" s="19">
        <v>38</v>
      </c>
      <c r="H18" s="19">
        <v>34</v>
      </c>
      <c r="I18" s="61">
        <f t="shared" si="0"/>
        <v>72</v>
      </c>
      <c r="J18" s="66"/>
      <c r="K18" s="66" t="s">
        <v>258</v>
      </c>
      <c r="L18" s="66" t="s">
        <v>259</v>
      </c>
      <c r="M18" s="66">
        <v>9854919929</v>
      </c>
      <c r="N18" s="66" t="s">
        <v>332</v>
      </c>
      <c r="O18" s="48"/>
      <c r="P18" s="76">
        <v>43721</v>
      </c>
      <c r="Q18" s="64" t="s">
        <v>619</v>
      </c>
      <c r="R18" s="48">
        <v>21</v>
      </c>
      <c r="S18" s="18" t="s">
        <v>632</v>
      </c>
      <c r="T18" s="18"/>
    </row>
    <row r="19" spans="1:20">
      <c r="A19" s="4">
        <v>15</v>
      </c>
      <c r="B19" s="17" t="s">
        <v>62</v>
      </c>
      <c r="C19" s="66" t="s">
        <v>316</v>
      </c>
      <c r="D19" s="48" t="s">
        <v>23</v>
      </c>
      <c r="E19" s="66">
        <v>18100101504</v>
      </c>
      <c r="F19" s="48" t="s">
        <v>99</v>
      </c>
      <c r="G19" s="19">
        <v>67</v>
      </c>
      <c r="H19" s="19">
        <v>33</v>
      </c>
      <c r="I19" s="61">
        <f t="shared" si="0"/>
        <v>100</v>
      </c>
      <c r="J19" s="66">
        <v>9101338395</v>
      </c>
      <c r="K19" s="66" t="s">
        <v>258</v>
      </c>
      <c r="L19" s="66" t="s">
        <v>259</v>
      </c>
      <c r="M19" s="66">
        <v>9854919929</v>
      </c>
      <c r="N19" s="66" t="s">
        <v>332</v>
      </c>
      <c r="O19" s="48"/>
      <c r="P19" s="76">
        <v>43722</v>
      </c>
      <c r="Q19" s="64" t="s">
        <v>615</v>
      </c>
      <c r="R19" s="48">
        <v>21</v>
      </c>
      <c r="S19" s="18" t="s">
        <v>632</v>
      </c>
      <c r="T19" s="18"/>
    </row>
    <row r="20" spans="1:20">
      <c r="A20" s="4">
        <v>16</v>
      </c>
      <c r="B20" s="17" t="s">
        <v>62</v>
      </c>
      <c r="C20" s="66" t="s">
        <v>317</v>
      </c>
      <c r="D20" s="48" t="s">
        <v>23</v>
      </c>
      <c r="E20" s="66">
        <v>18100101506</v>
      </c>
      <c r="F20" s="48" t="s">
        <v>98</v>
      </c>
      <c r="G20" s="19">
        <v>23</v>
      </c>
      <c r="H20" s="19">
        <v>40</v>
      </c>
      <c r="I20" s="61">
        <f t="shared" si="0"/>
        <v>63</v>
      </c>
      <c r="J20" s="66">
        <v>8876944376</v>
      </c>
      <c r="K20" s="66" t="s">
        <v>258</v>
      </c>
      <c r="L20" s="66" t="s">
        <v>259</v>
      </c>
      <c r="M20" s="66">
        <v>9854919929</v>
      </c>
      <c r="N20" s="66" t="s">
        <v>333</v>
      </c>
      <c r="O20" s="48"/>
      <c r="P20" s="76">
        <v>43722</v>
      </c>
      <c r="Q20" s="64" t="s">
        <v>615</v>
      </c>
      <c r="R20" s="48">
        <v>21</v>
      </c>
      <c r="S20" s="18" t="s">
        <v>632</v>
      </c>
      <c r="T20" s="18"/>
    </row>
    <row r="21" spans="1:20">
      <c r="A21" s="4">
        <v>17</v>
      </c>
      <c r="B21" s="17" t="s">
        <v>62</v>
      </c>
      <c r="C21" s="66" t="s">
        <v>318</v>
      </c>
      <c r="D21" s="48" t="s">
        <v>25</v>
      </c>
      <c r="E21" s="66">
        <v>30219</v>
      </c>
      <c r="F21" s="48"/>
      <c r="G21" s="19">
        <v>11</v>
      </c>
      <c r="H21" s="19">
        <v>11</v>
      </c>
      <c r="I21" s="61">
        <f t="shared" si="0"/>
        <v>22</v>
      </c>
      <c r="J21" s="66"/>
      <c r="K21" s="66" t="s">
        <v>258</v>
      </c>
      <c r="L21" s="66" t="s">
        <v>259</v>
      </c>
      <c r="M21" s="66">
        <v>9854919929</v>
      </c>
      <c r="N21" s="66" t="s">
        <v>333</v>
      </c>
      <c r="O21" s="48"/>
      <c r="P21" s="76">
        <v>43724</v>
      </c>
      <c r="Q21" s="64" t="s">
        <v>616</v>
      </c>
      <c r="R21" s="48">
        <v>21</v>
      </c>
      <c r="S21" s="18" t="s">
        <v>632</v>
      </c>
      <c r="T21" s="18"/>
    </row>
    <row r="22" spans="1:20">
      <c r="A22" s="4">
        <v>18</v>
      </c>
      <c r="B22" s="17" t="s">
        <v>62</v>
      </c>
      <c r="C22" s="66" t="s">
        <v>319</v>
      </c>
      <c r="D22" s="48" t="s">
        <v>25</v>
      </c>
      <c r="E22" s="66">
        <v>30209</v>
      </c>
      <c r="F22" s="48"/>
      <c r="G22" s="19">
        <v>13</v>
      </c>
      <c r="H22" s="19">
        <v>18</v>
      </c>
      <c r="I22" s="61">
        <f t="shared" si="0"/>
        <v>31</v>
      </c>
      <c r="J22" s="66"/>
      <c r="K22" s="66" t="s">
        <v>258</v>
      </c>
      <c r="L22" s="66" t="s">
        <v>259</v>
      </c>
      <c r="M22" s="66">
        <v>9854919929</v>
      </c>
      <c r="N22" s="66" t="s">
        <v>333</v>
      </c>
      <c r="O22" s="48"/>
      <c r="P22" s="76">
        <v>43724</v>
      </c>
      <c r="Q22" s="64" t="s">
        <v>616</v>
      </c>
      <c r="R22" s="48">
        <v>21</v>
      </c>
      <c r="S22" s="18" t="s">
        <v>632</v>
      </c>
      <c r="T22" s="18"/>
    </row>
    <row r="23" spans="1:20">
      <c r="A23" s="4">
        <v>19</v>
      </c>
      <c r="B23" s="17" t="s">
        <v>62</v>
      </c>
      <c r="C23" s="66" t="s">
        <v>320</v>
      </c>
      <c r="D23" s="48" t="s">
        <v>23</v>
      </c>
      <c r="E23" s="66">
        <v>18100101401</v>
      </c>
      <c r="F23" s="48" t="s">
        <v>98</v>
      </c>
      <c r="G23" s="19">
        <v>36</v>
      </c>
      <c r="H23" s="19">
        <v>29</v>
      </c>
      <c r="I23" s="61">
        <f t="shared" si="0"/>
        <v>65</v>
      </c>
      <c r="J23" s="66">
        <v>7896466634</v>
      </c>
      <c r="K23" s="66" t="s">
        <v>256</v>
      </c>
      <c r="L23" s="66" t="s">
        <v>257</v>
      </c>
      <c r="M23" s="66">
        <v>9531251809</v>
      </c>
      <c r="N23" s="66" t="s">
        <v>273</v>
      </c>
      <c r="O23" s="48"/>
      <c r="P23" s="76">
        <v>43724</v>
      </c>
      <c r="Q23" s="64" t="s">
        <v>616</v>
      </c>
      <c r="R23" s="48">
        <v>23</v>
      </c>
      <c r="S23" s="18" t="s">
        <v>632</v>
      </c>
      <c r="T23" s="18"/>
    </row>
    <row r="24" spans="1:20">
      <c r="A24" s="4">
        <v>20</v>
      </c>
      <c r="B24" s="17" t="s">
        <v>62</v>
      </c>
      <c r="C24" s="66" t="s">
        <v>321</v>
      </c>
      <c r="D24" s="48" t="s">
        <v>23</v>
      </c>
      <c r="E24" s="66">
        <v>18100101402</v>
      </c>
      <c r="F24" s="48" t="s">
        <v>98</v>
      </c>
      <c r="G24" s="19">
        <v>94</v>
      </c>
      <c r="H24" s="19">
        <v>89</v>
      </c>
      <c r="I24" s="61">
        <f t="shared" si="0"/>
        <v>183</v>
      </c>
      <c r="J24" s="66">
        <v>9724945192</v>
      </c>
      <c r="K24" s="66" t="s">
        <v>256</v>
      </c>
      <c r="L24" s="66" t="s">
        <v>257</v>
      </c>
      <c r="M24" s="66">
        <v>9531251809</v>
      </c>
      <c r="N24" s="66" t="s">
        <v>274</v>
      </c>
      <c r="O24" s="48"/>
      <c r="P24" s="76">
        <v>43725</v>
      </c>
      <c r="Q24" s="64" t="s">
        <v>617</v>
      </c>
      <c r="R24" s="48">
        <v>23</v>
      </c>
      <c r="S24" s="18" t="s">
        <v>632</v>
      </c>
      <c r="T24" s="18"/>
    </row>
    <row r="25" spans="1:20">
      <c r="A25" s="4">
        <v>21</v>
      </c>
      <c r="B25" s="17" t="s">
        <v>62</v>
      </c>
      <c r="C25" s="66" t="s">
        <v>322</v>
      </c>
      <c r="D25" s="48" t="s">
        <v>23</v>
      </c>
      <c r="E25" s="66">
        <v>18100101403</v>
      </c>
      <c r="F25" s="48" t="s">
        <v>98</v>
      </c>
      <c r="G25" s="19">
        <v>28</v>
      </c>
      <c r="H25" s="19">
        <v>36</v>
      </c>
      <c r="I25" s="61">
        <f t="shared" si="0"/>
        <v>64</v>
      </c>
      <c r="J25" s="66"/>
      <c r="K25" s="66" t="s">
        <v>256</v>
      </c>
      <c r="L25" s="66" t="s">
        <v>257</v>
      </c>
      <c r="M25" s="66">
        <v>9531251809</v>
      </c>
      <c r="N25" s="66" t="s">
        <v>274</v>
      </c>
      <c r="O25" s="48"/>
      <c r="P25" s="76">
        <v>43726</v>
      </c>
      <c r="Q25" s="64" t="s">
        <v>620</v>
      </c>
      <c r="R25" s="48">
        <v>23</v>
      </c>
      <c r="S25" s="18" t="s">
        <v>632</v>
      </c>
      <c r="T25" s="18"/>
    </row>
    <row r="26" spans="1:20">
      <c r="A26" s="4">
        <v>22</v>
      </c>
      <c r="B26" s="17" t="s">
        <v>62</v>
      </c>
      <c r="C26" s="66" t="s">
        <v>323</v>
      </c>
      <c r="D26" s="57" t="s">
        <v>23</v>
      </c>
      <c r="E26" s="66">
        <v>18100107902</v>
      </c>
      <c r="F26" s="57" t="s">
        <v>98</v>
      </c>
      <c r="G26" s="17">
        <v>39</v>
      </c>
      <c r="H26" s="17">
        <v>34</v>
      </c>
      <c r="I26" s="61">
        <f t="shared" si="0"/>
        <v>73</v>
      </c>
      <c r="J26" s="66">
        <v>8876878792</v>
      </c>
      <c r="K26" s="66" t="s">
        <v>256</v>
      </c>
      <c r="L26" s="66" t="s">
        <v>257</v>
      </c>
      <c r="M26" s="66">
        <v>9531251809</v>
      </c>
      <c r="N26" s="66" t="s">
        <v>275</v>
      </c>
      <c r="O26" s="48"/>
      <c r="P26" s="76">
        <v>43726</v>
      </c>
      <c r="Q26" s="64" t="s">
        <v>620</v>
      </c>
      <c r="R26" s="48">
        <v>23</v>
      </c>
      <c r="S26" s="18" t="s">
        <v>632</v>
      </c>
      <c r="T26" s="18"/>
    </row>
    <row r="27" spans="1:20">
      <c r="A27" s="4">
        <v>23</v>
      </c>
      <c r="B27" s="17" t="s">
        <v>62</v>
      </c>
      <c r="C27" s="66" t="s">
        <v>324</v>
      </c>
      <c r="D27" s="48" t="s">
        <v>23</v>
      </c>
      <c r="E27" s="66">
        <v>18100107904</v>
      </c>
      <c r="F27" s="48" t="s">
        <v>98</v>
      </c>
      <c r="G27" s="19">
        <v>110</v>
      </c>
      <c r="H27" s="19">
        <v>107</v>
      </c>
      <c r="I27" s="61">
        <f t="shared" si="0"/>
        <v>217</v>
      </c>
      <c r="J27" s="66">
        <v>9706453465</v>
      </c>
      <c r="K27" s="66" t="s">
        <v>256</v>
      </c>
      <c r="L27" s="66" t="s">
        <v>257</v>
      </c>
      <c r="M27" s="66">
        <v>9531251809</v>
      </c>
      <c r="N27" s="66" t="s">
        <v>275</v>
      </c>
      <c r="O27" s="48"/>
      <c r="P27" s="49" t="s">
        <v>628</v>
      </c>
      <c r="Q27" s="64" t="s">
        <v>618</v>
      </c>
      <c r="R27" s="48">
        <v>23</v>
      </c>
      <c r="S27" s="18" t="s">
        <v>632</v>
      </c>
      <c r="T27" s="18"/>
    </row>
    <row r="28" spans="1:20">
      <c r="A28" s="4">
        <v>24</v>
      </c>
      <c r="B28" s="17" t="s">
        <v>62</v>
      </c>
      <c r="C28" s="66" t="s">
        <v>325</v>
      </c>
      <c r="D28" s="48" t="s">
        <v>23</v>
      </c>
      <c r="E28" s="66">
        <v>18100101907</v>
      </c>
      <c r="F28" s="48" t="s">
        <v>100</v>
      </c>
      <c r="G28" s="19">
        <v>269</v>
      </c>
      <c r="H28" s="19">
        <v>548</v>
      </c>
      <c r="I28" s="61">
        <f t="shared" si="0"/>
        <v>817</v>
      </c>
      <c r="J28" s="66">
        <v>7002232634</v>
      </c>
      <c r="K28" s="66" t="s">
        <v>256</v>
      </c>
      <c r="L28" s="66" t="s">
        <v>257</v>
      </c>
      <c r="M28" s="66">
        <v>9531251809</v>
      </c>
      <c r="N28" s="66" t="s">
        <v>275</v>
      </c>
      <c r="O28" s="48"/>
      <c r="P28" s="49" t="s">
        <v>629</v>
      </c>
      <c r="Q28" s="64" t="s">
        <v>615</v>
      </c>
      <c r="R28" s="48">
        <v>23</v>
      </c>
      <c r="S28" s="18" t="s">
        <v>632</v>
      </c>
      <c r="T28" s="18"/>
    </row>
    <row r="29" spans="1:20">
      <c r="A29" s="4">
        <v>25</v>
      </c>
      <c r="B29" s="17" t="s">
        <v>62</v>
      </c>
      <c r="C29" s="66" t="s">
        <v>326</v>
      </c>
      <c r="D29" s="48" t="s">
        <v>23</v>
      </c>
      <c r="E29" s="66">
        <v>18100107903</v>
      </c>
      <c r="F29" s="48" t="s">
        <v>98</v>
      </c>
      <c r="G29" s="19">
        <v>46</v>
      </c>
      <c r="H29" s="19">
        <v>41</v>
      </c>
      <c r="I29" s="61">
        <f t="shared" si="0"/>
        <v>87</v>
      </c>
      <c r="J29" s="66">
        <v>8486448840</v>
      </c>
      <c r="K29" s="66" t="s">
        <v>256</v>
      </c>
      <c r="L29" s="66" t="s">
        <v>257</v>
      </c>
      <c r="M29" s="66">
        <v>9531251809</v>
      </c>
      <c r="N29" s="66" t="s">
        <v>276</v>
      </c>
      <c r="O29" s="48"/>
      <c r="P29" s="76">
        <v>43736</v>
      </c>
      <c r="Q29" s="64" t="s">
        <v>615</v>
      </c>
      <c r="R29" s="48">
        <v>23</v>
      </c>
      <c r="S29" s="18" t="s">
        <v>632</v>
      </c>
      <c r="T29" s="18"/>
    </row>
    <row r="30" spans="1:20">
      <c r="A30" s="4">
        <v>26</v>
      </c>
      <c r="B30" s="17" t="s">
        <v>62</v>
      </c>
      <c r="C30" s="66" t="s">
        <v>327</v>
      </c>
      <c r="D30" s="48" t="s">
        <v>23</v>
      </c>
      <c r="E30" s="66">
        <v>18100107920</v>
      </c>
      <c r="F30" s="48" t="s">
        <v>99</v>
      </c>
      <c r="G30" s="19">
        <v>44</v>
      </c>
      <c r="H30" s="19">
        <v>25</v>
      </c>
      <c r="I30" s="61">
        <f t="shared" si="0"/>
        <v>69</v>
      </c>
      <c r="J30" s="66">
        <v>9101966301</v>
      </c>
      <c r="K30" s="66" t="s">
        <v>256</v>
      </c>
      <c r="L30" s="66" t="s">
        <v>257</v>
      </c>
      <c r="M30" s="66">
        <v>9531251809</v>
      </c>
      <c r="N30" s="66" t="s">
        <v>276</v>
      </c>
      <c r="O30" s="48"/>
      <c r="P30" s="76">
        <v>43736</v>
      </c>
      <c r="Q30" s="64" t="s">
        <v>615</v>
      </c>
      <c r="R30" s="48">
        <v>23</v>
      </c>
      <c r="S30" s="18" t="s">
        <v>632</v>
      </c>
      <c r="T30" s="18"/>
    </row>
    <row r="31" spans="1:20">
      <c r="A31" s="4">
        <v>27</v>
      </c>
      <c r="B31" s="17" t="s">
        <v>62</v>
      </c>
      <c r="C31" s="66" t="s">
        <v>328</v>
      </c>
      <c r="D31" s="48" t="s">
        <v>23</v>
      </c>
      <c r="E31" s="66">
        <v>18100107906</v>
      </c>
      <c r="F31" s="48" t="s">
        <v>98</v>
      </c>
      <c r="G31" s="19">
        <v>44</v>
      </c>
      <c r="H31" s="19">
        <v>56</v>
      </c>
      <c r="I31" s="61">
        <f t="shared" si="0"/>
        <v>100</v>
      </c>
      <c r="J31" s="66">
        <v>8186636431</v>
      </c>
      <c r="K31" s="66" t="s">
        <v>256</v>
      </c>
      <c r="L31" s="66" t="s">
        <v>257</v>
      </c>
      <c r="M31" s="66">
        <v>9531251809</v>
      </c>
      <c r="N31" s="66" t="s">
        <v>276</v>
      </c>
      <c r="O31" s="48"/>
      <c r="P31" s="76">
        <v>43738</v>
      </c>
      <c r="Q31" s="64" t="s">
        <v>616</v>
      </c>
      <c r="R31" s="48">
        <v>23</v>
      </c>
      <c r="S31" s="18" t="s">
        <v>632</v>
      </c>
      <c r="T31" s="18"/>
    </row>
    <row r="32" spans="1:20">
      <c r="A32" s="4">
        <v>28</v>
      </c>
      <c r="B32" s="17" t="s">
        <v>63</v>
      </c>
      <c r="C32" s="66" t="s">
        <v>559</v>
      </c>
      <c r="D32" s="48" t="s">
        <v>23</v>
      </c>
      <c r="E32" s="66">
        <v>30301</v>
      </c>
      <c r="F32" s="48" t="s">
        <v>98</v>
      </c>
      <c r="G32" s="19">
        <v>38</v>
      </c>
      <c r="H32" s="19">
        <v>39</v>
      </c>
      <c r="I32" s="61">
        <f t="shared" si="0"/>
        <v>77</v>
      </c>
      <c r="J32" s="66">
        <v>9101094227</v>
      </c>
      <c r="K32" s="66" t="s">
        <v>518</v>
      </c>
      <c r="L32" s="66" t="s">
        <v>521</v>
      </c>
      <c r="M32" s="66">
        <v>6001763433</v>
      </c>
      <c r="N32" s="66" t="s">
        <v>519</v>
      </c>
      <c r="O32" s="48"/>
      <c r="P32" s="76">
        <v>43710</v>
      </c>
      <c r="Q32" s="64" t="s">
        <v>616</v>
      </c>
      <c r="R32" s="48">
        <v>23</v>
      </c>
      <c r="S32" s="18" t="s">
        <v>632</v>
      </c>
      <c r="T32" s="18"/>
    </row>
    <row r="33" spans="1:20">
      <c r="A33" s="4">
        <v>29</v>
      </c>
      <c r="B33" s="17" t="s">
        <v>63</v>
      </c>
      <c r="C33" s="66" t="s">
        <v>560</v>
      </c>
      <c r="D33" s="57" t="s">
        <v>23</v>
      </c>
      <c r="E33" s="66">
        <v>30307</v>
      </c>
      <c r="F33" s="57" t="s">
        <v>98</v>
      </c>
      <c r="G33" s="17">
        <v>12</v>
      </c>
      <c r="H33" s="17">
        <v>18</v>
      </c>
      <c r="I33" s="61">
        <f t="shared" si="0"/>
        <v>30</v>
      </c>
      <c r="J33" s="66">
        <v>8486858249</v>
      </c>
      <c r="K33" s="66" t="s">
        <v>518</v>
      </c>
      <c r="L33" s="66" t="s">
        <v>521</v>
      </c>
      <c r="M33" s="66">
        <v>6001763433</v>
      </c>
      <c r="N33" s="66" t="s">
        <v>524</v>
      </c>
      <c r="O33" s="57"/>
      <c r="P33" s="76">
        <v>43710</v>
      </c>
      <c r="Q33" s="64" t="s">
        <v>616</v>
      </c>
      <c r="R33" s="48">
        <v>23</v>
      </c>
      <c r="S33" s="18" t="s">
        <v>632</v>
      </c>
      <c r="T33" s="18"/>
    </row>
    <row r="34" spans="1:20">
      <c r="A34" s="4">
        <v>30</v>
      </c>
      <c r="B34" s="17" t="s">
        <v>63</v>
      </c>
      <c r="C34" s="66" t="s">
        <v>561</v>
      </c>
      <c r="D34" s="48" t="s">
        <v>23</v>
      </c>
      <c r="E34" s="66">
        <v>18100103301</v>
      </c>
      <c r="F34" s="48" t="s">
        <v>98</v>
      </c>
      <c r="G34" s="19">
        <v>38</v>
      </c>
      <c r="H34" s="19">
        <v>43</v>
      </c>
      <c r="I34" s="61">
        <f t="shared" si="0"/>
        <v>81</v>
      </c>
      <c r="J34" s="66">
        <v>9401610096</v>
      </c>
      <c r="K34" s="66" t="s">
        <v>518</v>
      </c>
      <c r="L34" s="66" t="s">
        <v>521</v>
      </c>
      <c r="M34" s="66">
        <v>6001763433</v>
      </c>
      <c r="N34" s="66" t="s">
        <v>524</v>
      </c>
      <c r="O34" s="48"/>
      <c r="P34" s="76">
        <v>43711</v>
      </c>
      <c r="Q34" s="64" t="s">
        <v>617</v>
      </c>
      <c r="R34" s="48">
        <v>23</v>
      </c>
      <c r="S34" s="18" t="s">
        <v>632</v>
      </c>
      <c r="T34" s="18"/>
    </row>
    <row r="35" spans="1:20">
      <c r="A35" s="4">
        <v>31</v>
      </c>
      <c r="B35" s="17" t="s">
        <v>63</v>
      </c>
      <c r="C35" s="66" t="s">
        <v>562</v>
      </c>
      <c r="D35" s="48" t="s">
        <v>23</v>
      </c>
      <c r="E35" s="66">
        <v>18305030417</v>
      </c>
      <c r="F35" s="48" t="s">
        <v>99</v>
      </c>
      <c r="G35" s="19">
        <v>114</v>
      </c>
      <c r="H35" s="19">
        <v>165</v>
      </c>
      <c r="I35" s="61">
        <f t="shared" si="0"/>
        <v>279</v>
      </c>
      <c r="J35" s="66">
        <v>9435923840</v>
      </c>
      <c r="K35" s="66" t="s">
        <v>525</v>
      </c>
      <c r="L35" s="66" t="s">
        <v>521</v>
      </c>
      <c r="M35" s="66">
        <v>6001763433</v>
      </c>
      <c r="N35" s="66" t="s">
        <v>526</v>
      </c>
      <c r="O35" s="48"/>
      <c r="P35" s="76">
        <v>43711</v>
      </c>
      <c r="Q35" s="64" t="s">
        <v>617</v>
      </c>
      <c r="R35" s="48">
        <v>23</v>
      </c>
      <c r="S35" s="18" t="s">
        <v>632</v>
      </c>
      <c r="T35" s="18"/>
    </row>
    <row r="36" spans="1:20">
      <c r="A36" s="4">
        <v>32</v>
      </c>
      <c r="B36" s="17" t="s">
        <v>63</v>
      </c>
      <c r="C36" s="66" t="s">
        <v>563</v>
      </c>
      <c r="D36" s="48" t="s">
        <v>23</v>
      </c>
      <c r="E36" s="66">
        <v>20</v>
      </c>
      <c r="F36" s="48" t="s">
        <v>98</v>
      </c>
      <c r="G36" s="19">
        <v>37</v>
      </c>
      <c r="H36" s="19">
        <v>33</v>
      </c>
      <c r="I36" s="61">
        <f t="shared" si="0"/>
        <v>70</v>
      </c>
      <c r="J36" s="66">
        <v>9678782536</v>
      </c>
      <c r="K36" s="66" t="s">
        <v>527</v>
      </c>
      <c r="L36" s="66" t="s">
        <v>528</v>
      </c>
      <c r="M36" s="66">
        <v>8812976467</v>
      </c>
      <c r="N36" s="66" t="s">
        <v>330</v>
      </c>
      <c r="O36" s="48"/>
      <c r="P36" s="76">
        <v>43712</v>
      </c>
      <c r="Q36" s="64" t="s">
        <v>620</v>
      </c>
      <c r="R36" s="48">
        <v>23</v>
      </c>
      <c r="S36" s="18" t="s">
        <v>632</v>
      </c>
      <c r="T36" s="18"/>
    </row>
    <row r="37" spans="1:20">
      <c r="A37" s="4">
        <v>33</v>
      </c>
      <c r="B37" s="17" t="s">
        <v>63</v>
      </c>
      <c r="C37" s="66" t="s">
        <v>564</v>
      </c>
      <c r="D37" s="48" t="s">
        <v>23</v>
      </c>
      <c r="E37" s="66">
        <v>18100104103</v>
      </c>
      <c r="F37" s="48" t="s">
        <v>99</v>
      </c>
      <c r="G37" s="19">
        <v>45</v>
      </c>
      <c r="H37" s="19">
        <v>51</v>
      </c>
      <c r="I37" s="61">
        <f t="shared" si="0"/>
        <v>96</v>
      </c>
      <c r="J37" s="66">
        <v>9957597347</v>
      </c>
      <c r="K37" s="66" t="s">
        <v>527</v>
      </c>
      <c r="L37" s="66" t="s">
        <v>528</v>
      </c>
      <c r="M37" s="66">
        <v>8812976467</v>
      </c>
      <c r="N37" s="66" t="s">
        <v>330</v>
      </c>
      <c r="O37" s="48"/>
      <c r="P37" s="76">
        <v>43714</v>
      </c>
      <c r="Q37" s="64" t="s">
        <v>619</v>
      </c>
      <c r="R37" s="48">
        <v>23</v>
      </c>
      <c r="S37" s="18" t="s">
        <v>632</v>
      </c>
      <c r="T37" s="18"/>
    </row>
    <row r="38" spans="1:20">
      <c r="A38" s="4">
        <v>34</v>
      </c>
      <c r="B38" s="17" t="s">
        <v>63</v>
      </c>
      <c r="C38" s="66" t="s">
        <v>565</v>
      </c>
      <c r="D38" s="48" t="s">
        <v>23</v>
      </c>
      <c r="E38" s="66">
        <v>18100104101</v>
      </c>
      <c r="F38" s="48" t="s">
        <v>100</v>
      </c>
      <c r="G38" s="19">
        <v>25</v>
      </c>
      <c r="H38" s="19">
        <v>35</v>
      </c>
      <c r="I38" s="61">
        <f t="shared" si="0"/>
        <v>60</v>
      </c>
      <c r="J38" s="66">
        <v>9085396919</v>
      </c>
      <c r="K38" s="66" t="s">
        <v>527</v>
      </c>
      <c r="L38" s="66" t="s">
        <v>528</v>
      </c>
      <c r="M38" s="66">
        <v>8812976467</v>
      </c>
      <c r="N38" s="66" t="s">
        <v>330</v>
      </c>
      <c r="O38" s="48"/>
      <c r="P38" s="76">
        <v>43714</v>
      </c>
      <c r="Q38" s="64" t="s">
        <v>619</v>
      </c>
      <c r="R38" s="48">
        <v>23</v>
      </c>
      <c r="S38" s="18" t="s">
        <v>632</v>
      </c>
      <c r="T38" s="18"/>
    </row>
    <row r="39" spans="1:20">
      <c r="A39" s="4">
        <v>35</v>
      </c>
      <c r="B39" s="17" t="s">
        <v>63</v>
      </c>
      <c r="C39" s="66" t="s">
        <v>566</v>
      </c>
      <c r="D39" s="48" t="s">
        <v>23</v>
      </c>
      <c r="E39" s="66">
        <v>18308050802</v>
      </c>
      <c r="F39" s="48" t="s">
        <v>99</v>
      </c>
      <c r="G39" s="19">
        <v>65</v>
      </c>
      <c r="H39" s="19">
        <v>34</v>
      </c>
      <c r="I39" s="61">
        <f t="shared" si="0"/>
        <v>99</v>
      </c>
      <c r="J39" s="66">
        <v>9954388559</v>
      </c>
      <c r="K39" s="66" t="s">
        <v>527</v>
      </c>
      <c r="L39" s="66" t="s">
        <v>528</v>
      </c>
      <c r="M39" s="66">
        <v>8812976467</v>
      </c>
      <c r="N39" s="66" t="s">
        <v>529</v>
      </c>
      <c r="O39" s="48"/>
      <c r="P39" s="76">
        <v>43715</v>
      </c>
      <c r="Q39" s="64" t="s">
        <v>615</v>
      </c>
      <c r="R39" s="48">
        <v>23</v>
      </c>
      <c r="S39" s="18" t="s">
        <v>632</v>
      </c>
      <c r="T39" s="18"/>
    </row>
    <row r="40" spans="1:20">
      <c r="A40" s="4">
        <v>36</v>
      </c>
      <c r="B40" s="17" t="s">
        <v>63</v>
      </c>
      <c r="C40" s="66" t="s">
        <v>567</v>
      </c>
      <c r="D40" s="48" t="s">
        <v>23</v>
      </c>
      <c r="E40" s="66">
        <v>18803050003</v>
      </c>
      <c r="F40" s="48" t="s">
        <v>98</v>
      </c>
      <c r="G40" s="19">
        <v>31</v>
      </c>
      <c r="H40" s="19">
        <v>42</v>
      </c>
      <c r="I40" s="61">
        <f t="shared" si="0"/>
        <v>73</v>
      </c>
      <c r="J40" s="66">
        <v>7399149640</v>
      </c>
      <c r="K40" s="66" t="s">
        <v>527</v>
      </c>
      <c r="L40" s="66" t="s">
        <v>528</v>
      </c>
      <c r="M40" s="66">
        <v>8812976467</v>
      </c>
      <c r="N40" s="66" t="s">
        <v>529</v>
      </c>
      <c r="O40" s="48"/>
      <c r="P40" s="76">
        <v>43715</v>
      </c>
      <c r="Q40" s="64" t="s">
        <v>615</v>
      </c>
      <c r="R40" s="48">
        <v>23</v>
      </c>
      <c r="S40" s="18" t="s">
        <v>632</v>
      </c>
      <c r="T40" s="18"/>
    </row>
    <row r="41" spans="1:20">
      <c r="A41" s="4">
        <v>37</v>
      </c>
      <c r="B41" s="17" t="s">
        <v>63</v>
      </c>
      <c r="C41" s="66" t="s">
        <v>568</v>
      </c>
      <c r="D41" s="48" t="s">
        <v>23</v>
      </c>
      <c r="E41" s="66">
        <v>18100104110</v>
      </c>
      <c r="F41" s="48" t="s">
        <v>98</v>
      </c>
      <c r="G41" s="19">
        <v>121</v>
      </c>
      <c r="H41" s="19">
        <v>111</v>
      </c>
      <c r="I41" s="61">
        <f t="shared" si="0"/>
        <v>232</v>
      </c>
      <c r="J41" s="66">
        <v>9435931207</v>
      </c>
      <c r="K41" s="66" t="s">
        <v>527</v>
      </c>
      <c r="L41" s="66" t="s">
        <v>528</v>
      </c>
      <c r="M41" s="66">
        <v>8812976467</v>
      </c>
      <c r="N41" s="66" t="s">
        <v>529</v>
      </c>
      <c r="O41" s="48"/>
      <c r="P41" s="49" t="s">
        <v>630</v>
      </c>
      <c r="Q41" s="48" t="s">
        <v>616</v>
      </c>
      <c r="R41" s="48">
        <v>23</v>
      </c>
      <c r="S41" s="18" t="s">
        <v>632</v>
      </c>
      <c r="T41" s="18"/>
    </row>
    <row r="42" spans="1:20">
      <c r="A42" s="4">
        <v>38</v>
      </c>
      <c r="B42" s="17" t="s">
        <v>63</v>
      </c>
      <c r="C42" s="66" t="s">
        <v>569</v>
      </c>
      <c r="D42" s="57" t="s">
        <v>23</v>
      </c>
      <c r="E42" s="66">
        <v>18100104102</v>
      </c>
      <c r="F42" s="57" t="s">
        <v>98</v>
      </c>
      <c r="G42" s="17">
        <v>47</v>
      </c>
      <c r="H42" s="17">
        <v>49</v>
      </c>
      <c r="I42" s="61">
        <f t="shared" si="0"/>
        <v>96</v>
      </c>
      <c r="J42" s="66">
        <v>8474886853</v>
      </c>
      <c r="K42" s="66" t="s">
        <v>527</v>
      </c>
      <c r="L42" s="66" t="s">
        <v>528</v>
      </c>
      <c r="M42" s="66">
        <v>8812976467</v>
      </c>
      <c r="N42" s="66" t="s">
        <v>529</v>
      </c>
      <c r="O42" s="57"/>
      <c r="P42" s="76">
        <v>43720</v>
      </c>
      <c r="Q42" s="64" t="s">
        <v>618</v>
      </c>
      <c r="R42" s="48">
        <v>23</v>
      </c>
      <c r="S42" s="18" t="s">
        <v>632</v>
      </c>
      <c r="T42" s="18"/>
    </row>
    <row r="43" spans="1:20">
      <c r="A43" s="4">
        <v>39</v>
      </c>
      <c r="B43" s="17" t="s">
        <v>63</v>
      </c>
      <c r="C43" s="72" t="s">
        <v>570</v>
      </c>
      <c r="D43" s="48" t="s">
        <v>23</v>
      </c>
      <c r="E43" s="73">
        <v>18100104109</v>
      </c>
      <c r="F43" s="48" t="s">
        <v>98</v>
      </c>
      <c r="G43" s="19">
        <v>34</v>
      </c>
      <c r="H43" s="19">
        <v>52</v>
      </c>
      <c r="I43" s="61">
        <f t="shared" si="0"/>
        <v>86</v>
      </c>
      <c r="J43" s="66">
        <v>9435624417</v>
      </c>
      <c r="K43" s="74"/>
      <c r="L43" s="75"/>
      <c r="M43" s="66">
        <v>8812976467</v>
      </c>
      <c r="N43" s="66" t="s">
        <v>530</v>
      </c>
      <c r="O43" s="48"/>
      <c r="P43" s="76">
        <v>43720</v>
      </c>
      <c r="Q43" s="64" t="s">
        <v>618</v>
      </c>
      <c r="R43" s="48">
        <v>23</v>
      </c>
      <c r="S43" s="18" t="s">
        <v>632</v>
      </c>
      <c r="T43" s="18"/>
    </row>
    <row r="44" spans="1:20">
      <c r="A44" s="4">
        <v>40</v>
      </c>
      <c r="B44" s="17" t="s">
        <v>63</v>
      </c>
      <c r="C44" s="66" t="s">
        <v>571</v>
      </c>
      <c r="D44" s="48" t="s">
        <v>23</v>
      </c>
      <c r="E44" s="66">
        <v>18100104001</v>
      </c>
      <c r="F44" s="48" t="s">
        <v>99</v>
      </c>
      <c r="G44" s="19">
        <v>78</v>
      </c>
      <c r="H44" s="19">
        <v>83</v>
      </c>
      <c r="I44" s="61">
        <f t="shared" si="0"/>
        <v>161</v>
      </c>
      <c r="J44" s="66">
        <v>8474884343</v>
      </c>
      <c r="K44" s="66" t="s">
        <v>592</v>
      </c>
      <c r="L44" s="66" t="s">
        <v>593</v>
      </c>
      <c r="M44" s="66">
        <v>9101268973</v>
      </c>
      <c r="N44" s="66" t="s">
        <v>594</v>
      </c>
      <c r="O44" s="48"/>
      <c r="P44" s="76">
        <v>43721</v>
      </c>
      <c r="Q44" s="64" t="s">
        <v>619</v>
      </c>
      <c r="R44" s="48">
        <v>25</v>
      </c>
      <c r="S44" s="18" t="s">
        <v>632</v>
      </c>
      <c r="T44" s="18"/>
    </row>
    <row r="45" spans="1:20">
      <c r="A45" s="4">
        <v>41</v>
      </c>
      <c r="B45" s="17" t="s">
        <v>63</v>
      </c>
      <c r="C45" s="66" t="s">
        <v>572</v>
      </c>
      <c r="D45" s="48" t="s">
        <v>23</v>
      </c>
      <c r="E45" s="66">
        <v>18100104006</v>
      </c>
      <c r="F45" s="48" t="s">
        <v>98</v>
      </c>
      <c r="G45" s="19">
        <v>31</v>
      </c>
      <c r="H45" s="19">
        <v>46</v>
      </c>
      <c r="I45" s="61">
        <f t="shared" si="0"/>
        <v>77</v>
      </c>
      <c r="J45" s="66">
        <v>7002576087</v>
      </c>
      <c r="K45" s="66" t="s">
        <v>592</v>
      </c>
      <c r="L45" s="66" t="s">
        <v>593</v>
      </c>
      <c r="M45" s="66">
        <v>9101268973</v>
      </c>
      <c r="N45" s="66" t="s">
        <v>594</v>
      </c>
      <c r="O45" s="48"/>
      <c r="P45" s="76">
        <v>43722</v>
      </c>
      <c r="Q45" s="64" t="s">
        <v>615</v>
      </c>
      <c r="R45" s="48">
        <v>25</v>
      </c>
      <c r="S45" s="18" t="s">
        <v>632</v>
      </c>
      <c r="T45" s="18"/>
    </row>
    <row r="46" spans="1:20">
      <c r="A46" s="4">
        <v>42</v>
      </c>
      <c r="B46" s="17" t="s">
        <v>63</v>
      </c>
      <c r="C46" s="66" t="s">
        <v>573</v>
      </c>
      <c r="D46" s="48" t="s">
        <v>23</v>
      </c>
      <c r="E46" s="66">
        <v>18100104005</v>
      </c>
      <c r="F46" s="48" t="s">
        <v>99</v>
      </c>
      <c r="G46" s="19">
        <v>20</v>
      </c>
      <c r="H46" s="19">
        <v>35</v>
      </c>
      <c r="I46" s="61">
        <f t="shared" si="0"/>
        <v>55</v>
      </c>
      <c r="J46" s="66">
        <v>7086301468</v>
      </c>
      <c r="K46" s="66" t="s">
        <v>592</v>
      </c>
      <c r="L46" s="66" t="s">
        <v>593</v>
      </c>
      <c r="M46" s="66">
        <v>9101268973</v>
      </c>
      <c r="N46" s="66" t="s">
        <v>594</v>
      </c>
      <c r="O46" s="48"/>
      <c r="P46" s="76">
        <v>43722</v>
      </c>
      <c r="Q46" s="64" t="s">
        <v>615</v>
      </c>
      <c r="R46" s="48">
        <v>25</v>
      </c>
      <c r="S46" s="18" t="s">
        <v>632</v>
      </c>
      <c r="T46" s="18"/>
    </row>
    <row r="47" spans="1:20">
      <c r="A47" s="4">
        <v>43</v>
      </c>
      <c r="B47" s="17" t="s">
        <v>63</v>
      </c>
      <c r="C47" s="66" t="s">
        <v>574</v>
      </c>
      <c r="D47" s="48" t="s">
        <v>23</v>
      </c>
      <c r="E47" s="66">
        <v>18100104004</v>
      </c>
      <c r="F47" s="48" t="s">
        <v>100</v>
      </c>
      <c r="G47" s="19">
        <v>49</v>
      </c>
      <c r="H47" s="19">
        <v>90</v>
      </c>
      <c r="I47" s="61">
        <f t="shared" si="0"/>
        <v>139</v>
      </c>
      <c r="J47" s="66">
        <v>6002069065</v>
      </c>
      <c r="K47" s="66" t="s">
        <v>592</v>
      </c>
      <c r="L47" s="66" t="s">
        <v>593</v>
      </c>
      <c r="M47" s="66">
        <v>9101268973</v>
      </c>
      <c r="N47" s="66" t="s">
        <v>594</v>
      </c>
      <c r="O47" s="48"/>
      <c r="P47" s="76">
        <v>43724</v>
      </c>
      <c r="Q47" s="64" t="s">
        <v>616</v>
      </c>
      <c r="R47" s="48">
        <v>25</v>
      </c>
      <c r="S47" s="18" t="s">
        <v>632</v>
      </c>
      <c r="T47" s="18"/>
    </row>
    <row r="48" spans="1:20">
      <c r="A48" s="4">
        <v>44</v>
      </c>
      <c r="B48" s="17" t="s">
        <v>63</v>
      </c>
      <c r="C48" s="66" t="s">
        <v>575</v>
      </c>
      <c r="D48" s="48" t="s">
        <v>23</v>
      </c>
      <c r="E48" s="66">
        <v>18100104002</v>
      </c>
      <c r="F48" s="48" t="s">
        <v>98</v>
      </c>
      <c r="G48" s="19">
        <v>17</v>
      </c>
      <c r="H48" s="19">
        <v>21</v>
      </c>
      <c r="I48" s="61">
        <f t="shared" si="0"/>
        <v>38</v>
      </c>
      <c r="J48" s="66">
        <v>7399408097</v>
      </c>
      <c r="K48" s="66" t="s">
        <v>592</v>
      </c>
      <c r="L48" s="66" t="s">
        <v>593</v>
      </c>
      <c r="M48" s="66">
        <v>9101268973</v>
      </c>
      <c r="N48" s="66" t="s">
        <v>594</v>
      </c>
      <c r="O48" s="48"/>
      <c r="P48" s="76">
        <v>43725</v>
      </c>
      <c r="Q48" s="64" t="s">
        <v>617</v>
      </c>
      <c r="R48" s="48">
        <v>25</v>
      </c>
      <c r="S48" s="18" t="s">
        <v>632</v>
      </c>
      <c r="T48" s="18"/>
    </row>
    <row r="49" spans="1:20">
      <c r="A49" s="4">
        <v>45</v>
      </c>
      <c r="B49" s="17" t="s">
        <v>63</v>
      </c>
      <c r="C49" s="66" t="s">
        <v>576</v>
      </c>
      <c r="D49" s="48" t="s">
        <v>25</v>
      </c>
      <c r="E49" s="66">
        <v>8</v>
      </c>
      <c r="F49" s="48"/>
      <c r="G49" s="19">
        <v>32</v>
      </c>
      <c r="H49" s="19">
        <v>26</v>
      </c>
      <c r="I49" s="61">
        <f t="shared" si="0"/>
        <v>58</v>
      </c>
      <c r="J49" s="66">
        <v>7662984560</v>
      </c>
      <c r="K49" s="66" t="s">
        <v>592</v>
      </c>
      <c r="L49" s="66" t="s">
        <v>593</v>
      </c>
      <c r="M49" s="66">
        <v>9101268973</v>
      </c>
      <c r="N49" s="66" t="s">
        <v>594</v>
      </c>
      <c r="O49" s="48"/>
      <c r="P49" s="76">
        <v>43725</v>
      </c>
      <c r="Q49" s="64" t="s">
        <v>617</v>
      </c>
      <c r="R49" s="48">
        <v>25</v>
      </c>
      <c r="S49" s="18" t="s">
        <v>632</v>
      </c>
      <c r="T49" s="18"/>
    </row>
    <row r="50" spans="1:20">
      <c r="A50" s="4">
        <v>46</v>
      </c>
      <c r="B50" s="17" t="s">
        <v>63</v>
      </c>
      <c r="C50" s="66" t="s">
        <v>577</v>
      </c>
      <c r="D50" s="48" t="s">
        <v>25</v>
      </c>
      <c r="E50" s="66">
        <v>13</v>
      </c>
      <c r="F50" s="48"/>
      <c r="G50" s="19">
        <v>30</v>
      </c>
      <c r="H50" s="19">
        <v>36</v>
      </c>
      <c r="I50" s="61">
        <f t="shared" si="0"/>
        <v>66</v>
      </c>
      <c r="J50" s="66">
        <v>7399187456</v>
      </c>
      <c r="K50" s="66" t="s">
        <v>592</v>
      </c>
      <c r="L50" s="66" t="s">
        <v>593</v>
      </c>
      <c r="M50" s="66">
        <v>9101268973</v>
      </c>
      <c r="N50" s="66" t="s">
        <v>594</v>
      </c>
      <c r="O50" s="48"/>
      <c r="P50" s="76">
        <v>43725</v>
      </c>
      <c r="Q50" s="64" t="s">
        <v>617</v>
      </c>
      <c r="R50" s="48">
        <v>25</v>
      </c>
      <c r="S50" s="18" t="s">
        <v>632</v>
      </c>
      <c r="T50" s="18"/>
    </row>
    <row r="51" spans="1:20">
      <c r="A51" s="4">
        <v>47</v>
      </c>
      <c r="B51" s="17" t="s">
        <v>63</v>
      </c>
      <c r="C51" s="66" t="s">
        <v>578</v>
      </c>
      <c r="D51" s="48" t="s">
        <v>25</v>
      </c>
      <c r="E51" s="66">
        <v>18308080509</v>
      </c>
      <c r="F51" s="48"/>
      <c r="G51" s="19">
        <v>41</v>
      </c>
      <c r="H51" s="19">
        <v>38</v>
      </c>
      <c r="I51" s="61">
        <f t="shared" si="0"/>
        <v>79</v>
      </c>
      <c r="J51" s="66">
        <v>6000109681</v>
      </c>
      <c r="K51" s="66" t="s">
        <v>592</v>
      </c>
      <c r="L51" s="66" t="s">
        <v>593</v>
      </c>
      <c r="M51" s="66">
        <v>9101268973</v>
      </c>
      <c r="N51" s="66" t="s">
        <v>595</v>
      </c>
      <c r="O51" s="48"/>
      <c r="P51" s="76">
        <v>43726</v>
      </c>
      <c r="Q51" s="64" t="s">
        <v>620</v>
      </c>
      <c r="R51" s="48">
        <v>25</v>
      </c>
      <c r="S51" s="18" t="s">
        <v>632</v>
      </c>
      <c r="T51" s="18"/>
    </row>
    <row r="52" spans="1:20">
      <c r="A52" s="4">
        <v>48</v>
      </c>
      <c r="B52" s="17" t="s">
        <v>63</v>
      </c>
      <c r="C52" s="66" t="s">
        <v>579</v>
      </c>
      <c r="D52" s="48" t="s">
        <v>25</v>
      </c>
      <c r="E52" s="66">
        <v>18308080511</v>
      </c>
      <c r="F52" s="48"/>
      <c r="G52" s="19">
        <v>46</v>
      </c>
      <c r="H52" s="19">
        <v>34</v>
      </c>
      <c r="I52" s="61">
        <f t="shared" si="0"/>
        <v>80</v>
      </c>
      <c r="J52" s="66">
        <v>9859286434</v>
      </c>
      <c r="K52" s="66" t="s">
        <v>592</v>
      </c>
      <c r="L52" s="66" t="s">
        <v>593</v>
      </c>
      <c r="M52" s="66">
        <v>9101268973</v>
      </c>
      <c r="N52" s="66" t="s">
        <v>595</v>
      </c>
      <c r="O52" s="48"/>
      <c r="P52" s="76">
        <v>43726</v>
      </c>
      <c r="Q52" s="64" t="s">
        <v>620</v>
      </c>
      <c r="R52" s="48">
        <v>25</v>
      </c>
      <c r="S52" s="18" t="s">
        <v>632</v>
      </c>
      <c r="T52" s="18"/>
    </row>
    <row r="53" spans="1:20">
      <c r="A53" s="4">
        <v>49</v>
      </c>
      <c r="B53" s="17" t="s">
        <v>63</v>
      </c>
      <c r="C53" s="66" t="s">
        <v>580</v>
      </c>
      <c r="D53" s="48" t="s">
        <v>23</v>
      </c>
      <c r="E53" s="66">
        <v>181001011003</v>
      </c>
      <c r="F53" s="48" t="s">
        <v>98</v>
      </c>
      <c r="G53" s="19">
        <v>61</v>
      </c>
      <c r="H53" s="19">
        <v>61</v>
      </c>
      <c r="I53" s="61">
        <f t="shared" si="0"/>
        <v>122</v>
      </c>
      <c r="J53" s="66">
        <v>9101874979</v>
      </c>
      <c r="K53" s="66" t="s">
        <v>592</v>
      </c>
      <c r="L53" s="66" t="s">
        <v>593</v>
      </c>
      <c r="M53" s="66">
        <v>9101268973</v>
      </c>
      <c r="N53" s="66" t="s">
        <v>595</v>
      </c>
      <c r="O53" s="48"/>
      <c r="P53" s="76">
        <v>43727</v>
      </c>
      <c r="Q53" s="64" t="s">
        <v>618</v>
      </c>
      <c r="R53" s="48">
        <v>25</v>
      </c>
      <c r="S53" s="18" t="s">
        <v>632</v>
      </c>
      <c r="T53" s="18"/>
    </row>
    <row r="54" spans="1:20">
      <c r="A54" s="4">
        <v>50</v>
      </c>
      <c r="B54" s="17" t="s">
        <v>63</v>
      </c>
      <c r="C54" s="66" t="s">
        <v>581</v>
      </c>
      <c r="D54" s="48" t="s">
        <v>23</v>
      </c>
      <c r="E54" s="66">
        <v>18100104107</v>
      </c>
      <c r="F54" s="48" t="s">
        <v>98</v>
      </c>
      <c r="G54" s="19">
        <v>32</v>
      </c>
      <c r="H54" s="19">
        <v>35</v>
      </c>
      <c r="I54" s="61">
        <f t="shared" si="0"/>
        <v>67</v>
      </c>
      <c r="J54" s="66">
        <v>7399142105</v>
      </c>
      <c r="K54" s="66" t="s">
        <v>592</v>
      </c>
      <c r="L54" s="66" t="s">
        <v>593</v>
      </c>
      <c r="M54" s="66">
        <v>9101268973</v>
      </c>
      <c r="N54" s="66" t="s">
        <v>595</v>
      </c>
      <c r="O54" s="48"/>
      <c r="P54" s="76">
        <v>43728</v>
      </c>
      <c r="Q54" s="64" t="s">
        <v>619</v>
      </c>
      <c r="R54" s="48">
        <v>25</v>
      </c>
      <c r="S54" s="18" t="s">
        <v>632</v>
      </c>
      <c r="T54" s="18"/>
    </row>
    <row r="55" spans="1:20">
      <c r="A55" s="4">
        <v>51</v>
      </c>
      <c r="B55" s="17" t="s">
        <v>63</v>
      </c>
      <c r="C55" s="66" t="s">
        <v>582</v>
      </c>
      <c r="D55" s="48" t="s">
        <v>25</v>
      </c>
      <c r="E55" s="66">
        <v>19</v>
      </c>
      <c r="F55" s="48"/>
      <c r="G55" s="19">
        <v>56</v>
      </c>
      <c r="H55" s="19">
        <v>47</v>
      </c>
      <c r="I55" s="61">
        <f t="shared" si="0"/>
        <v>103</v>
      </c>
      <c r="J55" s="66">
        <v>6000140566</v>
      </c>
      <c r="K55" s="66" t="s">
        <v>592</v>
      </c>
      <c r="L55" s="66" t="s">
        <v>593</v>
      </c>
      <c r="M55" s="66">
        <v>9101268973</v>
      </c>
      <c r="N55" s="66" t="s">
        <v>596</v>
      </c>
      <c r="O55" s="48"/>
      <c r="P55" s="76">
        <v>43728</v>
      </c>
      <c r="Q55" s="64" t="s">
        <v>619</v>
      </c>
      <c r="R55" s="48">
        <v>25</v>
      </c>
      <c r="S55" s="18" t="s">
        <v>632</v>
      </c>
      <c r="T55" s="18"/>
    </row>
    <row r="56" spans="1:20">
      <c r="A56" s="4">
        <v>52</v>
      </c>
      <c r="B56" s="17" t="s">
        <v>63</v>
      </c>
      <c r="C56" s="66" t="s">
        <v>583</v>
      </c>
      <c r="D56" s="57" t="s">
        <v>25</v>
      </c>
      <c r="E56" s="66">
        <v>18304050807</v>
      </c>
      <c r="F56" s="57"/>
      <c r="G56" s="17">
        <v>34</v>
      </c>
      <c r="H56" s="17">
        <v>44</v>
      </c>
      <c r="I56" s="61">
        <f t="shared" si="0"/>
        <v>78</v>
      </c>
      <c r="J56" s="66">
        <v>9957405980</v>
      </c>
      <c r="K56" s="66" t="s">
        <v>592</v>
      </c>
      <c r="L56" s="66" t="s">
        <v>593</v>
      </c>
      <c r="M56" s="66">
        <v>9101268973</v>
      </c>
      <c r="N56" s="66" t="s">
        <v>596</v>
      </c>
      <c r="O56" s="57"/>
      <c r="P56" s="76">
        <v>43729</v>
      </c>
      <c r="Q56" s="64" t="s">
        <v>615</v>
      </c>
      <c r="R56" s="48">
        <v>25</v>
      </c>
      <c r="S56" s="18" t="s">
        <v>632</v>
      </c>
      <c r="T56" s="18"/>
    </row>
    <row r="57" spans="1:20">
      <c r="A57" s="4">
        <v>53</v>
      </c>
      <c r="B57" s="17" t="s">
        <v>63</v>
      </c>
      <c r="C57" s="66" t="s">
        <v>584</v>
      </c>
      <c r="D57" s="48" t="s">
        <v>23</v>
      </c>
      <c r="E57" s="66">
        <v>18100103902</v>
      </c>
      <c r="F57" s="48" t="s">
        <v>98</v>
      </c>
      <c r="G57" s="19">
        <v>110</v>
      </c>
      <c r="H57" s="19">
        <v>79</v>
      </c>
      <c r="I57" s="61">
        <f t="shared" si="0"/>
        <v>189</v>
      </c>
      <c r="J57" s="66">
        <v>9864555850</v>
      </c>
      <c r="K57" s="66" t="s">
        <v>592</v>
      </c>
      <c r="L57" s="66" t="s">
        <v>593</v>
      </c>
      <c r="M57" s="66">
        <v>9101268973</v>
      </c>
      <c r="N57" s="66" t="s">
        <v>596</v>
      </c>
      <c r="O57" s="48"/>
      <c r="P57" s="76">
        <v>43731</v>
      </c>
      <c r="Q57" s="64" t="s">
        <v>616</v>
      </c>
      <c r="R57" s="48">
        <v>25</v>
      </c>
      <c r="S57" s="18" t="s">
        <v>632</v>
      </c>
      <c r="T57" s="18"/>
    </row>
    <row r="58" spans="1:20">
      <c r="A58" s="4">
        <v>54</v>
      </c>
      <c r="B58" s="17" t="s">
        <v>63</v>
      </c>
      <c r="C58" s="66" t="s">
        <v>585</v>
      </c>
      <c r="D58" s="48" t="s">
        <v>25</v>
      </c>
      <c r="E58" s="66">
        <v>18304050806</v>
      </c>
      <c r="F58" s="48"/>
      <c r="G58" s="19">
        <v>40</v>
      </c>
      <c r="H58" s="19">
        <v>38</v>
      </c>
      <c r="I58" s="61">
        <f t="shared" si="0"/>
        <v>78</v>
      </c>
      <c r="J58" s="66">
        <v>9085971577</v>
      </c>
      <c r="K58" s="66" t="s">
        <v>592</v>
      </c>
      <c r="L58" s="66" t="s">
        <v>593</v>
      </c>
      <c r="M58" s="66">
        <v>9101268973</v>
      </c>
      <c r="N58" s="66" t="s">
        <v>597</v>
      </c>
      <c r="O58" s="48"/>
      <c r="P58" s="76">
        <v>43732</v>
      </c>
      <c r="Q58" s="64" t="s">
        <v>617</v>
      </c>
      <c r="R58" s="48">
        <v>25</v>
      </c>
      <c r="S58" s="18" t="s">
        <v>632</v>
      </c>
      <c r="T58" s="18"/>
    </row>
    <row r="59" spans="1:20">
      <c r="A59" s="4">
        <v>55</v>
      </c>
      <c r="B59" s="17" t="s">
        <v>63</v>
      </c>
      <c r="C59" s="66" t="s">
        <v>586</v>
      </c>
      <c r="D59" s="48" t="s">
        <v>25</v>
      </c>
      <c r="E59" s="66">
        <v>18304050807</v>
      </c>
      <c r="F59" s="48"/>
      <c r="G59" s="19">
        <v>35</v>
      </c>
      <c r="H59" s="19">
        <v>42</v>
      </c>
      <c r="I59" s="61">
        <f t="shared" si="0"/>
        <v>77</v>
      </c>
      <c r="J59" s="66">
        <v>9957405980</v>
      </c>
      <c r="K59" s="66" t="s">
        <v>592</v>
      </c>
      <c r="L59" s="66" t="s">
        <v>593</v>
      </c>
      <c r="M59" s="66">
        <v>9101268973</v>
      </c>
      <c r="N59" s="66" t="s">
        <v>597</v>
      </c>
      <c r="O59" s="48"/>
      <c r="P59" s="76">
        <v>43732</v>
      </c>
      <c r="Q59" s="64" t="s">
        <v>617</v>
      </c>
      <c r="R59" s="48">
        <v>25</v>
      </c>
      <c r="S59" s="18" t="s">
        <v>632</v>
      </c>
      <c r="T59" s="18"/>
    </row>
    <row r="60" spans="1:20">
      <c r="A60" s="4">
        <v>56</v>
      </c>
      <c r="B60" s="17" t="s">
        <v>63</v>
      </c>
      <c r="C60" s="66" t="s">
        <v>587</v>
      </c>
      <c r="D60" s="48" t="s">
        <v>25</v>
      </c>
      <c r="E60" s="66">
        <v>18304050814</v>
      </c>
      <c r="F60" s="48"/>
      <c r="G60" s="19">
        <v>42</v>
      </c>
      <c r="H60" s="19">
        <v>31</v>
      </c>
      <c r="I60" s="61">
        <f t="shared" si="0"/>
        <v>73</v>
      </c>
      <c r="J60" s="66">
        <v>9954888437</v>
      </c>
      <c r="K60" s="66" t="s">
        <v>592</v>
      </c>
      <c r="L60" s="66" t="s">
        <v>593</v>
      </c>
      <c r="M60" s="66">
        <v>9101268973</v>
      </c>
      <c r="N60" s="66" t="s">
        <v>598</v>
      </c>
      <c r="O60" s="48"/>
      <c r="P60" s="76">
        <v>43733</v>
      </c>
      <c r="Q60" s="64" t="s">
        <v>620</v>
      </c>
      <c r="R60" s="48">
        <v>25</v>
      </c>
      <c r="S60" s="18" t="s">
        <v>632</v>
      </c>
      <c r="T60" s="18"/>
    </row>
    <row r="61" spans="1:20">
      <c r="A61" s="4">
        <v>57</v>
      </c>
      <c r="B61" s="17" t="s">
        <v>63</v>
      </c>
      <c r="C61" s="66" t="s">
        <v>588</v>
      </c>
      <c r="D61" s="48" t="s">
        <v>25</v>
      </c>
      <c r="E61" s="66">
        <v>183040508015</v>
      </c>
      <c r="F61" s="48"/>
      <c r="G61" s="19">
        <v>48</v>
      </c>
      <c r="H61" s="19">
        <v>42</v>
      </c>
      <c r="I61" s="61">
        <f t="shared" si="0"/>
        <v>90</v>
      </c>
      <c r="J61" s="66">
        <v>7002788338</v>
      </c>
      <c r="K61" s="66" t="s">
        <v>592</v>
      </c>
      <c r="L61" s="66" t="s">
        <v>593</v>
      </c>
      <c r="M61" s="66">
        <v>9101268973</v>
      </c>
      <c r="N61" s="66" t="s">
        <v>598</v>
      </c>
      <c r="O61" s="48"/>
      <c r="P61" s="76">
        <v>43733</v>
      </c>
      <c r="Q61" s="64" t="s">
        <v>620</v>
      </c>
      <c r="R61" s="48">
        <v>25</v>
      </c>
      <c r="S61" s="18" t="s">
        <v>632</v>
      </c>
      <c r="T61" s="18"/>
    </row>
    <row r="62" spans="1:20">
      <c r="A62" s="4">
        <v>58</v>
      </c>
      <c r="B62" s="17" t="s">
        <v>63</v>
      </c>
      <c r="C62" s="66" t="s">
        <v>589</v>
      </c>
      <c r="D62" s="48" t="s">
        <v>25</v>
      </c>
      <c r="E62" s="66">
        <v>18304050816</v>
      </c>
      <c r="F62" s="48"/>
      <c r="G62" s="19">
        <v>35</v>
      </c>
      <c r="H62" s="19">
        <v>34</v>
      </c>
      <c r="I62" s="61">
        <f t="shared" si="0"/>
        <v>69</v>
      </c>
      <c r="J62" s="66">
        <v>7002671118</v>
      </c>
      <c r="K62" s="66" t="s">
        <v>592</v>
      </c>
      <c r="L62" s="66" t="s">
        <v>593</v>
      </c>
      <c r="M62" s="66">
        <v>9101268973</v>
      </c>
      <c r="N62" s="66" t="s">
        <v>598</v>
      </c>
      <c r="O62" s="48"/>
      <c r="P62" s="76">
        <v>43734</v>
      </c>
      <c r="Q62" s="64" t="s">
        <v>618</v>
      </c>
      <c r="R62" s="48">
        <v>25</v>
      </c>
      <c r="S62" s="18" t="s">
        <v>632</v>
      </c>
      <c r="T62" s="18"/>
    </row>
    <row r="63" spans="1:20">
      <c r="A63" s="4">
        <v>59</v>
      </c>
      <c r="B63" s="17" t="s">
        <v>63</v>
      </c>
      <c r="C63" s="66" t="s">
        <v>590</v>
      </c>
      <c r="D63" s="57" t="s">
        <v>25</v>
      </c>
      <c r="E63" s="66">
        <v>18340051010</v>
      </c>
      <c r="F63" s="57"/>
      <c r="G63" s="17">
        <v>39</v>
      </c>
      <c r="H63" s="17">
        <v>39</v>
      </c>
      <c r="I63" s="61">
        <f t="shared" si="0"/>
        <v>78</v>
      </c>
      <c r="J63" s="66">
        <v>7662923567</v>
      </c>
      <c r="K63" s="66" t="s">
        <v>531</v>
      </c>
      <c r="L63" s="66" t="s">
        <v>532</v>
      </c>
      <c r="M63" s="66">
        <v>9436363129</v>
      </c>
      <c r="N63" s="66" t="s">
        <v>457</v>
      </c>
      <c r="O63" s="57"/>
      <c r="P63" s="76">
        <v>43734</v>
      </c>
      <c r="Q63" s="64" t="s">
        <v>618</v>
      </c>
      <c r="R63" s="48">
        <v>25</v>
      </c>
      <c r="S63" s="18" t="s">
        <v>632</v>
      </c>
      <c r="T63" s="18"/>
    </row>
    <row r="64" spans="1:20">
      <c r="A64" s="4">
        <v>60</v>
      </c>
      <c r="B64" s="17" t="s">
        <v>63</v>
      </c>
      <c r="C64" s="66" t="s">
        <v>591</v>
      </c>
      <c r="D64" s="48" t="s">
        <v>23</v>
      </c>
      <c r="E64" s="66">
        <v>18100101007</v>
      </c>
      <c r="F64" s="48" t="s">
        <v>100</v>
      </c>
      <c r="G64" s="19">
        <v>147</v>
      </c>
      <c r="H64" s="19">
        <v>124</v>
      </c>
      <c r="I64" s="61">
        <f t="shared" si="0"/>
        <v>271</v>
      </c>
      <c r="J64" s="66">
        <v>9957365527</v>
      </c>
      <c r="K64" s="66" t="s">
        <v>531</v>
      </c>
      <c r="L64" s="66" t="s">
        <v>532</v>
      </c>
      <c r="M64" s="66">
        <v>9436363129</v>
      </c>
      <c r="N64" s="66" t="s">
        <v>457</v>
      </c>
      <c r="O64" s="48"/>
      <c r="P64" s="49" t="s">
        <v>631</v>
      </c>
      <c r="Q64" s="64" t="s">
        <v>619</v>
      </c>
      <c r="R64" s="48">
        <v>25</v>
      </c>
      <c r="S64" s="18" t="s">
        <v>632</v>
      </c>
      <c r="T64" s="18"/>
    </row>
    <row r="65" spans="1:20">
      <c r="A65" s="4">
        <v>61</v>
      </c>
      <c r="B65" s="17"/>
      <c r="C65" s="48"/>
      <c r="D65" s="48"/>
      <c r="E65" s="19"/>
      <c r="F65" s="48"/>
      <c r="G65" s="19"/>
      <c r="H65" s="19"/>
      <c r="I65" s="61">
        <f t="shared" si="0"/>
        <v>0</v>
      </c>
      <c r="J65" s="48"/>
      <c r="K65" s="48"/>
      <c r="L65" s="48"/>
      <c r="M65" s="48"/>
      <c r="N65" s="48"/>
      <c r="O65" s="48"/>
      <c r="P65" s="49"/>
      <c r="Q65" s="48"/>
      <c r="R65" s="48"/>
      <c r="S65" s="18"/>
      <c r="T65" s="18"/>
    </row>
    <row r="66" spans="1:20">
      <c r="A66" s="4">
        <v>62</v>
      </c>
      <c r="B66" s="17"/>
      <c r="C66" s="48"/>
      <c r="D66" s="48"/>
      <c r="E66" s="19"/>
      <c r="F66" s="48"/>
      <c r="G66" s="19"/>
      <c r="H66" s="19"/>
      <c r="I66" s="61">
        <f t="shared" si="0"/>
        <v>0</v>
      </c>
      <c r="J66" s="48"/>
      <c r="K66" s="48"/>
      <c r="L66" s="48"/>
      <c r="M66" s="48"/>
      <c r="N66" s="48"/>
      <c r="O66" s="48"/>
      <c r="P66" s="49"/>
      <c r="Q66" s="48"/>
      <c r="R66" s="48"/>
      <c r="S66" s="18"/>
      <c r="T66" s="18"/>
    </row>
    <row r="67" spans="1:20">
      <c r="A67" s="4">
        <v>63</v>
      </c>
      <c r="B67" s="17"/>
      <c r="C67" s="48"/>
      <c r="D67" s="48"/>
      <c r="E67" s="19"/>
      <c r="F67" s="48"/>
      <c r="G67" s="19"/>
      <c r="H67" s="19"/>
      <c r="I67" s="61">
        <f t="shared" si="0"/>
        <v>0</v>
      </c>
      <c r="J67" s="48"/>
      <c r="K67" s="48"/>
      <c r="L67" s="48"/>
      <c r="M67" s="48"/>
      <c r="N67" s="48"/>
      <c r="O67" s="48"/>
      <c r="P67" s="49"/>
      <c r="Q67" s="48"/>
      <c r="R67" s="48"/>
      <c r="S67" s="18"/>
      <c r="T67" s="18"/>
    </row>
    <row r="68" spans="1:20">
      <c r="A68" s="4">
        <v>64</v>
      </c>
      <c r="B68" s="17"/>
      <c r="C68" s="48"/>
      <c r="D68" s="48"/>
      <c r="E68" s="19"/>
      <c r="F68" s="48"/>
      <c r="G68" s="19"/>
      <c r="H68" s="19"/>
      <c r="I68" s="61">
        <f t="shared" si="0"/>
        <v>0</v>
      </c>
      <c r="J68" s="48"/>
      <c r="K68" s="48"/>
      <c r="L68" s="48"/>
      <c r="M68" s="48"/>
      <c r="N68" s="48"/>
      <c r="O68" s="48"/>
      <c r="P68" s="49"/>
      <c r="Q68" s="48"/>
      <c r="R68" s="48"/>
      <c r="S68" s="18"/>
      <c r="T68" s="18"/>
    </row>
    <row r="69" spans="1:20">
      <c r="A69" s="4">
        <v>65</v>
      </c>
      <c r="B69" s="17"/>
      <c r="C69" s="48"/>
      <c r="D69" s="48"/>
      <c r="E69" s="19"/>
      <c r="F69" s="48"/>
      <c r="G69" s="19"/>
      <c r="H69" s="19"/>
      <c r="I69" s="61">
        <f t="shared" si="0"/>
        <v>0</v>
      </c>
      <c r="J69" s="48"/>
      <c r="K69" s="48"/>
      <c r="L69" s="48"/>
      <c r="M69" s="48"/>
      <c r="N69" s="48"/>
      <c r="O69" s="48"/>
      <c r="P69" s="49"/>
      <c r="Q69" s="48"/>
      <c r="R69" s="48"/>
      <c r="S69" s="18"/>
      <c r="T69" s="18"/>
    </row>
    <row r="70" spans="1:20">
      <c r="A70" s="4">
        <v>66</v>
      </c>
      <c r="B70" s="17"/>
      <c r="C70" s="48"/>
      <c r="D70" s="48"/>
      <c r="E70" s="19"/>
      <c r="F70" s="48"/>
      <c r="G70" s="19"/>
      <c r="H70" s="19"/>
      <c r="I70" s="61">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59</v>
      </c>
      <c r="D165" s="21"/>
      <c r="E165" s="13"/>
      <c r="F165" s="21"/>
      <c r="G165" s="60">
        <f>SUM(G6:G164)</f>
        <v>3037</v>
      </c>
      <c r="H165" s="60">
        <f>SUM(H6:H164)</f>
        <v>3488</v>
      </c>
      <c r="I165" s="60">
        <f>SUM(I6:I164)</f>
        <v>6525</v>
      </c>
      <c r="J165" s="21"/>
      <c r="K165" s="21"/>
      <c r="L165" s="21"/>
      <c r="M165" s="21"/>
      <c r="N165" s="21"/>
      <c r="O165" s="21"/>
      <c r="P165" s="14"/>
      <c r="Q165" s="21"/>
      <c r="R165" s="21"/>
      <c r="S165" s="21"/>
      <c r="T165" s="12"/>
    </row>
    <row r="166" spans="1:20">
      <c r="A166" s="44" t="s">
        <v>62</v>
      </c>
      <c r="B166" s="10">
        <f>COUNTIF(B$5:B$164,"Team 1")</f>
        <v>27</v>
      </c>
      <c r="C166" s="44" t="s">
        <v>25</v>
      </c>
      <c r="D166" s="10">
        <f>COUNTIF(D6:D164,"Anganwadi")</f>
        <v>17</v>
      </c>
    </row>
    <row r="167" spans="1:20">
      <c r="A167" s="44" t="s">
        <v>63</v>
      </c>
      <c r="B167" s="10">
        <f>COUNTIF(B$6:B$164,"Team 2")</f>
        <v>33</v>
      </c>
      <c r="C167" s="44" t="s">
        <v>23</v>
      </c>
      <c r="D167" s="10">
        <f>COUNTIF(D6:D164,"School")</f>
        <v>42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43:D55 D34:D41 D13:D25 D27:D32 D57:D62 D64: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I2" sqref="I2:J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1" t="s">
        <v>71</v>
      </c>
      <c r="B1" s="151"/>
      <c r="C1" s="151"/>
      <c r="D1" s="151"/>
      <c r="E1" s="151"/>
      <c r="F1" s="152"/>
      <c r="G1" s="152"/>
      <c r="H1" s="152"/>
      <c r="I1" s="152"/>
      <c r="J1" s="152"/>
    </row>
    <row r="2" spans="1:11" ht="25.5">
      <c r="A2" s="153" t="s">
        <v>0</v>
      </c>
      <c r="B2" s="154"/>
      <c r="C2" s="155" t="str">
        <f>'Block at a Glance'!C2:D2</f>
        <v>ASSAM</v>
      </c>
      <c r="D2" s="156"/>
      <c r="E2" s="27" t="s">
        <v>1</v>
      </c>
      <c r="F2" s="157" t="s">
        <v>646</v>
      </c>
      <c r="G2" s="158"/>
      <c r="H2" s="28" t="s">
        <v>24</v>
      </c>
      <c r="I2" s="157" t="s">
        <v>647</v>
      </c>
      <c r="J2" s="158"/>
    </row>
    <row r="3" spans="1:11" ht="28.5" customHeight="1">
      <c r="A3" s="162" t="s">
        <v>66</v>
      </c>
      <c r="B3" s="162"/>
      <c r="C3" s="162"/>
      <c r="D3" s="162"/>
      <c r="E3" s="162"/>
      <c r="F3" s="162"/>
      <c r="G3" s="162"/>
      <c r="H3" s="162"/>
      <c r="I3" s="162"/>
      <c r="J3" s="162"/>
    </row>
    <row r="4" spans="1:11">
      <c r="A4" s="161" t="s">
        <v>27</v>
      </c>
      <c r="B4" s="160" t="s">
        <v>28</v>
      </c>
      <c r="C4" s="159" t="s">
        <v>29</v>
      </c>
      <c r="D4" s="159" t="s">
        <v>36</v>
      </c>
      <c r="E4" s="159"/>
      <c r="F4" s="159"/>
      <c r="G4" s="159" t="s">
        <v>30</v>
      </c>
      <c r="H4" s="159" t="s">
        <v>37</v>
      </c>
      <c r="I4" s="159"/>
      <c r="J4" s="159"/>
    </row>
    <row r="5" spans="1:11" ht="22.5" customHeight="1">
      <c r="A5" s="161"/>
      <c r="B5" s="160"/>
      <c r="C5" s="159"/>
      <c r="D5" s="29" t="s">
        <v>9</v>
      </c>
      <c r="E5" s="29" t="s">
        <v>10</v>
      </c>
      <c r="F5" s="29" t="s">
        <v>11</v>
      </c>
      <c r="G5" s="159"/>
      <c r="H5" s="29" t="s">
        <v>9</v>
      </c>
      <c r="I5" s="29" t="s">
        <v>10</v>
      </c>
      <c r="J5" s="29" t="s">
        <v>11</v>
      </c>
    </row>
    <row r="6" spans="1:11" ht="22.5" customHeight="1">
      <c r="A6" s="45">
        <v>1</v>
      </c>
      <c r="B6" s="62">
        <v>43556</v>
      </c>
      <c r="C6" s="31">
        <f>COUNTIFS('April-19'!D$5:D$164,"Anganwadi")</f>
        <v>35</v>
      </c>
      <c r="D6" s="32">
        <f>SUMIF('April-19'!$D$5:$D$164,"Anganwadi",'April-19'!$G$5:$G$164)</f>
        <v>1019</v>
      </c>
      <c r="E6" s="32">
        <f>SUMIF('April-19'!$D$5:$D$164,"Anganwadi",'April-19'!$H$5:$H$164)</f>
        <v>1003</v>
      </c>
      <c r="F6" s="32">
        <f>+D6+E6</f>
        <v>2022</v>
      </c>
      <c r="G6" s="31">
        <f>COUNTIF('April-19'!D5:D164,"School")</f>
        <v>29</v>
      </c>
      <c r="H6" s="32">
        <f>SUMIF('April-19'!$D$5:$D$164,"School",'April-19'!$G$5:$G$164)</f>
        <v>1981</v>
      </c>
      <c r="I6" s="32">
        <f>SUMIF('April-19'!$D$5:$D$164,"School",'April-19'!$H$5:$H$164)</f>
        <v>2691</v>
      </c>
      <c r="J6" s="32">
        <f>+H6+I6</f>
        <v>4672</v>
      </c>
      <c r="K6" s="33"/>
    </row>
    <row r="7" spans="1:11" ht="22.5" customHeight="1">
      <c r="A7" s="30">
        <v>2</v>
      </c>
      <c r="B7" s="63">
        <v>43601</v>
      </c>
      <c r="C7" s="31">
        <f>COUNTIF('May-19'!D5:D164,"Anganwadi")</f>
        <v>23</v>
      </c>
      <c r="D7" s="32">
        <f>SUMIF('May-19'!$D$5:$D$164,"Anganwadi",'May-19'!$G$5:$G$164)</f>
        <v>1079</v>
      </c>
      <c r="E7" s="32">
        <f>SUMIF('May-19'!$D$5:$D$164,"Anganwadi",'May-19'!$H$5:$H$164)</f>
        <v>1182</v>
      </c>
      <c r="F7" s="32">
        <f t="shared" ref="F7:F11" si="0">+D7+E7</f>
        <v>2261</v>
      </c>
      <c r="G7" s="31">
        <f>COUNTIF('May-19'!D5:D164,"School")</f>
        <v>29</v>
      </c>
      <c r="H7" s="32">
        <f>SUMIF('May-19'!$D$5:$D$164,"School",'May-19'!$G$5:$G$164)</f>
        <v>2692</v>
      </c>
      <c r="I7" s="32">
        <f>SUMIF('May-19'!$D$5:$D$164,"School",'May-19'!$H$5:$H$164)</f>
        <v>2778</v>
      </c>
      <c r="J7" s="32">
        <f t="shared" ref="J7:J11" si="1">+H7+I7</f>
        <v>5470</v>
      </c>
    </row>
    <row r="8" spans="1:11" ht="22.5" customHeight="1">
      <c r="A8" s="30">
        <v>3</v>
      </c>
      <c r="B8" s="63">
        <v>43632</v>
      </c>
      <c r="C8" s="31">
        <f>COUNTIF('Jun-19'!D5:D164,"Anganwadi")</f>
        <v>32</v>
      </c>
      <c r="D8" s="32">
        <f>SUMIF('Jun-19'!$D$5:$D$164,"Anganwadi",'Jun-19'!$G$5:$G$164)</f>
        <v>1216</v>
      </c>
      <c r="E8" s="32">
        <f>SUMIF('Jun-19'!$D$5:$D$164,"Anganwadi",'Jun-19'!$H$5:$H$164)</f>
        <v>1141</v>
      </c>
      <c r="F8" s="32">
        <f t="shared" si="0"/>
        <v>2357</v>
      </c>
      <c r="G8" s="31">
        <f>COUNTIF('Jun-19'!D5:D164,"School")</f>
        <v>31</v>
      </c>
      <c r="H8" s="32">
        <f>SUMIF('Jun-19'!$D$5:$D$164,"School",'Jun-19'!$G$5:$G$164)</f>
        <v>1844</v>
      </c>
      <c r="I8" s="32">
        <f>SUMIF('Jun-19'!$D$5:$D$164,"School",'Jun-19'!$H$5:$H$164)</f>
        <v>2209</v>
      </c>
      <c r="J8" s="32">
        <f t="shared" si="1"/>
        <v>4053</v>
      </c>
    </row>
    <row r="9" spans="1:11" ht="22.5" customHeight="1">
      <c r="A9" s="30">
        <v>4</v>
      </c>
      <c r="B9" s="63">
        <v>43662</v>
      </c>
      <c r="C9" s="31">
        <f>COUNTIF('Jul-19'!D5:D164,"Anganwadi")</f>
        <v>86</v>
      </c>
      <c r="D9" s="32">
        <f>SUMIF('Jul-19'!$D$5:$D$164,"Anganwadi",'Jul-19'!$G$5:$G$164)</f>
        <v>3599</v>
      </c>
      <c r="E9" s="32">
        <f>SUMIF('Jul-19'!$D$5:$D$164,"Anganwadi",'Jul-19'!$H$5:$H$164)</f>
        <v>3492</v>
      </c>
      <c r="F9" s="32">
        <f t="shared" si="0"/>
        <v>7091</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0</v>
      </c>
      <c r="D10" s="32">
        <f>SUMIF('Aug-19'!$D$5:$D$164,"Anganwadi",'Aug-19'!$G$5:$G$164)</f>
        <v>0</v>
      </c>
      <c r="E10" s="32">
        <f>SUMIF('Aug-19'!$D$5:$D$164,"Anganwadi",'Aug-19'!$H$5:$H$164)</f>
        <v>0</v>
      </c>
      <c r="F10" s="32">
        <f t="shared" si="0"/>
        <v>0</v>
      </c>
      <c r="G10" s="31">
        <f>COUNTIF('Aug-19'!D5:D164,"School")</f>
        <v>45</v>
      </c>
      <c r="H10" s="32">
        <f>SUMIF('Aug-19'!$D$5:$D$164,"School",'Aug-19'!$G$5:$G$164)</f>
        <v>2903</v>
      </c>
      <c r="I10" s="32">
        <f>SUMIF('Aug-19'!$D$5:$D$164,"School",'Aug-19'!$H$5:$H$164)</f>
        <v>3495</v>
      </c>
      <c r="J10" s="32">
        <f t="shared" si="1"/>
        <v>6398</v>
      </c>
    </row>
    <row r="11" spans="1:11" ht="22.5" customHeight="1">
      <c r="A11" s="30">
        <v>6</v>
      </c>
      <c r="B11" s="63">
        <v>43724</v>
      </c>
      <c r="C11" s="31">
        <f>COUNTIF('Sep-19'!D6:D164,"Anganwadi")</f>
        <v>17</v>
      </c>
      <c r="D11" s="32">
        <f>SUMIF('Sep-19'!$D$6:$D$164,"Anganwadi",'Sep-19'!$G$6:$G$164)</f>
        <v>687</v>
      </c>
      <c r="E11" s="32">
        <f>SUMIF('Sep-19'!$D$6:$D$164,"Anganwadi",'Sep-19'!$H$6:$H$164)</f>
        <v>641</v>
      </c>
      <c r="F11" s="32">
        <f t="shared" si="0"/>
        <v>1328</v>
      </c>
      <c r="G11" s="31">
        <f>COUNTIF('Sep-19'!D6:D164,"School")</f>
        <v>42</v>
      </c>
      <c r="H11" s="32">
        <f>SUMIF('Sep-19'!$D$6:$D$164,"School",'Sep-19'!$G$6:$G$164)</f>
        <v>2350</v>
      </c>
      <c r="I11" s="32">
        <f>SUMIF('Sep-19'!$D$6:$D$164,"School",'Sep-19'!$H$6:$H$164)</f>
        <v>2847</v>
      </c>
      <c r="J11" s="32">
        <f t="shared" si="1"/>
        <v>5197</v>
      </c>
    </row>
    <row r="12" spans="1:11" ht="19.5" customHeight="1">
      <c r="A12" s="150" t="s">
        <v>38</v>
      </c>
      <c r="B12" s="150"/>
      <c r="C12" s="34">
        <f>SUM(C6:C11)</f>
        <v>193</v>
      </c>
      <c r="D12" s="34">
        <f t="shared" ref="D12:J12" si="2">SUM(D6:D11)</f>
        <v>7600</v>
      </c>
      <c r="E12" s="34">
        <f t="shared" si="2"/>
        <v>7459</v>
      </c>
      <c r="F12" s="34">
        <f t="shared" si="2"/>
        <v>15059</v>
      </c>
      <c r="G12" s="34">
        <f t="shared" si="2"/>
        <v>176</v>
      </c>
      <c r="H12" s="34">
        <f t="shared" si="2"/>
        <v>11770</v>
      </c>
      <c r="I12" s="34">
        <f t="shared" si="2"/>
        <v>14020</v>
      </c>
      <c r="J12" s="34">
        <f t="shared" si="2"/>
        <v>25790</v>
      </c>
    </row>
    <row r="14" spans="1:11">
      <c r="A14" s="145" t="s">
        <v>67</v>
      </c>
      <c r="B14" s="145"/>
      <c r="C14" s="145"/>
      <c r="D14" s="145"/>
      <c r="E14" s="145"/>
      <c r="F14" s="145"/>
    </row>
    <row r="15" spans="1:11" ht="82.5">
      <c r="A15" s="43" t="s">
        <v>27</v>
      </c>
      <c r="B15" s="42" t="s">
        <v>28</v>
      </c>
      <c r="C15" s="46" t="s">
        <v>64</v>
      </c>
      <c r="D15" s="41" t="s">
        <v>29</v>
      </c>
      <c r="E15" s="41" t="s">
        <v>30</v>
      </c>
      <c r="F15" s="41" t="s">
        <v>65</v>
      </c>
    </row>
    <row r="16" spans="1:11">
      <c r="A16" s="148">
        <v>1</v>
      </c>
      <c r="B16" s="146">
        <v>43571</v>
      </c>
      <c r="C16" s="47" t="s">
        <v>62</v>
      </c>
      <c r="D16" s="31">
        <f>COUNTIFS('April-19'!B$5:B$164,"Team 1",'April-19'!D$5:D$164,"Anganwadi")</f>
        <v>15</v>
      </c>
      <c r="E16" s="31">
        <f>COUNTIFS('April-19'!B$5:B$164,"Team 1",'April-19'!D$5:D$164,"School")</f>
        <v>11</v>
      </c>
      <c r="F16" s="32">
        <f>SUMIF('April-19'!$B$5:$B$164,"Team 1",'April-19'!$I$5:$I$164)</f>
        <v>3060</v>
      </c>
    </row>
    <row r="17" spans="1:6">
      <c r="A17" s="149"/>
      <c r="B17" s="147"/>
      <c r="C17" s="47" t="s">
        <v>63</v>
      </c>
      <c r="D17" s="31">
        <f>COUNTIFS('April-19'!B$5:B$164,"Team 2",'April-19'!D$5:D$164,"Anganwadi")</f>
        <v>20</v>
      </c>
      <c r="E17" s="31">
        <f>COUNTIFS('April-19'!B$5:B$164,"Team 2",'April-19'!D$5:D$164,"School")</f>
        <v>18</v>
      </c>
      <c r="F17" s="32">
        <f>SUMIF('April-19'!$B$5:$B$164,"Team 2",'April-19'!$I$5:$I$164)</f>
        <v>3634</v>
      </c>
    </row>
    <row r="18" spans="1:6">
      <c r="A18" s="148">
        <v>2</v>
      </c>
      <c r="B18" s="146">
        <v>43601</v>
      </c>
      <c r="C18" s="47" t="s">
        <v>62</v>
      </c>
      <c r="D18" s="31">
        <f>COUNTIFS('May-19'!B$5:B$164,"Team 1",'May-19'!D$5:D$164,"Anganwadi")</f>
        <v>12</v>
      </c>
      <c r="E18" s="31">
        <f>COUNTIFS('May-19'!B$5:B$164,"Team 1",'May-19'!D$5:D$164,"School")</f>
        <v>18</v>
      </c>
      <c r="F18" s="32">
        <f>SUMIF('May-19'!$B$5:$B$164,"Team 1",'May-19'!$I$5:$I$164)</f>
        <v>3693</v>
      </c>
    </row>
    <row r="19" spans="1:6">
      <c r="A19" s="149"/>
      <c r="B19" s="147"/>
      <c r="C19" s="47" t="s">
        <v>63</v>
      </c>
      <c r="D19" s="31">
        <f>COUNTIFS('May-19'!B$5:B$164,"Team 2",'May-19'!D$5:D$164,"Anganwadi")</f>
        <v>11</v>
      </c>
      <c r="E19" s="31">
        <f>COUNTIFS('May-19'!B$5:B$164,"Team 2",'May-19'!D$5:D$164,"School")</f>
        <v>11</v>
      </c>
      <c r="F19" s="32">
        <f>SUMIF('May-19'!$B$5:$B$164,"Team 2",'May-19'!$I$5:$I$164)</f>
        <v>4038</v>
      </c>
    </row>
    <row r="20" spans="1:6">
      <c r="A20" s="148">
        <v>3</v>
      </c>
      <c r="B20" s="146">
        <v>43632</v>
      </c>
      <c r="C20" s="47" t="s">
        <v>62</v>
      </c>
      <c r="D20" s="31">
        <f>COUNTIFS('Jun-19'!B$5:B$164,"Team 1",'Jun-19'!D$5:D$164,"Anganwadi")</f>
        <v>13</v>
      </c>
      <c r="E20" s="31">
        <f>COUNTIFS('Jun-19'!B$5:B$164,"Team 1",'Jun-19'!D$5:D$164,"School")</f>
        <v>17</v>
      </c>
      <c r="F20" s="32">
        <f>SUMIF('Jun-19'!$B$5:$B$164,"Team 1",'Jun-19'!$I$5:$I$164)</f>
        <v>3317</v>
      </c>
    </row>
    <row r="21" spans="1:6">
      <c r="A21" s="149"/>
      <c r="B21" s="147"/>
      <c r="C21" s="47" t="s">
        <v>63</v>
      </c>
      <c r="D21" s="31">
        <f>COUNTIFS('Jun-19'!B$5:B$164,"Team 2",'Jun-19'!D$5:D$164,"Anganwadi")</f>
        <v>19</v>
      </c>
      <c r="E21" s="31">
        <f>COUNTIFS('Jun-19'!B$5:B$164,"Team 2",'Jun-19'!D$5:D$164,"School")</f>
        <v>14</v>
      </c>
      <c r="F21" s="32">
        <f>SUMIF('Jun-19'!$B$5:$B$164,"Team 2",'Jun-19'!$I$5:$I$164)</f>
        <v>3093</v>
      </c>
    </row>
    <row r="22" spans="1:6">
      <c r="A22" s="148">
        <v>4</v>
      </c>
      <c r="B22" s="146">
        <v>43662</v>
      </c>
      <c r="C22" s="47" t="s">
        <v>62</v>
      </c>
      <c r="D22" s="31">
        <f>COUNTIFS('Jul-19'!B$5:B$164,"Team 1",'Jul-19'!D$5:D$164,"Anganwadi")</f>
        <v>43</v>
      </c>
      <c r="E22" s="31">
        <f>COUNTIFS('Jul-19'!B$5:B$164,"Team 1",'Jul-19'!D$5:D$164,"School")</f>
        <v>0</v>
      </c>
      <c r="F22" s="32">
        <f>SUMIF('Jul-19'!$B$5:$B$164,"Team 1",'Jul-19'!$I$5:$I$164)</f>
        <v>3372</v>
      </c>
    </row>
    <row r="23" spans="1:6">
      <c r="A23" s="149"/>
      <c r="B23" s="147"/>
      <c r="C23" s="47" t="s">
        <v>63</v>
      </c>
      <c r="D23" s="31">
        <f>COUNTIFS('Jul-19'!B$5:B$164,"Team 2",'Jul-19'!D$5:D$164,"Anganwadi")</f>
        <v>43</v>
      </c>
      <c r="E23" s="31">
        <f>COUNTIFS('Jul-19'!B$5:B$164,"Team 2",'Jul-19'!D$5:D$164,"School")</f>
        <v>0</v>
      </c>
      <c r="F23" s="32">
        <f>SUMIF('Jul-19'!$B$5:$B$164,"Team 2",'Jul-19'!$I$5:$I$164)</f>
        <v>3719</v>
      </c>
    </row>
    <row r="24" spans="1:6">
      <c r="A24" s="148">
        <v>5</v>
      </c>
      <c r="B24" s="146">
        <v>43693</v>
      </c>
      <c r="C24" s="47" t="s">
        <v>62</v>
      </c>
      <c r="D24" s="31">
        <f>COUNTIFS('Aug-19'!B$5:B$164,"Team 1",'Aug-19'!D$5:D$164,"Anganwadi")</f>
        <v>0</v>
      </c>
      <c r="E24" s="31">
        <f>COUNTIFS('Aug-19'!B$5:B$164,"Team 1",'Aug-19'!D$5:D$164,"School")</f>
        <v>21</v>
      </c>
      <c r="F24" s="32">
        <f>SUMIF('Aug-19'!$B$5:$B$164,"Team 1",'Aug-19'!$I$5:$I$164)</f>
        <v>3263</v>
      </c>
    </row>
    <row r="25" spans="1:6">
      <c r="A25" s="149"/>
      <c r="B25" s="147"/>
      <c r="C25" s="47" t="s">
        <v>63</v>
      </c>
      <c r="D25" s="31">
        <f>COUNTIFS('Aug-19'!B$5:B$164,"Team 2",'Aug-19'!D$5:D$164,"Anganwadi")</f>
        <v>0</v>
      </c>
      <c r="E25" s="31">
        <f>COUNTIFS('Aug-19'!B$5:B$164,"Team 2",'Aug-19'!D$5:D$164,"School")</f>
        <v>24</v>
      </c>
      <c r="F25" s="32">
        <f>SUMIF('Aug-19'!$B$5:$B$164,"Team 2",'Aug-19'!$I$5:$I$164)</f>
        <v>3135</v>
      </c>
    </row>
    <row r="26" spans="1:6">
      <c r="A26" s="148">
        <v>6</v>
      </c>
      <c r="B26" s="146">
        <v>43724</v>
      </c>
      <c r="C26" s="47" t="s">
        <v>62</v>
      </c>
      <c r="D26" s="31">
        <f>COUNTIFS('Sep-19'!B$5:B$164,"Team 1",'Sep-19'!D$5:D$164,"Anganwadi")</f>
        <v>5</v>
      </c>
      <c r="E26" s="31">
        <f>COUNTIFS('Sep-19'!B$5:B$164,"Team 1",'Sep-19'!D$5:D$164,"School")</f>
        <v>22</v>
      </c>
      <c r="F26" s="32">
        <f>SUMIF('Sep-19'!$B$5:$B$164,"Team 1",'Sep-19'!$I$5:$I$164)</f>
        <v>3306</v>
      </c>
    </row>
    <row r="27" spans="1:6">
      <c r="A27" s="149"/>
      <c r="B27" s="147"/>
      <c r="C27" s="47" t="s">
        <v>63</v>
      </c>
      <c r="D27" s="31">
        <f>COUNTIFS('Sep-19'!B$5:B$164,"Team 2",'Sep-19'!D$5:D$164,"Anganwadi")</f>
        <v>12</v>
      </c>
      <c r="E27" s="31">
        <f>COUNTIFS('Sep-19'!B$5:B$164,"Team 2",'Sep-19'!D$5:D$164,"School")</f>
        <v>21</v>
      </c>
      <c r="F27" s="32">
        <f>SUMIF('Sep-19'!$B$5:$B$164,"Team 2",'Sep-19'!$I$5:$I$164)</f>
        <v>3327</v>
      </c>
    </row>
    <row r="28" spans="1:6">
      <c r="A28" s="142" t="s">
        <v>38</v>
      </c>
      <c r="B28" s="143"/>
      <c r="C28" s="144"/>
      <c r="D28" s="40">
        <f>SUM(D16:D27)</f>
        <v>193</v>
      </c>
      <c r="E28" s="40">
        <f>SUM(E16:E27)</f>
        <v>177</v>
      </c>
      <c r="F28" s="40">
        <f>SUM(F16:F27)</f>
        <v>40957</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2019-04-22T07:57:44Z</dcterms:modified>
</cp:coreProperties>
</file>