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61" i="5"/>
  <c r="I60"/>
  <c r="I59"/>
  <c r="I58"/>
  <c r="I57"/>
  <c r="I56"/>
  <c r="I55"/>
  <c r="I54"/>
  <c r="I53"/>
  <c r="I52"/>
  <c r="I51"/>
  <c r="I50"/>
  <c r="I49"/>
  <c r="I48"/>
  <c r="I28"/>
  <c r="I27"/>
  <c r="I26"/>
  <c r="I47"/>
  <c r="I46"/>
  <c r="I45"/>
  <c r="I44"/>
  <c r="I43"/>
  <c r="I42"/>
  <c r="I41"/>
  <c r="I40"/>
  <c r="I39"/>
  <c r="I38"/>
  <c r="I37"/>
  <c r="I36"/>
  <c r="I35"/>
  <c r="I34"/>
  <c r="I33"/>
  <c r="I32"/>
  <c r="I31"/>
  <c r="I30"/>
  <c r="I29"/>
  <c r="I25"/>
  <c r="I24"/>
  <c r="I23"/>
  <c r="I22"/>
  <c r="I21"/>
  <c r="I20"/>
  <c r="I19"/>
  <c r="I18"/>
  <c r="I17"/>
  <c r="I16"/>
  <c r="I15"/>
  <c r="I14"/>
  <c r="I13"/>
  <c r="I12"/>
  <c r="I11"/>
  <c r="I10"/>
  <c r="I9"/>
  <c r="I8"/>
  <c r="I7"/>
  <c r="I6"/>
  <c r="I5"/>
  <c r="E27" i="11" l="1"/>
  <c r="D27"/>
  <c r="E26"/>
  <c r="D26"/>
  <c r="I6" i="21"/>
  <c r="F26" i="11" s="1"/>
  <c r="I7" i="21"/>
  <c r="F27" i="11" s="1"/>
  <c r="I8" i="21"/>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4" i="5"/>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<sst xmlns="http://schemas.openxmlformats.org/spreadsheetml/2006/main" count="4479" uniqueCount="1112">
  <si>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</si>
  <si>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</si>
  <si>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</si>
  <si>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</si>
  <si>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</si>
  <si>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</si>
  <si>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</si>
  <si>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</si>
  <si>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</si>
  <si>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</si>
  <si>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</si>
  <si>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</si>
  <si>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</si>
  <si>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</si>
  <si>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</si>
  <si>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</si>
  <si>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</si>
  <si>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</si>
  <si>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</si>
  <si>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</si>
  <si>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</si>
  <si>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</si>
  <si>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</si>
  <si>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</si>
  <si>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</si>
  <si>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</si>
  <si>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</si>
  <si>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</si>
  <si>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</si>
  <si>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</si>
  <si>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</si>
  <si>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</si>
  <si>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</si>
  <si>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</si>
  <si>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</si>
  <si>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</si>
  <si>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</si>
  <si>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</si>
  <si>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</si>
  <si>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</si>
  <si>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</si>
  <si>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</si>
  <si>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</si>
  <si>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</si>
  <si>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</si>
  <si>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</si>
  <si>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</si>
  <si>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</si>
  <si>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</si>
  <si>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</si>
  <si>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</si>
  <si>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</si>
  <si>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</si>
  <si>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</si>
  <si>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</si>
  <si>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</si>
  <si>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</si>
  <si>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</si>
  <si>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</si>
  <si>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</si>
  <si>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</si>
  <si>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</si>
  <si>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</si>
  <si>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</si>
  <si>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</si>
  <si>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</si>
  <si>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</si>
  <si>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</si>
  <si>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</si>
  <si>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</si>
  <si>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</si>
  <si>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</si>
  <si>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Samrat Brahma</t>
  </si>
  <si>
    <t>Jitanjoli Islari</t>
  </si>
  <si>
    <t>Dr.Ghanajyoti Barman</t>
  </si>
  <si>
    <t>MO</t>
  </si>
  <si>
    <t>7896953047</t>
  </si>
  <si>
    <t>Dr.Rajib Basumatary</t>
  </si>
  <si>
    <t>Dental Surgeon</t>
  </si>
  <si>
    <t>9954310508</t>
  </si>
  <si>
    <t>Vaccant</t>
  </si>
  <si>
    <t>Pharmacist</t>
  </si>
  <si>
    <t>Bijuli Basumatary</t>
  </si>
  <si>
    <t>ANM</t>
  </si>
  <si>
    <t>DR.R.I.Chowdhury</t>
  </si>
  <si>
    <t>8876590446</t>
  </si>
  <si>
    <t>Dr.Rajib Talukdar</t>
  </si>
  <si>
    <t>Nasir uddin Ahmed</t>
  </si>
  <si>
    <t>nasir31288@gmail.com</t>
  </si>
  <si>
    <t>Bhagyashree Brahma</t>
  </si>
  <si>
    <t>Kokrajhar</t>
  </si>
  <si>
    <t>Dotma BPHC</t>
  </si>
  <si>
    <t>No. 71 Angthihara</t>
  </si>
  <si>
    <t>Angthihara</t>
  </si>
  <si>
    <t>Purnima Nath</t>
  </si>
  <si>
    <t>Samshri Brahma</t>
  </si>
  <si>
    <t>Sialkandi B/B</t>
  </si>
  <si>
    <t>Hasna Bibi</t>
  </si>
  <si>
    <t>Betbari Angthihara</t>
  </si>
  <si>
    <t>Gita basumatary</t>
  </si>
  <si>
    <t xml:space="preserve">baigaonbari </t>
  </si>
  <si>
    <t xml:space="preserve">mini baigaonbari </t>
  </si>
  <si>
    <t>M-37</t>
  </si>
  <si>
    <t>E/Saragaon</t>
  </si>
  <si>
    <t>W/Saragaon</t>
  </si>
  <si>
    <t>Sialkandi M/B</t>
  </si>
  <si>
    <t>Dnepdnepi Pt-I</t>
  </si>
  <si>
    <t xml:space="preserve">Dnepdnepi </t>
  </si>
  <si>
    <t>Lotamari</t>
  </si>
  <si>
    <t>Dangapara</t>
  </si>
  <si>
    <t>Chaurchuripara</t>
  </si>
  <si>
    <t>tetliguri</t>
  </si>
  <si>
    <t>M-41</t>
  </si>
  <si>
    <t>W/tetliguri</t>
  </si>
  <si>
    <t>Sikargaon</t>
  </si>
  <si>
    <t>M/Sikargaon</t>
  </si>
  <si>
    <t>Mawriagaon</t>
  </si>
  <si>
    <t>E/Mawriagaon</t>
  </si>
  <si>
    <t>Gomabil landless</t>
  </si>
  <si>
    <t>Gomabil</t>
  </si>
  <si>
    <t>134No.kumguri Ravapara</t>
  </si>
  <si>
    <t>135No.Ravapara</t>
  </si>
  <si>
    <t>156No.Duramari</t>
  </si>
  <si>
    <t>222No.Chakramara</t>
  </si>
  <si>
    <t>238No.Kashibari</t>
  </si>
  <si>
    <t>260No.Sandaltary</t>
  </si>
  <si>
    <t>261No.Kaljhar</t>
  </si>
  <si>
    <t>263No.Duramari Pt.I</t>
  </si>
  <si>
    <t>265No.Koraitary</t>
  </si>
  <si>
    <t>270No.Kodalduha</t>
  </si>
  <si>
    <t>289 No.Guabari</t>
  </si>
  <si>
    <t>433No.Madhupuri</t>
  </si>
  <si>
    <t>442No.Ravapara Bangalipara</t>
  </si>
  <si>
    <t>444No.Rabhapara (Nathpara)</t>
  </si>
  <si>
    <t>445No.Karaitola Muslim Para</t>
  </si>
  <si>
    <t>446No.Guabari Kaljhar</t>
  </si>
  <si>
    <t>447 No.Sandalatary R/C</t>
  </si>
  <si>
    <t>M-52 No Sandalatary</t>
  </si>
  <si>
    <t>m-52</t>
  </si>
  <si>
    <t>M-51No.Dekadambra</t>
  </si>
  <si>
    <t>m-51</t>
  </si>
  <si>
    <t>33 No.Banugaon</t>
  </si>
  <si>
    <t>40 No.Khagrabari</t>
  </si>
  <si>
    <t>43 No.Taktara</t>
  </si>
  <si>
    <t>44 No.N/Khagrabari</t>
  </si>
  <si>
    <t>46 No.Khwirwguri</t>
  </si>
  <si>
    <t>47 No.Banargaon</t>
  </si>
  <si>
    <t>86 No.N/Ghoskata</t>
  </si>
  <si>
    <t>87 No.South Ghoshkata</t>
  </si>
  <si>
    <t>88 No.M/Ghashkata</t>
  </si>
  <si>
    <t xml:space="preserve">89 No.Karida Modati </t>
  </si>
  <si>
    <t>257 No.Bonargaon Bazar</t>
  </si>
  <si>
    <t>288 No.Balahama</t>
  </si>
  <si>
    <t>384 No.South Khagrabari</t>
  </si>
  <si>
    <t>386 No.Chinsilibari</t>
  </si>
  <si>
    <t>389 No.Nalaguri</t>
  </si>
  <si>
    <t>393 No.Gwkhabari</t>
  </si>
  <si>
    <t>M-13 No.Banugaon Karpapara</t>
  </si>
  <si>
    <t>M-13</t>
  </si>
  <si>
    <t xml:space="preserve">M-20 No.2 Balahama </t>
  </si>
  <si>
    <t>M-20</t>
  </si>
  <si>
    <t>M-27 No.Banargaon</t>
  </si>
  <si>
    <t>M-27</t>
  </si>
  <si>
    <t>178 No.2 Hazarkia</t>
  </si>
  <si>
    <t>179 No.Pakriguri</t>
  </si>
  <si>
    <t>180 No.4 Sialmari</t>
  </si>
  <si>
    <t>188 No.2 Nepalpara</t>
  </si>
  <si>
    <t>311 No.Sialmari/Lungsung</t>
  </si>
  <si>
    <t>313 No.4Sialmari</t>
  </si>
  <si>
    <t>314 No.3 Pakriguri</t>
  </si>
  <si>
    <t>316 No.2 Hazarkia</t>
  </si>
  <si>
    <t>317 No.2 Hazarkia</t>
  </si>
  <si>
    <t>332 Salbari</t>
  </si>
  <si>
    <t xml:space="preserve">Bongshigaon </t>
  </si>
  <si>
    <t>N/Bongshigaon -M</t>
  </si>
  <si>
    <t>Ghilaguri</t>
  </si>
  <si>
    <t>Ghilaguri Pt-1</t>
  </si>
  <si>
    <t>Ghoramari</t>
  </si>
  <si>
    <t>Bongshidharma</t>
  </si>
  <si>
    <t>Aulaguri</t>
  </si>
  <si>
    <t>No. 2 Ghoramari</t>
  </si>
  <si>
    <t>S/ Dangarkuti</t>
  </si>
  <si>
    <t>S/Dangarkuti -M</t>
  </si>
  <si>
    <t>N/Batabari - M</t>
  </si>
  <si>
    <t>No. 2 Chalani Batabari</t>
  </si>
  <si>
    <t>Chalani Batabari</t>
  </si>
  <si>
    <t>Beltari</t>
  </si>
  <si>
    <t>Beltari - M</t>
  </si>
  <si>
    <t>Beltari R/B</t>
  </si>
  <si>
    <t>Beltari R/B - M</t>
  </si>
  <si>
    <t>Chalanigaon</t>
  </si>
  <si>
    <t>Kamarpara</t>
  </si>
  <si>
    <t>Chalani landless</t>
  </si>
  <si>
    <t>Athiabari Pt II</t>
  </si>
  <si>
    <t>Athiabari</t>
  </si>
  <si>
    <t>W/ Jengaigaon</t>
  </si>
  <si>
    <t>1 No. Jengaigaon</t>
  </si>
  <si>
    <t>Gwjunstri bazar</t>
  </si>
  <si>
    <t>Amlaiguri</t>
  </si>
  <si>
    <t>Kolyankhuti</t>
  </si>
  <si>
    <t>Oxiguri</t>
  </si>
  <si>
    <t>Marupara</t>
  </si>
  <si>
    <t>Burimuk</t>
  </si>
  <si>
    <t>Balapara</t>
  </si>
  <si>
    <t>114 No. gossainichina</t>
  </si>
  <si>
    <t>203 No. Thuribari</t>
  </si>
  <si>
    <t>Shyamthaibari</t>
  </si>
  <si>
    <t>N/Shyamthaibari</t>
  </si>
  <si>
    <t>Bathanpara</t>
  </si>
  <si>
    <t>Kkumbrighuti R/C</t>
  </si>
  <si>
    <t>Chirughutu</t>
  </si>
  <si>
    <t xml:space="preserve">Balumari </t>
  </si>
  <si>
    <t>Mini-8</t>
  </si>
  <si>
    <t>Thiabari R/ Basti</t>
  </si>
  <si>
    <t>N/Aflagaon</t>
  </si>
  <si>
    <t>Singibil</t>
  </si>
  <si>
    <t>S/Aflagaon</t>
  </si>
  <si>
    <t>N/Belguri</t>
  </si>
  <si>
    <t>Belguri</t>
  </si>
  <si>
    <t>Anthaibari</t>
  </si>
  <si>
    <t>Thuribari</t>
  </si>
  <si>
    <t>Thuribari Mini</t>
  </si>
  <si>
    <t>m-9</t>
  </si>
  <si>
    <t>Podmobil</t>
  </si>
  <si>
    <t>Podmobil Mini</t>
  </si>
  <si>
    <t>M-11</t>
  </si>
  <si>
    <t>Fategaon</t>
  </si>
  <si>
    <t>Bhouraguri</t>
  </si>
  <si>
    <t>Naigaon Batabari</t>
  </si>
  <si>
    <t>W/ Batabari</t>
  </si>
  <si>
    <t>Batabari Mini</t>
  </si>
  <si>
    <t>M-19</t>
  </si>
  <si>
    <t>S/Hasraobari</t>
  </si>
  <si>
    <t>Hasrabari</t>
  </si>
  <si>
    <t>Gwthaibari</t>
  </si>
  <si>
    <t xml:space="preserve">Sarangaon </t>
  </si>
  <si>
    <t>Saragaon R/ Basti</t>
  </si>
  <si>
    <t>koraitary</t>
  </si>
  <si>
    <t>Rashida &amp; Fuljan Nessa</t>
  </si>
  <si>
    <t>9854500216,</t>
  </si>
  <si>
    <t>Saheda Bibi</t>
  </si>
  <si>
    <t>Bojiron Bibi</t>
  </si>
  <si>
    <t>Anima Devi</t>
  </si>
  <si>
    <t>Anjuma Bibi</t>
  </si>
  <si>
    <t>Asma Bibi</t>
  </si>
  <si>
    <t xml:space="preserve"> FATEMA BIBI</t>
  </si>
  <si>
    <t>Bonorgaon</t>
  </si>
  <si>
    <t>Pranati Narzary &amp; Tarulata Borgoyari</t>
  </si>
  <si>
    <t>9613975340,</t>
  </si>
  <si>
    <t>Pratima Basumatary</t>
  </si>
  <si>
    <t>Kalpana Brahma</t>
  </si>
  <si>
    <t>Nanibala Narzary</t>
  </si>
  <si>
    <t>Kaminibala Roy</t>
  </si>
  <si>
    <t>Fatema Bibi</t>
  </si>
  <si>
    <t>Diljan Bibi</t>
  </si>
  <si>
    <t>Swarnabala Roy</t>
  </si>
  <si>
    <t>Smti Prabhabati Basumatray</t>
  </si>
  <si>
    <t>Shilmari SC</t>
  </si>
  <si>
    <t>Raimati Mushahary</t>
  </si>
  <si>
    <t>Raju Bala Brahma</t>
  </si>
  <si>
    <t>Dhaniswari Hasda</t>
  </si>
  <si>
    <t>Swdwmshri Basumatary</t>
  </si>
  <si>
    <t>Promila Wary</t>
  </si>
  <si>
    <t>Renu Brahma</t>
  </si>
  <si>
    <t>bongshigaon</t>
  </si>
  <si>
    <t>senehlota adhikary</t>
  </si>
  <si>
    <t>SAILA ROY</t>
  </si>
  <si>
    <t>Chitra Rani Brahma</t>
  </si>
  <si>
    <t>Sumitra Roy</t>
  </si>
  <si>
    <t>Juli Brahma</t>
  </si>
  <si>
    <t>Sunita Brahma</t>
  </si>
  <si>
    <t>Bihula Basumatary</t>
  </si>
  <si>
    <t>DRAUPATI ROY</t>
  </si>
  <si>
    <t>gossainichina</t>
  </si>
  <si>
    <t>Vaccent SC</t>
  </si>
  <si>
    <t>Rajani Basumatary</t>
  </si>
  <si>
    <t>Minati Basumatary</t>
  </si>
  <si>
    <t>Ranjila Wary</t>
  </si>
  <si>
    <t>Sanfaori Basumatary</t>
  </si>
  <si>
    <t>Ranju Hazuary</t>
  </si>
  <si>
    <t>Fwisali Basumatary</t>
  </si>
  <si>
    <t>Rwisumwi Musahari</t>
  </si>
  <si>
    <t>Rajita Basumatary</t>
  </si>
  <si>
    <t>Aflagaon</t>
  </si>
  <si>
    <t>Mridula Boro &amp; Bwhati Brahma</t>
  </si>
  <si>
    <t>Binayabati Brahma</t>
  </si>
  <si>
    <t>Dayabati Basumatary</t>
  </si>
  <si>
    <t>Urbasi Basumatary</t>
  </si>
  <si>
    <t>Ranjita Narzary</t>
  </si>
  <si>
    <t>Binapani Brahma</t>
  </si>
  <si>
    <t>Kalpana Wary</t>
  </si>
  <si>
    <t>Urabashi Basumatary</t>
  </si>
  <si>
    <t>Jamuna Mushahary</t>
  </si>
  <si>
    <t>DAIMUTI MUSHAHARY</t>
  </si>
  <si>
    <t>Friday</t>
  </si>
  <si>
    <t>7km</t>
  </si>
  <si>
    <t>Two wheeler</t>
  </si>
  <si>
    <t>Saturday</t>
  </si>
  <si>
    <t>Tuesday</t>
  </si>
  <si>
    <t>wednesday</t>
  </si>
  <si>
    <t>thusday</t>
  </si>
  <si>
    <t>Monday</t>
  </si>
  <si>
    <t>17km</t>
  </si>
  <si>
    <t>11 Km</t>
  </si>
  <si>
    <t>Two Wheeler</t>
  </si>
  <si>
    <t>Wednesday</t>
  </si>
  <si>
    <t>21 km</t>
  </si>
  <si>
    <t>23km</t>
  </si>
  <si>
    <t>west mohedrapur</t>
  </si>
  <si>
    <t>mohendrapur</t>
  </si>
  <si>
    <t>Raktima basumatary</t>
  </si>
  <si>
    <t>Beli Roy</t>
  </si>
  <si>
    <t>Dimapuri</t>
  </si>
  <si>
    <t>Bina Sen</t>
  </si>
  <si>
    <t>sudemguri</t>
  </si>
  <si>
    <t>Indu Brahma</t>
  </si>
  <si>
    <t>joynagar</t>
  </si>
  <si>
    <t>Giri Basumatary</t>
  </si>
  <si>
    <t>bonsumguri</t>
  </si>
  <si>
    <t>JODHULI LATA BRAHMA</t>
  </si>
  <si>
    <t>salguri</t>
  </si>
  <si>
    <t>Domanti Basumatary</t>
  </si>
  <si>
    <t>gwjwnpuri</t>
  </si>
  <si>
    <t>Indira Rani Brahma</t>
  </si>
  <si>
    <t>ouguri F/v</t>
  </si>
  <si>
    <t>Manjula Brahma</t>
  </si>
  <si>
    <t>Dindangpara</t>
  </si>
  <si>
    <t>Himani Brahma</t>
  </si>
  <si>
    <t>gyanipur</t>
  </si>
  <si>
    <t>Dipali Basumatary</t>
  </si>
  <si>
    <t>9 No. mohendrapur</t>
  </si>
  <si>
    <t>Sabita Narzary</t>
  </si>
  <si>
    <t>E/ Mohendrapur</t>
  </si>
  <si>
    <t>Rajasri Narzary</t>
  </si>
  <si>
    <t>Dolorpara</t>
  </si>
  <si>
    <t>Urbashi Narzary</t>
  </si>
  <si>
    <t>dhwnpuri</t>
  </si>
  <si>
    <t>bhumka</t>
  </si>
  <si>
    <t>sanapuri</t>
  </si>
  <si>
    <t>namapara</t>
  </si>
  <si>
    <t>saralpara</t>
  </si>
  <si>
    <t>913661291604</t>
  </si>
  <si>
    <t>pub saralpara</t>
  </si>
  <si>
    <t>NO.566 MUKHIGAON LPS</t>
  </si>
  <si>
    <t>18010100701</t>
  </si>
  <si>
    <t>09401714722</t>
  </si>
  <si>
    <t>SaktiAshram</t>
  </si>
  <si>
    <t>Manju Ray,Debi Kalita &amp; Himani Nag</t>
  </si>
  <si>
    <t>(9678553814)(9864531205)</t>
  </si>
  <si>
    <t>Fatema Yesmin</t>
  </si>
  <si>
    <t>NO.271 SHAKTI ASHRAM JB SCHOOL</t>
  </si>
  <si>
    <t>18010100702</t>
  </si>
  <si>
    <t>UP</t>
  </si>
  <si>
    <t>09401302321</t>
  </si>
  <si>
    <t>DIPALI SHILL</t>
  </si>
  <si>
    <t>SAKTI ASHRAM H.S. &amp; VOC. SCHOOL</t>
  </si>
  <si>
    <t>18010100703</t>
  </si>
  <si>
    <t>HS</t>
  </si>
  <si>
    <t>09435289906</t>
  </si>
  <si>
    <t>Sabita Ray</t>
  </si>
  <si>
    <t>NO.462 MAHENDRAPUR LPS</t>
  </si>
  <si>
    <t>18010102901</t>
  </si>
  <si>
    <t>LP</t>
  </si>
  <si>
    <t>09678176424</t>
  </si>
  <si>
    <t>NO.928 PACHIM MAHENDRAPUR LPS</t>
  </si>
  <si>
    <t>18010102902</t>
  </si>
  <si>
    <t>09954213908</t>
  </si>
  <si>
    <t>NO.780 KHALASHI LPS</t>
  </si>
  <si>
    <t>18010103001</t>
  </si>
  <si>
    <t>09954750237</t>
  </si>
  <si>
    <t>NO.523 OUGURI LPS</t>
  </si>
  <si>
    <t>18010103201</t>
  </si>
  <si>
    <t>09401716484</t>
  </si>
  <si>
    <t>JAOLIA DEWAN ME SCHOOL (NP)</t>
  </si>
  <si>
    <t>18010103202</t>
  </si>
  <si>
    <t>08474056239</t>
  </si>
  <si>
    <t>GWJWNPURI LPS (UE)</t>
  </si>
  <si>
    <t>18010103203</t>
  </si>
  <si>
    <t>09706383791</t>
  </si>
  <si>
    <t>PUB GENDUGURI LPS</t>
  </si>
  <si>
    <t>18010103401</t>
  </si>
  <si>
    <t>08486286007</t>
  </si>
  <si>
    <t>NO.463 GENDUGURI LPS</t>
  </si>
  <si>
    <t>18010103402</t>
  </si>
  <si>
    <t>07896578191</t>
  </si>
  <si>
    <t>DAKHIN SARALPARA LPS</t>
  </si>
  <si>
    <t>18010103701</t>
  </si>
  <si>
    <t>09954028938</t>
  </si>
  <si>
    <t>NO.581 SARALPARA LPS</t>
  </si>
  <si>
    <t>18010103702</t>
  </si>
  <si>
    <t>08486425775</t>
  </si>
  <si>
    <t>SARALPARA ME SCHOOL</t>
  </si>
  <si>
    <t>18010103703</t>
  </si>
  <si>
    <t>ME</t>
  </si>
  <si>
    <t>09401033559</t>
  </si>
  <si>
    <t>UTTAR SARALPARA LPS (UE)</t>
  </si>
  <si>
    <t>18010103704</t>
  </si>
  <si>
    <t>08486448189</t>
  </si>
  <si>
    <t>PASCHIM SARALPARA BAPUJI LPS (NP)</t>
  </si>
  <si>
    <t>18010103705</t>
  </si>
  <si>
    <t>09859246781</t>
  </si>
  <si>
    <t>SARALPARA HIGH SCHOOL</t>
  </si>
  <si>
    <t>18010103707</t>
  </si>
  <si>
    <t>high</t>
  </si>
  <si>
    <t>jharbari</t>
  </si>
  <si>
    <t>Sumala Basumatary</t>
  </si>
  <si>
    <t>18010104103</t>
  </si>
  <si>
    <t>09954102533</t>
  </si>
  <si>
    <t>JHARBARI HIGH. SCHOOL</t>
  </si>
  <si>
    <t>totpara</t>
  </si>
  <si>
    <t>sutradharpara</t>
  </si>
  <si>
    <t>dhopertol Part I</t>
  </si>
  <si>
    <t>dhopertol Part II</t>
  </si>
  <si>
    <t>pochaghar I</t>
  </si>
  <si>
    <t>Pochaghar II</t>
  </si>
  <si>
    <t>pochaghar III</t>
  </si>
  <si>
    <t>Nijwmpuri</t>
  </si>
  <si>
    <t>Dingaon A</t>
  </si>
  <si>
    <t>dingaon dipu</t>
  </si>
  <si>
    <t>refejipara</t>
  </si>
  <si>
    <t>M-50</t>
  </si>
  <si>
    <t>puran bazar</t>
  </si>
  <si>
    <t>M-49</t>
  </si>
  <si>
    <t>monakocha A</t>
  </si>
  <si>
    <t xml:space="preserve">monakocha </t>
  </si>
  <si>
    <t>monokocha</t>
  </si>
  <si>
    <t>magurmari</t>
  </si>
  <si>
    <t>khashimari</t>
  </si>
  <si>
    <t>molandubi</t>
  </si>
  <si>
    <t>Pakritol</t>
  </si>
  <si>
    <t>kumguri Adhi Basti</t>
  </si>
  <si>
    <t>NO.775 FAKIRAGRAM PRIMARY SCHOOL</t>
  </si>
  <si>
    <t>18010104601</t>
  </si>
  <si>
    <t>PACHAGARH LPS</t>
  </si>
  <si>
    <t>18010104602</t>
  </si>
  <si>
    <t>NO.776 RASHTRABHASHA VIDYALAYA</t>
  </si>
  <si>
    <t>18010104603</t>
  </si>
  <si>
    <t>FAKIRAGRAM RAILWAY ME SCHOOL</t>
  </si>
  <si>
    <t>18010104604</t>
  </si>
  <si>
    <t>RASHTRABHASHA MADHVAMIK VIDYALAYA</t>
  </si>
  <si>
    <t>18010104605</t>
  </si>
  <si>
    <t>FAKIRAGRAM RAILWAY HIGH SCHOOL</t>
  </si>
  <si>
    <t>18010104608</t>
  </si>
  <si>
    <t>HIGH</t>
  </si>
  <si>
    <t>NO.440 FAKIRAGRAM LPS</t>
  </si>
  <si>
    <t>18010105201</t>
  </si>
  <si>
    <t>FAKIRAGRAM ME SCHOOL</t>
  </si>
  <si>
    <t>18010105203</t>
  </si>
  <si>
    <t>FAKIRAGRAM P.BAZAR GIRLS MES</t>
  </si>
  <si>
    <t>18010105205</t>
  </si>
  <si>
    <t>HINDI HIGH SCHOOL, FAKIRAGRAM</t>
  </si>
  <si>
    <t>18010105207</t>
  </si>
  <si>
    <t>FAKIRAGRAM PUBLIC HIGH SCHOOL</t>
  </si>
  <si>
    <t>18010105208</t>
  </si>
  <si>
    <t>RAVAPARA LPS</t>
  </si>
  <si>
    <t>18010107301</t>
  </si>
  <si>
    <t>SWDWMSHRI MES (NP)</t>
  </si>
  <si>
    <t>18010107302</t>
  </si>
  <si>
    <t>BODOFA HIGH SCHOOL</t>
  </si>
  <si>
    <t>18010107303</t>
  </si>
  <si>
    <t>NO.389 FAKIRGRAM JB SCHOOL</t>
  </si>
  <si>
    <t>18010107601</t>
  </si>
  <si>
    <t>FAKIRAGRAM GIRLS  ME SCHOOL</t>
  </si>
  <si>
    <t>18010107603</t>
  </si>
  <si>
    <t>G/Jaoflong</t>
  </si>
  <si>
    <t>E/jaoflong</t>
  </si>
  <si>
    <t>saraguri</t>
  </si>
  <si>
    <t>E/Kunthaibari</t>
  </si>
  <si>
    <t>Gongarjaflong</t>
  </si>
  <si>
    <t>Serfanguri R/V</t>
  </si>
  <si>
    <t>Amguri</t>
  </si>
  <si>
    <t>M/Kumguri</t>
  </si>
  <si>
    <t>Kunthaibari</t>
  </si>
  <si>
    <t>N/Kunthaibari</t>
  </si>
  <si>
    <t>W/Kunthaibari</t>
  </si>
  <si>
    <t>Fulkumari</t>
  </si>
  <si>
    <t>Shyanthaibari</t>
  </si>
  <si>
    <t>No.2 Habruabri</t>
  </si>
  <si>
    <t>Habrubari-A</t>
  </si>
  <si>
    <t>Shyanthaibari (R/B)</t>
  </si>
  <si>
    <t>S/ Shyamthaibari</t>
  </si>
  <si>
    <t>W/Shyamthibari</t>
  </si>
  <si>
    <t>N/ Singmari</t>
  </si>
  <si>
    <t>S/Singimari</t>
  </si>
  <si>
    <t>KHUNTHAIBARI LPS</t>
  </si>
  <si>
    <t>18010100201</t>
  </si>
  <si>
    <t>N0.231 WEST KALAIGAON LPS</t>
  </si>
  <si>
    <t>18010100202</t>
  </si>
  <si>
    <t>NO.196 HABRUBARI LPS</t>
  </si>
  <si>
    <t>18010100203</t>
  </si>
  <si>
    <t>PURBA KUNTHAIBARI LPS</t>
  </si>
  <si>
    <t>18010100204</t>
  </si>
  <si>
    <t>HABRUBARI (PROV.) ME SCHOOL</t>
  </si>
  <si>
    <t>18010100205</t>
  </si>
  <si>
    <t>U.N. BRAHMA VOC. GIRLS HIGH SCHOOL, HABRUBARI</t>
  </si>
  <si>
    <t>18010100208</t>
  </si>
  <si>
    <t>NO.108 HOKMABIL LPS</t>
  </si>
  <si>
    <t>18010113701</t>
  </si>
  <si>
    <t>HOGMABIL ME SCHOOL</t>
  </si>
  <si>
    <t>18010113702</t>
  </si>
  <si>
    <t>PUB HOKMABIL LP SCHOOL</t>
  </si>
  <si>
    <t>18010113703</t>
  </si>
  <si>
    <t>L.M. RAY SMRITI UTTAR HOKMABIL LPS (NP)</t>
  </si>
  <si>
    <t>18010113707</t>
  </si>
  <si>
    <t>HOGMABIL HIGH SCHOOL</t>
  </si>
  <si>
    <t>18010113709</t>
  </si>
  <si>
    <t>NO.787 GONGAR JAOFLONG LPS</t>
  </si>
  <si>
    <t>18010113801</t>
  </si>
  <si>
    <t>NO.920 CHARAGURI LPS</t>
  </si>
  <si>
    <t>18010113802</t>
  </si>
  <si>
    <t>SARAGURI LANDLESS LPS (UE)</t>
  </si>
  <si>
    <t>18010113803</t>
  </si>
  <si>
    <t>NO.187 SHINGIMARI LPS</t>
  </si>
  <si>
    <t>18010121101</t>
  </si>
  <si>
    <t>ALARI LPS</t>
  </si>
  <si>
    <t>18010121301</t>
  </si>
  <si>
    <t>DAKHIN SHYAMTHAIBARI LPS (UE)</t>
  </si>
  <si>
    <t>18010121302</t>
  </si>
  <si>
    <t>NO.670 SHYAMTHAIBARI LPS</t>
  </si>
  <si>
    <t>18010122401</t>
  </si>
  <si>
    <t>SHYAMTHAIBARI LPS (UE)</t>
  </si>
  <si>
    <t>18010122402</t>
  </si>
  <si>
    <t>NO.304 HAZARKIA LPS</t>
  </si>
  <si>
    <t>18010111501</t>
  </si>
  <si>
    <t>UTTAR LOREADANGA LPS</t>
  </si>
  <si>
    <t>18010111502</t>
  </si>
  <si>
    <t>SOUTH HAZARKIA ALONGBAR LPS (NP)</t>
  </si>
  <si>
    <t>18010111504</t>
  </si>
  <si>
    <t>NO.930 PAKRIGURI LPS</t>
  </si>
  <si>
    <t>18010111601</t>
  </si>
  <si>
    <t>UTTAR RAMFALBIL LPS</t>
  </si>
  <si>
    <t>18010111802</t>
  </si>
  <si>
    <t>NAWDRABIL LPS</t>
  </si>
  <si>
    <t>18010111803</t>
  </si>
  <si>
    <t>JAMFWIGURI LPS (UE)</t>
  </si>
  <si>
    <t>18010111804</t>
  </si>
  <si>
    <t>NO.259 LOREADANGA LPS</t>
  </si>
  <si>
    <t>18010112001</t>
  </si>
  <si>
    <t>JWNGKHWL ME SCHOOL (NP)</t>
  </si>
  <si>
    <t>18010112002</t>
  </si>
  <si>
    <t>MOINATULI LPS (UE)</t>
  </si>
  <si>
    <t>18010117302</t>
  </si>
  <si>
    <t>NO.779 ANTHAIBARI LPS</t>
  </si>
  <si>
    <t>18010102501</t>
  </si>
  <si>
    <t>HEL PROV. ME SCHOOL</t>
  </si>
  <si>
    <t>18010102502</t>
  </si>
  <si>
    <t>Pacharghar</t>
  </si>
  <si>
    <t>Manowara Begum,Lakshima Saha &amp; Sikha Das</t>
  </si>
  <si>
    <t>(9864027698)(9435227012)</t>
  </si>
  <si>
    <t>CHITRA BASUMATARY</t>
  </si>
  <si>
    <t>16 km</t>
  </si>
  <si>
    <t>SILIMA KHATUN</t>
  </si>
  <si>
    <t>Rofija Bibi</t>
  </si>
  <si>
    <t>Sova Rani Barman</t>
  </si>
  <si>
    <t>two wheeler</t>
  </si>
  <si>
    <t>Radha Brahma</t>
  </si>
  <si>
    <t>Sarajani Basumatary</t>
  </si>
  <si>
    <t>Champa Brahma</t>
  </si>
  <si>
    <t>wednsday</t>
  </si>
  <si>
    <t>bibala roy</t>
  </si>
  <si>
    <t>09957354766</t>
  </si>
  <si>
    <t>fakiragram</t>
  </si>
  <si>
    <t>08011567325</t>
  </si>
  <si>
    <t>09954573873</t>
  </si>
  <si>
    <t>09954482837</t>
  </si>
  <si>
    <t>09854531715</t>
  </si>
  <si>
    <t>08011625485</t>
  </si>
  <si>
    <t>09957305346</t>
  </si>
  <si>
    <t>09678731619</t>
  </si>
  <si>
    <t>09864169007</t>
  </si>
  <si>
    <t>09954863084</t>
  </si>
  <si>
    <t>09864730259</t>
  </si>
  <si>
    <t>09864783108</t>
  </si>
  <si>
    <t>09864766336</t>
  </si>
  <si>
    <t>09435629835</t>
  </si>
  <si>
    <t>09957036710</t>
  </si>
  <si>
    <t>09859173927</t>
  </si>
  <si>
    <t>Habrubari</t>
  </si>
  <si>
    <t>Kusum Brahma</t>
  </si>
  <si>
    <r>
      <t>Ansuli Bas</t>
    </r>
    <r>
      <rPr>
        <i/>
        <sz val="9"/>
        <rFont val="Cambria"/>
        <family val="1"/>
        <scheme val="major"/>
      </rPr>
      <t>umatary</t>
    </r>
  </si>
  <si>
    <t>6km</t>
  </si>
  <si>
    <t>Anjima Brahma</t>
  </si>
  <si>
    <t>Nirodini Roy</t>
  </si>
  <si>
    <t>Pushpalata Roy</t>
  </si>
  <si>
    <t>Padmabati Roy</t>
  </si>
  <si>
    <t>NIRNOLA BASUMATARY</t>
  </si>
  <si>
    <t>Prativa Brahma</t>
  </si>
  <si>
    <t>Kanju Basumatary</t>
  </si>
  <si>
    <t>Kwshallya Brahma</t>
  </si>
  <si>
    <t>08486310347</t>
  </si>
  <si>
    <t>09954081233</t>
  </si>
  <si>
    <t>09954270921</t>
  </si>
  <si>
    <t>09954897598</t>
  </si>
  <si>
    <t>09954025504</t>
  </si>
  <si>
    <t>09954362679</t>
  </si>
  <si>
    <t>09706427135</t>
  </si>
  <si>
    <t>09678697431</t>
  </si>
  <si>
    <t>09707520036</t>
  </si>
  <si>
    <t>09957812462</t>
  </si>
  <si>
    <t>09954482631</t>
  </si>
  <si>
    <t>09435225632</t>
  </si>
  <si>
    <t>08135988295</t>
  </si>
  <si>
    <t>09957718775</t>
  </si>
  <si>
    <t>09957890198</t>
  </si>
  <si>
    <t>09954483535</t>
  </si>
  <si>
    <t>09678754927</t>
  </si>
  <si>
    <t>08011462130</t>
  </si>
  <si>
    <t>09954120675</t>
  </si>
  <si>
    <t>Ramfallbil</t>
  </si>
  <si>
    <t>Chanumayee Basumatary</t>
  </si>
  <si>
    <t>17 km</t>
  </si>
  <si>
    <t>08811975921</t>
  </si>
  <si>
    <t>RUNJU MUSAHARY</t>
  </si>
  <si>
    <t>09706677848</t>
  </si>
  <si>
    <t>09954244403</t>
  </si>
  <si>
    <t>09957694629</t>
  </si>
  <si>
    <t>08811926620</t>
  </si>
  <si>
    <t>09678864036</t>
  </si>
  <si>
    <t>09678176083</t>
  </si>
  <si>
    <t>09957718387</t>
  </si>
  <si>
    <t>09435242751</t>
  </si>
  <si>
    <t>08486165993</t>
  </si>
  <si>
    <t>serfunguri</t>
  </si>
  <si>
    <t>Udangshri Brahma</t>
  </si>
  <si>
    <t>09954951118</t>
  </si>
  <si>
    <t>160 no sankarpara</t>
  </si>
  <si>
    <t>424 no. sankarpara</t>
  </si>
  <si>
    <t>162 no. majergaon</t>
  </si>
  <si>
    <t>147 no. pakritol</t>
  </si>
  <si>
    <t>229 no dabrigaon</t>
  </si>
  <si>
    <t>M-47 Dabrigaon</t>
  </si>
  <si>
    <t>M-47</t>
  </si>
  <si>
    <t>232 no binnachara</t>
  </si>
  <si>
    <t>423 no binnachara</t>
  </si>
  <si>
    <t>230 No tekorkhata</t>
  </si>
  <si>
    <t>M-44 tekarkhata</t>
  </si>
  <si>
    <t>M-44</t>
  </si>
  <si>
    <t>144 Amtoli</t>
  </si>
  <si>
    <t>M-46 Amtoli</t>
  </si>
  <si>
    <t>M-46</t>
  </si>
  <si>
    <t>227 Namapara</t>
  </si>
  <si>
    <t>M-45 Namapara</t>
  </si>
  <si>
    <t>M-45</t>
  </si>
  <si>
    <t>233 No. Nayachara</t>
  </si>
  <si>
    <t>236 No Bogriguri</t>
  </si>
  <si>
    <t>231No. Kotpara</t>
  </si>
  <si>
    <t>M-48 kotpara</t>
  </si>
  <si>
    <t>M-48</t>
  </si>
  <si>
    <t>163 No. pub Chithila</t>
  </si>
  <si>
    <t>422 No. chithila coloni</t>
  </si>
  <si>
    <t>272 No. wast chithila ghope</t>
  </si>
  <si>
    <t>NO.1064 SALBARI LPS</t>
  </si>
  <si>
    <t>18010118001</t>
  </si>
  <si>
    <t>PAKHIRIRTAL LPS</t>
  </si>
  <si>
    <t>18010118002</t>
  </si>
  <si>
    <t>CHITHILA M.V. SCHOOL</t>
  </si>
  <si>
    <t>18010118003</t>
  </si>
  <si>
    <t>DABURIPARA LPS (UE)</t>
  </si>
  <si>
    <t>18010118004</t>
  </si>
  <si>
    <t>CHATAMARI LPS (UE)</t>
  </si>
  <si>
    <t>18010118005</t>
  </si>
  <si>
    <t>CHITHILA GIRLS ME SCHOOL</t>
  </si>
  <si>
    <t>18010118007</t>
  </si>
  <si>
    <t>NO.1066 NAYACHARA LPS</t>
  </si>
  <si>
    <t>18010118201</t>
  </si>
  <si>
    <t>NO.595 NAMAPARA LPS</t>
  </si>
  <si>
    <t>18010118401</t>
  </si>
  <si>
    <t>NO.728 DHEP DHEPI LP SCHOOL</t>
  </si>
  <si>
    <t>18010118501</t>
  </si>
  <si>
    <t>94 No. jharbari</t>
  </si>
  <si>
    <t>W/jharbari</t>
  </si>
  <si>
    <t>Chandrapara</t>
  </si>
  <si>
    <t>M-1</t>
  </si>
  <si>
    <t>Old Ouguri sisulata</t>
  </si>
  <si>
    <t>New Old Ouguri</t>
  </si>
  <si>
    <t>M-2</t>
  </si>
  <si>
    <t>Old Ouguri R/C</t>
  </si>
  <si>
    <t>1No.Kalashi</t>
  </si>
  <si>
    <t>Genduguri</t>
  </si>
  <si>
    <t>Jharbari bazar</t>
  </si>
  <si>
    <t>16th Hat Borohali</t>
  </si>
  <si>
    <t>bodopur</t>
  </si>
  <si>
    <t>E/genduguri</t>
  </si>
  <si>
    <t xml:space="preserve">Bhawraguri </t>
  </si>
  <si>
    <t>Bangaljhara</t>
  </si>
  <si>
    <t>bangaljhara Kashibari</t>
  </si>
  <si>
    <t>New Bangaljhara</t>
  </si>
  <si>
    <t>Ran nagar</t>
  </si>
  <si>
    <t>N/ Ran Nagar</t>
  </si>
  <si>
    <t>Thaisonguri</t>
  </si>
  <si>
    <t>NO.1162 JOYNAGAR LPS</t>
  </si>
  <si>
    <t>18010103501</t>
  </si>
  <si>
    <t>DIMAPURI LPS (UE)</t>
  </si>
  <si>
    <t>18010103502</t>
  </si>
  <si>
    <t>PURANA OUGURI LP SCHOOL</t>
  </si>
  <si>
    <t>18010103801</t>
  </si>
  <si>
    <t>KHASIBARI LPS (UE)</t>
  </si>
  <si>
    <t>18010103802</t>
  </si>
  <si>
    <t>PURANA OUGURI LPS (UE)</t>
  </si>
  <si>
    <t>18010103803</t>
  </si>
  <si>
    <t>NO.1164 BANSUMGURI LPS</t>
  </si>
  <si>
    <t>18010103901</t>
  </si>
  <si>
    <t>NO.929 RONNOGOR LPS</t>
  </si>
  <si>
    <t>18010103902</t>
  </si>
  <si>
    <t>SALGURI LPS (UE)</t>
  </si>
  <si>
    <t>18010103904</t>
  </si>
  <si>
    <t>THAISOGURI LPS (UE)</t>
  </si>
  <si>
    <t>18010103907</t>
  </si>
  <si>
    <t>NO.242 JHARBARI LPS</t>
  </si>
  <si>
    <t>18010104101</t>
  </si>
  <si>
    <t>NO.931 SOUTH LAKSHANABARI LPS</t>
  </si>
  <si>
    <t>18010112401</t>
  </si>
  <si>
    <t>LAKSHNABARI TINALI ME SCHOOL (NP)</t>
  </si>
  <si>
    <t>18010112402</t>
  </si>
  <si>
    <t>NO.203 LAKSHANABARI LPS</t>
  </si>
  <si>
    <t>18010112403</t>
  </si>
  <si>
    <t>NO.486 PADMABIL LPS</t>
  </si>
  <si>
    <t>18010117502</t>
  </si>
  <si>
    <t>GUABARI LPS</t>
  </si>
  <si>
    <t>18010117503</t>
  </si>
  <si>
    <t>DWIMUGURI LPS (UE)</t>
  </si>
  <si>
    <t>18010117504</t>
  </si>
  <si>
    <t>NIJWMGURI LPS (UE)</t>
  </si>
  <si>
    <t>18010117506</t>
  </si>
  <si>
    <t>18010117507</t>
  </si>
  <si>
    <t>AUJARGURI LPS (UE)</t>
  </si>
  <si>
    <t>18010117509</t>
  </si>
  <si>
    <t>NO.822 ATHIABARI LPS</t>
  </si>
  <si>
    <t>18010122601</t>
  </si>
  <si>
    <t>NO.559 ATHIABARI LPS</t>
  </si>
  <si>
    <t>18010122602</t>
  </si>
  <si>
    <t>ATHIABARI ME SCHOOL (NP)</t>
  </si>
  <si>
    <t>18010122603</t>
  </si>
  <si>
    <t>JYOTINAGAR LPS (UE)</t>
  </si>
  <si>
    <t>18010122605</t>
  </si>
  <si>
    <t>AKHIGURI LPS (UE)</t>
  </si>
  <si>
    <t>18010122606</t>
  </si>
  <si>
    <t>NO.922 ATHIABARI LPS</t>
  </si>
  <si>
    <t>18010123401</t>
  </si>
  <si>
    <t>UTTAR KALAIGAON LPS (NP)</t>
  </si>
  <si>
    <t>18010102306</t>
  </si>
  <si>
    <t>SERFANGURI HIGH SCHOOL</t>
  </si>
  <si>
    <t>18010102308</t>
  </si>
  <si>
    <t>chithila</t>
  </si>
  <si>
    <t>Rekha Topno</t>
  </si>
  <si>
    <t>8472802445,</t>
  </si>
  <si>
    <t>Usha Roy</t>
  </si>
  <si>
    <t>6 km</t>
  </si>
  <si>
    <t>Rupeswari Roy</t>
  </si>
  <si>
    <t>Sabitri Bala Roy</t>
  </si>
  <si>
    <t>Mina Bala Devi</t>
  </si>
  <si>
    <t>Madhavi Poddar</t>
  </si>
  <si>
    <t>Tuleswari Adhikari</t>
  </si>
  <si>
    <t>Anita Talukdar</t>
  </si>
  <si>
    <t xml:space="preserve">Kalimai Barman </t>
  </si>
  <si>
    <t>09954838526</t>
  </si>
  <si>
    <t>09435482185</t>
  </si>
  <si>
    <t>09613716417</t>
  </si>
  <si>
    <t>09954650796</t>
  </si>
  <si>
    <t>09577483024</t>
  </si>
  <si>
    <t>09957201514</t>
  </si>
  <si>
    <t>09613678751</t>
  </si>
  <si>
    <t>09954292522</t>
  </si>
  <si>
    <t>Aboni Mushahary</t>
  </si>
  <si>
    <t>24km</t>
  </si>
  <si>
    <t>BISHNU MAYA POUDEL</t>
  </si>
  <si>
    <t>Mina Devi</t>
  </si>
  <si>
    <t>Mayadevi Chetry</t>
  </si>
  <si>
    <t>Ranjuli Basumatary</t>
  </si>
  <si>
    <t>Suchila Mushahary</t>
  </si>
  <si>
    <t>Ramola Basumatary</t>
  </si>
  <si>
    <t>GONOMATI MUSHAHARY</t>
  </si>
  <si>
    <t>SABITRI NARZARY</t>
  </si>
  <si>
    <t>09957406599</t>
  </si>
  <si>
    <t>09954138861</t>
  </si>
  <si>
    <t>09957955249</t>
  </si>
  <si>
    <t>09678246453</t>
  </si>
  <si>
    <t>09678511353</t>
  </si>
  <si>
    <t>08136056559</t>
  </si>
  <si>
    <t>08011198641</t>
  </si>
  <si>
    <t>08724872409</t>
  </si>
  <si>
    <t>09508632061</t>
  </si>
  <si>
    <t>09954157284</t>
  </si>
  <si>
    <t>09954847696</t>
  </si>
  <si>
    <t>Lakshnabari</t>
  </si>
  <si>
    <t>09531003726</t>
  </si>
  <si>
    <t>Romani Basumatary</t>
  </si>
  <si>
    <t>09954959752</t>
  </si>
  <si>
    <t>21km</t>
  </si>
  <si>
    <t>08011596132</t>
  </si>
  <si>
    <t>08011890525</t>
  </si>
  <si>
    <t>09957350374</t>
  </si>
  <si>
    <t>08812961955</t>
  </si>
  <si>
    <t>Nirupa Basumatary</t>
  </si>
  <si>
    <t>07896937119</t>
  </si>
  <si>
    <t>Sarmila Narzary</t>
  </si>
  <si>
    <t>08812861435</t>
  </si>
  <si>
    <t>Urmila Brahma</t>
  </si>
  <si>
    <t>Jalina Mushahary</t>
  </si>
  <si>
    <t>09678679152</t>
  </si>
  <si>
    <t>Rumbang Brahma</t>
  </si>
  <si>
    <t>09954762772</t>
  </si>
  <si>
    <t>09954549503</t>
  </si>
  <si>
    <t>09957131463</t>
  </si>
  <si>
    <t>09957305847</t>
  </si>
  <si>
    <t>Pramila Narzary</t>
  </si>
  <si>
    <t>18km</t>
  </si>
  <si>
    <t>09954574810</t>
  </si>
  <si>
    <t>9678864043</t>
  </si>
  <si>
    <t>Tusday</t>
  </si>
  <si>
    <t>NO.38 CHALANI BATABARI LPS</t>
  </si>
  <si>
    <t>18010114101</t>
  </si>
  <si>
    <t>BATABARI ME SCHOOL (NP)</t>
  </si>
  <si>
    <t>18010114102</t>
  </si>
  <si>
    <t>NEW BATABARI LPS (NP)</t>
  </si>
  <si>
    <t>18010114105</t>
  </si>
  <si>
    <t>TETELIGURI HIGH SCHOOL</t>
  </si>
  <si>
    <t>18010115107</t>
  </si>
  <si>
    <t>High</t>
  </si>
  <si>
    <t>NO.169 MOKRAPARA LPS</t>
  </si>
  <si>
    <t>18010116002</t>
  </si>
  <si>
    <t>BORAGARI ME SCHOOL</t>
  </si>
  <si>
    <t>18010116003</t>
  </si>
  <si>
    <t>NO.934 KALABARI LPS</t>
  </si>
  <si>
    <t>18010116004</t>
  </si>
  <si>
    <t>WEST KALABARI LPS (UE)</t>
  </si>
  <si>
    <t>18010116006</t>
  </si>
  <si>
    <t>SIMLAGURI ME SCHOOL (NP)</t>
  </si>
  <si>
    <t>18010119902</t>
  </si>
  <si>
    <t>CHENGNALA SANTIPARA LPS</t>
  </si>
  <si>
    <t>18010119903</t>
  </si>
  <si>
    <t>BETANI LPS</t>
  </si>
  <si>
    <t>18010119904</t>
  </si>
  <si>
    <t>DHARAIPATTI LPS (UE)</t>
  </si>
  <si>
    <t>18010100704</t>
  </si>
  <si>
    <t>SINGIMARI ME MADRASSA (NP)</t>
  </si>
  <si>
    <t>18010100903</t>
  </si>
  <si>
    <t>BOROGHOPA LPS (UE)</t>
  </si>
  <si>
    <t>18010100905</t>
  </si>
  <si>
    <t>NO.637 SHALTARY LPS</t>
  </si>
  <si>
    <t>18010101001</t>
  </si>
  <si>
    <t>SWAMI YOGANANDA GIRI ME SCHOOL (NP)</t>
  </si>
  <si>
    <t>18010101102</t>
  </si>
  <si>
    <t>NO.67 KASHIBARI LPS</t>
  </si>
  <si>
    <t>18010101201</t>
  </si>
  <si>
    <t>HEL HIGH SCHOOL</t>
  </si>
  <si>
    <t>18010102504</t>
  </si>
  <si>
    <t>KALABARI ME SCHOOL (NP)</t>
  </si>
  <si>
    <t>18010102604</t>
  </si>
  <si>
    <t>DAKHIN KALABARI LPS (NP)</t>
  </si>
  <si>
    <t>18010102606</t>
  </si>
  <si>
    <t>NO.923 DEBORGAON LPS</t>
  </si>
  <si>
    <t>18010111402</t>
  </si>
  <si>
    <t>S.C. BASUMATARY MEMORIAL LPS</t>
  </si>
  <si>
    <t>18010111403</t>
  </si>
  <si>
    <t>KUMGURI ME SCHOOL (NP)</t>
  </si>
  <si>
    <t>18010121902</t>
  </si>
  <si>
    <t>PACHIM KALABARI LPS</t>
  </si>
  <si>
    <t>18010123901</t>
  </si>
  <si>
    <t>NARABARI LPS</t>
  </si>
  <si>
    <t>18010117101</t>
  </si>
  <si>
    <t>NO.1 NARABARI LPS</t>
  </si>
  <si>
    <t>18010117102</t>
  </si>
  <si>
    <t>DAKHIN NARABARI LPS (UE)</t>
  </si>
  <si>
    <t>18010117103</t>
  </si>
  <si>
    <t>NO.921 GOPINATH BORDOLOI LPS</t>
  </si>
  <si>
    <t>18010117201</t>
  </si>
  <si>
    <t>BALATANG JWNGLARI LPS</t>
  </si>
  <si>
    <t>18010117401</t>
  </si>
  <si>
    <t>NO.714 RABHAPARA LPS</t>
  </si>
  <si>
    <t>18010117402</t>
  </si>
  <si>
    <t>THAIGIRGURI LPS</t>
  </si>
  <si>
    <t>18010117403</t>
  </si>
  <si>
    <t>ADARSH HINDI SARASWATI S.M.</t>
  </si>
  <si>
    <t>18010117601</t>
  </si>
  <si>
    <t>NO. 715 NEPALPARA LPS</t>
  </si>
  <si>
    <t>18010117602</t>
  </si>
  <si>
    <t>BODOFA ME SCHOOL (NP)</t>
  </si>
  <si>
    <t>18010117603</t>
  </si>
  <si>
    <t>NO.305 SALMARA LPS</t>
  </si>
  <si>
    <t>18010121601</t>
  </si>
  <si>
    <t>SHIALMARI ME SCHOOL</t>
  </si>
  <si>
    <t>18010121602</t>
  </si>
  <si>
    <t>NAOCHALI LPS (UE)</t>
  </si>
  <si>
    <t>18010123701</t>
  </si>
  <si>
    <t>CHARAIDEKA LPS (NP)</t>
  </si>
  <si>
    <t>18010123801</t>
  </si>
  <si>
    <t>jogdai</t>
  </si>
  <si>
    <t>jogdai mech para</t>
  </si>
  <si>
    <t>jogdai muslimpara</t>
  </si>
  <si>
    <t>khejurbari</t>
  </si>
  <si>
    <t>bhuban nagar(Pt-I)</t>
  </si>
  <si>
    <t>bhuban nagar</t>
  </si>
  <si>
    <t>hatachara</t>
  </si>
  <si>
    <t>ananda nagar</t>
  </si>
  <si>
    <t>mahish bathan</t>
  </si>
  <si>
    <t>protapkhata</t>
  </si>
  <si>
    <t>salbari</t>
  </si>
  <si>
    <t xml:space="preserve">jodumoni </t>
  </si>
  <si>
    <t>khorida sandola</t>
  </si>
  <si>
    <t>chatamari</t>
  </si>
  <si>
    <t>kherbari</t>
  </si>
  <si>
    <t>12 km</t>
  </si>
  <si>
    <t>monday</t>
  </si>
  <si>
    <t>09954352506</t>
  </si>
  <si>
    <t>simlaguri</t>
  </si>
  <si>
    <t>Manoramo Brahma</t>
  </si>
  <si>
    <t>13.5km</t>
  </si>
  <si>
    <t>08011794306</t>
  </si>
  <si>
    <t>09435027276</t>
  </si>
  <si>
    <t>09613113860</t>
  </si>
  <si>
    <t>09957357644</t>
  </si>
  <si>
    <t>09957622942</t>
  </si>
  <si>
    <t>08011626405</t>
  </si>
  <si>
    <t>09678379097</t>
  </si>
  <si>
    <t>09954358058</t>
  </si>
  <si>
    <t>08761066392</t>
  </si>
  <si>
    <t>08822852835</t>
  </si>
  <si>
    <t>09707534695</t>
  </si>
  <si>
    <t>09957659863</t>
  </si>
  <si>
    <t>08253979742</t>
  </si>
  <si>
    <t>09854901487</t>
  </si>
  <si>
    <t>09707470016</t>
  </si>
  <si>
    <t>15km</t>
  </si>
  <si>
    <t>09954508856</t>
  </si>
  <si>
    <t>Sansuli Basumatary</t>
  </si>
  <si>
    <t>09954324983</t>
  </si>
  <si>
    <t>09957298967</t>
  </si>
  <si>
    <t>09957486332</t>
  </si>
  <si>
    <t>09954262954</t>
  </si>
  <si>
    <t>09678379041</t>
  </si>
  <si>
    <t>07896643882</t>
  </si>
  <si>
    <t>09435127373</t>
  </si>
  <si>
    <t>nepalpara</t>
  </si>
  <si>
    <t>09954353548</t>
  </si>
  <si>
    <t>09954363036</t>
  </si>
  <si>
    <t>09954008755</t>
  </si>
  <si>
    <t>09678437584</t>
  </si>
  <si>
    <t>09954311416</t>
  </si>
  <si>
    <t>08761933323</t>
  </si>
  <si>
    <t>09864198681</t>
  </si>
  <si>
    <t>09859471024</t>
  </si>
  <si>
    <t>09954356859</t>
  </si>
  <si>
    <t>09954255083</t>
  </si>
  <si>
    <t>09854130062</t>
  </si>
  <si>
    <t>08135990081</t>
  </si>
  <si>
    <t>08720982517</t>
  </si>
  <si>
    <t>jogdoi</t>
  </si>
  <si>
    <t>Ila Modak</t>
  </si>
  <si>
    <t>Anu Brahma</t>
  </si>
  <si>
    <t>BINITA ROY</t>
  </si>
  <si>
    <t>Alimoon Neher</t>
  </si>
  <si>
    <t>Anowara Bibi</t>
  </si>
  <si>
    <t>Mamata Barman</t>
  </si>
  <si>
    <t>Joymati Basumatary</t>
  </si>
  <si>
    <t>Rabiya Bibi</t>
  </si>
  <si>
    <t>Khateza Bibi</t>
  </si>
  <si>
    <t>NAJIMA BIBI</t>
  </si>
  <si>
    <t>Dumariguri</t>
  </si>
  <si>
    <t>E/dumariguri</t>
  </si>
  <si>
    <t>Bhutiyapara</t>
  </si>
  <si>
    <t>Bagmara</t>
  </si>
  <si>
    <t>sonapuri</t>
  </si>
  <si>
    <t>N/Elengmari</t>
  </si>
  <si>
    <t>S/Elengmari</t>
  </si>
  <si>
    <t>No.2 Bhutiyapara</t>
  </si>
  <si>
    <t>W/Laodanga</t>
  </si>
  <si>
    <t>Sanyashipara</t>
  </si>
  <si>
    <t>mainaguri surjakhata</t>
  </si>
  <si>
    <t>Surjyakata</t>
  </si>
  <si>
    <t>gandabil</t>
  </si>
  <si>
    <t xml:space="preserve">No. 3 bhutipara </t>
  </si>
  <si>
    <t>M-43</t>
  </si>
  <si>
    <t>Surjakata Landless</t>
  </si>
  <si>
    <t>M-42</t>
  </si>
  <si>
    <t>No.3 Sikarbil</t>
  </si>
  <si>
    <t>No. 2 Siakrbil</t>
  </si>
  <si>
    <t>Sikarbil</t>
  </si>
  <si>
    <t>N/ Umanagar</t>
  </si>
  <si>
    <t>Umanagar</t>
  </si>
  <si>
    <t>SHYAMTHAIBARI LPS</t>
  </si>
  <si>
    <t>18010100102</t>
  </si>
  <si>
    <t>NO.569 UMANAGAR LPS</t>
  </si>
  <si>
    <t>18010114801</t>
  </si>
  <si>
    <t>SONAPUR LPS</t>
  </si>
  <si>
    <t>18010116401</t>
  </si>
  <si>
    <t>NO.141 ELENGMARI LPS</t>
  </si>
  <si>
    <t>18010116402</t>
  </si>
  <si>
    <t>NO.413 BHUTIAPARA LPS</t>
  </si>
  <si>
    <t>18010116501</t>
  </si>
  <si>
    <t>BHUTIAPARA NO.2 LPS (UE)</t>
  </si>
  <si>
    <t>18010116503</t>
  </si>
  <si>
    <t>BHUTIAPARA NO.3 LPS (UE)</t>
  </si>
  <si>
    <t>18010116504</t>
  </si>
  <si>
    <t>NO.131 SURJYAKATA LPS</t>
  </si>
  <si>
    <t>18010116601</t>
  </si>
  <si>
    <t>NO.748 SHIKARBIL LPS</t>
  </si>
  <si>
    <t>18010116701</t>
  </si>
  <si>
    <t>SHIKARBIL ME SCHOOL (NP)</t>
  </si>
  <si>
    <t>18010116702</t>
  </si>
  <si>
    <t>NO.23 BAGHMARA LPS</t>
  </si>
  <si>
    <t>18010116801</t>
  </si>
  <si>
    <t>LAODONGA LP SCHOOL</t>
  </si>
  <si>
    <t>18010116901</t>
  </si>
  <si>
    <t>RUPNATH SMRITY M.E. SCHOOL</t>
  </si>
  <si>
    <t>18010123101</t>
  </si>
  <si>
    <t>ALAYARAN HIGH SCHOOL</t>
  </si>
  <si>
    <t>18010123102</t>
  </si>
  <si>
    <t>NO.10 DOTMA JB SCHOOL</t>
  </si>
  <si>
    <t>18010110401</t>
  </si>
  <si>
    <t>DOTMA H.S.SCHOOL</t>
  </si>
  <si>
    <t>18010110402</t>
  </si>
  <si>
    <t>Ramfabill Bazar</t>
  </si>
  <si>
    <t>S / ramfalbil R/B</t>
  </si>
  <si>
    <t>Mainaguri</t>
  </si>
  <si>
    <t>Kapurgaon</t>
  </si>
  <si>
    <t>N / Kapurgaon</t>
  </si>
  <si>
    <t>Mainatoli</t>
  </si>
  <si>
    <t>N/Ramfallbil</t>
  </si>
  <si>
    <t>Khwiriguri</t>
  </si>
  <si>
    <t>M-6</t>
  </si>
  <si>
    <t>N/Ramfallbil R/B</t>
  </si>
  <si>
    <t>Loiadanga</t>
  </si>
  <si>
    <t>Rapagaon</t>
  </si>
  <si>
    <t>Bhutiyapara Kalaigaon</t>
  </si>
  <si>
    <t>E/Kolaigaon</t>
  </si>
  <si>
    <t>thuribari Kolaigaon</t>
  </si>
  <si>
    <t>jorshimlaguri</t>
  </si>
  <si>
    <t>M/ramfalbil tuniadanga</t>
  </si>
  <si>
    <t>E/Ranfalbil</t>
  </si>
  <si>
    <t>ramfalbil basti</t>
  </si>
  <si>
    <t>dvldangpara (mandal basti)</t>
  </si>
  <si>
    <t>lwkhsnabari</t>
  </si>
  <si>
    <t>15  No-2 Hashraobari</t>
  </si>
  <si>
    <t>100 No.Sapkata</t>
  </si>
  <si>
    <t>101No.Mayurkhanda</t>
  </si>
  <si>
    <t>165 No.Athiabari Tinali</t>
  </si>
  <si>
    <t>191 No.Athiabari Chetry Basti</t>
  </si>
  <si>
    <t>192  No.Belguri</t>
  </si>
  <si>
    <t>193  No.Athiabari Bazar</t>
  </si>
  <si>
    <t>194  No.Bhadiagury</t>
  </si>
  <si>
    <t>195 No.Premnagar</t>
  </si>
  <si>
    <t>196 No.Auzarguri</t>
  </si>
  <si>
    <t xml:space="preserve">312 No.1 Hazarkia Marupara         </t>
  </si>
  <si>
    <t>264 No.Athiabari F/V</t>
  </si>
  <si>
    <t>319 No.Nijlaguri</t>
  </si>
  <si>
    <t>320 No.Oxiguri</t>
  </si>
  <si>
    <t>321 No.S/ Athiabari Tinali</t>
  </si>
  <si>
    <t>324 No.Athiabari No 2 Jamfaiguri</t>
  </si>
  <si>
    <t>326 No.New Daoraigabnai</t>
  </si>
  <si>
    <t>327 No.Haldibari R/C</t>
  </si>
  <si>
    <t>329 No.Main Guabari</t>
  </si>
  <si>
    <t>330 No.Baigriguri</t>
  </si>
  <si>
    <t>331 No.Gwjwnpuri</t>
  </si>
  <si>
    <t>PUB RAMFABIL RWISUMWI LPS</t>
  </si>
  <si>
    <t>18010111202</t>
  </si>
  <si>
    <t>NO.777 KAPURGAON LPS</t>
  </si>
  <si>
    <t>18010111203</t>
  </si>
  <si>
    <t>RAMFALBIL HS SCHOOL</t>
  </si>
  <si>
    <t>18010111205</t>
  </si>
  <si>
    <t>dumariguri</t>
  </si>
  <si>
    <t>Latika Brahma</t>
  </si>
  <si>
    <t>Usha Rani Brahma</t>
  </si>
  <si>
    <t>Nirani Wary</t>
  </si>
  <si>
    <t>Haina Brahma</t>
  </si>
  <si>
    <t>Minu Brahma</t>
  </si>
  <si>
    <t>Minu Basumatary</t>
  </si>
  <si>
    <t>Sukusri Mushahary</t>
  </si>
  <si>
    <t>Patini Brahma</t>
  </si>
  <si>
    <t>09577446982</t>
  </si>
  <si>
    <t>bhutiyapara</t>
  </si>
  <si>
    <t>08486933480</t>
  </si>
  <si>
    <t>09435757697</t>
  </si>
  <si>
    <t>09435701655</t>
  </si>
  <si>
    <t>09613140732</t>
  </si>
  <si>
    <t>08133011211</t>
  </si>
  <si>
    <t>09706446450</t>
  </si>
  <si>
    <t>09957515980</t>
  </si>
  <si>
    <t>07399769515</t>
  </si>
  <si>
    <t>09954789522</t>
  </si>
  <si>
    <t>08486283180</t>
  </si>
  <si>
    <t>09954700438</t>
  </si>
  <si>
    <t>08011625736</t>
  </si>
  <si>
    <t>09859471827</t>
  </si>
  <si>
    <t>07086346626</t>
  </si>
  <si>
    <t>Dotma</t>
  </si>
  <si>
    <t>Reboti Basumatary</t>
  </si>
  <si>
    <t>Babita Bibi</t>
  </si>
  <si>
    <t>9678247O73</t>
  </si>
  <si>
    <t>09678437689</t>
  </si>
  <si>
    <t>Tuleswary Brahma</t>
  </si>
  <si>
    <t>Chanumayee Brahma</t>
  </si>
  <si>
    <t>Rahini Basumatary</t>
  </si>
  <si>
    <t>Rahila Basumatary</t>
  </si>
  <si>
    <t>Satima Narzary</t>
  </si>
  <si>
    <t>RINA NARZARY</t>
  </si>
  <si>
    <t>Jaymati Roy</t>
  </si>
  <si>
    <t>Rejia Bibi</t>
  </si>
  <si>
    <t>Athiyabari</t>
  </si>
  <si>
    <t>Janata Daimary</t>
  </si>
  <si>
    <t>Bino Basumatary</t>
  </si>
  <si>
    <t>Sarna Mushahary</t>
  </si>
  <si>
    <t>GONGA NARZARY</t>
  </si>
  <si>
    <t>KALPANA LAMA</t>
  </si>
  <si>
    <t>Janaki Chetry</t>
  </si>
  <si>
    <t>Mayarani Rabha</t>
  </si>
  <si>
    <t>Sibani Mushahary</t>
  </si>
  <si>
    <t>09957295920</t>
  </si>
  <si>
    <t>08721801467</t>
  </si>
  <si>
    <t>09435570172</t>
  </si>
  <si>
    <t>Thursday</t>
  </si>
  <si>
    <t>Saterday</t>
  </si>
</sst>
</file>

<file path=xl/styles.xml><?xml version="1.0" encoding="utf-8"?>
<styleSheet xmlns="http://schemas.openxmlformats.org/spreadsheetml/2006/main">
  <numFmts count="1">
    <numFmt numFmtId="164" formatCode="[$-409]d/mmm/yy;@"/>
  </numFmts>
  <fonts count="3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0"/>
      <name val="Cambria"/>
      <family val="1"/>
      <scheme val="major"/>
    </font>
    <font>
      <sz val="11"/>
      <name val="Cambria"/>
      <family val="1"/>
      <scheme val="major"/>
    </font>
    <font>
      <sz val="9"/>
      <name val="Calibri"/>
      <family val="2"/>
      <scheme val="minor"/>
    </font>
    <font>
      <sz val="10"/>
      <color indexed="8"/>
      <name val="Arial"/>
      <family val="2"/>
    </font>
    <font>
      <sz val="9"/>
      <name val="Cambria"/>
      <family val="1"/>
      <scheme val="major"/>
    </font>
    <font>
      <sz val="11"/>
      <name val="Arial Narrow"/>
      <family val="2"/>
    </font>
    <font>
      <i/>
      <sz val="9"/>
      <name val="Cambria"/>
      <family val="1"/>
      <scheme val="major"/>
    </font>
    <font>
      <sz val="10"/>
      <name val="MS Sans Serif"/>
      <family val="2"/>
    </font>
    <font>
      <sz val="10"/>
      <color rgb="FF000000"/>
      <name val="Calibri"/>
      <family val="2"/>
      <scheme val="minor"/>
    </font>
    <font>
      <sz val="11"/>
      <name val="Calibri"/>
      <family val="2"/>
      <scheme val="minor"/>
    </font>
    <font>
      <sz val="10"/>
      <name val="Calibri"/>
      <family val="2"/>
      <scheme val="minor"/>
    </font>
    <font>
      <sz val="9"/>
      <name val="Calibri"/>
      <family val="2"/>
    </font>
    <font>
      <sz val="11"/>
      <color rgb="FF000000"/>
      <name val="Calibri"/>
      <family val="2"/>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21" fillId="0" borderId="0"/>
    <xf numFmtId="0" fontId="25" fillId="0" borderId="0"/>
  </cellStyleXfs>
  <cellXfs count="204">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5" fillId="0" borderId="1" xfId="0" quotePrefix="1" applyFont="1" applyFill="1" applyBorder="1" applyAlignment="1" applyProtection="1">
      <protection locked="0"/>
    </xf>
    <xf numFmtId="0" fontId="15" fillId="0" borderId="1" xfId="0" quotePrefix="1" applyFont="1" applyFill="1" applyBorder="1" applyAlignment="1" applyProtection="1">
      <alignment horizontal="left"/>
      <protection locked="0"/>
    </xf>
    <xf numFmtId="0" fontId="15" fillId="0" borderId="1" xfId="0" applyFont="1" applyFill="1" applyBorder="1" applyAlignment="1" applyProtection="1">
      <alignment horizontal="left"/>
      <protection locked="0"/>
    </xf>
    <xf numFmtId="0" fontId="18" fillId="0" borderId="1" xfId="0" applyFont="1" applyBorder="1" applyProtection="1">
      <protection locked="0"/>
    </xf>
    <xf numFmtId="0" fontId="18" fillId="0" borderId="1" xfId="0" applyFont="1" applyBorder="1" applyAlignment="1" applyProtection="1">
      <alignment horizontal="left" vertical="center" wrapText="1"/>
      <protection locked="0"/>
    </xf>
    <xf numFmtId="0" fontId="18" fillId="0" borderId="1" xfId="0" applyFont="1" applyBorder="1" applyAlignment="1" applyProtection="1">
      <alignment horizontal="right"/>
      <protection locked="0"/>
    </xf>
    <xf numFmtId="0" fontId="18" fillId="0" borderId="1" xfId="0" applyFont="1" applyBorder="1" applyAlignment="1" applyProtection="1">
      <alignment horizontal="center" vertical="center"/>
      <protection locked="0"/>
    </xf>
    <xf numFmtId="0" fontId="18" fillId="10" borderId="1" xfId="0" applyFont="1" applyFill="1" applyBorder="1" applyAlignment="1" applyProtection="1">
      <alignment horizontal="center" vertical="center" wrapText="1"/>
      <protection locked="0"/>
    </xf>
    <xf numFmtId="0" fontId="19" fillId="0" borderId="1" xfId="0" applyFont="1" applyBorder="1" applyAlignment="1" applyProtection="1">
      <alignment horizontal="left" vertical="center" wrapText="1"/>
      <protection locked="0"/>
    </xf>
    <xf numFmtId="1" fontId="19" fillId="0" borderId="1" xfId="0" applyNumberFormat="1" applyFont="1" applyBorder="1" applyAlignment="1" applyProtection="1">
      <alignment horizontal="center" vertical="center" wrapText="1"/>
      <protection locked="0"/>
    </xf>
    <xf numFmtId="0" fontId="19" fillId="0" borderId="1" xfId="0" applyFont="1" applyBorder="1" applyAlignment="1" applyProtection="1">
      <alignment vertical="center" wrapText="1"/>
      <protection locked="0"/>
    </xf>
    <xf numFmtId="0" fontId="19" fillId="0" borderId="1" xfId="0" applyFont="1" applyBorder="1" applyAlignment="1" applyProtection="1">
      <alignment horizontal="center" vertical="center" wrapText="1"/>
      <protection locked="0"/>
    </xf>
    <xf numFmtId="0" fontId="19" fillId="0" borderId="1" xfId="0" applyFont="1" applyBorder="1" applyProtection="1">
      <protection locked="0"/>
    </xf>
    <xf numFmtId="0" fontId="19" fillId="0" borderId="1" xfId="0" applyFont="1" applyBorder="1" applyAlignment="1" applyProtection="1">
      <alignment horizontal="right"/>
      <protection locked="0"/>
    </xf>
    <xf numFmtId="0" fontId="19" fillId="0" borderId="1" xfId="0" applyFont="1" applyBorder="1" applyAlignment="1" applyProtection="1">
      <alignment horizontal="left"/>
      <protection locked="0"/>
    </xf>
    <xf numFmtId="0" fontId="20" fillId="10" borderId="1" xfId="0" applyFont="1" applyFill="1" applyBorder="1" applyAlignment="1" applyProtection="1">
      <alignment horizontal="center" vertical="center" wrapText="1"/>
      <protection locked="0"/>
    </xf>
    <xf numFmtId="0" fontId="19" fillId="0" borderId="1" xfId="0" applyFont="1" applyBorder="1" applyAlignment="1" applyProtection="1">
      <alignment horizontal="left" vertical="center"/>
      <protection locked="0"/>
    </xf>
    <xf numFmtId="164" fontId="19" fillId="0" borderId="1" xfId="0" applyNumberFormat="1" applyFont="1" applyBorder="1" applyAlignment="1" applyProtection="1">
      <alignment horizontal="left" vertical="center" wrapText="1"/>
      <protection locked="0"/>
    </xf>
    <xf numFmtId="0" fontId="20" fillId="10" borderId="1" xfId="1" applyFont="1" applyFill="1" applyBorder="1" applyAlignment="1" applyProtection="1">
      <alignment horizontal="center" vertical="center" wrapText="1"/>
      <protection locked="0"/>
    </xf>
    <xf numFmtId="0" fontId="22" fillId="10" borderId="1" xfId="1" applyFont="1" applyFill="1" applyBorder="1" applyAlignment="1" applyProtection="1">
      <alignment horizontal="center" vertical="center" wrapText="1"/>
      <protection locked="0"/>
    </xf>
    <xf numFmtId="0" fontId="22" fillId="10" borderId="1" xfId="0" applyFont="1" applyFill="1" applyBorder="1" applyAlignment="1" applyProtection="1">
      <alignment horizontal="center" vertical="center" wrapText="1"/>
      <protection locked="0"/>
    </xf>
    <xf numFmtId="0" fontId="18" fillId="10" borderId="1" xfId="0" applyFont="1" applyFill="1" applyBorder="1" applyAlignment="1" applyProtection="1">
      <alignment horizontal="center" vertical="center"/>
      <protection locked="0"/>
    </xf>
    <xf numFmtId="0" fontId="23" fillId="0" borderId="1" xfId="0" applyFont="1" applyBorder="1" applyAlignment="1" applyProtection="1">
      <alignment horizontal="left" vertical="center" wrapText="1"/>
      <protection locked="0"/>
    </xf>
    <xf numFmtId="0" fontId="3" fillId="0" borderId="0" xfId="0" applyFont="1" applyProtection="1">
      <protection locked="0"/>
    </xf>
    <xf numFmtId="164" fontId="23" fillId="0" borderId="1" xfId="0" applyNumberFormat="1" applyFont="1" applyBorder="1" applyAlignment="1" applyProtection="1">
      <alignment horizontal="left" vertical="center" wrapText="1"/>
      <protection locked="0"/>
    </xf>
    <xf numFmtId="164" fontId="18" fillId="0" borderId="1" xfId="0" applyNumberFormat="1"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164" fontId="19" fillId="0" borderId="1" xfId="0" applyNumberFormat="1"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1" fontId="19" fillId="0" borderId="1" xfId="0" applyNumberFormat="1"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protection locked="0"/>
    </xf>
    <xf numFmtId="0" fontId="19" fillId="0" borderId="1" xfId="0" applyFont="1" applyFill="1" applyBorder="1" applyAlignment="1" applyProtection="1">
      <alignment horizontal="right" vertical="center" wrapText="1"/>
      <protection locked="0"/>
    </xf>
    <xf numFmtId="0" fontId="18" fillId="0" borderId="1" xfId="0" applyFont="1" applyFill="1" applyBorder="1" applyAlignment="1" applyProtection="1">
      <alignment horizontal="center" vertical="center"/>
      <protection locked="0"/>
    </xf>
    <xf numFmtId="0" fontId="22" fillId="0" borderId="1" xfId="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19" fillId="0" borderId="1" xfId="0" quotePrefix="1" applyFont="1" applyFill="1" applyBorder="1" applyAlignment="1" applyProtection="1">
      <alignment horizontal="right" vertical="center" wrapText="1"/>
      <protection locked="0"/>
    </xf>
    <xf numFmtId="0" fontId="18" fillId="0" borderId="1" xfId="0" applyFont="1" applyFill="1" applyBorder="1" applyAlignment="1" applyProtection="1">
      <alignment vertical="center" wrapText="1"/>
      <protection locked="0"/>
    </xf>
    <xf numFmtId="0" fontId="18" fillId="0" borderId="1" xfId="0" applyFont="1" applyFill="1" applyBorder="1" applyAlignment="1" applyProtection="1">
      <alignment horizontal="right" vertical="center" wrapText="1"/>
      <protection locked="0"/>
    </xf>
    <xf numFmtId="0" fontId="18" fillId="0" borderId="1" xfId="1" applyFont="1" applyFill="1" applyBorder="1" applyAlignment="1" applyProtection="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vertical="center" wrapText="1"/>
      <protection locked="0"/>
    </xf>
    <xf numFmtId="0" fontId="18" fillId="0" borderId="1" xfId="0" applyFont="1" applyBorder="1" applyAlignment="1" applyProtection="1">
      <alignment horizontal="left"/>
      <protection locked="0"/>
    </xf>
    <xf numFmtId="0" fontId="22" fillId="0" borderId="1" xfId="0" applyFont="1" applyFill="1" applyBorder="1" applyAlignment="1" applyProtection="1">
      <alignment vertical="center" wrapText="1"/>
      <protection locked="0"/>
    </xf>
    <xf numFmtId="0" fontId="22" fillId="0" borderId="1" xfId="0" applyFont="1" applyFill="1" applyBorder="1" applyAlignment="1" applyProtection="1">
      <alignment horizontal="right" vertical="center" wrapText="1"/>
      <protection locked="0"/>
    </xf>
    <xf numFmtId="3" fontId="18" fillId="0" borderId="1" xfId="0" applyNumberFormat="1" applyFont="1" applyBorder="1" applyAlignment="1" applyProtection="1">
      <alignment horizontal="left" vertical="center" wrapText="1"/>
      <protection locked="0"/>
    </xf>
    <xf numFmtId="164" fontId="18" fillId="0" borderId="1" xfId="0" applyNumberFormat="1" applyFont="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6" fillId="0" borderId="1" xfId="2" applyNumberFormat="1" applyFont="1" applyFill="1" applyBorder="1" applyAlignment="1" applyProtection="1">
      <alignment vertical="top" wrapText="1"/>
      <protection locked="0"/>
    </xf>
    <xf numFmtId="0" fontId="18" fillId="10" borderId="1" xfId="1" applyFont="1" applyFill="1" applyBorder="1" applyAlignment="1" applyProtection="1">
      <alignment horizontal="center" vertical="center" wrapText="1"/>
      <protection locked="0"/>
    </xf>
    <xf numFmtId="0" fontId="27" fillId="0" borderId="1" xfId="0" applyFont="1" applyBorder="1" applyProtection="1">
      <protection locked="0"/>
    </xf>
    <xf numFmtId="1" fontId="23" fillId="0" borderId="1" xfId="0" applyNumberFormat="1" applyFont="1" applyBorder="1" applyAlignment="1" applyProtection="1">
      <alignment horizontal="center" vertical="center" wrapText="1"/>
      <protection locked="0"/>
    </xf>
    <xf numFmtId="0" fontId="27" fillId="0" borderId="1" xfId="0" applyFont="1" applyBorder="1" applyAlignment="1" applyProtection="1">
      <alignment horizontal="right"/>
      <protection locked="0"/>
    </xf>
    <xf numFmtId="0" fontId="28" fillId="0" borderId="1" xfId="0" applyFont="1" applyBorder="1" applyAlignment="1" applyProtection="1">
      <alignment horizontal="left" vertical="center" wrapText="1"/>
      <protection locked="0"/>
    </xf>
    <xf numFmtId="0" fontId="29" fillId="0" borderId="1" xfId="0" applyFont="1" applyFill="1" applyBorder="1" applyAlignment="1" applyProtection="1">
      <alignment vertical="center" wrapText="1"/>
      <protection locked="0"/>
    </xf>
    <xf numFmtId="0" fontId="30" fillId="0" borderId="1" xfId="0" applyFont="1" applyFill="1" applyBorder="1" applyAlignment="1" applyProtection="1">
      <alignment vertical="center" wrapText="1"/>
      <protection locked="0"/>
    </xf>
    <xf numFmtId="0" fontId="29" fillId="0" borderId="1" xfId="0" applyFont="1" applyFill="1" applyBorder="1" applyAlignment="1" applyProtection="1">
      <alignment horizontal="right" vertical="center" wrapText="1"/>
      <protection locked="0"/>
    </xf>
    <xf numFmtId="0" fontId="23" fillId="0" borderId="1" xfId="0" applyFont="1" applyBorder="1" applyAlignment="1" applyProtection="1">
      <alignment horizontal="center" vertical="center" wrapText="1"/>
      <protection locked="0"/>
    </xf>
    <xf numFmtId="0" fontId="23" fillId="0" borderId="1" xfId="0" applyFont="1" applyBorder="1" applyAlignment="1" applyProtection="1">
      <alignment horizontal="left" vertical="center"/>
      <protection locked="0"/>
    </xf>
    <xf numFmtId="0" fontId="28" fillId="10" borderId="1" xfId="0" applyFont="1" applyFill="1" applyBorder="1" applyAlignment="1" applyProtection="1">
      <alignment horizontal="center" vertical="center" wrapText="1"/>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3" fontId="15" fillId="0" borderId="4" xfId="0" applyNumberFormat="1"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cellXfs>
  <cellStyles count="3">
    <cellStyle name="Normal" xfId="0" builtinId="0"/>
    <cellStyle name="Normal 2" xfId="1"/>
    <cellStyle name="Normal 4"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opLeftCell="A4" workbookViewId="0">
      <selection activeCell="N9" sqref="N9"/>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31" t="s">
        <v>69</v>
      </c>
      <c r="B1" s="131"/>
      <c r="C1" s="131"/>
      <c r="D1" s="131"/>
      <c r="E1" s="131"/>
      <c r="F1" s="131"/>
      <c r="G1" s="131"/>
      <c r="H1" s="131"/>
      <c r="I1" s="131"/>
      <c r="J1" s="131"/>
      <c r="K1" s="131"/>
      <c r="L1" s="131"/>
      <c r="M1" s="131"/>
    </row>
    <row r="2" spans="1:14">
      <c r="A2" s="132" t="s">
        <v>0</v>
      </c>
      <c r="B2" s="132"/>
      <c r="C2" s="134" t="s">
        <v>68</v>
      </c>
      <c r="D2" s="135"/>
      <c r="E2" s="2" t="s">
        <v>1</v>
      </c>
      <c r="F2" s="122" t="s">
        <v>90</v>
      </c>
      <c r="G2" s="122"/>
      <c r="H2" s="122"/>
      <c r="I2" s="122"/>
      <c r="J2" s="122"/>
      <c r="K2" s="147" t="s">
        <v>24</v>
      </c>
      <c r="L2" s="147"/>
      <c r="M2" s="36" t="s">
        <v>91</v>
      </c>
    </row>
    <row r="3" spans="1:14" ht="7.5" customHeight="1">
      <c r="A3" s="168"/>
      <c r="B3" s="168"/>
      <c r="C3" s="168"/>
      <c r="D3" s="168"/>
      <c r="E3" s="168"/>
      <c r="F3" s="167"/>
      <c r="G3" s="167"/>
      <c r="H3" s="167"/>
      <c r="I3" s="167"/>
      <c r="J3" s="167"/>
      <c r="K3" s="169"/>
      <c r="L3" s="169"/>
      <c r="M3" s="169"/>
    </row>
    <row r="4" spans="1:14">
      <c r="A4" s="141" t="s">
        <v>2</v>
      </c>
      <c r="B4" s="142"/>
      <c r="C4" s="142"/>
      <c r="D4" s="142"/>
      <c r="E4" s="143"/>
      <c r="F4" s="167"/>
      <c r="G4" s="167"/>
      <c r="H4" s="167"/>
      <c r="I4" s="170" t="s">
        <v>60</v>
      </c>
      <c r="J4" s="170"/>
      <c r="K4" s="170"/>
      <c r="L4" s="170"/>
      <c r="M4" s="170"/>
    </row>
    <row r="5" spans="1:14" ht="18.75" customHeight="1">
      <c r="A5" s="166" t="s">
        <v>4</v>
      </c>
      <c r="B5" s="166"/>
      <c r="C5" s="144" t="s">
        <v>72</v>
      </c>
      <c r="D5" s="145"/>
      <c r="E5" s="146"/>
      <c r="F5" s="167"/>
      <c r="G5" s="167"/>
      <c r="H5" s="167"/>
      <c r="I5" s="136" t="s">
        <v>5</v>
      </c>
      <c r="J5" s="136"/>
      <c r="K5" s="138" t="s">
        <v>73</v>
      </c>
      <c r="L5" s="140"/>
      <c r="M5" s="139"/>
    </row>
    <row r="6" spans="1:14" ht="18.75" customHeight="1">
      <c r="A6" s="137" t="s">
        <v>18</v>
      </c>
      <c r="B6" s="137"/>
      <c r="C6" s="37"/>
      <c r="D6" s="133">
        <v>9435211065</v>
      </c>
      <c r="E6" s="133"/>
      <c r="F6" s="167"/>
      <c r="G6" s="167"/>
      <c r="H6" s="167"/>
      <c r="I6" s="137" t="s">
        <v>18</v>
      </c>
      <c r="J6" s="137"/>
      <c r="K6" s="138">
        <v>9954508467</v>
      </c>
      <c r="L6" s="139"/>
      <c r="M6" s="148"/>
      <c r="N6" s="149"/>
    </row>
    <row r="7" spans="1:14">
      <c r="A7" s="165" t="s">
        <v>3</v>
      </c>
      <c r="B7" s="165"/>
      <c r="C7" s="165"/>
      <c r="D7" s="165"/>
      <c r="E7" s="165"/>
      <c r="F7" s="165"/>
      <c r="G7" s="165"/>
      <c r="H7" s="165"/>
      <c r="I7" s="165"/>
      <c r="J7" s="165"/>
      <c r="K7" s="165"/>
      <c r="L7" s="165"/>
      <c r="M7" s="165"/>
    </row>
    <row r="8" spans="1:14">
      <c r="A8" s="128" t="s">
        <v>21</v>
      </c>
      <c r="B8" s="129"/>
      <c r="C8" s="130"/>
      <c r="D8" s="3" t="s">
        <v>20</v>
      </c>
      <c r="E8" s="52"/>
      <c r="F8" s="152"/>
      <c r="G8" s="153"/>
      <c r="H8" s="153"/>
      <c r="I8" s="128" t="s">
        <v>22</v>
      </c>
      <c r="J8" s="129"/>
      <c r="K8" s="130"/>
      <c r="L8" s="3" t="s">
        <v>20</v>
      </c>
      <c r="M8" s="52"/>
    </row>
    <row r="9" spans="1:14">
      <c r="A9" s="157" t="s">
        <v>26</v>
      </c>
      <c r="B9" s="158"/>
      <c r="C9" s="6" t="s">
        <v>6</v>
      </c>
      <c r="D9" s="9" t="s">
        <v>12</v>
      </c>
      <c r="E9" s="5" t="s">
        <v>15</v>
      </c>
      <c r="F9" s="154"/>
      <c r="G9" s="155"/>
      <c r="H9" s="155"/>
      <c r="I9" s="157" t="s">
        <v>26</v>
      </c>
      <c r="J9" s="158"/>
      <c r="K9" s="6" t="s">
        <v>6</v>
      </c>
      <c r="L9" s="9" t="s">
        <v>12</v>
      </c>
      <c r="M9" s="5" t="s">
        <v>15</v>
      </c>
    </row>
    <row r="10" spans="1:14">
      <c r="A10" s="164" t="s">
        <v>74</v>
      </c>
      <c r="B10" s="164"/>
      <c r="C10" s="17" t="s">
        <v>75</v>
      </c>
      <c r="D10" s="62" t="s">
        <v>76</v>
      </c>
      <c r="E10" s="38"/>
      <c r="F10" s="154"/>
      <c r="G10" s="155"/>
      <c r="H10" s="155"/>
      <c r="I10" s="159" t="s">
        <v>84</v>
      </c>
      <c r="J10" s="160"/>
      <c r="K10" s="17" t="s">
        <v>75</v>
      </c>
      <c r="L10" s="62" t="s">
        <v>85</v>
      </c>
      <c r="M10" s="64"/>
    </row>
    <row r="11" spans="1:14">
      <c r="A11" s="164" t="s">
        <v>77</v>
      </c>
      <c r="B11" s="164"/>
      <c r="C11" s="17" t="s">
        <v>78</v>
      </c>
      <c r="D11" s="62" t="s">
        <v>79</v>
      </c>
      <c r="E11" s="38"/>
      <c r="F11" s="154"/>
      <c r="G11" s="155"/>
      <c r="H11" s="155"/>
      <c r="I11" s="144" t="s">
        <v>86</v>
      </c>
      <c r="J11" s="146"/>
      <c r="K11" s="20" t="s">
        <v>75</v>
      </c>
      <c r="L11" s="64">
        <v>9706953889</v>
      </c>
      <c r="M11" s="38"/>
    </row>
    <row r="12" spans="1:14">
      <c r="A12" s="164" t="s">
        <v>80</v>
      </c>
      <c r="B12" s="164"/>
      <c r="C12" s="17" t="s">
        <v>81</v>
      </c>
      <c r="D12" s="37"/>
      <c r="E12" s="38"/>
      <c r="F12" s="154"/>
      <c r="G12" s="155"/>
      <c r="H12" s="155"/>
      <c r="I12" s="159" t="s">
        <v>87</v>
      </c>
      <c r="J12" s="160"/>
      <c r="K12" s="17" t="s">
        <v>81</v>
      </c>
      <c r="L12" s="37">
        <v>9435447970</v>
      </c>
      <c r="M12" s="38" t="s">
        <v>88</v>
      </c>
    </row>
    <row r="13" spans="1:14">
      <c r="A13" s="164" t="s">
        <v>82</v>
      </c>
      <c r="B13" s="164"/>
      <c r="C13" s="17" t="s">
        <v>83</v>
      </c>
      <c r="D13" s="63">
        <v>8751864096</v>
      </c>
      <c r="E13" s="38"/>
      <c r="F13" s="154"/>
      <c r="G13" s="155"/>
      <c r="H13" s="155"/>
      <c r="I13" s="159" t="s">
        <v>89</v>
      </c>
      <c r="J13" s="160"/>
      <c r="K13" s="17" t="s">
        <v>83</v>
      </c>
      <c r="L13" s="37">
        <v>8134897323</v>
      </c>
      <c r="M13" s="38"/>
    </row>
    <row r="14" spans="1:14">
      <c r="A14" s="161" t="s">
        <v>19</v>
      </c>
      <c r="B14" s="162"/>
      <c r="C14" s="163"/>
      <c r="D14" s="127"/>
      <c r="E14" s="127"/>
      <c r="F14" s="154"/>
      <c r="G14" s="155"/>
      <c r="H14" s="155"/>
      <c r="I14" s="156"/>
      <c r="J14" s="156"/>
      <c r="K14" s="156"/>
      <c r="L14" s="156"/>
      <c r="M14" s="156"/>
      <c r="N14" s="8"/>
    </row>
    <row r="15" spans="1:14">
      <c r="A15" s="151"/>
      <c r="B15" s="151"/>
      <c r="C15" s="151"/>
      <c r="D15" s="151"/>
      <c r="E15" s="151"/>
      <c r="F15" s="151"/>
      <c r="G15" s="151"/>
      <c r="H15" s="151"/>
      <c r="I15" s="151"/>
      <c r="J15" s="151"/>
      <c r="K15" s="151"/>
      <c r="L15" s="151"/>
      <c r="M15" s="151"/>
    </row>
    <row r="16" spans="1:14">
      <c r="A16" s="150" t="s">
        <v>44</v>
      </c>
      <c r="B16" s="150"/>
      <c r="C16" s="150"/>
      <c r="D16" s="150"/>
      <c r="E16" s="150"/>
      <c r="F16" s="150"/>
      <c r="G16" s="150"/>
      <c r="H16" s="150"/>
      <c r="I16" s="150"/>
      <c r="J16" s="150"/>
      <c r="K16" s="150"/>
      <c r="L16" s="150"/>
      <c r="M16" s="150"/>
    </row>
    <row r="17" spans="1:13" ht="32.25" customHeight="1">
      <c r="A17" s="125" t="s">
        <v>56</v>
      </c>
      <c r="B17" s="125"/>
      <c r="C17" s="125"/>
      <c r="D17" s="125"/>
      <c r="E17" s="125"/>
      <c r="F17" s="125"/>
      <c r="G17" s="125"/>
      <c r="H17" s="125"/>
      <c r="I17" s="125"/>
      <c r="J17" s="125"/>
      <c r="K17" s="125"/>
      <c r="L17" s="125"/>
      <c r="M17" s="125"/>
    </row>
    <row r="18" spans="1:13">
      <c r="A18" s="124" t="s">
        <v>57</v>
      </c>
      <c r="B18" s="124"/>
      <c r="C18" s="124"/>
      <c r="D18" s="124"/>
      <c r="E18" s="124"/>
      <c r="F18" s="124"/>
      <c r="G18" s="124"/>
      <c r="H18" s="124"/>
      <c r="I18" s="124"/>
      <c r="J18" s="124"/>
      <c r="K18" s="124"/>
      <c r="L18" s="124"/>
      <c r="M18" s="124"/>
    </row>
    <row r="19" spans="1:13">
      <c r="A19" s="124" t="s">
        <v>45</v>
      </c>
      <c r="B19" s="124"/>
      <c r="C19" s="124"/>
      <c r="D19" s="124"/>
      <c r="E19" s="124"/>
      <c r="F19" s="124"/>
      <c r="G19" s="124"/>
      <c r="H19" s="124"/>
      <c r="I19" s="124"/>
      <c r="J19" s="124"/>
      <c r="K19" s="124"/>
      <c r="L19" s="124"/>
      <c r="M19" s="124"/>
    </row>
    <row r="20" spans="1:13">
      <c r="A20" s="124" t="s">
        <v>39</v>
      </c>
      <c r="B20" s="124"/>
      <c r="C20" s="124"/>
      <c r="D20" s="124"/>
      <c r="E20" s="124"/>
      <c r="F20" s="124"/>
      <c r="G20" s="124"/>
      <c r="H20" s="124"/>
      <c r="I20" s="124"/>
      <c r="J20" s="124"/>
      <c r="K20" s="124"/>
      <c r="L20" s="124"/>
      <c r="M20" s="124"/>
    </row>
    <row r="21" spans="1:13">
      <c r="A21" s="124" t="s">
        <v>46</v>
      </c>
      <c r="B21" s="124"/>
      <c r="C21" s="124"/>
      <c r="D21" s="124"/>
      <c r="E21" s="124"/>
      <c r="F21" s="124"/>
      <c r="G21" s="124"/>
      <c r="H21" s="124"/>
      <c r="I21" s="124"/>
      <c r="J21" s="124"/>
      <c r="K21" s="124"/>
      <c r="L21" s="124"/>
      <c r="M21" s="124"/>
    </row>
    <row r="22" spans="1:13">
      <c r="A22" s="124" t="s">
        <v>40</v>
      </c>
      <c r="B22" s="124"/>
      <c r="C22" s="124"/>
      <c r="D22" s="124"/>
      <c r="E22" s="124"/>
      <c r="F22" s="124"/>
      <c r="G22" s="124"/>
      <c r="H22" s="124"/>
      <c r="I22" s="124"/>
      <c r="J22" s="124"/>
      <c r="K22" s="124"/>
      <c r="L22" s="124"/>
      <c r="M22" s="124"/>
    </row>
    <row r="23" spans="1:13">
      <c r="A23" s="126" t="s">
        <v>49</v>
      </c>
      <c r="B23" s="126"/>
      <c r="C23" s="126"/>
      <c r="D23" s="126"/>
      <c r="E23" s="126"/>
      <c r="F23" s="126"/>
      <c r="G23" s="126"/>
      <c r="H23" s="126"/>
      <c r="I23" s="126"/>
      <c r="J23" s="126"/>
      <c r="K23" s="126"/>
      <c r="L23" s="126"/>
      <c r="M23" s="126"/>
    </row>
    <row r="24" spans="1:13">
      <c r="A24" s="124" t="s">
        <v>41</v>
      </c>
      <c r="B24" s="124"/>
      <c r="C24" s="124"/>
      <c r="D24" s="124"/>
      <c r="E24" s="124"/>
      <c r="F24" s="124"/>
      <c r="G24" s="124"/>
      <c r="H24" s="124"/>
      <c r="I24" s="124"/>
      <c r="J24" s="124"/>
      <c r="K24" s="124"/>
      <c r="L24" s="124"/>
      <c r="M24" s="124"/>
    </row>
    <row r="25" spans="1:13">
      <c r="A25" s="124" t="s">
        <v>42</v>
      </c>
      <c r="B25" s="124"/>
      <c r="C25" s="124"/>
      <c r="D25" s="124"/>
      <c r="E25" s="124"/>
      <c r="F25" s="124"/>
      <c r="G25" s="124"/>
      <c r="H25" s="124"/>
      <c r="I25" s="124"/>
      <c r="J25" s="124"/>
      <c r="K25" s="124"/>
      <c r="L25" s="124"/>
      <c r="M25" s="124"/>
    </row>
    <row r="26" spans="1:13">
      <c r="A26" s="124" t="s">
        <v>43</v>
      </c>
      <c r="B26" s="124"/>
      <c r="C26" s="124"/>
      <c r="D26" s="124"/>
      <c r="E26" s="124"/>
      <c r="F26" s="124"/>
      <c r="G26" s="124"/>
      <c r="H26" s="124"/>
      <c r="I26" s="124"/>
      <c r="J26" s="124"/>
      <c r="K26" s="124"/>
      <c r="L26" s="124"/>
      <c r="M26" s="124"/>
    </row>
    <row r="27" spans="1:13">
      <c r="A27" s="123" t="s">
        <v>47</v>
      </c>
      <c r="B27" s="123"/>
      <c r="C27" s="123"/>
      <c r="D27" s="123"/>
      <c r="E27" s="123"/>
      <c r="F27" s="123"/>
      <c r="G27" s="123"/>
      <c r="H27" s="123"/>
      <c r="I27" s="123"/>
      <c r="J27" s="123"/>
      <c r="K27" s="123"/>
      <c r="L27" s="123"/>
      <c r="M27" s="123"/>
    </row>
    <row r="28" spans="1:13">
      <c r="A28" s="124" t="s">
        <v>48</v>
      </c>
      <c r="B28" s="124"/>
      <c r="C28" s="124"/>
      <c r="D28" s="124"/>
      <c r="E28" s="124"/>
      <c r="F28" s="124"/>
      <c r="G28" s="124"/>
      <c r="H28" s="124"/>
      <c r="I28" s="124"/>
      <c r="J28" s="124"/>
      <c r="K28" s="124"/>
      <c r="L28" s="124"/>
      <c r="M28" s="124"/>
    </row>
    <row r="29" spans="1:13" ht="44.25" customHeight="1">
      <c r="A29" s="121" t="s">
        <v>58</v>
      </c>
      <c r="B29" s="121"/>
      <c r="C29" s="121"/>
      <c r="D29" s="121"/>
      <c r="E29" s="121"/>
      <c r="F29" s="121"/>
      <c r="G29" s="121"/>
      <c r="H29" s="121"/>
      <c r="I29" s="121"/>
      <c r="J29" s="121"/>
      <c r="K29" s="121"/>
      <c r="L29" s="121"/>
      <c r="M29" s="121"/>
    </row>
  </sheetData>
  <sheetProtection password="8527" sheet="1" objects="1" scenarios="1"/>
  <mergeCells count="51">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M6:N6"/>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2">
    <dataValidation allowBlank="1" showInputMessage="1" showErrorMessage="1" prompt="Mobile No." sqref="C6 L10:L13 D10:D13 K6:M6"/>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51" activePane="bottomRight" state="frozen"/>
      <selection pane="topRight" activeCell="C1" sqref="C1"/>
      <selection pane="bottomLeft" activeCell="A5" sqref="A5"/>
      <selection pane="bottomRight" activeCell="A60" sqref="A60"/>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71" t="s">
        <v>70</v>
      </c>
      <c r="B1" s="171"/>
      <c r="C1" s="171"/>
      <c r="D1" s="171"/>
      <c r="E1" s="171"/>
      <c r="F1" s="171"/>
      <c r="G1" s="171"/>
      <c r="H1" s="171"/>
      <c r="I1" s="171"/>
      <c r="J1" s="171"/>
      <c r="K1" s="171"/>
      <c r="L1" s="171"/>
      <c r="M1" s="171"/>
      <c r="N1" s="171"/>
      <c r="O1" s="171"/>
      <c r="P1" s="171"/>
      <c r="Q1" s="171"/>
      <c r="R1" s="171"/>
      <c r="S1" s="171"/>
    </row>
    <row r="2" spans="1:20" ht="16.5" customHeight="1">
      <c r="A2" s="174" t="s">
        <v>59</v>
      </c>
      <c r="B2" s="175"/>
      <c r="C2" s="175"/>
      <c r="D2" s="25">
        <v>43556</v>
      </c>
      <c r="E2" s="22"/>
      <c r="F2" s="22"/>
      <c r="G2" s="22"/>
      <c r="H2" s="22"/>
      <c r="I2" s="22"/>
      <c r="J2" s="22"/>
      <c r="K2" s="22"/>
      <c r="L2" s="22"/>
      <c r="M2" s="22"/>
      <c r="N2" s="22"/>
      <c r="O2" s="22"/>
      <c r="P2" s="22"/>
      <c r="Q2" s="22"/>
      <c r="R2" s="22"/>
      <c r="S2" s="22"/>
    </row>
    <row r="3" spans="1:20" ht="24" customHeight="1">
      <c r="A3" s="176" t="s">
        <v>14</v>
      </c>
      <c r="B3" s="172" t="s">
        <v>61</v>
      </c>
      <c r="C3" s="177" t="s">
        <v>7</v>
      </c>
      <c r="D3" s="177" t="s">
        <v>55</v>
      </c>
      <c r="E3" s="177" t="s">
        <v>16</v>
      </c>
      <c r="F3" s="178" t="s">
        <v>17</v>
      </c>
      <c r="G3" s="177" t="s">
        <v>8</v>
      </c>
      <c r="H3" s="177"/>
      <c r="I3" s="177"/>
      <c r="J3" s="177" t="s">
        <v>31</v>
      </c>
      <c r="K3" s="172" t="s">
        <v>33</v>
      </c>
      <c r="L3" s="172" t="s">
        <v>50</v>
      </c>
      <c r="M3" s="172" t="s">
        <v>51</v>
      </c>
      <c r="N3" s="172" t="s">
        <v>34</v>
      </c>
      <c r="O3" s="172" t="s">
        <v>35</v>
      </c>
      <c r="P3" s="176" t="s">
        <v>54</v>
      </c>
      <c r="Q3" s="177" t="s">
        <v>52</v>
      </c>
      <c r="R3" s="177" t="s">
        <v>32</v>
      </c>
      <c r="S3" s="177" t="s">
        <v>53</v>
      </c>
      <c r="T3" s="177" t="s">
        <v>13</v>
      </c>
    </row>
    <row r="4" spans="1:20" ht="25.5" customHeight="1">
      <c r="A4" s="176"/>
      <c r="B4" s="179"/>
      <c r="C4" s="177"/>
      <c r="D4" s="177"/>
      <c r="E4" s="177"/>
      <c r="F4" s="178"/>
      <c r="G4" s="15" t="s">
        <v>9</v>
      </c>
      <c r="H4" s="15" t="s">
        <v>10</v>
      </c>
      <c r="I4" s="11" t="s">
        <v>11</v>
      </c>
      <c r="J4" s="177"/>
      <c r="K4" s="173"/>
      <c r="L4" s="173"/>
      <c r="M4" s="173"/>
      <c r="N4" s="173"/>
      <c r="O4" s="173"/>
      <c r="P4" s="176"/>
      <c r="Q4" s="176"/>
      <c r="R4" s="177"/>
      <c r="S4" s="177"/>
      <c r="T4" s="177"/>
    </row>
    <row r="5" spans="1:20">
      <c r="A5" s="4">
        <v>1</v>
      </c>
      <c r="B5" s="17" t="s">
        <v>63</v>
      </c>
      <c r="C5" s="65" t="s">
        <v>92</v>
      </c>
      <c r="D5" s="66" t="s">
        <v>25</v>
      </c>
      <c r="E5" s="67">
        <v>71</v>
      </c>
      <c r="F5" s="66"/>
      <c r="G5" s="65">
        <v>40</v>
      </c>
      <c r="H5" s="65">
        <v>43</v>
      </c>
      <c r="I5" s="68">
        <f>+G5+H5</f>
        <v>83</v>
      </c>
      <c r="J5" s="65">
        <v>8749871890</v>
      </c>
      <c r="K5" s="66" t="s">
        <v>93</v>
      </c>
      <c r="L5" s="66" t="s">
        <v>94</v>
      </c>
      <c r="M5" s="66">
        <v>967851341</v>
      </c>
      <c r="N5" s="69" t="s">
        <v>95</v>
      </c>
      <c r="O5" s="69">
        <v>8136012859</v>
      </c>
      <c r="P5" s="87">
        <v>43556</v>
      </c>
      <c r="Q5" s="88" t="s">
        <v>301</v>
      </c>
      <c r="R5" s="88" t="s">
        <v>303</v>
      </c>
      <c r="S5" s="88" t="s">
        <v>304</v>
      </c>
      <c r="T5" s="18"/>
    </row>
    <row r="6" spans="1:20">
      <c r="A6" s="4">
        <v>2</v>
      </c>
      <c r="B6" s="17" t="s">
        <v>63</v>
      </c>
      <c r="C6" s="65" t="s">
        <v>96</v>
      </c>
      <c r="D6" s="66" t="s">
        <v>25</v>
      </c>
      <c r="E6" s="67">
        <v>414</v>
      </c>
      <c r="F6" s="66"/>
      <c r="G6" s="65">
        <v>18</v>
      </c>
      <c r="H6" s="65">
        <v>19</v>
      </c>
      <c r="I6" s="68">
        <f>+G6+H6</f>
        <v>37</v>
      </c>
      <c r="J6" s="65">
        <v>8011177440</v>
      </c>
      <c r="K6" s="66" t="s">
        <v>93</v>
      </c>
      <c r="L6" s="66" t="s">
        <v>94</v>
      </c>
      <c r="M6" s="66">
        <v>967851342</v>
      </c>
      <c r="N6" s="69" t="s">
        <v>97</v>
      </c>
      <c r="O6" s="69">
        <v>9957889987</v>
      </c>
      <c r="P6" s="87">
        <v>43557</v>
      </c>
      <c r="Q6" s="88" t="s">
        <v>298</v>
      </c>
      <c r="R6" s="88" t="s">
        <v>303</v>
      </c>
      <c r="S6" s="88" t="s">
        <v>304</v>
      </c>
      <c r="T6" s="18"/>
    </row>
    <row r="7" spans="1:20">
      <c r="A7" s="4">
        <v>3</v>
      </c>
      <c r="B7" s="17" t="s">
        <v>63</v>
      </c>
      <c r="C7" s="65" t="s">
        <v>98</v>
      </c>
      <c r="D7" s="66" t="s">
        <v>25</v>
      </c>
      <c r="E7" s="67">
        <v>61</v>
      </c>
      <c r="F7" s="66"/>
      <c r="G7" s="65">
        <v>14</v>
      </c>
      <c r="H7" s="65">
        <v>20</v>
      </c>
      <c r="I7" s="68">
        <f t="shared" ref="I7:I28" si="0">+G7+H7</f>
        <v>34</v>
      </c>
      <c r="J7" s="65">
        <v>8486907132</v>
      </c>
      <c r="K7" s="66" t="s">
        <v>93</v>
      </c>
      <c r="L7" s="66" t="s">
        <v>94</v>
      </c>
      <c r="M7" s="66">
        <v>967851343</v>
      </c>
      <c r="N7" s="69" t="s">
        <v>99</v>
      </c>
      <c r="O7" s="69">
        <v>8011177346</v>
      </c>
      <c r="P7" s="87"/>
      <c r="Q7" s="88"/>
      <c r="R7" s="88"/>
      <c r="S7" s="88"/>
      <c r="T7" s="18"/>
    </row>
    <row r="8" spans="1:20">
      <c r="A8" s="4">
        <v>4</v>
      </c>
      <c r="B8" s="17" t="s">
        <v>63</v>
      </c>
      <c r="C8" s="65" t="s">
        <v>100</v>
      </c>
      <c r="D8" s="66" t="s">
        <v>25</v>
      </c>
      <c r="E8" s="67">
        <v>214</v>
      </c>
      <c r="F8" s="66"/>
      <c r="G8" s="65">
        <v>35</v>
      </c>
      <c r="H8" s="65">
        <v>40</v>
      </c>
      <c r="I8" s="68">
        <f t="shared" si="0"/>
        <v>75</v>
      </c>
      <c r="J8" s="65">
        <v>8720983285</v>
      </c>
      <c r="K8" s="66" t="s">
        <v>93</v>
      </c>
      <c r="L8" s="66" t="s">
        <v>94</v>
      </c>
      <c r="M8" s="66">
        <v>967851344</v>
      </c>
      <c r="N8" s="69" t="s">
        <v>95</v>
      </c>
      <c r="O8" s="69">
        <v>8136012859</v>
      </c>
      <c r="P8" s="87">
        <v>43558</v>
      </c>
      <c r="Q8" s="88" t="s">
        <v>305</v>
      </c>
      <c r="R8" s="88" t="s">
        <v>303</v>
      </c>
      <c r="S8" s="88" t="s">
        <v>304</v>
      </c>
      <c r="T8" s="18"/>
    </row>
    <row r="9" spans="1:20">
      <c r="A9" s="4">
        <v>5</v>
      </c>
      <c r="B9" s="17" t="s">
        <v>63</v>
      </c>
      <c r="C9" s="65" t="s">
        <v>101</v>
      </c>
      <c r="D9" s="66" t="s">
        <v>25</v>
      </c>
      <c r="E9" s="67" t="s">
        <v>102</v>
      </c>
      <c r="F9" s="66"/>
      <c r="G9" s="65">
        <v>20</v>
      </c>
      <c r="H9" s="65">
        <v>14</v>
      </c>
      <c r="I9" s="68">
        <f t="shared" si="0"/>
        <v>34</v>
      </c>
      <c r="J9" s="65">
        <v>9678514402</v>
      </c>
      <c r="K9" s="66" t="s">
        <v>93</v>
      </c>
      <c r="L9" s="66" t="s">
        <v>94</v>
      </c>
      <c r="M9" s="66">
        <v>967851345</v>
      </c>
      <c r="N9" s="69" t="s">
        <v>97</v>
      </c>
      <c r="O9" s="69">
        <v>9957889987</v>
      </c>
      <c r="P9" s="87"/>
      <c r="Q9" s="88"/>
      <c r="R9" s="88"/>
      <c r="S9" s="88"/>
      <c r="T9" s="18"/>
    </row>
    <row r="10" spans="1:20">
      <c r="A10" s="4">
        <v>6</v>
      </c>
      <c r="B10" s="17" t="s">
        <v>63</v>
      </c>
      <c r="C10" s="65" t="s">
        <v>103</v>
      </c>
      <c r="D10" s="66" t="s">
        <v>25</v>
      </c>
      <c r="E10" s="67">
        <v>220</v>
      </c>
      <c r="F10" s="66"/>
      <c r="G10" s="65">
        <v>30</v>
      </c>
      <c r="H10" s="65">
        <v>43</v>
      </c>
      <c r="I10" s="68">
        <f t="shared" si="0"/>
        <v>73</v>
      </c>
      <c r="J10" s="65">
        <v>9707695167</v>
      </c>
      <c r="K10" s="66" t="s">
        <v>93</v>
      </c>
      <c r="L10" s="66" t="s">
        <v>94</v>
      </c>
      <c r="M10" s="66">
        <v>967851346</v>
      </c>
      <c r="N10" s="69" t="s">
        <v>99</v>
      </c>
      <c r="O10" s="69">
        <v>8011177346</v>
      </c>
      <c r="P10" s="87">
        <v>43559</v>
      </c>
      <c r="Q10" s="88" t="s">
        <v>300</v>
      </c>
      <c r="R10" s="88" t="s">
        <v>303</v>
      </c>
      <c r="S10" s="88" t="s">
        <v>304</v>
      </c>
      <c r="T10" s="18"/>
    </row>
    <row r="11" spans="1:20">
      <c r="A11" s="4">
        <v>7</v>
      </c>
      <c r="B11" s="17" t="s">
        <v>63</v>
      </c>
      <c r="C11" s="65" t="s">
        <v>104</v>
      </c>
      <c r="D11" s="66" t="s">
        <v>25</v>
      </c>
      <c r="E11" s="67">
        <v>417</v>
      </c>
      <c r="F11" s="66"/>
      <c r="G11" s="65">
        <v>51</v>
      </c>
      <c r="H11" s="65">
        <v>42</v>
      </c>
      <c r="I11" s="68">
        <f t="shared" si="0"/>
        <v>93</v>
      </c>
      <c r="J11" s="65">
        <v>8135056188</v>
      </c>
      <c r="K11" s="66" t="s">
        <v>93</v>
      </c>
      <c r="L11" s="66" t="s">
        <v>94</v>
      </c>
      <c r="M11" s="66">
        <v>967851347</v>
      </c>
      <c r="N11" s="69" t="s">
        <v>95</v>
      </c>
      <c r="O11" s="69">
        <v>8136012859</v>
      </c>
      <c r="P11" s="87">
        <v>43560</v>
      </c>
      <c r="Q11" s="88" t="s">
        <v>294</v>
      </c>
      <c r="R11" s="88" t="s">
        <v>303</v>
      </c>
      <c r="S11" s="88" t="s">
        <v>304</v>
      </c>
      <c r="T11" s="18"/>
    </row>
    <row r="12" spans="1:20" s="51" customFormat="1">
      <c r="A12" s="49">
        <v>8</v>
      </c>
      <c r="B12" s="17" t="s">
        <v>63</v>
      </c>
      <c r="C12" s="65" t="s">
        <v>105</v>
      </c>
      <c r="D12" s="66" t="s">
        <v>25</v>
      </c>
      <c r="E12" s="67">
        <v>415</v>
      </c>
      <c r="F12" s="66"/>
      <c r="G12" s="65">
        <v>42</v>
      </c>
      <c r="H12" s="65">
        <v>28</v>
      </c>
      <c r="I12" s="68">
        <f t="shared" si="0"/>
        <v>70</v>
      </c>
      <c r="J12" s="65">
        <v>8472052407</v>
      </c>
      <c r="K12" s="66" t="s">
        <v>93</v>
      </c>
      <c r="L12" s="66" t="s">
        <v>94</v>
      </c>
      <c r="M12" s="66">
        <v>967851348</v>
      </c>
      <c r="N12" s="69" t="s">
        <v>97</v>
      </c>
      <c r="O12" s="69">
        <v>9957889987</v>
      </c>
      <c r="P12" s="87">
        <v>43561</v>
      </c>
      <c r="Q12" s="88" t="s">
        <v>297</v>
      </c>
      <c r="R12" s="88" t="s">
        <v>303</v>
      </c>
      <c r="S12" s="88" t="s">
        <v>304</v>
      </c>
      <c r="T12" s="50"/>
    </row>
    <row r="13" spans="1:20">
      <c r="A13" s="4">
        <v>9</v>
      </c>
      <c r="B13" s="17" t="s">
        <v>63</v>
      </c>
      <c r="C13" s="65" t="s">
        <v>106</v>
      </c>
      <c r="D13" s="66" t="s">
        <v>25</v>
      </c>
      <c r="E13" s="67">
        <v>235</v>
      </c>
      <c r="F13" s="66"/>
      <c r="G13" s="65">
        <v>43</v>
      </c>
      <c r="H13" s="65">
        <v>39</v>
      </c>
      <c r="I13" s="68">
        <f t="shared" si="0"/>
        <v>82</v>
      </c>
      <c r="J13" s="65">
        <v>9954383912</v>
      </c>
      <c r="K13" s="66" t="s">
        <v>93</v>
      </c>
      <c r="L13" s="66" t="s">
        <v>94</v>
      </c>
      <c r="M13" s="66">
        <v>967851349</v>
      </c>
      <c r="N13" s="69" t="s">
        <v>99</v>
      </c>
      <c r="O13" s="69">
        <v>8011177346</v>
      </c>
      <c r="P13" s="87"/>
      <c r="Q13" s="88"/>
      <c r="R13" s="88"/>
      <c r="S13" s="88"/>
      <c r="T13" s="18"/>
    </row>
    <row r="14" spans="1:20">
      <c r="A14" s="4">
        <v>10</v>
      </c>
      <c r="B14" s="17" t="s">
        <v>63</v>
      </c>
      <c r="C14" s="65" t="s">
        <v>107</v>
      </c>
      <c r="D14" s="66" t="s">
        <v>25</v>
      </c>
      <c r="E14" s="67">
        <v>149</v>
      </c>
      <c r="F14" s="66"/>
      <c r="G14" s="65">
        <v>27</v>
      </c>
      <c r="H14" s="65">
        <v>27</v>
      </c>
      <c r="I14" s="68">
        <f t="shared" si="0"/>
        <v>54</v>
      </c>
      <c r="J14" s="65">
        <v>9954849008</v>
      </c>
      <c r="K14" s="66" t="s">
        <v>93</v>
      </c>
      <c r="L14" s="66" t="s">
        <v>94</v>
      </c>
      <c r="M14" s="66">
        <v>967851350</v>
      </c>
      <c r="N14" s="69" t="s">
        <v>95</v>
      </c>
      <c r="O14" s="69">
        <v>8136012859</v>
      </c>
      <c r="P14" s="87"/>
      <c r="Q14" s="88"/>
      <c r="R14" s="88"/>
      <c r="S14" s="88"/>
      <c r="T14" s="18"/>
    </row>
    <row r="15" spans="1:20">
      <c r="A15" s="4">
        <v>11</v>
      </c>
      <c r="B15" s="17" t="s">
        <v>63</v>
      </c>
      <c r="C15" s="65" t="s">
        <v>108</v>
      </c>
      <c r="D15" s="66" t="s">
        <v>25</v>
      </c>
      <c r="E15" s="67">
        <v>439</v>
      </c>
      <c r="F15" s="66"/>
      <c r="G15" s="65">
        <v>13</v>
      </c>
      <c r="H15" s="65">
        <v>14</v>
      </c>
      <c r="I15" s="68">
        <f t="shared" si="0"/>
        <v>27</v>
      </c>
      <c r="J15" s="65">
        <v>8486008535</v>
      </c>
      <c r="K15" s="66" t="s">
        <v>93</v>
      </c>
      <c r="L15" s="66" t="s">
        <v>94</v>
      </c>
      <c r="M15" s="66">
        <v>967851351</v>
      </c>
      <c r="N15" s="69" t="s">
        <v>97</v>
      </c>
      <c r="O15" s="69">
        <v>9957889987</v>
      </c>
      <c r="P15" s="87">
        <v>43563</v>
      </c>
      <c r="Q15" s="88" t="s">
        <v>301</v>
      </c>
      <c r="R15" s="88" t="s">
        <v>303</v>
      </c>
      <c r="S15" s="88" t="s">
        <v>304</v>
      </c>
      <c r="T15" s="18"/>
    </row>
    <row r="16" spans="1:20">
      <c r="A16" s="4">
        <v>12</v>
      </c>
      <c r="B16" s="17" t="s">
        <v>63</v>
      </c>
      <c r="C16" s="65" t="s">
        <v>109</v>
      </c>
      <c r="D16" s="66" t="s">
        <v>25</v>
      </c>
      <c r="E16" s="67">
        <v>416</v>
      </c>
      <c r="F16" s="66"/>
      <c r="G16" s="65">
        <v>28</v>
      </c>
      <c r="H16" s="65">
        <v>35</v>
      </c>
      <c r="I16" s="68">
        <f t="shared" si="0"/>
        <v>63</v>
      </c>
      <c r="J16" s="65">
        <v>8011289215</v>
      </c>
      <c r="K16" s="66" t="s">
        <v>93</v>
      </c>
      <c r="L16" s="66" t="s">
        <v>94</v>
      </c>
      <c r="M16" s="66">
        <v>967851352</v>
      </c>
      <c r="N16" s="69" t="s">
        <v>99</v>
      </c>
      <c r="O16" s="69">
        <v>8011177346</v>
      </c>
      <c r="P16" s="87"/>
      <c r="Q16" s="88"/>
      <c r="R16" s="88"/>
      <c r="S16" s="88"/>
      <c r="T16" s="18"/>
    </row>
    <row r="17" spans="1:20">
      <c r="A17" s="4">
        <v>13</v>
      </c>
      <c r="B17" s="17" t="s">
        <v>63</v>
      </c>
      <c r="C17" s="65" t="s">
        <v>110</v>
      </c>
      <c r="D17" s="66" t="s">
        <v>25</v>
      </c>
      <c r="E17" s="67">
        <v>410</v>
      </c>
      <c r="F17" s="66"/>
      <c r="G17" s="65">
        <v>19</v>
      </c>
      <c r="H17" s="65">
        <v>20</v>
      </c>
      <c r="I17" s="68">
        <f t="shared" si="0"/>
        <v>39</v>
      </c>
      <c r="J17" s="65">
        <v>9859052670</v>
      </c>
      <c r="K17" s="66" t="s">
        <v>93</v>
      </c>
      <c r="L17" s="66" t="s">
        <v>94</v>
      </c>
      <c r="M17" s="66">
        <v>967851353</v>
      </c>
      <c r="N17" s="69" t="s">
        <v>95</v>
      </c>
      <c r="O17" s="69">
        <v>8136012859</v>
      </c>
      <c r="P17" s="87">
        <v>43564</v>
      </c>
      <c r="Q17" s="88" t="s">
        <v>298</v>
      </c>
      <c r="R17" s="88"/>
      <c r="S17" s="88"/>
      <c r="T17" s="18"/>
    </row>
    <row r="18" spans="1:20">
      <c r="A18" s="4">
        <v>14</v>
      </c>
      <c r="B18" s="17" t="s">
        <v>63</v>
      </c>
      <c r="C18" s="65" t="s">
        <v>111</v>
      </c>
      <c r="D18" s="66" t="s">
        <v>25</v>
      </c>
      <c r="E18" s="67" t="s">
        <v>112</v>
      </c>
      <c r="F18" s="66"/>
      <c r="G18" s="65">
        <v>15</v>
      </c>
      <c r="H18" s="65">
        <v>13</v>
      </c>
      <c r="I18" s="68">
        <f t="shared" si="0"/>
        <v>28</v>
      </c>
      <c r="J18" s="65">
        <v>9085295214</v>
      </c>
      <c r="K18" s="66" t="s">
        <v>93</v>
      </c>
      <c r="L18" s="66" t="s">
        <v>94</v>
      </c>
      <c r="M18" s="66">
        <v>967851354</v>
      </c>
      <c r="N18" s="69" t="s">
        <v>97</v>
      </c>
      <c r="O18" s="69">
        <v>9957889987</v>
      </c>
      <c r="P18" s="87">
        <v>43565</v>
      </c>
      <c r="Q18" s="88" t="s">
        <v>305</v>
      </c>
      <c r="R18" s="88" t="s">
        <v>303</v>
      </c>
      <c r="S18" s="88" t="s">
        <v>304</v>
      </c>
      <c r="T18" s="18"/>
    </row>
    <row r="19" spans="1:20">
      <c r="A19" s="4">
        <v>15</v>
      </c>
      <c r="B19" s="17" t="s">
        <v>63</v>
      </c>
      <c r="C19" s="65" t="s">
        <v>113</v>
      </c>
      <c r="D19" s="66" t="s">
        <v>25</v>
      </c>
      <c r="E19" s="67">
        <v>215</v>
      </c>
      <c r="F19" s="66"/>
      <c r="G19" s="65">
        <v>41</v>
      </c>
      <c r="H19" s="65">
        <v>34</v>
      </c>
      <c r="I19" s="68">
        <f t="shared" si="0"/>
        <v>75</v>
      </c>
      <c r="J19" s="65">
        <v>9859104678</v>
      </c>
      <c r="K19" s="66" t="s">
        <v>93</v>
      </c>
      <c r="L19" s="66" t="s">
        <v>94</v>
      </c>
      <c r="M19" s="66">
        <v>967851355</v>
      </c>
      <c r="N19" s="69" t="s">
        <v>99</v>
      </c>
      <c r="O19" s="69">
        <v>8011177346</v>
      </c>
      <c r="P19" s="87"/>
      <c r="Q19" s="88"/>
      <c r="R19" s="88"/>
      <c r="S19" s="88"/>
      <c r="T19" s="18"/>
    </row>
    <row r="20" spans="1:20">
      <c r="A20" s="4">
        <v>16</v>
      </c>
      <c r="B20" s="17" t="s">
        <v>63</v>
      </c>
      <c r="C20" s="65" t="s">
        <v>114</v>
      </c>
      <c r="D20" s="66" t="s">
        <v>25</v>
      </c>
      <c r="E20" s="67">
        <v>67</v>
      </c>
      <c r="F20" s="66"/>
      <c r="G20" s="65">
        <v>40</v>
      </c>
      <c r="H20" s="65">
        <v>43</v>
      </c>
      <c r="I20" s="68">
        <f t="shared" si="0"/>
        <v>83</v>
      </c>
      <c r="J20" s="65">
        <v>9954185543</v>
      </c>
      <c r="K20" s="66" t="s">
        <v>93</v>
      </c>
      <c r="L20" s="66" t="s">
        <v>94</v>
      </c>
      <c r="M20" s="66">
        <v>967851356</v>
      </c>
      <c r="N20" s="69" t="s">
        <v>95</v>
      </c>
      <c r="O20" s="69">
        <v>8136012859</v>
      </c>
      <c r="P20" s="87">
        <v>43573</v>
      </c>
      <c r="Q20" s="88" t="s">
        <v>1110</v>
      </c>
      <c r="R20" s="88" t="s">
        <v>303</v>
      </c>
      <c r="S20" s="88" t="s">
        <v>304</v>
      </c>
      <c r="T20" s="18"/>
    </row>
    <row r="21" spans="1:20">
      <c r="A21" s="4">
        <v>17</v>
      </c>
      <c r="B21" s="17" t="s">
        <v>63</v>
      </c>
      <c r="C21" s="65" t="s">
        <v>115</v>
      </c>
      <c r="D21" s="66" t="s">
        <v>25</v>
      </c>
      <c r="E21" s="67">
        <v>408</v>
      </c>
      <c r="F21" s="66"/>
      <c r="G21" s="65">
        <v>20</v>
      </c>
      <c r="H21" s="65">
        <v>17</v>
      </c>
      <c r="I21" s="68">
        <f t="shared" si="0"/>
        <v>37</v>
      </c>
      <c r="J21" s="65">
        <v>8399849217</v>
      </c>
      <c r="K21" s="66" t="s">
        <v>93</v>
      </c>
      <c r="L21" s="66" t="s">
        <v>94</v>
      </c>
      <c r="M21" s="66">
        <v>967851357</v>
      </c>
      <c r="N21" s="69" t="s">
        <v>97</v>
      </c>
      <c r="O21" s="69">
        <v>9957889987</v>
      </c>
      <c r="P21" s="87">
        <v>43574</v>
      </c>
      <c r="Q21" s="88" t="s">
        <v>294</v>
      </c>
      <c r="R21" s="88" t="s">
        <v>303</v>
      </c>
      <c r="S21" s="88" t="s">
        <v>304</v>
      </c>
      <c r="T21" s="18"/>
    </row>
    <row r="22" spans="1:20">
      <c r="A22" s="4">
        <v>18</v>
      </c>
      <c r="B22" s="17" t="s">
        <v>63</v>
      </c>
      <c r="C22" s="65" t="s">
        <v>116</v>
      </c>
      <c r="D22" s="66" t="s">
        <v>25</v>
      </c>
      <c r="E22" s="67">
        <v>66</v>
      </c>
      <c r="F22" s="66"/>
      <c r="G22" s="65">
        <v>14</v>
      </c>
      <c r="H22" s="65">
        <v>20</v>
      </c>
      <c r="I22" s="68">
        <f t="shared" si="0"/>
        <v>34</v>
      </c>
      <c r="J22" s="65">
        <v>8720945954</v>
      </c>
      <c r="K22" s="66" t="s">
        <v>93</v>
      </c>
      <c r="L22" s="66" t="s">
        <v>94</v>
      </c>
      <c r="M22" s="66">
        <v>967851358</v>
      </c>
      <c r="N22" s="69" t="s">
        <v>99</v>
      </c>
      <c r="O22" s="69">
        <v>8011177346</v>
      </c>
      <c r="P22" s="87">
        <v>43575</v>
      </c>
      <c r="Q22" s="88" t="s">
        <v>1111</v>
      </c>
      <c r="R22" s="88" t="s">
        <v>303</v>
      </c>
      <c r="S22" s="88" t="s">
        <v>304</v>
      </c>
      <c r="T22" s="18"/>
    </row>
    <row r="23" spans="1:20">
      <c r="A23" s="4">
        <v>19</v>
      </c>
      <c r="B23" s="17" t="s">
        <v>63</v>
      </c>
      <c r="C23" s="65" t="s">
        <v>117</v>
      </c>
      <c r="D23" s="66" t="s">
        <v>25</v>
      </c>
      <c r="E23" s="67">
        <v>409</v>
      </c>
      <c r="F23" s="66"/>
      <c r="G23" s="65">
        <v>37</v>
      </c>
      <c r="H23" s="65">
        <v>24</v>
      </c>
      <c r="I23" s="68">
        <f t="shared" si="0"/>
        <v>61</v>
      </c>
      <c r="J23" s="65">
        <v>8011937939</v>
      </c>
      <c r="K23" s="66" t="s">
        <v>93</v>
      </c>
      <c r="L23" s="66" t="s">
        <v>94</v>
      </c>
      <c r="M23" s="66">
        <v>967851359</v>
      </c>
      <c r="N23" s="69" t="s">
        <v>95</v>
      </c>
      <c r="O23" s="69">
        <v>8136012859</v>
      </c>
      <c r="P23" s="87">
        <v>43577</v>
      </c>
      <c r="Q23" s="88" t="s">
        <v>301</v>
      </c>
      <c r="R23" s="88" t="s">
        <v>303</v>
      </c>
      <c r="S23" s="88" t="s">
        <v>304</v>
      </c>
      <c r="T23" s="18"/>
    </row>
    <row r="24" spans="1:20">
      <c r="A24" s="4">
        <v>20</v>
      </c>
      <c r="B24" s="17" t="s">
        <v>63</v>
      </c>
      <c r="C24" s="65" t="s">
        <v>118</v>
      </c>
      <c r="D24" s="66" t="s">
        <v>25</v>
      </c>
      <c r="E24" s="67">
        <v>398</v>
      </c>
      <c r="F24" s="66"/>
      <c r="G24" s="65">
        <v>20</v>
      </c>
      <c r="H24" s="65">
        <v>17</v>
      </c>
      <c r="I24" s="68">
        <f t="shared" si="0"/>
        <v>37</v>
      </c>
      <c r="J24" s="65">
        <v>9957773230</v>
      </c>
      <c r="K24" s="66" t="s">
        <v>93</v>
      </c>
      <c r="L24" s="66" t="s">
        <v>94</v>
      </c>
      <c r="M24" s="66">
        <v>967851360</v>
      </c>
      <c r="N24" s="69" t="s">
        <v>97</v>
      </c>
      <c r="O24" s="69">
        <v>9957889987</v>
      </c>
      <c r="P24" s="87">
        <v>43578</v>
      </c>
      <c r="Q24" s="88" t="s">
        <v>298</v>
      </c>
      <c r="R24" s="88" t="s">
        <v>303</v>
      </c>
      <c r="S24" s="88" t="s">
        <v>304</v>
      </c>
      <c r="T24" s="18"/>
    </row>
    <row r="25" spans="1:20">
      <c r="A25" s="4">
        <v>21</v>
      </c>
      <c r="B25" s="17" t="s">
        <v>63</v>
      </c>
      <c r="C25" s="65" t="s">
        <v>119</v>
      </c>
      <c r="D25" s="66" t="s">
        <v>25</v>
      </c>
      <c r="E25" s="67">
        <v>65</v>
      </c>
      <c r="F25" s="66"/>
      <c r="G25" s="65">
        <v>16</v>
      </c>
      <c r="H25" s="65">
        <v>21</v>
      </c>
      <c r="I25" s="68">
        <f t="shared" si="0"/>
        <v>37</v>
      </c>
      <c r="J25" s="65">
        <v>8812886086</v>
      </c>
      <c r="K25" s="66" t="s">
        <v>93</v>
      </c>
      <c r="L25" s="66" t="s">
        <v>94</v>
      </c>
      <c r="M25" s="66">
        <v>967851361</v>
      </c>
      <c r="N25" s="69" t="s">
        <v>99</v>
      </c>
      <c r="O25" s="69">
        <v>8011177346</v>
      </c>
      <c r="P25" s="87"/>
      <c r="Q25" s="88"/>
      <c r="R25" s="88"/>
      <c r="S25" s="88"/>
      <c r="T25" s="18"/>
    </row>
    <row r="26" spans="1:20" ht="25.5">
      <c r="A26" s="4">
        <v>22</v>
      </c>
      <c r="B26" s="17" t="s">
        <v>63</v>
      </c>
      <c r="C26" s="98" t="s">
        <v>343</v>
      </c>
      <c r="D26" s="88" t="s">
        <v>23</v>
      </c>
      <c r="E26" s="98" t="s">
        <v>344</v>
      </c>
      <c r="F26" s="88"/>
      <c r="G26" s="99">
        <v>37</v>
      </c>
      <c r="H26" s="99">
        <v>38</v>
      </c>
      <c r="I26" s="94">
        <f t="shared" si="0"/>
        <v>75</v>
      </c>
      <c r="J26" s="98" t="s">
        <v>345</v>
      </c>
      <c r="K26" s="88" t="s">
        <v>346</v>
      </c>
      <c r="L26" s="88" t="s">
        <v>347</v>
      </c>
      <c r="M26" s="88" t="s">
        <v>348</v>
      </c>
      <c r="N26" s="100" t="s">
        <v>349</v>
      </c>
      <c r="O26" s="101">
        <v>9577505561</v>
      </c>
      <c r="P26" s="87"/>
      <c r="Q26" s="88"/>
      <c r="R26" s="88"/>
      <c r="S26" s="88"/>
      <c r="T26" s="18"/>
    </row>
    <row r="27" spans="1:20" ht="25.5">
      <c r="A27" s="4">
        <v>23</v>
      </c>
      <c r="B27" s="17" t="s">
        <v>63</v>
      </c>
      <c r="C27" s="98" t="s">
        <v>350</v>
      </c>
      <c r="D27" s="88" t="s">
        <v>23</v>
      </c>
      <c r="E27" s="98" t="s">
        <v>351</v>
      </c>
      <c r="F27" s="88" t="s">
        <v>352</v>
      </c>
      <c r="G27" s="99">
        <v>54</v>
      </c>
      <c r="H27" s="99">
        <v>62</v>
      </c>
      <c r="I27" s="94">
        <f t="shared" si="0"/>
        <v>116</v>
      </c>
      <c r="J27" s="98" t="s">
        <v>353</v>
      </c>
      <c r="K27" s="88" t="s">
        <v>346</v>
      </c>
      <c r="L27" s="88" t="s">
        <v>347</v>
      </c>
      <c r="M27" s="88" t="s">
        <v>348</v>
      </c>
      <c r="N27" s="100" t="s">
        <v>354</v>
      </c>
      <c r="O27" s="101">
        <v>8876490914</v>
      </c>
      <c r="P27" s="87">
        <v>43579</v>
      </c>
      <c r="Q27" s="88" t="s">
        <v>305</v>
      </c>
      <c r="R27" s="88" t="s">
        <v>303</v>
      </c>
      <c r="S27" s="88" t="s">
        <v>304</v>
      </c>
      <c r="T27" s="18"/>
    </row>
    <row r="28" spans="1:20" ht="25.5">
      <c r="A28" s="4">
        <v>24</v>
      </c>
      <c r="B28" s="17" t="s">
        <v>63</v>
      </c>
      <c r="C28" s="98" t="s">
        <v>355</v>
      </c>
      <c r="D28" s="88" t="s">
        <v>23</v>
      </c>
      <c r="E28" s="98" t="s">
        <v>356</v>
      </c>
      <c r="F28" s="88" t="s">
        <v>357</v>
      </c>
      <c r="G28" s="99">
        <v>605</v>
      </c>
      <c r="H28" s="99">
        <v>553</v>
      </c>
      <c r="I28" s="94">
        <f t="shared" si="0"/>
        <v>1158</v>
      </c>
      <c r="J28" s="98" t="s">
        <v>358</v>
      </c>
      <c r="K28" s="88" t="s">
        <v>346</v>
      </c>
      <c r="L28" s="88" t="s">
        <v>347</v>
      </c>
      <c r="M28" s="88" t="s">
        <v>348</v>
      </c>
      <c r="N28" s="100" t="s">
        <v>359</v>
      </c>
      <c r="O28" s="101">
        <v>9678378992</v>
      </c>
      <c r="P28" s="87">
        <v>43580</v>
      </c>
      <c r="Q28" s="88" t="s">
        <v>1110</v>
      </c>
      <c r="R28" s="88" t="s">
        <v>303</v>
      </c>
      <c r="S28" s="88" t="s">
        <v>304</v>
      </c>
      <c r="T28" s="18"/>
    </row>
    <row r="29" spans="1:20">
      <c r="A29" s="4">
        <v>25</v>
      </c>
      <c r="B29" s="20" t="s">
        <v>62</v>
      </c>
      <c r="C29" s="90" t="s">
        <v>308</v>
      </c>
      <c r="D29" s="90" t="s">
        <v>25</v>
      </c>
      <c r="E29" s="91"/>
      <c r="F29" s="90"/>
      <c r="G29" s="91">
        <v>14</v>
      </c>
      <c r="H29" s="91">
        <v>21</v>
      </c>
      <c r="I29" s="92">
        <f t="shared" ref="I29:I61" si="1">+G29+H29</f>
        <v>35</v>
      </c>
      <c r="J29" s="93">
        <v>9859631906</v>
      </c>
      <c r="K29" s="90" t="s">
        <v>309</v>
      </c>
      <c r="L29" s="94" t="s">
        <v>310</v>
      </c>
      <c r="M29" s="90">
        <v>9957287576</v>
      </c>
      <c r="N29" s="95" t="s">
        <v>311</v>
      </c>
      <c r="O29" s="96">
        <v>9678333369</v>
      </c>
      <c r="P29" s="89">
        <v>43556</v>
      </c>
      <c r="Q29" s="90" t="s">
        <v>301</v>
      </c>
      <c r="R29" s="90" t="s">
        <v>306</v>
      </c>
      <c r="S29" s="90" t="s">
        <v>296</v>
      </c>
      <c r="T29" s="18"/>
    </row>
    <row r="30" spans="1:20">
      <c r="A30" s="4">
        <v>26</v>
      </c>
      <c r="B30" s="20" t="s">
        <v>62</v>
      </c>
      <c r="C30" s="90" t="s">
        <v>312</v>
      </c>
      <c r="D30" s="90" t="s">
        <v>25</v>
      </c>
      <c r="E30" s="91"/>
      <c r="F30" s="90"/>
      <c r="G30" s="91">
        <v>11</v>
      </c>
      <c r="H30" s="91">
        <v>10</v>
      </c>
      <c r="I30" s="92">
        <f t="shared" si="1"/>
        <v>21</v>
      </c>
      <c r="J30" s="93">
        <v>8134810324</v>
      </c>
      <c r="K30" s="90" t="s">
        <v>309</v>
      </c>
      <c r="L30" s="94" t="s">
        <v>310</v>
      </c>
      <c r="M30" s="90">
        <v>9957287577</v>
      </c>
      <c r="N30" s="95" t="s">
        <v>313</v>
      </c>
      <c r="O30" s="96">
        <v>8399814977</v>
      </c>
      <c r="P30" s="89"/>
      <c r="Q30" s="90"/>
      <c r="R30" s="90"/>
      <c r="S30" s="90"/>
      <c r="T30" s="18"/>
    </row>
    <row r="31" spans="1:20">
      <c r="A31" s="4">
        <v>27</v>
      </c>
      <c r="B31" s="20" t="s">
        <v>62</v>
      </c>
      <c r="C31" s="90" t="s">
        <v>314</v>
      </c>
      <c r="D31" s="90" t="s">
        <v>25</v>
      </c>
      <c r="E31" s="91"/>
      <c r="F31" s="90"/>
      <c r="G31" s="91">
        <v>13</v>
      </c>
      <c r="H31" s="91">
        <v>11</v>
      </c>
      <c r="I31" s="92">
        <f t="shared" si="1"/>
        <v>24</v>
      </c>
      <c r="J31" s="93">
        <v>9577168477</v>
      </c>
      <c r="K31" s="90" t="s">
        <v>309</v>
      </c>
      <c r="L31" s="94" t="s">
        <v>310</v>
      </c>
      <c r="M31" s="90">
        <v>9957287578</v>
      </c>
      <c r="N31" s="95" t="s">
        <v>315</v>
      </c>
      <c r="O31" s="96">
        <v>8011890069</v>
      </c>
      <c r="P31" s="89"/>
      <c r="Q31" s="90"/>
      <c r="R31" s="90"/>
      <c r="S31" s="90"/>
      <c r="T31" s="18"/>
    </row>
    <row r="32" spans="1:20">
      <c r="A32" s="4">
        <v>28</v>
      </c>
      <c r="B32" s="20" t="s">
        <v>62</v>
      </c>
      <c r="C32" s="90" t="s">
        <v>316</v>
      </c>
      <c r="D32" s="90" t="s">
        <v>25</v>
      </c>
      <c r="E32" s="91"/>
      <c r="F32" s="90"/>
      <c r="G32" s="91">
        <v>18</v>
      </c>
      <c r="H32" s="91">
        <v>13</v>
      </c>
      <c r="I32" s="92">
        <f t="shared" si="1"/>
        <v>31</v>
      </c>
      <c r="J32" s="93">
        <v>7896730875</v>
      </c>
      <c r="K32" s="90" t="s">
        <v>309</v>
      </c>
      <c r="L32" s="94" t="s">
        <v>310</v>
      </c>
      <c r="M32" s="90">
        <v>9957287579</v>
      </c>
      <c r="N32" s="95" t="s">
        <v>317</v>
      </c>
      <c r="O32" s="96">
        <v>9678358374</v>
      </c>
      <c r="P32" s="89">
        <v>43557</v>
      </c>
      <c r="Q32" s="90" t="s">
        <v>298</v>
      </c>
      <c r="R32" s="90" t="s">
        <v>306</v>
      </c>
      <c r="S32" s="90" t="s">
        <v>296</v>
      </c>
      <c r="T32" s="18"/>
    </row>
    <row r="33" spans="1:20">
      <c r="A33" s="4">
        <v>29</v>
      </c>
      <c r="B33" s="20" t="s">
        <v>62</v>
      </c>
      <c r="C33" s="90" t="s">
        <v>318</v>
      </c>
      <c r="D33" s="90" t="s">
        <v>25</v>
      </c>
      <c r="E33" s="91"/>
      <c r="F33" s="90"/>
      <c r="G33" s="91">
        <v>22</v>
      </c>
      <c r="H33" s="91">
        <v>22</v>
      </c>
      <c r="I33" s="92">
        <f t="shared" si="1"/>
        <v>44</v>
      </c>
      <c r="J33" s="93">
        <v>7399185204</v>
      </c>
      <c r="K33" s="90" t="s">
        <v>309</v>
      </c>
      <c r="L33" s="94" t="s">
        <v>310</v>
      </c>
      <c r="M33" s="90">
        <v>9957287580</v>
      </c>
      <c r="N33" s="95" t="s">
        <v>319</v>
      </c>
      <c r="O33" s="96">
        <v>7896867364</v>
      </c>
      <c r="P33" s="89"/>
      <c r="Q33" s="90"/>
      <c r="R33" s="90"/>
      <c r="S33" s="90"/>
      <c r="T33" s="18"/>
    </row>
    <row r="34" spans="1:20">
      <c r="A34" s="4">
        <v>30</v>
      </c>
      <c r="B34" s="20" t="s">
        <v>62</v>
      </c>
      <c r="C34" s="90" t="s">
        <v>320</v>
      </c>
      <c r="D34" s="90" t="s">
        <v>25</v>
      </c>
      <c r="E34" s="91"/>
      <c r="F34" s="90"/>
      <c r="G34" s="91">
        <v>19</v>
      </c>
      <c r="H34" s="91">
        <v>16</v>
      </c>
      <c r="I34" s="92">
        <f t="shared" si="1"/>
        <v>35</v>
      </c>
      <c r="J34" s="93">
        <v>9954192185</v>
      </c>
      <c r="K34" s="90" t="s">
        <v>309</v>
      </c>
      <c r="L34" s="94" t="s">
        <v>310</v>
      </c>
      <c r="M34" s="90">
        <v>9957287581</v>
      </c>
      <c r="N34" s="95" t="s">
        <v>321</v>
      </c>
      <c r="O34" s="96">
        <v>8486539237</v>
      </c>
      <c r="P34" s="89"/>
      <c r="Q34" s="90"/>
      <c r="R34" s="90"/>
      <c r="S34" s="90"/>
      <c r="T34" s="18"/>
    </row>
    <row r="35" spans="1:20">
      <c r="A35" s="4">
        <v>31</v>
      </c>
      <c r="B35" s="20" t="s">
        <v>62</v>
      </c>
      <c r="C35" s="90" t="s">
        <v>322</v>
      </c>
      <c r="D35" s="90" t="s">
        <v>25</v>
      </c>
      <c r="E35" s="91"/>
      <c r="F35" s="90"/>
      <c r="G35" s="91">
        <v>14</v>
      </c>
      <c r="H35" s="91">
        <v>19</v>
      </c>
      <c r="I35" s="92">
        <f t="shared" si="1"/>
        <v>33</v>
      </c>
      <c r="J35" s="93">
        <v>8471946216</v>
      </c>
      <c r="K35" s="90" t="s">
        <v>309</v>
      </c>
      <c r="L35" s="94" t="s">
        <v>310</v>
      </c>
      <c r="M35" s="90">
        <v>9957287582</v>
      </c>
      <c r="N35" s="95" t="s">
        <v>323</v>
      </c>
      <c r="O35" s="96">
        <v>9613115281</v>
      </c>
      <c r="P35" s="89">
        <v>43558</v>
      </c>
      <c r="Q35" s="90" t="s">
        <v>305</v>
      </c>
      <c r="R35" s="90" t="s">
        <v>306</v>
      </c>
      <c r="S35" s="90" t="s">
        <v>296</v>
      </c>
      <c r="T35" s="18"/>
    </row>
    <row r="36" spans="1:20">
      <c r="A36" s="4">
        <v>32</v>
      </c>
      <c r="B36" s="20" t="s">
        <v>62</v>
      </c>
      <c r="C36" s="90" t="s">
        <v>324</v>
      </c>
      <c r="D36" s="90" t="s">
        <v>25</v>
      </c>
      <c r="E36" s="91"/>
      <c r="F36" s="90"/>
      <c r="G36" s="91">
        <v>16</v>
      </c>
      <c r="H36" s="91">
        <v>15</v>
      </c>
      <c r="I36" s="92">
        <f t="shared" si="1"/>
        <v>31</v>
      </c>
      <c r="J36" s="93">
        <v>9678888122</v>
      </c>
      <c r="K36" s="90" t="s">
        <v>309</v>
      </c>
      <c r="L36" s="94" t="s">
        <v>310</v>
      </c>
      <c r="M36" s="90">
        <v>9957287583</v>
      </c>
      <c r="N36" s="95" t="s">
        <v>325</v>
      </c>
      <c r="O36" s="96">
        <v>8876792142</v>
      </c>
      <c r="P36" s="89"/>
      <c r="Q36" s="90"/>
      <c r="R36" s="90"/>
      <c r="S36" s="90"/>
      <c r="T36" s="18"/>
    </row>
    <row r="37" spans="1:20">
      <c r="A37" s="4">
        <v>33</v>
      </c>
      <c r="B37" s="20" t="s">
        <v>62</v>
      </c>
      <c r="C37" s="90" t="s">
        <v>326</v>
      </c>
      <c r="D37" s="90" t="s">
        <v>25</v>
      </c>
      <c r="E37" s="91"/>
      <c r="F37" s="90"/>
      <c r="G37" s="91">
        <v>16</v>
      </c>
      <c r="H37" s="91">
        <v>14</v>
      </c>
      <c r="I37" s="92">
        <f t="shared" si="1"/>
        <v>30</v>
      </c>
      <c r="J37" s="93">
        <v>8474056238</v>
      </c>
      <c r="K37" s="90" t="s">
        <v>309</v>
      </c>
      <c r="L37" s="94" t="s">
        <v>310</v>
      </c>
      <c r="M37" s="90">
        <v>9957287584</v>
      </c>
      <c r="N37" s="95" t="s">
        <v>327</v>
      </c>
      <c r="O37" s="96">
        <v>8486250416</v>
      </c>
      <c r="P37" s="89"/>
      <c r="Q37" s="90"/>
      <c r="R37" s="90"/>
      <c r="S37" s="90"/>
      <c r="T37" s="18"/>
    </row>
    <row r="38" spans="1:20">
      <c r="A38" s="4">
        <v>34</v>
      </c>
      <c r="B38" s="20" t="s">
        <v>62</v>
      </c>
      <c r="C38" s="90" t="s">
        <v>328</v>
      </c>
      <c r="D38" s="90" t="s">
        <v>25</v>
      </c>
      <c r="E38" s="91"/>
      <c r="F38" s="90"/>
      <c r="G38" s="91">
        <v>13</v>
      </c>
      <c r="H38" s="91">
        <v>16</v>
      </c>
      <c r="I38" s="92">
        <f t="shared" si="1"/>
        <v>29</v>
      </c>
      <c r="J38" s="93">
        <v>8812038581</v>
      </c>
      <c r="K38" s="90" t="s">
        <v>309</v>
      </c>
      <c r="L38" s="94" t="s">
        <v>310</v>
      </c>
      <c r="M38" s="90">
        <v>9957287585</v>
      </c>
      <c r="N38" s="96" t="s">
        <v>329</v>
      </c>
      <c r="O38" s="96">
        <v>9678451352</v>
      </c>
      <c r="P38" s="89"/>
      <c r="Q38" s="90"/>
      <c r="R38" s="90"/>
      <c r="S38" s="90"/>
      <c r="T38" s="18"/>
    </row>
    <row r="39" spans="1:20">
      <c r="A39" s="4">
        <v>35</v>
      </c>
      <c r="B39" s="20" t="s">
        <v>62</v>
      </c>
      <c r="C39" s="90" t="s">
        <v>330</v>
      </c>
      <c r="D39" s="90" t="s">
        <v>25</v>
      </c>
      <c r="E39" s="91"/>
      <c r="F39" s="90"/>
      <c r="G39" s="91">
        <v>16</v>
      </c>
      <c r="H39" s="91">
        <v>19</v>
      </c>
      <c r="I39" s="92">
        <f t="shared" si="1"/>
        <v>35</v>
      </c>
      <c r="J39" s="93">
        <v>9577314122</v>
      </c>
      <c r="K39" s="90" t="s">
        <v>309</v>
      </c>
      <c r="L39" s="94" t="s">
        <v>310</v>
      </c>
      <c r="M39" s="90">
        <v>9957287586</v>
      </c>
      <c r="N39" s="96" t="s">
        <v>331</v>
      </c>
      <c r="O39" s="96">
        <v>8011799676</v>
      </c>
      <c r="P39" s="89">
        <v>43559</v>
      </c>
      <c r="Q39" s="90" t="s">
        <v>1110</v>
      </c>
      <c r="R39" s="90" t="s">
        <v>306</v>
      </c>
      <c r="S39" s="90" t="s">
        <v>296</v>
      </c>
      <c r="T39" s="18"/>
    </row>
    <row r="40" spans="1:20">
      <c r="A40" s="4">
        <v>36</v>
      </c>
      <c r="B40" s="20" t="s">
        <v>62</v>
      </c>
      <c r="C40" s="90" t="s">
        <v>332</v>
      </c>
      <c r="D40" s="90" t="s">
        <v>25</v>
      </c>
      <c r="E40" s="91"/>
      <c r="F40" s="90"/>
      <c r="G40" s="91">
        <v>11</v>
      </c>
      <c r="H40" s="91">
        <v>9</v>
      </c>
      <c r="I40" s="92">
        <f t="shared" si="1"/>
        <v>20</v>
      </c>
      <c r="J40" s="93">
        <v>8753978469</v>
      </c>
      <c r="K40" s="90" t="s">
        <v>309</v>
      </c>
      <c r="L40" s="94" t="s">
        <v>310</v>
      </c>
      <c r="M40" s="90">
        <v>9957287587</v>
      </c>
      <c r="N40" s="96" t="s">
        <v>333</v>
      </c>
      <c r="O40" s="96">
        <v>9957659859</v>
      </c>
      <c r="P40" s="89"/>
      <c r="Q40" s="90"/>
      <c r="R40" s="90"/>
      <c r="S40" s="90"/>
      <c r="T40" s="18"/>
    </row>
    <row r="41" spans="1:20">
      <c r="A41" s="4">
        <v>37</v>
      </c>
      <c r="B41" s="20" t="s">
        <v>62</v>
      </c>
      <c r="C41" s="90" t="s">
        <v>334</v>
      </c>
      <c r="D41" s="90" t="s">
        <v>25</v>
      </c>
      <c r="E41" s="91"/>
      <c r="F41" s="90"/>
      <c r="G41" s="91">
        <v>11</v>
      </c>
      <c r="H41" s="91">
        <v>11</v>
      </c>
      <c r="I41" s="92">
        <f t="shared" si="1"/>
        <v>22</v>
      </c>
      <c r="J41" s="93">
        <v>9613317991</v>
      </c>
      <c r="K41" s="90" t="s">
        <v>309</v>
      </c>
      <c r="L41" s="94" t="s">
        <v>310</v>
      </c>
      <c r="M41" s="90">
        <v>9957287588</v>
      </c>
      <c r="N41" s="96" t="s">
        <v>335</v>
      </c>
      <c r="O41" s="96">
        <v>8822654081</v>
      </c>
      <c r="P41" s="89"/>
      <c r="Q41" s="90"/>
      <c r="R41" s="90"/>
      <c r="S41" s="90"/>
      <c r="T41" s="18"/>
    </row>
    <row r="42" spans="1:20">
      <c r="A42" s="4">
        <v>38</v>
      </c>
      <c r="B42" s="20" t="s">
        <v>62</v>
      </c>
      <c r="C42" s="90" t="s">
        <v>336</v>
      </c>
      <c r="D42" s="90" t="s">
        <v>25</v>
      </c>
      <c r="E42" s="91"/>
      <c r="F42" s="90"/>
      <c r="G42" s="91">
        <v>12</v>
      </c>
      <c r="H42" s="91">
        <v>14</v>
      </c>
      <c r="I42" s="92">
        <f t="shared" si="1"/>
        <v>26</v>
      </c>
      <c r="J42" s="93">
        <v>8761091935</v>
      </c>
      <c r="K42" s="90" t="s">
        <v>309</v>
      </c>
      <c r="L42" s="94" t="s">
        <v>310</v>
      </c>
      <c r="M42" s="90">
        <v>9957287589</v>
      </c>
      <c r="N42" s="95" t="s">
        <v>311</v>
      </c>
      <c r="O42" s="96">
        <v>9678333369</v>
      </c>
      <c r="P42" s="89"/>
      <c r="Q42" s="90"/>
      <c r="R42" s="90"/>
      <c r="S42" s="90"/>
      <c r="T42" s="18"/>
    </row>
    <row r="43" spans="1:20">
      <c r="A43" s="4">
        <v>39</v>
      </c>
      <c r="B43" s="20" t="s">
        <v>62</v>
      </c>
      <c r="C43" s="90" t="s">
        <v>337</v>
      </c>
      <c r="D43" s="90" t="s">
        <v>25</v>
      </c>
      <c r="E43" s="91"/>
      <c r="F43" s="90"/>
      <c r="G43" s="91">
        <v>19</v>
      </c>
      <c r="H43" s="91">
        <v>7</v>
      </c>
      <c r="I43" s="92">
        <f t="shared" si="1"/>
        <v>26</v>
      </c>
      <c r="J43" s="93">
        <v>8812860388</v>
      </c>
      <c r="K43" s="90" t="s">
        <v>309</v>
      </c>
      <c r="L43" s="94" t="s">
        <v>310</v>
      </c>
      <c r="M43" s="90">
        <v>9957287590</v>
      </c>
      <c r="N43" s="95" t="s">
        <v>313</v>
      </c>
      <c r="O43" s="96">
        <v>8399814977</v>
      </c>
      <c r="P43" s="89">
        <v>43560</v>
      </c>
      <c r="Q43" s="90" t="s">
        <v>294</v>
      </c>
      <c r="R43" s="90" t="s">
        <v>306</v>
      </c>
      <c r="S43" s="90" t="s">
        <v>296</v>
      </c>
      <c r="T43" s="18"/>
    </row>
    <row r="44" spans="1:20">
      <c r="A44" s="4">
        <v>40</v>
      </c>
      <c r="B44" s="20" t="s">
        <v>62</v>
      </c>
      <c r="C44" s="90" t="s">
        <v>338</v>
      </c>
      <c r="D44" s="90" t="s">
        <v>25</v>
      </c>
      <c r="E44" s="91"/>
      <c r="F44" s="90"/>
      <c r="G44" s="91">
        <v>15</v>
      </c>
      <c r="H44" s="91">
        <v>22</v>
      </c>
      <c r="I44" s="92">
        <f t="shared" si="1"/>
        <v>37</v>
      </c>
      <c r="J44" s="93">
        <v>8876632038</v>
      </c>
      <c r="K44" s="90" t="s">
        <v>309</v>
      </c>
      <c r="L44" s="94" t="s">
        <v>310</v>
      </c>
      <c r="M44" s="90">
        <v>9957287591</v>
      </c>
      <c r="N44" s="95" t="s">
        <v>315</v>
      </c>
      <c r="O44" s="96">
        <v>8011890069</v>
      </c>
      <c r="P44" s="89"/>
      <c r="Q44" s="90"/>
      <c r="R44" s="90"/>
      <c r="S44" s="90"/>
      <c r="T44" s="18"/>
    </row>
    <row r="45" spans="1:20">
      <c r="A45" s="4">
        <v>41</v>
      </c>
      <c r="B45" s="20" t="s">
        <v>62</v>
      </c>
      <c r="C45" s="90" t="s">
        <v>339</v>
      </c>
      <c r="D45" s="90" t="s">
        <v>25</v>
      </c>
      <c r="E45" s="91"/>
      <c r="F45" s="90"/>
      <c r="G45" s="91">
        <v>10</v>
      </c>
      <c r="H45" s="91">
        <v>14</v>
      </c>
      <c r="I45" s="92">
        <f t="shared" si="1"/>
        <v>24</v>
      </c>
      <c r="J45" s="93">
        <v>9954111239</v>
      </c>
      <c r="K45" s="90" t="s">
        <v>309</v>
      </c>
      <c r="L45" s="94" t="s">
        <v>310</v>
      </c>
      <c r="M45" s="90">
        <v>9957287592</v>
      </c>
      <c r="N45" s="95" t="s">
        <v>317</v>
      </c>
      <c r="O45" s="96">
        <v>9678358374</v>
      </c>
      <c r="P45" s="89"/>
      <c r="Q45" s="90"/>
      <c r="R45" s="90"/>
      <c r="S45" s="90"/>
      <c r="T45" s="18"/>
    </row>
    <row r="46" spans="1:20">
      <c r="A46" s="4">
        <v>42</v>
      </c>
      <c r="B46" s="20" t="s">
        <v>62</v>
      </c>
      <c r="C46" s="90" t="s">
        <v>340</v>
      </c>
      <c r="D46" s="90" t="s">
        <v>25</v>
      </c>
      <c r="E46" s="91"/>
      <c r="F46" s="90"/>
      <c r="G46" s="91">
        <v>43</v>
      </c>
      <c r="H46" s="91">
        <v>36</v>
      </c>
      <c r="I46" s="92">
        <f t="shared" si="1"/>
        <v>79</v>
      </c>
      <c r="J46" s="97" t="s">
        <v>341</v>
      </c>
      <c r="K46" s="90" t="s">
        <v>309</v>
      </c>
      <c r="L46" s="94" t="s">
        <v>310</v>
      </c>
      <c r="M46" s="90">
        <v>9957287593</v>
      </c>
      <c r="N46" s="95" t="s">
        <v>319</v>
      </c>
      <c r="O46" s="96">
        <v>7896867364</v>
      </c>
      <c r="P46" s="89">
        <v>43561</v>
      </c>
      <c r="Q46" s="90" t="s">
        <v>1111</v>
      </c>
      <c r="R46" s="90" t="s">
        <v>306</v>
      </c>
      <c r="S46" s="90" t="s">
        <v>296</v>
      </c>
      <c r="T46" s="18"/>
    </row>
    <row r="47" spans="1:20">
      <c r="A47" s="4">
        <v>43</v>
      </c>
      <c r="B47" s="20" t="s">
        <v>62</v>
      </c>
      <c r="C47" s="90" t="s">
        <v>342</v>
      </c>
      <c r="D47" s="90" t="s">
        <v>25</v>
      </c>
      <c r="E47" s="91"/>
      <c r="F47" s="90"/>
      <c r="G47" s="91">
        <v>35</v>
      </c>
      <c r="H47" s="91">
        <v>39</v>
      </c>
      <c r="I47" s="92">
        <f t="shared" si="1"/>
        <v>74</v>
      </c>
      <c r="J47" s="93">
        <v>9859242316</v>
      </c>
      <c r="K47" s="90" t="s">
        <v>309</v>
      </c>
      <c r="L47" s="94" t="s">
        <v>310</v>
      </c>
      <c r="M47" s="90">
        <v>9957287594</v>
      </c>
      <c r="N47" s="95" t="s">
        <v>321</v>
      </c>
      <c r="O47" s="96">
        <v>8486539237</v>
      </c>
      <c r="P47" s="89">
        <v>43563</v>
      </c>
      <c r="Q47" s="90" t="s">
        <v>301</v>
      </c>
      <c r="R47" s="90" t="s">
        <v>306</v>
      </c>
      <c r="S47" s="90" t="s">
        <v>296</v>
      </c>
      <c r="T47" s="18"/>
    </row>
    <row r="48" spans="1:20" ht="28.5">
      <c r="A48" s="4">
        <v>44</v>
      </c>
      <c r="B48" s="20" t="s">
        <v>62</v>
      </c>
      <c r="C48" s="102" t="s">
        <v>360</v>
      </c>
      <c r="D48" s="90" t="s">
        <v>23</v>
      </c>
      <c r="E48" s="102" t="s">
        <v>361</v>
      </c>
      <c r="F48" s="90" t="s">
        <v>362</v>
      </c>
      <c r="G48" s="93">
        <v>28</v>
      </c>
      <c r="H48" s="93">
        <v>52</v>
      </c>
      <c r="I48" s="92">
        <f t="shared" si="1"/>
        <v>80</v>
      </c>
      <c r="J48" s="102" t="s">
        <v>363</v>
      </c>
      <c r="K48" s="90" t="s">
        <v>309</v>
      </c>
      <c r="L48" s="94" t="s">
        <v>310</v>
      </c>
      <c r="M48" s="90">
        <v>9957287595</v>
      </c>
      <c r="N48" s="95" t="s">
        <v>323</v>
      </c>
      <c r="O48" s="96">
        <v>9613115281</v>
      </c>
      <c r="P48" s="89">
        <v>43564</v>
      </c>
      <c r="Q48" s="90" t="s">
        <v>298</v>
      </c>
      <c r="R48" s="90" t="s">
        <v>306</v>
      </c>
      <c r="S48" s="90" t="s">
        <v>296</v>
      </c>
      <c r="T48" s="18"/>
    </row>
    <row r="49" spans="1:20" ht="28.5">
      <c r="A49" s="4">
        <v>45</v>
      </c>
      <c r="B49" s="20" t="s">
        <v>62</v>
      </c>
      <c r="C49" s="102" t="s">
        <v>364</v>
      </c>
      <c r="D49" s="90" t="s">
        <v>23</v>
      </c>
      <c r="E49" s="102" t="s">
        <v>365</v>
      </c>
      <c r="F49" s="90" t="s">
        <v>362</v>
      </c>
      <c r="G49" s="93">
        <v>33</v>
      </c>
      <c r="H49" s="93">
        <v>22</v>
      </c>
      <c r="I49" s="92">
        <f t="shared" si="1"/>
        <v>55</v>
      </c>
      <c r="J49" s="102" t="s">
        <v>366</v>
      </c>
      <c r="K49" s="90" t="s">
        <v>309</v>
      </c>
      <c r="L49" s="94" t="s">
        <v>310</v>
      </c>
      <c r="M49" s="90">
        <v>9957287596</v>
      </c>
      <c r="N49" s="95" t="s">
        <v>325</v>
      </c>
      <c r="O49" s="96">
        <v>8876792142</v>
      </c>
      <c r="P49" s="89">
        <v>43565</v>
      </c>
      <c r="Q49" s="90" t="s">
        <v>305</v>
      </c>
      <c r="R49" s="90" t="s">
        <v>306</v>
      </c>
      <c r="S49" s="90" t="s">
        <v>296</v>
      </c>
      <c r="T49" s="18"/>
    </row>
    <row r="50" spans="1:20">
      <c r="A50" s="4">
        <v>46</v>
      </c>
      <c r="B50" s="20" t="s">
        <v>62</v>
      </c>
      <c r="C50" s="102" t="s">
        <v>367</v>
      </c>
      <c r="D50" s="90" t="s">
        <v>23</v>
      </c>
      <c r="E50" s="102" t="s">
        <v>368</v>
      </c>
      <c r="F50" s="90" t="s">
        <v>362</v>
      </c>
      <c r="G50" s="93">
        <v>28</v>
      </c>
      <c r="H50" s="93">
        <v>32</v>
      </c>
      <c r="I50" s="92">
        <f t="shared" si="1"/>
        <v>60</v>
      </c>
      <c r="J50" s="102" t="s">
        <v>369</v>
      </c>
      <c r="K50" s="90" t="s">
        <v>309</v>
      </c>
      <c r="L50" s="94" t="s">
        <v>310</v>
      </c>
      <c r="M50" s="90">
        <v>9957287597</v>
      </c>
      <c r="N50" s="95" t="s">
        <v>327</v>
      </c>
      <c r="O50" s="96">
        <v>8486250416</v>
      </c>
      <c r="P50" s="89"/>
      <c r="Q50" s="90"/>
      <c r="R50" s="90"/>
      <c r="S50" s="90"/>
      <c r="T50" s="18"/>
    </row>
    <row r="51" spans="1:20">
      <c r="A51" s="4">
        <v>47</v>
      </c>
      <c r="B51" s="20" t="s">
        <v>62</v>
      </c>
      <c r="C51" s="102" t="s">
        <v>370</v>
      </c>
      <c r="D51" s="90" t="s">
        <v>23</v>
      </c>
      <c r="E51" s="102" t="s">
        <v>371</v>
      </c>
      <c r="F51" s="90" t="s">
        <v>362</v>
      </c>
      <c r="G51" s="93">
        <v>25</v>
      </c>
      <c r="H51" s="93">
        <v>36</v>
      </c>
      <c r="I51" s="92">
        <f t="shared" si="1"/>
        <v>61</v>
      </c>
      <c r="J51" s="102" t="s">
        <v>372</v>
      </c>
      <c r="K51" s="90" t="s">
        <v>309</v>
      </c>
      <c r="L51" s="94" t="s">
        <v>310</v>
      </c>
      <c r="M51" s="90">
        <v>9957287598</v>
      </c>
      <c r="N51" s="96" t="s">
        <v>329</v>
      </c>
      <c r="O51" s="96">
        <v>9678451352</v>
      </c>
      <c r="P51" s="89">
        <v>43567</v>
      </c>
      <c r="Q51" s="90" t="s">
        <v>294</v>
      </c>
      <c r="R51" s="90" t="s">
        <v>306</v>
      </c>
      <c r="S51" s="90" t="s">
        <v>296</v>
      </c>
      <c r="T51" s="18"/>
    </row>
    <row r="52" spans="1:20" ht="28.5">
      <c r="A52" s="4">
        <v>48</v>
      </c>
      <c r="B52" s="20" t="s">
        <v>62</v>
      </c>
      <c r="C52" s="102" t="s">
        <v>373</v>
      </c>
      <c r="D52" s="90" t="s">
        <v>23</v>
      </c>
      <c r="E52" s="102" t="s">
        <v>374</v>
      </c>
      <c r="F52" s="90" t="s">
        <v>352</v>
      </c>
      <c r="G52" s="93">
        <v>35</v>
      </c>
      <c r="H52" s="93">
        <v>31</v>
      </c>
      <c r="I52" s="92">
        <f t="shared" si="1"/>
        <v>66</v>
      </c>
      <c r="J52" s="102" t="s">
        <v>375</v>
      </c>
      <c r="K52" s="90" t="s">
        <v>309</v>
      </c>
      <c r="L52" s="94" t="s">
        <v>310</v>
      </c>
      <c r="M52" s="90">
        <v>9957287599</v>
      </c>
      <c r="N52" s="96" t="s">
        <v>331</v>
      </c>
      <c r="O52" s="96">
        <v>8011799676</v>
      </c>
      <c r="P52" s="89"/>
      <c r="Q52" s="90"/>
      <c r="R52" s="90"/>
      <c r="S52" s="90"/>
      <c r="T52" s="18"/>
    </row>
    <row r="53" spans="1:20">
      <c r="A53" s="4">
        <v>49</v>
      </c>
      <c r="B53" s="20" t="s">
        <v>62</v>
      </c>
      <c r="C53" s="102" t="s">
        <v>376</v>
      </c>
      <c r="D53" s="90" t="s">
        <v>23</v>
      </c>
      <c r="E53" s="102" t="s">
        <v>377</v>
      </c>
      <c r="F53" s="90" t="s">
        <v>362</v>
      </c>
      <c r="G53" s="93">
        <v>7</v>
      </c>
      <c r="H53" s="93">
        <v>11</v>
      </c>
      <c r="I53" s="92">
        <f t="shared" si="1"/>
        <v>18</v>
      </c>
      <c r="J53" s="102" t="s">
        <v>378</v>
      </c>
      <c r="K53" s="90" t="s">
        <v>309</v>
      </c>
      <c r="L53" s="94" t="s">
        <v>310</v>
      </c>
      <c r="M53" s="90">
        <v>9957287600</v>
      </c>
      <c r="N53" s="96" t="s">
        <v>333</v>
      </c>
      <c r="O53" s="96">
        <v>9957659859</v>
      </c>
      <c r="P53" s="89">
        <v>43573</v>
      </c>
      <c r="Q53" s="90" t="s">
        <v>1110</v>
      </c>
      <c r="R53" s="90" t="s">
        <v>306</v>
      </c>
      <c r="S53" s="90" t="s">
        <v>296</v>
      </c>
      <c r="T53" s="18"/>
    </row>
    <row r="54" spans="1:20">
      <c r="A54" s="4">
        <v>50</v>
      </c>
      <c r="B54" s="20" t="s">
        <v>62</v>
      </c>
      <c r="C54" s="102" t="s">
        <v>379</v>
      </c>
      <c r="D54" s="90" t="s">
        <v>23</v>
      </c>
      <c r="E54" s="102" t="s">
        <v>380</v>
      </c>
      <c r="F54" s="90" t="s">
        <v>362</v>
      </c>
      <c r="G54" s="93">
        <v>44</v>
      </c>
      <c r="H54" s="93">
        <v>25</v>
      </c>
      <c r="I54" s="92">
        <f t="shared" si="1"/>
        <v>69</v>
      </c>
      <c r="J54" s="102" t="s">
        <v>381</v>
      </c>
      <c r="K54" s="90" t="s">
        <v>309</v>
      </c>
      <c r="L54" s="94" t="s">
        <v>310</v>
      </c>
      <c r="M54" s="90">
        <v>9957287601</v>
      </c>
      <c r="N54" s="96" t="s">
        <v>335</v>
      </c>
      <c r="O54" s="96">
        <v>8822654081</v>
      </c>
      <c r="P54" s="89"/>
      <c r="Q54" s="90"/>
      <c r="R54" s="90"/>
      <c r="S54" s="90"/>
      <c r="T54" s="18"/>
    </row>
    <row r="55" spans="1:20">
      <c r="A55" s="4">
        <v>51</v>
      </c>
      <c r="B55" s="20" t="s">
        <v>62</v>
      </c>
      <c r="C55" s="102" t="s">
        <v>382</v>
      </c>
      <c r="D55" s="90" t="s">
        <v>23</v>
      </c>
      <c r="E55" s="102" t="s">
        <v>383</v>
      </c>
      <c r="F55" s="90" t="s">
        <v>362</v>
      </c>
      <c r="G55" s="93">
        <v>29</v>
      </c>
      <c r="H55" s="93">
        <v>24</v>
      </c>
      <c r="I55" s="92">
        <f t="shared" si="1"/>
        <v>53</v>
      </c>
      <c r="J55" s="102" t="s">
        <v>384</v>
      </c>
      <c r="K55" s="90" t="s">
        <v>309</v>
      </c>
      <c r="L55" s="94" t="s">
        <v>310</v>
      </c>
      <c r="M55" s="90">
        <v>9957287602</v>
      </c>
      <c r="N55" s="95" t="s">
        <v>311</v>
      </c>
      <c r="O55" s="96">
        <v>9678333369</v>
      </c>
      <c r="P55" s="89"/>
      <c r="Q55" s="90"/>
      <c r="R55" s="90"/>
      <c r="S55" s="90"/>
      <c r="T55" s="18"/>
    </row>
    <row r="56" spans="1:20">
      <c r="A56" s="4">
        <v>52</v>
      </c>
      <c r="B56" s="20" t="s">
        <v>62</v>
      </c>
      <c r="C56" s="102" t="s">
        <v>385</v>
      </c>
      <c r="D56" s="90" t="s">
        <v>23</v>
      </c>
      <c r="E56" s="102" t="s">
        <v>386</v>
      </c>
      <c r="F56" s="90" t="s">
        <v>362</v>
      </c>
      <c r="G56" s="93">
        <v>56</v>
      </c>
      <c r="H56" s="93">
        <v>57</v>
      </c>
      <c r="I56" s="92">
        <f t="shared" si="1"/>
        <v>113</v>
      </c>
      <c r="J56" s="102" t="s">
        <v>387</v>
      </c>
      <c r="K56" s="90" t="s">
        <v>309</v>
      </c>
      <c r="L56" s="94" t="s">
        <v>310</v>
      </c>
      <c r="M56" s="90">
        <v>9957287603</v>
      </c>
      <c r="N56" s="95" t="s">
        <v>313</v>
      </c>
      <c r="O56" s="96">
        <v>8399814977</v>
      </c>
      <c r="P56" s="89">
        <v>43574</v>
      </c>
      <c r="Q56" s="90" t="s">
        <v>294</v>
      </c>
      <c r="R56" s="90" t="s">
        <v>306</v>
      </c>
      <c r="S56" s="90" t="s">
        <v>296</v>
      </c>
      <c r="T56" s="18"/>
    </row>
    <row r="57" spans="1:20">
      <c r="A57" s="4">
        <v>53</v>
      </c>
      <c r="B57" s="20" t="s">
        <v>62</v>
      </c>
      <c r="C57" s="102" t="s">
        <v>388</v>
      </c>
      <c r="D57" s="90" t="s">
        <v>23</v>
      </c>
      <c r="E57" s="102" t="s">
        <v>389</v>
      </c>
      <c r="F57" s="90" t="s">
        <v>362</v>
      </c>
      <c r="G57" s="93">
        <v>53</v>
      </c>
      <c r="H57" s="93">
        <v>47</v>
      </c>
      <c r="I57" s="92">
        <f t="shared" si="1"/>
        <v>100</v>
      </c>
      <c r="J57" s="102" t="s">
        <v>390</v>
      </c>
      <c r="K57" s="90" t="s">
        <v>309</v>
      </c>
      <c r="L57" s="94" t="s">
        <v>310</v>
      </c>
      <c r="M57" s="90">
        <v>9957287604</v>
      </c>
      <c r="N57" s="95" t="s">
        <v>315</v>
      </c>
      <c r="O57" s="96">
        <v>8011890069</v>
      </c>
      <c r="P57" s="89">
        <v>43575</v>
      </c>
      <c r="Q57" s="90" t="s">
        <v>1111</v>
      </c>
      <c r="R57" s="90" t="s">
        <v>306</v>
      </c>
      <c r="S57" s="90" t="s">
        <v>296</v>
      </c>
      <c r="T57" s="18"/>
    </row>
    <row r="58" spans="1:20">
      <c r="A58" s="4">
        <v>54</v>
      </c>
      <c r="B58" s="20" t="s">
        <v>62</v>
      </c>
      <c r="C58" s="102" t="s">
        <v>391</v>
      </c>
      <c r="D58" s="90" t="s">
        <v>23</v>
      </c>
      <c r="E58" s="102" t="s">
        <v>392</v>
      </c>
      <c r="F58" s="90" t="s">
        <v>393</v>
      </c>
      <c r="G58" s="93">
        <v>56</v>
      </c>
      <c r="H58" s="93">
        <v>76</v>
      </c>
      <c r="I58" s="92">
        <f t="shared" si="1"/>
        <v>132</v>
      </c>
      <c r="J58" s="102" t="s">
        <v>394</v>
      </c>
      <c r="K58" s="90" t="s">
        <v>309</v>
      </c>
      <c r="L58" s="94" t="s">
        <v>310</v>
      </c>
      <c r="M58" s="90">
        <v>9957287605</v>
      </c>
      <c r="N58" s="95" t="s">
        <v>317</v>
      </c>
      <c r="O58" s="96">
        <v>9678358374</v>
      </c>
      <c r="P58" s="89">
        <v>43577</v>
      </c>
      <c r="Q58" s="90" t="s">
        <v>301</v>
      </c>
      <c r="R58" s="90" t="s">
        <v>306</v>
      </c>
      <c r="S58" s="90" t="s">
        <v>296</v>
      </c>
      <c r="T58" s="18"/>
    </row>
    <row r="59" spans="1:20" ht="28.5">
      <c r="A59" s="4">
        <v>55</v>
      </c>
      <c r="B59" s="20" t="s">
        <v>62</v>
      </c>
      <c r="C59" s="102" t="s">
        <v>395</v>
      </c>
      <c r="D59" s="90" t="s">
        <v>23</v>
      </c>
      <c r="E59" s="102" t="s">
        <v>396</v>
      </c>
      <c r="F59" s="90" t="s">
        <v>352</v>
      </c>
      <c r="G59" s="93">
        <v>49</v>
      </c>
      <c r="H59" s="93">
        <v>41</v>
      </c>
      <c r="I59" s="92">
        <f t="shared" si="1"/>
        <v>90</v>
      </c>
      <c r="J59" s="102" t="s">
        <v>397</v>
      </c>
      <c r="K59" s="90" t="s">
        <v>309</v>
      </c>
      <c r="L59" s="94" t="s">
        <v>310</v>
      </c>
      <c r="M59" s="90">
        <v>9957287606</v>
      </c>
      <c r="N59" s="95" t="s">
        <v>319</v>
      </c>
      <c r="O59" s="96">
        <v>7896867364</v>
      </c>
      <c r="P59" s="89">
        <v>43578</v>
      </c>
      <c r="Q59" s="90" t="s">
        <v>298</v>
      </c>
      <c r="R59" s="90" t="s">
        <v>306</v>
      </c>
      <c r="S59" s="90" t="s">
        <v>296</v>
      </c>
      <c r="T59" s="18"/>
    </row>
    <row r="60" spans="1:20" ht="28.5">
      <c r="A60" s="4">
        <v>56</v>
      </c>
      <c r="B60" s="20" t="s">
        <v>62</v>
      </c>
      <c r="C60" s="102" t="s">
        <v>398</v>
      </c>
      <c r="D60" s="90" t="s">
        <v>23</v>
      </c>
      <c r="E60" s="102" t="s">
        <v>399</v>
      </c>
      <c r="F60" s="90" t="s">
        <v>362</v>
      </c>
      <c r="G60" s="93">
        <v>52</v>
      </c>
      <c r="H60" s="93">
        <v>68</v>
      </c>
      <c r="I60" s="92">
        <f t="shared" si="1"/>
        <v>120</v>
      </c>
      <c r="J60" s="102" t="s">
        <v>400</v>
      </c>
      <c r="K60" s="90" t="s">
        <v>309</v>
      </c>
      <c r="L60" s="94" t="s">
        <v>310</v>
      </c>
      <c r="M60" s="90">
        <v>9957287607</v>
      </c>
      <c r="N60" s="95" t="s">
        <v>321</v>
      </c>
      <c r="O60" s="96">
        <v>8486539237</v>
      </c>
      <c r="P60" s="89">
        <v>43579</v>
      </c>
      <c r="Q60" s="90" t="s">
        <v>305</v>
      </c>
      <c r="R60" s="90" t="s">
        <v>306</v>
      </c>
      <c r="S60" s="90" t="s">
        <v>296</v>
      </c>
      <c r="T60" s="18"/>
    </row>
    <row r="61" spans="1:20" ht="28.5">
      <c r="A61" s="4">
        <v>57</v>
      </c>
      <c r="B61" s="20" t="s">
        <v>62</v>
      </c>
      <c r="C61" s="102" t="s">
        <v>401</v>
      </c>
      <c r="D61" s="90" t="s">
        <v>23</v>
      </c>
      <c r="E61" s="102" t="s">
        <v>402</v>
      </c>
      <c r="F61" s="90" t="s">
        <v>403</v>
      </c>
      <c r="G61" s="93">
        <v>22</v>
      </c>
      <c r="H61" s="93">
        <v>19</v>
      </c>
      <c r="I61" s="92">
        <f t="shared" si="1"/>
        <v>41</v>
      </c>
      <c r="J61" s="102" t="s">
        <v>394</v>
      </c>
      <c r="K61" s="90" t="s">
        <v>309</v>
      </c>
      <c r="L61" s="94" t="s">
        <v>310</v>
      </c>
      <c r="M61" s="90">
        <v>9957287608</v>
      </c>
      <c r="N61" s="95" t="s">
        <v>323</v>
      </c>
      <c r="O61" s="96">
        <v>9613115281</v>
      </c>
      <c r="P61" s="89"/>
      <c r="Q61" s="90"/>
      <c r="R61" s="90"/>
      <c r="S61" s="90"/>
      <c r="T61" s="18"/>
    </row>
    <row r="62" spans="1:20">
      <c r="A62" s="4">
        <v>58</v>
      </c>
      <c r="B62" s="20" t="s">
        <v>62</v>
      </c>
      <c r="C62" s="102" t="s">
        <v>408</v>
      </c>
      <c r="D62" s="90" t="s">
        <v>23</v>
      </c>
      <c r="E62" s="102" t="s">
        <v>406</v>
      </c>
      <c r="F62" s="90" t="s">
        <v>403</v>
      </c>
      <c r="G62" s="93">
        <v>198</v>
      </c>
      <c r="H62" s="93">
        <v>166</v>
      </c>
      <c r="I62" s="92">
        <v>364</v>
      </c>
      <c r="J62" s="102" t="s">
        <v>407</v>
      </c>
      <c r="K62" s="90" t="s">
        <v>404</v>
      </c>
      <c r="L62" s="94" t="s">
        <v>405</v>
      </c>
      <c r="M62" s="101">
        <v>9957609742</v>
      </c>
      <c r="N62" s="95" t="s">
        <v>325</v>
      </c>
      <c r="O62" s="96">
        <v>8876792142</v>
      </c>
      <c r="P62" s="89">
        <v>43580</v>
      </c>
      <c r="Q62" s="90" t="s">
        <v>1110</v>
      </c>
      <c r="R62" s="90" t="s">
        <v>307</v>
      </c>
      <c r="S62" s="90" t="s">
        <v>296</v>
      </c>
      <c r="T62" s="18"/>
    </row>
    <row r="63" spans="1:20">
      <c r="A63" s="4">
        <v>59</v>
      </c>
      <c r="B63" s="20"/>
      <c r="C63" s="102"/>
      <c r="D63" s="90"/>
      <c r="E63" s="102"/>
      <c r="F63" s="90"/>
      <c r="G63" s="93"/>
      <c r="H63" s="93"/>
      <c r="I63" s="92">
        <v>0</v>
      </c>
      <c r="J63" s="102"/>
      <c r="K63" s="90"/>
      <c r="L63" s="94"/>
      <c r="M63" s="101"/>
      <c r="N63" s="95"/>
      <c r="O63" s="96"/>
      <c r="P63" s="89"/>
      <c r="Q63" s="90"/>
      <c r="R63" s="90"/>
      <c r="S63" s="90"/>
      <c r="T63" s="18"/>
    </row>
    <row r="64" spans="1:20">
      <c r="A64" s="4">
        <v>60</v>
      </c>
      <c r="B64" s="17"/>
      <c r="C64" s="18"/>
      <c r="D64" s="18"/>
      <c r="E64" s="19"/>
      <c r="F64" s="18"/>
      <c r="G64" s="19"/>
      <c r="H64" s="19"/>
      <c r="I64" s="54">
        <f t="shared" ref="I64:I69" si="2">SUM(G64:H64)</f>
        <v>0</v>
      </c>
      <c r="J64" s="18"/>
      <c r="K64" s="18"/>
      <c r="L64" s="18"/>
      <c r="M64" s="18"/>
      <c r="N64" s="18"/>
      <c r="O64" s="18"/>
      <c r="P64" s="24"/>
      <c r="Q64" s="18"/>
      <c r="R64" s="18"/>
      <c r="S64" s="18"/>
      <c r="T64" s="18"/>
    </row>
    <row r="65" spans="1:20">
      <c r="A65" s="4">
        <v>61</v>
      </c>
      <c r="B65" s="17"/>
      <c r="C65" s="18"/>
      <c r="D65" s="18"/>
      <c r="E65" s="19"/>
      <c r="F65" s="18"/>
      <c r="G65" s="19"/>
      <c r="H65" s="19"/>
      <c r="I65" s="54">
        <f t="shared" si="2"/>
        <v>0</v>
      </c>
      <c r="J65" s="18"/>
      <c r="K65" s="18"/>
      <c r="L65" s="18"/>
      <c r="M65" s="18"/>
      <c r="N65" s="18"/>
      <c r="O65" s="18"/>
      <c r="P65" s="24"/>
      <c r="Q65" s="18"/>
      <c r="R65" s="18"/>
      <c r="S65" s="18"/>
      <c r="T65" s="18"/>
    </row>
    <row r="66" spans="1:20">
      <c r="A66" s="4">
        <v>62</v>
      </c>
      <c r="B66" s="17"/>
      <c r="C66" s="18"/>
      <c r="D66" s="18"/>
      <c r="E66" s="19"/>
      <c r="F66" s="18"/>
      <c r="G66" s="19"/>
      <c r="H66" s="19"/>
      <c r="I66" s="54">
        <f t="shared" si="2"/>
        <v>0</v>
      </c>
      <c r="J66" s="18"/>
      <c r="K66" s="18"/>
      <c r="L66" s="18"/>
      <c r="M66" s="18"/>
      <c r="N66" s="18"/>
      <c r="O66" s="18"/>
      <c r="P66" s="24"/>
      <c r="Q66" s="18"/>
      <c r="R66" s="18"/>
      <c r="S66" s="18"/>
      <c r="T66" s="18"/>
    </row>
    <row r="67" spans="1:20">
      <c r="A67" s="4">
        <v>63</v>
      </c>
      <c r="B67" s="17"/>
      <c r="C67" s="18"/>
      <c r="D67" s="18"/>
      <c r="E67" s="19"/>
      <c r="F67" s="18"/>
      <c r="G67" s="19"/>
      <c r="H67" s="19"/>
      <c r="I67" s="54">
        <f t="shared" si="2"/>
        <v>0</v>
      </c>
      <c r="J67" s="18"/>
      <c r="K67" s="18"/>
      <c r="L67" s="18"/>
      <c r="M67" s="18"/>
      <c r="N67" s="18"/>
      <c r="O67" s="18"/>
      <c r="P67" s="24"/>
      <c r="Q67" s="18"/>
      <c r="R67" s="18"/>
      <c r="S67" s="18"/>
      <c r="T67" s="18"/>
    </row>
    <row r="68" spans="1:20">
      <c r="A68" s="4">
        <v>64</v>
      </c>
      <c r="B68" s="17"/>
      <c r="C68" s="18"/>
      <c r="D68" s="18"/>
      <c r="E68" s="19"/>
      <c r="F68" s="18"/>
      <c r="G68" s="19"/>
      <c r="H68" s="19"/>
      <c r="I68" s="54">
        <f t="shared" si="2"/>
        <v>0</v>
      </c>
      <c r="J68" s="18"/>
      <c r="K68" s="18"/>
      <c r="L68" s="18"/>
      <c r="M68" s="18"/>
      <c r="N68" s="18"/>
      <c r="O68" s="18"/>
      <c r="P68" s="24"/>
      <c r="Q68" s="18"/>
      <c r="R68" s="18"/>
      <c r="S68" s="18"/>
      <c r="T68" s="18"/>
    </row>
    <row r="69" spans="1:20">
      <c r="A69" s="4">
        <v>65</v>
      </c>
      <c r="B69" s="17"/>
      <c r="C69" s="18"/>
      <c r="D69" s="18"/>
      <c r="E69" s="19"/>
      <c r="F69" s="18"/>
      <c r="G69" s="19"/>
      <c r="H69" s="19"/>
      <c r="I69" s="54">
        <f t="shared" si="2"/>
        <v>0</v>
      </c>
      <c r="J69" s="18"/>
      <c r="K69" s="18"/>
      <c r="L69" s="18"/>
      <c r="M69" s="18"/>
      <c r="N69" s="18"/>
      <c r="O69" s="18"/>
      <c r="P69" s="24"/>
      <c r="Q69" s="18"/>
      <c r="R69" s="18"/>
      <c r="S69" s="18"/>
      <c r="T69" s="18"/>
    </row>
    <row r="70" spans="1:20">
      <c r="A70" s="4">
        <v>66</v>
      </c>
      <c r="B70" s="17"/>
      <c r="C70" s="18"/>
      <c r="D70" s="18"/>
      <c r="E70" s="19"/>
      <c r="F70" s="18"/>
      <c r="G70" s="19"/>
      <c r="H70" s="19"/>
      <c r="I70" s="54">
        <f t="shared" ref="I70:I133" si="3">SUM(G70:H70)</f>
        <v>0</v>
      </c>
      <c r="J70" s="18"/>
      <c r="K70" s="18"/>
      <c r="L70" s="18"/>
      <c r="M70" s="18"/>
      <c r="N70" s="18"/>
      <c r="O70" s="18"/>
      <c r="P70" s="24"/>
      <c r="Q70" s="18"/>
      <c r="R70" s="18"/>
      <c r="S70" s="18"/>
      <c r="T70" s="18"/>
    </row>
    <row r="71" spans="1:20">
      <c r="A71" s="4">
        <v>67</v>
      </c>
      <c r="B71" s="17"/>
      <c r="C71" s="18"/>
      <c r="D71" s="18"/>
      <c r="E71" s="19"/>
      <c r="F71" s="18"/>
      <c r="G71" s="19"/>
      <c r="H71" s="19"/>
      <c r="I71" s="54">
        <f t="shared" si="3"/>
        <v>0</v>
      </c>
      <c r="J71" s="18"/>
      <c r="K71" s="18"/>
      <c r="L71" s="18"/>
      <c r="M71" s="18"/>
      <c r="N71" s="18"/>
      <c r="O71" s="18"/>
      <c r="P71" s="24"/>
      <c r="Q71" s="18"/>
      <c r="R71" s="18"/>
      <c r="S71" s="18"/>
      <c r="T71" s="18"/>
    </row>
    <row r="72" spans="1:20">
      <c r="A72" s="4">
        <v>68</v>
      </c>
      <c r="B72" s="17"/>
      <c r="C72" s="18"/>
      <c r="D72" s="18"/>
      <c r="E72" s="19"/>
      <c r="F72" s="18"/>
      <c r="G72" s="19"/>
      <c r="H72" s="19"/>
      <c r="I72" s="54">
        <f t="shared" si="3"/>
        <v>0</v>
      </c>
      <c r="J72" s="18"/>
      <c r="K72" s="18"/>
      <c r="L72" s="18"/>
      <c r="M72" s="18"/>
      <c r="N72" s="18"/>
      <c r="O72" s="18"/>
      <c r="P72" s="24"/>
      <c r="Q72" s="18"/>
      <c r="R72" s="18"/>
      <c r="S72" s="18"/>
      <c r="T72" s="18"/>
    </row>
    <row r="73" spans="1:20">
      <c r="A73" s="4">
        <v>69</v>
      </c>
      <c r="B73" s="17"/>
      <c r="C73" s="18"/>
      <c r="D73" s="18"/>
      <c r="E73" s="19"/>
      <c r="F73" s="18"/>
      <c r="G73" s="19"/>
      <c r="H73" s="19"/>
      <c r="I73" s="54">
        <f t="shared" si="3"/>
        <v>0</v>
      </c>
      <c r="J73" s="18"/>
      <c r="K73" s="18"/>
      <c r="L73" s="18"/>
      <c r="M73" s="18"/>
      <c r="N73" s="18"/>
      <c r="O73" s="18"/>
      <c r="P73" s="24"/>
      <c r="Q73" s="18"/>
      <c r="R73" s="18"/>
      <c r="S73" s="18"/>
      <c r="T73" s="18"/>
    </row>
    <row r="74" spans="1:20">
      <c r="A74" s="4">
        <v>70</v>
      </c>
      <c r="B74" s="17"/>
      <c r="C74" s="55"/>
      <c r="D74" s="55"/>
      <c r="E74" s="17"/>
      <c r="F74" s="55"/>
      <c r="G74" s="17"/>
      <c r="H74" s="17"/>
      <c r="I74" s="54">
        <f t="shared" si="3"/>
        <v>0</v>
      </c>
      <c r="J74" s="55"/>
      <c r="K74" s="55"/>
      <c r="L74" s="55"/>
      <c r="M74" s="55"/>
      <c r="N74" s="55"/>
      <c r="O74" s="55"/>
      <c r="P74" s="24"/>
      <c r="Q74" s="18"/>
      <c r="R74" s="18"/>
      <c r="S74" s="18"/>
      <c r="T74" s="18"/>
    </row>
    <row r="75" spans="1:20">
      <c r="A75" s="4">
        <v>71</v>
      </c>
      <c r="B75" s="17"/>
      <c r="C75" s="18"/>
      <c r="D75" s="18"/>
      <c r="E75" s="19"/>
      <c r="F75" s="18"/>
      <c r="G75" s="19"/>
      <c r="H75" s="19"/>
      <c r="I75" s="54">
        <f t="shared" si="3"/>
        <v>0</v>
      </c>
      <c r="J75" s="18"/>
      <c r="K75" s="18"/>
      <c r="L75" s="18"/>
      <c r="M75" s="18"/>
      <c r="N75" s="18"/>
      <c r="O75" s="18"/>
      <c r="P75" s="24"/>
      <c r="Q75" s="18"/>
      <c r="R75" s="18"/>
      <c r="S75" s="18"/>
      <c r="T75" s="18"/>
    </row>
    <row r="76" spans="1:20">
      <c r="A76" s="4">
        <v>72</v>
      </c>
      <c r="B76" s="17"/>
      <c r="C76" s="18"/>
      <c r="D76" s="18"/>
      <c r="E76" s="19"/>
      <c r="F76" s="18"/>
      <c r="G76" s="19"/>
      <c r="H76" s="19"/>
      <c r="I76" s="54">
        <f t="shared" si="3"/>
        <v>0</v>
      </c>
      <c r="J76" s="18"/>
      <c r="K76" s="18"/>
      <c r="L76" s="18"/>
      <c r="M76" s="18"/>
      <c r="N76" s="18"/>
      <c r="O76" s="18"/>
      <c r="P76" s="24"/>
      <c r="Q76" s="18"/>
      <c r="R76" s="18"/>
      <c r="S76" s="18"/>
      <c r="T76" s="18"/>
    </row>
    <row r="77" spans="1:20">
      <c r="A77" s="4">
        <v>73</v>
      </c>
      <c r="B77" s="17"/>
      <c r="C77" s="18"/>
      <c r="D77" s="18"/>
      <c r="E77" s="19"/>
      <c r="F77" s="18"/>
      <c r="G77" s="19"/>
      <c r="H77" s="19"/>
      <c r="I77" s="54">
        <f t="shared" si="3"/>
        <v>0</v>
      </c>
      <c r="J77" s="18"/>
      <c r="K77" s="18"/>
      <c r="L77" s="18"/>
      <c r="M77" s="18"/>
      <c r="N77" s="18"/>
      <c r="O77" s="18"/>
      <c r="P77" s="24"/>
      <c r="Q77" s="18"/>
      <c r="R77" s="18"/>
      <c r="S77" s="18"/>
      <c r="T77" s="18"/>
    </row>
    <row r="78" spans="1:20">
      <c r="A78" s="4">
        <v>74</v>
      </c>
      <c r="B78" s="17"/>
      <c r="C78" s="18"/>
      <c r="D78" s="18"/>
      <c r="E78" s="19"/>
      <c r="F78" s="18"/>
      <c r="G78" s="19"/>
      <c r="H78" s="19"/>
      <c r="I78" s="54">
        <f t="shared" si="3"/>
        <v>0</v>
      </c>
      <c r="J78" s="18"/>
      <c r="K78" s="18"/>
      <c r="L78" s="18"/>
      <c r="M78" s="18"/>
      <c r="N78" s="18"/>
      <c r="O78" s="18"/>
      <c r="P78" s="24"/>
      <c r="Q78" s="18"/>
      <c r="R78" s="18"/>
      <c r="S78" s="18"/>
      <c r="T78" s="18"/>
    </row>
    <row r="79" spans="1:20">
      <c r="A79" s="4">
        <v>75</v>
      </c>
      <c r="B79" s="17"/>
      <c r="C79" s="18"/>
      <c r="D79" s="18"/>
      <c r="E79" s="19"/>
      <c r="F79" s="18"/>
      <c r="G79" s="19"/>
      <c r="H79" s="19"/>
      <c r="I79" s="54">
        <f t="shared" si="3"/>
        <v>0</v>
      </c>
      <c r="J79" s="18"/>
      <c r="K79" s="18"/>
      <c r="L79" s="18"/>
      <c r="M79" s="18"/>
      <c r="N79" s="18"/>
      <c r="O79" s="18"/>
      <c r="P79" s="24"/>
      <c r="Q79" s="18"/>
      <c r="R79" s="18"/>
      <c r="S79" s="18"/>
      <c r="T79" s="18"/>
    </row>
    <row r="80" spans="1:20">
      <c r="A80" s="4">
        <v>76</v>
      </c>
      <c r="B80" s="17"/>
      <c r="C80" s="18"/>
      <c r="D80" s="18"/>
      <c r="E80" s="19"/>
      <c r="F80" s="18"/>
      <c r="G80" s="19"/>
      <c r="H80" s="19"/>
      <c r="I80" s="54">
        <f t="shared" si="3"/>
        <v>0</v>
      </c>
      <c r="J80" s="18"/>
      <c r="K80" s="18"/>
      <c r="L80" s="18"/>
      <c r="M80" s="18"/>
      <c r="N80" s="18"/>
      <c r="O80" s="18"/>
      <c r="P80" s="24"/>
      <c r="Q80" s="18"/>
      <c r="R80" s="18"/>
      <c r="S80" s="18"/>
      <c r="T80" s="18"/>
    </row>
    <row r="81" spans="1:20">
      <c r="A81" s="4">
        <v>77</v>
      </c>
      <c r="B81" s="17"/>
      <c r="C81" s="18"/>
      <c r="D81" s="18"/>
      <c r="E81" s="19"/>
      <c r="F81" s="18"/>
      <c r="G81" s="19"/>
      <c r="H81" s="19"/>
      <c r="I81" s="54">
        <f t="shared" si="3"/>
        <v>0</v>
      </c>
      <c r="J81" s="18"/>
      <c r="K81" s="18"/>
      <c r="L81" s="18"/>
      <c r="M81" s="18"/>
      <c r="N81" s="18"/>
      <c r="O81" s="18"/>
      <c r="P81" s="24"/>
      <c r="Q81" s="18"/>
      <c r="R81" s="18"/>
      <c r="S81" s="18"/>
      <c r="T81" s="18"/>
    </row>
    <row r="82" spans="1:20">
      <c r="A82" s="4">
        <v>78</v>
      </c>
      <c r="B82" s="17"/>
      <c r="C82" s="18"/>
      <c r="D82" s="18"/>
      <c r="E82" s="19"/>
      <c r="F82" s="18"/>
      <c r="G82" s="19"/>
      <c r="H82" s="19"/>
      <c r="I82" s="54">
        <f t="shared" si="3"/>
        <v>0</v>
      </c>
      <c r="J82" s="18"/>
      <c r="K82" s="18"/>
      <c r="L82" s="18"/>
      <c r="M82" s="18"/>
      <c r="N82" s="18"/>
      <c r="O82" s="18"/>
      <c r="P82" s="24"/>
      <c r="Q82" s="18"/>
      <c r="R82" s="18"/>
      <c r="S82" s="18"/>
      <c r="T82" s="18"/>
    </row>
    <row r="83" spans="1:20">
      <c r="A83" s="4">
        <v>79</v>
      </c>
      <c r="B83" s="17"/>
      <c r="C83" s="18"/>
      <c r="D83" s="18"/>
      <c r="E83" s="19"/>
      <c r="F83" s="18"/>
      <c r="G83" s="19"/>
      <c r="H83" s="19"/>
      <c r="I83" s="54">
        <f t="shared" si="3"/>
        <v>0</v>
      </c>
      <c r="J83" s="18"/>
      <c r="K83" s="18"/>
      <c r="L83" s="18"/>
      <c r="M83" s="18"/>
      <c r="N83" s="18"/>
      <c r="O83" s="18"/>
      <c r="P83" s="24"/>
      <c r="Q83" s="18"/>
      <c r="R83" s="18"/>
      <c r="S83" s="18"/>
      <c r="T83" s="18"/>
    </row>
    <row r="84" spans="1:20">
      <c r="A84" s="4">
        <v>80</v>
      </c>
      <c r="B84" s="17"/>
      <c r="C84" s="18"/>
      <c r="D84" s="18"/>
      <c r="E84" s="19"/>
      <c r="F84" s="18"/>
      <c r="G84" s="19"/>
      <c r="H84" s="19"/>
      <c r="I84" s="54">
        <f t="shared" si="3"/>
        <v>0</v>
      </c>
      <c r="J84" s="18"/>
      <c r="K84" s="18"/>
      <c r="L84" s="18"/>
      <c r="M84" s="18"/>
      <c r="N84" s="18"/>
      <c r="O84" s="18"/>
      <c r="P84" s="24"/>
      <c r="Q84" s="18"/>
      <c r="R84" s="18"/>
      <c r="S84" s="18"/>
      <c r="T84" s="18"/>
    </row>
    <row r="85" spans="1:20">
      <c r="A85" s="4">
        <v>81</v>
      </c>
      <c r="B85" s="17"/>
      <c r="C85" s="18"/>
      <c r="D85" s="18"/>
      <c r="E85" s="19"/>
      <c r="F85" s="18"/>
      <c r="G85" s="19"/>
      <c r="H85" s="19"/>
      <c r="I85" s="54">
        <f t="shared" si="3"/>
        <v>0</v>
      </c>
      <c r="J85" s="18"/>
      <c r="K85" s="18"/>
      <c r="L85" s="18"/>
      <c r="M85" s="18"/>
      <c r="N85" s="18"/>
      <c r="O85" s="18"/>
      <c r="P85" s="24"/>
      <c r="Q85" s="18"/>
      <c r="R85" s="18"/>
      <c r="S85" s="18"/>
      <c r="T85" s="18"/>
    </row>
    <row r="86" spans="1:20">
      <c r="A86" s="4">
        <v>82</v>
      </c>
      <c r="B86" s="17"/>
      <c r="C86" s="18"/>
      <c r="D86" s="18"/>
      <c r="E86" s="19"/>
      <c r="F86" s="18"/>
      <c r="G86" s="19"/>
      <c r="H86" s="19"/>
      <c r="I86" s="54">
        <f t="shared" si="3"/>
        <v>0</v>
      </c>
      <c r="J86" s="18"/>
      <c r="K86" s="18"/>
      <c r="L86" s="18"/>
      <c r="M86" s="18"/>
      <c r="N86" s="18"/>
      <c r="O86" s="18"/>
      <c r="P86" s="24"/>
      <c r="Q86" s="18"/>
      <c r="R86" s="18"/>
      <c r="S86" s="18"/>
      <c r="T86" s="18"/>
    </row>
    <row r="87" spans="1:20">
      <c r="A87" s="4">
        <v>83</v>
      </c>
      <c r="B87" s="17"/>
      <c r="C87" s="18"/>
      <c r="D87" s="18"/>
      <c r="E87" s="19"/>
      <c r="F87" s="18"/>
      <c r="G87" s="19"/>
      <c r="H87" s="19"/>
      <c r="I87" s="54">
        <f t="shared" si="3"/>
        <v>0</v>
      </c>
      <c r="J87" s="18"/>
      <c r="K87" s="18"/>
      <c r="L87" s="18"/>
      <c r="M87" s="18"/>
      <c r="N87" s="18"/>
      <c r="O87" s="18"/>
      <c r="P87" s="24"/>
      <c r="Q87" s="18"/>
      <c r="R87" s="18"/>
      <c r="S87" s="18"/>
      <c r="T87" s="18"/>
    </row>
    <row r="88" spans="1:20">
      <c r="A88" s="4">
        <v>84</v>
      </c>
      <c r="B88" s="17"/>
      <c r="C88" s="18"/>
      <c r="D88" s="18"/>
      <c r="E88" s="19"/>
      <c r="F88" s="18"/>
      <c r="G88" s="19"/>
      <c r="H88" s="19"/>
      <c r="I88" s="54">
        <f t="shared" si="3"/>
        <v>0</v>
      </c>
      <c r="J88" s="18"/>
      <c r="K88" s="18"/>
      <c r="L88" s="18"/>
      <c r="M88" s="18"/>
      <c r="N88" s="18"/>
      <c r="O88" s="18"/>
      <c r="P88" s="24"/>
      <c r="Q88" s="18"/>
      <c r="R88" s="18"/>
      <c r="S88" s="18"/>
      <c r="T88" s="18"/>
    </row>
    <row r="89" spans="1:20">
      <c r="A89" s="4">
        <v>85</v>
      </c>
      <c r="B89" s="17"/>
      <c r="C89" s="18"/>
      <c r="D89" s="18"/>
      <c r="E89" s="19"/>
      <c r="F89" s="18"/>
      <c r="G89" s="19"/>
      <c r="H89" s="19"/>
      <c r="I89" s="54">
        <f t="shared" si="3"/>
        <v>0</v>
      </c>
      <c r="J89" s="18"/>
      <c r="K89" s="18"/>
      <c r="L89" s="18"/>
      <c r="M89" s="18"/>
      <c r="N89" s="18"/>
      <c r="O89" s="18"/>
      <c r="P89" s="24"/>
      <c r="Q89" s="18"/>
      <c r="R89" s="18"/>
      <c r="S89" s="18"/>
      <c r="T89" s="18"/>
    </row>
    <row r="90" spans="1:20">
      <c r="A90" s="4">
        <v>86</v>
      </c>
      <c r="B90" s="17"/>
      <c r="C90" s="18"/>
      <c r="D90" s="18"/>
      <c r="E90" s="19"/>
      <c r="F90" s="18"/>
      <c r="G90" s="19"/>
      <c r="H90" s="19"/>
      <c r="I90" s="54">
        <f t="shared" si="3"/>
        <v>0</v>
      </c>
      <c r="J90" s="18"/>
      <c r="K90" s="18"/>
      <c r="L90" s="18"/>
      <c r="M90" s="18"/>
      <c r="N90" s="18"/>
      <c r="O90" s="18"/>
      <c r="P90" s="24"/>
      <c r="Q90" s="18"/>
      <c r="R90" s="18"/>
      <c r="S90" s="18"/>
      <c r="T90" s="18"/>
    </row>
    <row r="91" spans="1:20">
      <c r="A91" s="4">
        <v>87</v>
      </c>
      <c r="B91" s="17"/>
      <c r="C91" s="18"/>
      <c r="D91" s="18"/>
      <c r="E91" s="19"/>
      <c r="F91" s="18"/>
      <c r="G91" s="19"/>
      <c r="H91" s="19"/>
      <c r="I91" s="54">
        <f t="shared" si="3"/>
        <v>0</v>
      </c>
      <c r="J91" s="18"/>
      <c r="K91" s="18"/>
      <c r="L91" s="18"/>
      <c r="M91" s="18"/>
      <c r="N91" s="18"/>
      <c r="O91" s="18"/>
      <c r="P91" s="24"/>
      <c r="Q91" s="18"/>
      <c r="R91" s="18"/>
      <c r="S91" s="18"/>
      <c r="T91" s="18"/>
    </row>
    <row r="92" spans="1:20">
      <c r="A92" s="4">
        <v>88</v>
      </c>
      <c r="B92" s="17"/>
      <c r="C92" s="18"/>
      <c r="D92" s="18"/>
      <c r="E92" s="19"/>
      <c r="F92" s="18"/>
      <c r="G92" s="19"/>
      <c r="H92" s="19"/>
      <c r="I92" s="54">
        <f t="shared" si="3"/>
        <v>0</v>
      </c>
      <c r="J92" s="18"/>
      <c r="K92" s="18"/>
      <c r="L92" s="18"/>
      <c r="M92" s="18"/>
      <c r="N92" s="18"/>
      <c r="O92" s="18"/>
      <c r="P92" s="24"/>
      <c r="Q92" s="18"/>
      <c r="R92" s="18"/>
      <c r="S92" s="18"/>
      <c r="T92" s="18"/>
    </row>
    <row r="93" spans="1:20">
      <c r="A93" s="4">
        <v>89</v>
      </c>
      <c r="B93" s="17"/>
      <c r="C93" s="18"/>
      <c r="D93" s="18"/>
      <c r="E93" s="19"/>
      <c r="F93" s="18"/>
      <c r="G93" s="19"/>
      <c r="H93" s="19"/>
      <c r="I93" s="54">
        <f t="shared" si="3"/>
        <v>0</v>
      </c>
      <c r="J93" s="18"/>
      <c r="K93" s="18"/>
      <c r="L93" s="18"/>
      <c r="M93" s="18"/>
      <c r="N93" s="18"/>
      <c r="O93" s="18"/>
      <c r="P93" s="24"/>
      <c r="Q93" s="18"/>
      <c r="R93" s="18"/>
      <c r="S93" s="18"/>
      <c r="T93" s="18"/>
    </row>
    <row r="94" spans="1:20">
      <c r="A94" s="4">
        <v>90</v>
      </c>
      <c r="B94" s="17"/>
      <c r="C94" s="18"/>
      <c r="D94" s="18"/>
      <c r="E94" s="19"/>
      <c r="F94" s="18"/>
      <c r="G94" s="19"/>
      <c r="H94" s="19"/>
      <c r="I94" s="54">
        <f t="shared" si="3"/>
        <v>0</v>
      </c>
      <c r="J94" s="18"/>
      <c r="K94" s="18"/>
      <c r="L94" s="18"/>
      <c r="M94" s="18"/>
      <c r="N94" s="18"/>
      <c r="O94" s="18"/>
      <c r="P94" s="24"/>
      <c r="Q94" s="18"/>
      <c r="R94" s="18"/>
      <c r="S94" s="18"/>
      <c r="T94" s="18"/>
    </row>
    <row r="95" spans="1:20">
      <c r="A95" s="4">
        <v>91</v>
      </c>
      <c r="B95" s="17"/>
      <c r="C95" s="18"/>
      <c r="D95" s="18"/>
      <c r="E95" s="19"/>
      <c r="F95" s="18"/>
      <c r="G95" s="19"/>
      <c r="H95" s="19"/>
      <c r="I95" s="54">
        <f t="shared" si="3"/>
        <v>0</v>
      </c>
      <c r="J95" s="18"/>
      <c r="K95" s="18"/>
      <c r="L95" s="18"/>
      <c r="M95" s="18"/>
      <c r="N95" s="18"/>
      <c r="O95" s="18"/>
      <c r="P95" s="24"/>
      <c r="Q95" s="18"/>
      <c r="R95" s="18"/>
      <c r="S95" s="18"/>
      <c r="T95" s="18"/>
    </row>
    <row r="96" spans="1:20">
      <c r="A96" s="4">
        <v>92</v>
      </c>
      <c r="B96" s="17"/>
      <c r="C96" s="18"/>
      <c r="D96" s="18"/>
      <c r="E96" s="19"/>
      <c r="F96" s="18"/>
      <c r="G96" s="19"/>
      <c r="H96" s="19"/>
      <c r="I96" s="54">
        <f t="shared" si="3"/>
        <v>0</v>
      </c>
      <c r="J96" s="18"/>
      <c r="K96" s="18"/>
      <c r="L96" s="18"/>
      <c r="M96" s="18"/>
      <c r="N96" s="18"/>
      <c r="O96" s="18"/>
      <c r="P96" s="24"/>
      <c r="Q96" s="18"/>
      <c r="R96" s="18"/>
      <c r="S96" s="18"/>
      <c r="T96" s="18"/>
    </row>
    <row r="97" spans="1:20">
      <c r="A97" s="4">
        <v>93</v>
      </c>
      <c r="B97" s="17"/>
      <c r="C97" s="18"/>
      <c r="D97" s="18"/>
      <c r="E97" s="19"/>
      <c r="F97" s="18"/>
      <c r="G97" s="19"/>
      <c r="H97" s="19"/>
      <c r="I97" s="54">
        <f t="shared" si="3"/>
        <v>0</v>
      </c>
      <c r="J97" s="18"/>
      <c r="K97" s="18"/>
      <c r="L97" s="18"/>
      <c r="M97" s="18"/>
      <c r="N97" s="18"/>
      <c r="O97" s="18"/>
      <c r="P97" s="24"/>
      <c r="Q97" s="18"/>
      <c r="R97" s="18"/>
      <c r="S97" s="18"/>
      <c r="T97" s="18"/>
    </row>
    <row r="98" spans="1:20">
      <c r="A98" s="4">
        <v>94</v>
      </c>
      <c r="B98" s="17"/>
      <c r="C98" s="18"/>
      <c r="D98" s="18"/>
      <c r="E98" s="19"/>
      <c r="F98" s="18"/>
      <c r="G98" s="19"/>
      <c r="H98" s="19"/>
      <c r="I98" s="54">
        <f t="shared" si="3"/>
        <v>0</v>
      </c>
      <c r="J98" s="18"/>
      <c r="K98" s="18"/>
      <c r="L98" s="18"/>
      <c r="M98" s="18"/>
      <c r="N98" s="18"/>
      <c r="O98" s="18"/>
      <c r="P98" s="24"/>
      <c r="Q98" s="18"/>
      <c r="R98" s="18"/>
      <c r="S98" s="18"/>
      <c r="T98" s="18"/>
    </row>
    <row r="99" spans="1:20">
      <c r="A99" s="4">
        <v>95</v>
      </c>
      <c r="B99" s="17"/>
      <c r="C99" s="18"/>
      <c r="D99" s="18"/>
      <c r="E99" s="19"/>
      <c r="F99" s="18"/>
      <c r="G99" s="19"/>
      <c r="H99" s="19"/>
      <c r="I99" s="54">
        <f t="shared" si="3"/>
        <v>0</v>
      </c>
      <c r="J99" s="18"/>
      <c r="K99" s="18"/>
      <c r="L99" s="18"/>
      <c r="M99" s="18"/>
      <c r="N99" s="18"/>
      <c r="O99" s="18"/>
      <c r="P99" s="24"/>
      <c r="Q99" s="18"/>
      <c r="R99" s="18"/>
      <c r="S99" s="18"/>
      <c r="T99" s="18"/>
    </row>
    <row r="100" spans="1:20">
      <c r="A100" s="4">
        <v>96</v>
      </c>
      <c r="B100" s="17"/>
      <c r="C100" s="18"/>
      <c r="D100" s="18"/>
      <c r="E100" s="19"/>
      <c r="F100" s="18"/>
      <c r="G100" s="19"/>
      <c r="H100" s="19"/>
      <c r="I100" s="54">
        <f t="shared" si="3"/>
        <v>0</v>
      </c>
      <c r="J100" s="18"/>
      <c r="K100" s="18"/>
      <c r="L100" s="18"/>
      <c r="M100" s="18"/>
      <c r="N100" s="18"/>
      <c r="O100" s="18"/>
      <c r="P100" s="24"/>
      <c r="Q100" s="18"/>
      <c r="R100" s="18"/>
      <c r="S100" s="18"/>
      <c r="T100" s="18"/>
    </row>
    <row r="101" spans="1:20">
      <c r="A101" s="4">
        <v>97</v>
      </c>
      <c r="B101" s="17"/>
      <c r="C101" s="18"/>
      <c r="D101" s="18"/>
      <c r="E101" s="19"/>
      <c r="F101" s="18"/>
      <c r="G101" s="19"/>
      <c r="H101" s="19"/>
      <c r="I101" s="54">
        <f t="shared" si="3"/>
        <v>0</v>
      </c>
      <c r="J101" s="18"/>
      <c r="K101" s="18"/>
      <c r="L101" s="18"/>
      <c r="M101" s="18"/>
      <c r="N101" s="18"/>
      <c r="O101" s="18"/>
      <c r="P101" s="24"/>
      <c r="Q101" s="18"/>
      <c r="R101" s="18"/>
      <c r="S101" s="18"/>
      <c r="T101" s="18"/>
    </row>
    <row r="102" spans="1:20">
      <c r="A102" s="4">
        <v>98</v>
      </c>
      <c r="B102" s="17"/>
      <c r="C102" s="18"/>
      <c r="D102" s="18"/>
      <c r="E102" s="19"/>
      <c r="F102" s="18"/>
      <c r="G102" s="19"/>
      <c r="H102" s="19"/>
      <c r="I102" s="54">
        <f t="shared" si="3"/>
        <v>0</v>
      </c>
      <c r="J102" s="18"/>
      <c r="K102" s="18"/>
      <c r="L102" s="18"/>
      <c r="M102" s="18"/>
      <c r="N102" s="18"/>
      <c r="O102" s="18"/>
      <c r="P102" s="24"/>
      <c r="Q102" s="18"/>
      <c r="R102" s="18"/>
      <c r="S102" s="18"/>
      <c r="T102" s="18"/>
    </row>
    <row r="103" spans="1:20">
      <c r="A103" s="4">
        <v>99</v>
      </c>
      <c r="B103" s="17"/>
      <c r="C103" s="18"/>
      <c r="D103" s="18"/>
      <c r="E103" s="19"/>
      <c r="F103" s="18"/>
      <c r="G103" s="19"/>
      <c r="H103" s="19"/>
      <c r="I103" s="54">
        <f t="shared" si="3"/>
        <v>0</v>
      </c>
      <c r="J103" s="18"/>
      <c r="K103" s="18"/>
      <c r="L103" s="18"/>
      <c r="M103" s="18"/>
      <c r="N103" s="18"/>
      <c r="O103" s="18"/>
      <c r="P103" s="24"/>
      <c r="Q103" s="18"/>
      <c r="R103" s="18"/>
      <c r="S103" s="18"/>
      <c r="T103" s="18"/>
    </row>
    <row r="104" spans="1:20">
      <c r="A104" s="4">
        <v>100</v>
      </c>
      <c r="B104" s="17"/>
      <c r="C104" s="18"/>
      <c r="D104" s="18"/>
      <c r="E104" s="19"/>
      <c r="F104" s="18"/>
      <c r="G104" s="19"/>
      <c r="H104" s="19"/>
      <c r="I104" s="54">
        <f t="shared" si="3"/>
        <v>0</v>
      </c>
      <c r="J104" s="18"/>
      <c r="K104" s="18"/>
      <c r="L104" s="18"/>
      <c r="M104" s="18"/>
      <c r="N104" s="18"/>
      <c r="O104" s="18"/>
      <c r="P104" s="24"/>
      <c r="Q104" s="18"/>
      <c r="R104" s="18"/>
      <c r="S104" s="18"/>
      <c r="T104" s="18"/>
    </row>
    <row r="105" spans="1:20">
      <c r="A105" s="4">
        <v>101</v>
      </c>
      <c r="B105" s="17"/>
      <c r="C105" s="18"/>
      <c r="D105" s="18"/>
      <c r="E105" s="19"/>
      <c r="F105" s="18"/>
      <c r="G105" s="19"/>
      <c r="H105" s="19"/>
      <c r="I105" s="54">
        <f t="shared" si="3"/>
        <v>0</v>
      </c>
      <c r="J105" s="18"/>
      <c r="K105" s="18"/>
      <c r="L105" s="18"/>
      <c r="M105" s="18"/>
      <c r="N105" s="18"/>
      <c r="O105" s="18"/>
      <c r="P105" s="24"/>
      <c r="Q105" s="18"/>
      <c r="R105" s="18"/>
      <c r="S105" s="18"/>
      <c r="T105" s="18"/>
    </row>
    <row r="106" spans="1:20">
      <c r="A106" s="4">
        <v>102</v>
      </c>
      <c r="B106" s="17"/>
      <c r="C106" s="18"/>
      <c r="D106" s="18"/>
      <c r="E106" s="19"/>
      <c r="F106" s="18"/>
      <c r="G106" s="19"/>
      <c r="H106" s="19"/>
      <c r="I106" s="54">
        <f t="shared" si="3"/>
        <v>0</v>
      </c>
      <c r="J106" s="18"/>
      <c r="K106" s="18"/>
      <c r="L106" s="18"/>
      <c r="M106" s="18"/>
      <c r="N106" s="18"/>
      <c r="O106" s="18"/>
      <c r="P106" s="24"/>
      <c r="Q106" s="18"/>
      <c r="R106" s="18"/>
      <c r="S106" s="18"/>
      <c r="T106" s="18"/>
    </row>
    <row r="107" spans="1:20">
      <c r="A107" s="4">
        <v>103</v>
      </c>
      <c r="B107" s="17"/>
      <c r="C107" s="18"/>
      <c r="D107" s="18"/>
      <c r="E107" s="19"/>
      <c r="F107" s="18"/>
      <c r="G107" s="19"/>
      <c r="H107" s="19"/>
      <c r="I107" s="54">
        <f t="shared" si="3"/>
        <v>0</v>
      </c>
      <c r="J107" s="18"/>
      <c r="K107" s="18"/>
      <c r="L107" s="18"/>
      <c r="M107" s="18"/>
      <c r="N107" s="18"/>
      <c r="O107" s="18"/>
      <c r="P107" s="24"/>
      <c r="Q107" s="18"/>
      <c r="R107" s="18"/>
      <c r="S107" s="18"/>
      <c r="T107" s="18"/>
    </row>
    <row r="108" spans="1:20">
      <c r="A108" s="4">
        <v>104</v>
      </c>
      <c r="B108" s="17"/>
      <c r="C108" s="18"/>
      <c r="D108" s="18"/>
      <c r="E108" s="19"/>
      <c r="F108" s="18"/>
      <c r="G108" s="19"/>
      <c r="H108" s="19"/>
      <c r="I108" s="54">
        <f t="shared" si="3"/>
        <v>0</v>
      </c>
      <c r="J108" s="18"/>
      <c r="K108" s="18"/>
      <c r="L108" s="18"/>
      <c r="M108" s="18"/>
      <c r="N108" s="18"/>
      <c r="O108" s="18"/>
      <c r="P108" s="24"/>
      <c r="Q108" s="18"/>
      <c r="R108" s="18"/>
      <c r="S108" s="18"/>
      <c r="T108" s="18"/>
    </row>
    <row r="109" spans="1:20">
      <c r="A109" s="4">
        <v>105</v>
      </c>
      <c r="B109" s="17"/>
      <c r="C109" s="18"/>
      <c r="D109" s="18"/>
      <c r="E109" s="19"/>
      <c r="F109" s="18"/>
      <c r="G109" s="19"/>
      <c r="H109" s="19"/>
      <c r="I109" s="54">
        <f t="shared" si="3"/>
        <v>0</v>
      </c>
      <c r="J109" s="18"/>
      <c r="K109" s="18"/>
      <c r="L109" s="18"/>
      <c r="M109" s="18"/>
      <c r="N109" s="18"/>
      <c r="O109" s="18"/>
      <c r="P109" s="24"/>
      <c r="Q109" s="18"/>
      <c r="R109" s="18"/>
      <c r="S109" s="18"/>
      <c r="T109" s="18"/>
    </row>
    <row r="110" spans="1:20">
      <c r="A110" s="4">
        <v>106</v>
      </c>
      <c r="B110" s="17"/>
      <c r="C110" s="18"/>
      <c r="D110" s="18"/>
      <c r="E110" s="19"/>
      <c r="F110" s="18"/>
      <c r="G110" s="19"/>
      <c r="H110" s="19"/>
      <c r="I110" s="54">
        <f t="shared" si="3"/>
        <v>0</v>
      </c>
      <c r="J110" s="18"/>
      <c r="K110" s="18"/>
      <c r="L110" s="18"/>
      <c r="M110" s="18"/>
      <c r="N110" s="18"/>
      <c r="O110" s="18"/>
      <c r="P110" s="24"/>
      <c r="Q110" s="18"/>
      <c r="R110" s="18"/>
      <c r="S110" s="18"/>
      <c r="T110" s="18"/>
    </row>
    <row r="111" spans="1:20">
      <c r="A111" s="4">
        <v>107</v>
      </c>
      <c r="B111" s="17"/>
      <c r="C111" s="18"/>
      <c r="D111" s="18"/>
      <c r="E111" s="19"/>
      <c r="F111" s="18"/>
      <c r="G111" s="19"/>
      <c r="H111" s="19"/>
      <c r="I111" s="54">
        <f t="shared" si="3"/>
        <v>0</v>
      </c>
      <c r="J111" s="18"/>
      <c r="K111" s="18"/>
      <c r="L111" s="18"/>
      <c r="M111" s="18"/>
      <c r="N111" s="18"/>
      <c r="O111" s="18"/>
      <c r="P111" s="24"/>
      <c r="Q111" s="18"/>
      <c r="R111" s="18"/>
      <c r="S111" s="18"/>
      <c r="T111" s="18"/>
    </row>
    <row r="112" spans="1:20">
      <c r="A112" s="4">
        <v>108</v>
      </c>
      <c r="B112" s="17"/>
      <c r="C112" s="18"/>
      <c r="D112" s="18"/>
      <c r="E112" s="19"/>
      <c r="F112" s="18"/>
      <c r="G112" s="19"/>
      <c r="H112" s="19"/>
      <c r="I112" s="54">
        <f t="shared" si="3"/>
        <v>0</v>
      </c>
      <c r="J112" s="18"/>
      <c r="K112" s="18"/>
      <c r="L112" s="18"/>
      <c r="M112" s="18"/>
      <c r="N112" s="18"/>
      <c r="O112" s="18"/>
      <c r="P112" s="24"/>
      <c r="Q112" s="18"/>
      <c r="R112" s="18"/>
      <c r="S112" s="18"/>
      <c r="T112" s="18"/>
    </row>
    <row r="113" spans="1:20">
      <c r="A113" s="4">
        <v>109</v>
      </c>
      <c r="B113" s="17"/>
      <c r="C113" s="18"/>
      <c r="D113" s="18"/>
      <c r="E113" s="19"/>
      <c r="F113" s="18"/>
      <c r="G113" s="19"/>
      <c r="H113" s="19"/>
      <c r="I113" s="54">
        <f t="shared" si="3"/>
        <v>0</v>
      </c>
      <c r="J113" s="18"/>
      <c r="K113" s="18"/>
      <c r="L113" s="18"/>
      <c r="M113" s="18"/>
      <c r="N113" s="18"/>
      <c r="O113" s="18"/>
      <c r="P113" s="24"/>
      <c r="Q113" s="18"/>
      <c r="R113" s="18"/>
      <c r="S113" s="18"/>
      <c r="T113" s="18"/>
    </row>
    <row r="114" spans="1:20">
      <c r="A114" s="4">
        <v>110</v>
      </c>
      <c r="B114" s="17"/>
      <c r="C114" s="18"/>
      <c r="D114" s="18"/>
      <c r="E114" s="19"/>
      <c r="F114" s="18"/>
      <c r="G114" s="19"/>
      <c r="H114" s="19"/>
      <c r="I114" s="54">
        <f t="shared" si="3"/>
        <v>0</v>
      </c>
      <c r="J114" s="18"/>
      <c r="K114" s="18"/>
      <c r="L114" s="18"/>
      <c r="M114" s="18"/>
      <c r="N114" s="18"/>
      <c r="O114" s="18"/>
      <c r="P114" s="24"/>
      <c r="Q114" s="18"/>
      <c r="R114" s="18"/>
      <c r="S114" s="18"/>
      <c r="T114" s="18"/>
    </row>
    <row r="115" spans="1:20">
      <c r="A115" s="4">
        <v>111</v>
      </c>
      <c r="B115" s="17"/>
      <c r="C115" s="18"/>
      <c r="D115" s="18"/>
      <c r="E115" s="19"/>
      <c r="F115" s="18"/>
      <c r="G115" s="19"/>
      <c r="H115" s="19"/>
      <c r="I115" s="54">
        <f t="shared" si="3"/>
        <v>0</v>
      </c>
      <c r="J115" s="18"/>
      <c r="K115" s="18"/>
      <c r="L115" s="18"/>
      <c r="M115" s="18"/>
      <c r="N115" s="18"/>
      <c r="O115" s="18"/>
      <c r="P115" s="24"/>
      <c r="Q115" s="18"/>
      <c r="R115" s="18"/>
      <c r="S115" s="18"/>
      <c r="T115" s="18"/>
    </row>
    <row r="116" spans="1:20">
      <c r="A116" s="4">
        <v>112</v>
      </c>
      <c r="B116" s="17"/>
      <c r="C116" s="18"/>
      <c r="D116" s="18"/>
      <c r="E116" s="19"/>
      <c r="F116" s="18"/>
      <c r="G116" s="19"/>
      <c r="H116" s="19"/>
      <c r="I116" s="54">
        <f t="shared" si="3"/>
        <v>0</v>
      </c>
      <c r="J116" s="18"/>
      <c r="K116" s="18"/>
      <c r="L116" s="18"/>
      <c r="M116" s="18"/>
      <c r="N116" s="18"/>
      <c r="O116" s="18"/>
      <c r="P116" s="24"/>
      <c r="Q116" s="18"/>
      <c r="R116" s="18"/>
      <c r="S116" s="18"/>
      <c r="T116" s="18"/>
    </row>
    <row r="117" spans="1:20">
      <c r="A117" s="4">
        <v>113</v>
      </c>
      <c r="B117" s="17"/>
      <c r="C117" s="18"/>
      <c r="D117" s="18"/>
      <c r="E117" s="19"/>
      <c r="F117" s="18"/>
      <c r="G117" s="19"/>
      <c r="H117" s="19"/>
      <c r="I117" s="54">
        <f t="shared" si="3"/>
        <v>0</v>
      </c>
      <c r="J117" s="18"/>
      <c r="K117" s="18"/>
      <c r="L117" s="18"/>
      <c r="M117" s="18"/>
      <c r="N117" s="18"/>
      <c r="O117" s="18"/>
      <c r="P117" s="24"/>
      <c r="Q117" s="18"/>
      <c r="R117" s="18"/>
      <c r="S117" s="18"/>
      <c r="T117" s="18"/>
    </row>
    <row r="118" spans="1:20">
      <c r="A118" s="4">
        <v>114</v>
      </c>
      <c r="B118" s="17"/>
      <c r="C118" s="18"/>
      <c r="D118" s="18"/>
      <c r="E118" s="19"/>
      <c r="F118" s="18"/>
      <c r="G118" s="19"/>
      <c r="H118" s="19"/>
      <c r="I118" s="54">
        <f t="shared" si="3"/>
        <v>0</v>
      </c>
      <c r="J118" s="18"/>
      <c r="K118" s="18"/>
      <c r="L118" s="18"/>
      <c r="M118" s="18"/>
      <c r="N118" s="18"/>
      <c r="O118" s="18"/>
      <c r="P118" s="24"/>
      <c r="Q118" s="18"/>
      <c r="R118" s="18"/>
      <c r="S118" s="18"/>
      <c r="T118" s="18"/>
    </row>
    <row r="119" spans="1:20">
      <c r="A119" s="4">
        <v>115</v>
      </c>
      <c r="B119" s="17"/>
      <c r="C119" s="18"/>
      <c r="D119" s="18"/>
      <c r="E119" s="19"/>
      <c r="F119" s="18"/>
      <c r="G119" s="19"/>
      <c r="H119" s="19"/>
      <c r="I119" s="54">
        <f t="shared" si="3"/>
        <v>0</v>
      </c>
      <c r="J119" s="18"/>
      <c r="K119" s="18"/>
      <c r="L119" s="18"/>
      <c r="M119" s="18"/>
      <c r="N119" s="18"/>
      <c r="O119" s="18"/>
      <c r="P119" s="24"/>
      <c r="Q119" s="18"/>
      <c r="R119" s="18"/>
      <c r="S119" s="18"/>
      <c r="T119" s="18"/>
    </row>
    <row r="120" spans="1:20">
      <c r="A120" s="4">
        <v>116</v>
      </c>
      <c r="B120" s="17"/>
      <c r="C120" s="18"/>
      <c r="D120" s="18"/>
      <c r="E120" s="19"/>
      <c r="F120" s="18"/>
      <c r="G120" s="19"/>
      <c r="H120" s="19"/>
      <c r="I120" s="54">
        <f t="shared" si="3"/>
        <v>0</v>
      </c>
      <c r="J120" s="18"/>
      <c r="K120" s="18"/>
      <c r="L120" s="18"/>
      <c r="M120" s="18"/>
      <c r="N120" s="18"/>
      <c r="O120" s="18"/>
      <c r="P120" s="24"/>
      <c r="Q120" s="18"/>
      <c r="R120" s="18"/>
      <c r="S120" s="18"/>
      <c r="T120" s="18"/>
    </row>
    <row r="121" spans="1:20">
      <c r="A121" s="4">
        <v>117</v>
      </c>
      <c r="B121" s="17"/>
      <c r="C121" s="18"/>
      <c r="D121" s="18"/>
      <c r="E121" s="19"/>
      <c r="F121" s="18"/>
      <c r="G121" s="19"/>
      <c r="H121" s="19"/>
      <c r="I121" s="54">
        <f t="shared" si="3"/>
        <v>0</v>
      </c>
      <c r="J121" s="18"/>
      <c r="K121" s="18"/>
      <c r="L121" s="18"/>
      <c r="M121" s="18"/>
      <c r="N121" s="18"/>
      <c r="O121" s="18"/>
      <c r="P121" s="24"/>
      <c r="Q121" s="18"/>
      <c r="R121" s="18"/>
      <c r="S121" s="18"/>
      <c r="T121" s="18"/>
    </row>
    <row r="122" spans="1:20">
      <c r="A122" s="4">
        <v>118</v>
      </c>
      <c r="B122" s="17"/>
      <c r="C122" s="18"/>
      <c r="D122" s="18"/>
      <c r="E122" s="19"/>
      <c r="F122" s="18"/>
      <c r="G122" s="19"/>
      <c r="H122" s="19"/>
      <c r="I122" s="54">
        <f t="shared" si="3"/>
        <v>0</v>
      </c>
      <c r="J122" s="18"/>
      <c r="K122" s="18"/>
      <c r="L122" s="18"/>
      <c r="M122" s="18"/>
      <c r="N122" s="18"/>
      <c r="O122" s="18"/>
      <c r="P122" s="24"/>
      <c r="Q122" s="18"/>
      <c r="R122" s="18"/>
      <c r="S122" s="18"/>
      <c r="T122" s="18"/>
    </row>
    <row r="123" spans="1:20">
      <c r="A123" s="4">
        <v>119</v>
      </c>
      <c r="B123" s="17"/>
      <c r="C123" s="18"/>
      <c r="D123" s="18"/>
      <c r="E123" s="19"/>
      <c r="F123" s="18"/>
      <c r="G123" s="19"/>
      <c r="H123" s="19"/>
      <c r="I123" s="54">
        <f t="shared" si="3"/>
        <v>0</v>
      </c>
      <c r="J123" s="18"/>
      <c r="K123" s="18"/>
      <c r="L123" s="18"/>
      <c r="M123" s="18"/>
      <c r="N123" s="18"/>
      <c r="O123" s="18"/>
      <c r="P123" s="24"/>
      <c r="Q123" s="18"/>
      <c r="R123" s="18"/>
      <c r="S123" s="18"/>
      <c r="T123" s="18"/>
    </row>
    <row r="124" spans="1:20">
      <c r="A124" s="4">
        <v>120</v>
      </c>
      <c r="B124" s="17"/>
      <c r="C124" s="18"/>
      <c r="D124" s="18"/>
      <c r="E124" s="19"/>
      <c r="F124" s="18"/>
      <c r="G124" s="19"/>
      <c r="H124" s="19"/>
      <c r="I124" s="54">
        <f t="shared" si="3"/>
        <v>0</v>
      </c>
      <c r="J124" s="18"/>
      <c r="K124" s="18"/>
      <c r="L124" s="18"/>
      <c r="M124" s="18"/>
      <c r="N124" s="18"/>
      <c r="O124" s="18"/>
      <c r="P124" s="24"/>
      <c r="Q124" s="18"/>
      <c r="R124" s="18"/>
      <c r="S124" s="18"/>
      <c r="T124" s="18"/>
    </row>
    <row r="125" spans="1:20">
      <c r="A125" s="4">
        <v>121</v>
      </c>
      <c r="B125" s="17"/>
      <c r="C125" s="18"/>
      <c r="D125" s="18"/>
      <c r="E125" s="19"/>
      <c r="F125" s="18"/>
      <c r="G125" s="19"/>
      <c r="H125" s="19"/>
      <c r="I125" s="54">
        <f t="shared" si="3"/>
        <v>0</v>
      </c>
      <c r="J125" s="18"/>
      <c r="K125" s="18"/>
      <c r="L125" s="18"/>
      <c r="M125" s="18"/>
      <c r="N125" s="18"/>
      <c r="O125" s="18"/>
      <c r="P125" s="24"/>
      <c r="Q125" s="18"/>
      <c r="R125" s="18"/>
      <c r="S125" s="18"/>
      <c r="T125" s="18"/>
    </row>
    <row r="126" spans="1:20">
      <c r="A126" s="4">
        <v>122</v>
      </c>
      <c r="B126" s="17"/>
      <c r="C126" s="18"/>
      <c r="D126" s="18"/>
      <c r="E126" s="19"/>
      <c r="F126" s="18"/>
      <c r="G126" s="19"/>
      <c r="H126" s="19"/>
      <c r="I126" s="54">
        <f t="shared" si="3"/>
        <v>0</v>
      </c>
      <c r="J126" s="18"/>
      <c r="K126" s="18"/>
      <c r="L126" s="18"/>
      <c r="M126" s="18"/>
      <c r="N126" s="18"/>
      <c r="O126" s="18"/>
      <c r="P126" s="24"/>
      <c r="Q126" s="18"/>
      <c r="R126" s="18"/>
      <c r="S126" s="18"/>
      <c r="T126" s="18"/>
    </row>
    <row r="127" spans="1:20">
      <c r="A127" s="4">
        <v>123</v>
      </c>
      <c r="B127" s="17"/>
      <c r="C127" s="18"/>
      <c r="D127" s="18"/>
      <c r="E127" s="19"/>
      <c r="F127" s="18"/>
      <c r="G127" s="19"/>
      <c r="H127" s="19"/>
      <c r="I127" s="54">
        <f t="shared" si="3"/>
        <v>0</v>
      </c>
      <c r="J127" s="18"/>
      <c r="K127" s="18"/>
      <c r="L127" s="18"/>
      <c r="M127" s="18"/>
      <c r="N127" s="18"/>
      <c r="O127" s="18"/>
      <c r="P127" s="24"/>
      <c r="Q127" s="18"/>
      <c r="R127" s="18"/>
      <c r="S127" s="18"/>
      <c r="T127" s="18"/>
    </row>
    <row r="128" spans="1:20">
      <c r="A128" s="4">
        <v>124</v>
      </c>
      <c r="B128" s="17"/>
      <c r="C128" s="18"/>
      <c r="D128" s="18"/>
      <c r="E128" s="19"/>
      <c r="F128" s="18"/>
      <c r="G128" s="19"/>
      <c r="H128" s="19"/>
      <c r="I128" s="54">
        <f t="shared" si="3"/>
        <v>0</v>
      </c>
      <c r="J128" s="18"/>
      <c r="K128" s="18"/>
      <c r="L128" s="18"/>
      <c r="M128" s="18"/>
      <c r="N128" s="18"/>
      <c r="O128" s="18"/>
      <c r="P128" s="24"/>
      <c r="Q128" s="18"/>
      <c r="R128" s="18"/>
      <c r="S128" s="18"/>
      <c r="T128" s="18"/>
    </row>
    <row r="129" spans="1:20">
      <c r="A129" s="4">
        <v>125</v>
      </c>
      <c r="B129" s="17"/>
      <c r="C129" s="18"/>
      <c r="D129" s="18"/>
      <c r="E129" s="19"/>
      <c r="F129" s="18"/>
      <c r="G129" s="19"/>
      <c r="H129" s="19"/>
      <c r="I129" s="54">
        <f t="shared" si="3"/>
        <v>0</v>
      </c>
      <c r="J129" s="18"/>
      <c r="K129" s="18"/>
      <c r="L129" s="18"/>
      <c r="M129" s="18"/>
      <c r="N129" s="18"/>
      <c r="O129" s="18"/>
      <c r="P129" s="24"/>
      <c r="Q129" s="18"/>
      <c r="R129" s="18"/>
      <c r="S129" s="18"/>
      <c r="T129" s="18"/>
    </row>
    <row r="130" spans="1:20">
      <c r="A130" s="4">
        <v>126</v>
      </c>
      <c r="B130" s="17"/>
      <c r="C130" s="18"/>
      <c r="D130" s="18"/>
      <c r="E130" s="19"/>
      <c r="F130" s="18"/>
      <c r="G130" s="19"/>
      <c r="H130" s="19"/>
      <c r="I130" s="54">
        <f t="shared" si="3"/>
        <v>0</v>
      </c>
      <c r="J130" s="18"/>
      <c r="K130" s="18"/>
      <c r="L130" s="18"/>
      <c r="M130" s="18"/>
      <c r="N130" s="18"/>
      <c r="O130" s="18"/>
      <c r="P130" s="24"/>
      <c r="Q130" s="18"/>
      <c r="R130" s="18"/>
      <c r="S130" s="18"/>
      <c r="T130" s="18"/>
    </row>
    <row r="131" spans="1:20">
      <c r="A131" s="4">
        <v>127</v>
      </c>
      <c r="B131" s="17"/>
      <c r="C131" s="18"/>
      <c r="D131" s="18"/>
      <c r="E131" s="19"/>
      <c r="F131" s="18"/>
      <c r="G131" s="19"/>
      <c r="H131" s="19"/>
      <c r="I131" s="54">
        <f t="shared" si="3"/>
        <v>0</v>
      </c>
      <c r="J131" s="18"/>
      <c r="K131" s="18"/>
      <c r="L131" s="18"/>
      <c r="M131" s="18"/>
      <c r="N131" s="18"/>
      <c r="O131" s="18"/>
      <c r="P131" s="24"/>
      <c r="Q131" s="18"/>
      <c r="R131" s="18"/>
      <c r="S131" s="18"/>
      <c r="T131" s="18"/>
    </row>
    <row r="132" spans="1:20">
      <c r="A132" s="4">
        <v>128</v>
      </c>
      <c r="B132" s="17"/>
      <c r="C132" s="18"/>
      <c r="D132" s="18"/>
      <c r="E132" s="19"/>
      <c r="F132" s="18"/>
      <c r="G132" s="19"/>
      <c r="H132" s="19"/>
      <c r="I132" s="54">
        <f t="shared" si="3"/>
        <v>0</v>
      </c>
      <c r="J132" s="18"/>
      <c r="K132" s="18"/>
      <c r="L132" s="18"/>
      <c r="M132" s="18"/>
      <c r="N132" s="18"/>
      <c r="O132" s="18"/>
      <c r="P132" s="24"/>
      <c r="Q132" s="18"/>
      <c r="R132" s="18"/>
      <c r="S132" s="18"/>
      <c r="T132" s="18"/>
    </row>
    <row r="133" spans="1:20">
      <c r="A133" s="4">
        <v>129</v>
      </c>
      <c r="B133" s="17"/>
      <c r="C133" s="18"/>
      <c r="D133" s="18"/>
      <c r="E133" s="19"/>
      <c r="F133" s="18"/>
      <c r="G133" s="19"/>
      <c r="H133" s="19"/>
      <c r="I133" s="54">
        <f t="shared" si="3"/>
        <v>0</v>
      </c>
      <c r="J133" s="18"/>
      <c r="K133" s="18"/>
      <c r="L133" s="18"/>
      <c r="M133" s="18"/>
      <c r="N133" s="18"/>
      <c r="O133" s="18"/>
      <c r="P133" s="24"/>
      <c r="Q133" s="18"/>
      <c r="R133" s="18"/>
      <c r="S133" s="18"/>
      <c r="T133" s="18"/>
    </row>
    <row r="134" spans="1:20">
      <c r="A134" s="4">
        <v>130</v>
      </c>
      <c r="B134" s="17"/>
      <c r="C134" s="18"/>
      <c r="D134" s="18"/>
      <c r="E134" s="19"/>
      <c r="F134" s="18"/>
      <c r="G134" s="19"/>
      <c r="H134" s="19"/>
      <c r="I134" s="54">
        <f t="shared" ref="I134:I164" si="4">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4">
        <f t="shared" si="4"/>
        <v>0</v>
      </c>
      <c r="J135" s="18"/>
      <c r="K135" s="18"/>
      <c r="L135" s="18"/>
      <c r="M135" s="18"/>
      <c r="N135" s="18"/>
      <c r="O135" s="18"/>
      <c r="P135" s="24"/>
      <c r="Q135" s="18"/>
      <c r="R135" s="18"/>
      <c r="S135" s="18"/>
      <c r="T135" s="18"/>
    </row>
    <row r="136" spans="1:20">
      <c r="A136" s="4">
        <v>132</v>
      </c>
      <c r="B136" s="17"/>
      <c r="C136" s="18"/>
      <c r="D136" s="18"/>
      <c r="E136" s="19"/>
      <c r="F136" s="18"/>
      <c r="G136" s="19"/>
      <c r="H136" s="19"/>
      <c r="I136" s="54">
        <f t="shared" si="4"/>
        <v>0</v>
      </c>
      <c r="J136" s="18"/>
      <c r="K136" s="18"/>
      <c r="L136" s="18"/>
      <c r="M136" s="18"/>
      <c r="N136" s="18"/>
      <c r="O136" s="18"/>
      <c r="P136" s="24"/>
      <c r="Q136" s="18"/>
      <c r="R136" s="18"/>
      <c r="S136" s="18"/>
      <c r="T136" s="18"/>
    </row>
    <row r="137" spans="1:20">
      <c r="A137" s="4">
        <v>133</v>
      </c>
      <c r="B137" s="17"/>
      <c r="C137" s="18"/>
      <c r="D137" s="18"/>
      <c r="E137" s="19"/>
      <c r="F137" s="18"/>
      <c r="G137" s="19"/>
      <c r="H137" s="19"/>
      <c r="I137" s="54">
        <f t="shared" si="4"/>
        <v>0</v>
      </c>
      <c r="J137" s="18"/>
      <c r="K137" s="18"/>
      <c r="L137" s="18"/>
      <c r="M137" s="18"/>
      <c r="N137" s="18"/>
      <c r="O137" s="18"/>
      <c r="P137" s="24"/>
      <c r="Q137" s="18"/>
      <c r="R137" s="18"/>
      <c r="S137" s="18"/>
      <c r="T137" s="18"/>
    </row>
    <row r="138" spans="1:20">
      <c r="A138" s="4">
        <v>134</v>
      </c>
      <c r="B138" s="17"/>
      <c r="C138" s="18"/>
      <c r="D138" s="18"/>
      <c r="E138" s="19"/>
      <c r="F138" s="18"/>
      <c r="G138" s="19"/>
      <c r="H138" s="19"/>
      <c r="I138" s="54">
        <f t="shared" si="4"/>
        <v>0</v>
      </c>
      <c r="J138" s="18"/>
      <c r="K138" s="18"/>
      <c r="L138" s="18"/>
      <c r="M138" s="18"/>
      <c r="N138" s="18"/>
      <c r="O138" s="18"/>
      <c r="P138" s="24"/>
      <c r="Q138" s="18"/>
      <c r="R138" s="18"/>
      <c r="S138" s="18"/>
      <c r="T138" s="18"/>
    </row>
    <row r="139" spans="1:20">
      <c r="A139" s="4">
        <v>135</v>
      </c>
      <c r="B139" s="17"/>
      <c r="C139" s="18"/>
      <c r="D139" s="18"/>
      <c r="E139" s="19"/>
      <c r="F139" s="18"/>
      <c r="G139" s="19"/>
      <c r="H139" s="19"/>
      <c r="I139" s="54">
        <f t="shared" si="4"/>
        <v>0</v>
      </c>
      <c r="J139" s="18"/>
      <c r="K139" s="18"/>
      <c r="L139" s="18"/>
      <c r="M139" s="18"/>
      <c r="N139" s="18"/>
      <c r="O139" s="18"/>
      <c r="P139" s="24"/>
      <c r="Q139" s="18"/>
      <c r="R139" s="18"/>
      <c r="S139" s="18"/>
      <c r="T139" s="18"/>
    </row>
    <row r="140" spans="1:20">
      <c r="A140" s="4">
        <v>136</v>
      </c>
      <c r="B140" s="17"/>
      <c r="C140" s="18"/>
      <c r="D140" s="18"/>
      <c r="E140" s="19"/>
      <c r="F140" s="18"/>
      <c r="G140" s="19"/>
      <c r="H140" s="19"/>
      <c r="I140" s="54">
        <f t="shared" si="4"/>
        <v>0</v>
      </c>
      <c r="J140" s="18"/>
      <c r="K140" s="18"/>
      <c r="L140" s="18"/>
      <c r="M140" s="18"/>
      <c r="N140" s="18"/>
      <c r="O140" s="18"/>
      <c r="P140" s="24"/>
      <c r="Q140" s="18"/>
      <c r="R140" s="18"/>
      <c r="S140" s="18"/>
      <c r="T140" s="18"/>
    </row>
    <row r="141" spans="1:20">
      <c r="A141" s="4">
        <v>137</v>
      </c>
      <c r="B141" s="17"/>
      <c r="C141" s="18"/>
      <c r="D141" s="18"/>
      <c r="E141" s="19"/>
      <c r="F141" s="18"/>
      <c r="G141" s="19"/>
      <c r="H141" s="19"/>
      <c r="I141" s="54">
        <f t="shared" si="4"/>
        <v>0</v>
      </c>
      <c r="J141" s="18"/>
      <c r="K141" s="18"/>
      <c r="L141" s="18"/>
      <c r="M141" s="18"/>
      <c r="N141" s="18"/>
      <c r="O141" s="18"/>
      <c r="P141" s="24"/>
      <c r="Q141" s="18"/>
      <c r="R141" s="18"/>
      <c r="S141" s="18"/>
      <c r="T141" s="18"/>
    </row>
    <row r="142" spans="1:20">
      <c r="A142" s="4">
        <v>138</v>
      </c>
      <c r="B142" s="17"/>
      <c r="C142" s="18"/>
      <c r="D142" s="18"/>
      <c r="E142" s="19"/>
      <c r="F142" s="18"/>
      <c r="G142" s="19"/>
      <c r="H142" s="19"/>
      <c r="I142" s="54">
        <f t="shared" si="4"/>
        <v>0</v>
      </c>
      <c r="J142" s="18"/>
      <c r="K142" s="18"/>
      <c r="L142" s="18"/>
      <c r="M142" s="18"/>
      <c r="N142" s="18"/>
      <c r="O142" s="18"/>
      <c r="P142" s="24"/>
      <c r="Q142" s="18"/>
      <c r="R142" s="18"/>
      <c r="S142" s="18"/>
      <c r="T142" s="18"/>
    </row>
    <row r="143" spans="1:20">
      <c r="A143" s="4">
        <v>139</v>
      </c>
      <c r="B143" s="17"/>
      <c r="C143" s="18"/>
      <c r="D143" s="18"/>
      <c r="E143" s="19"/>
      <c r="F143" s="18"/>
      <c r="G143" s="19"/>
      <c r="H143" s="19"/>
      <c r="I143" s="54">
        <f t="shared" si="4"/>
        <v>0</v>
      </c>
      <c r="J143" s="18"/>
      <c r="K143" s="18"/>
      <c r="L143" s="18"/>
      <c r="M143" s="18"/>
      <c r="N143" s="18"/>
      <c r="O143" s="18"/>
      <c r="P143" s="24"/>
      <c r="Q143" s="18"/>
      <c r="R143" s="18"/>
      <c r="S143" s="18"/>
      <c r="T143" s="18"/>
    </row>
    <row r="144" spans="1:20">
      <c r="A144" s="4">
        <v>140</v>
      </c>
      <c r="B144" s="17"/>
      <c r="C144" s="18"/>
      <c r="D144" s="18"/>
      <c r="E144" s="19"/>
      <c r="F144" s="18"/>
      <c r="G144" s="19"/>
      <c r="H144" s="19"/>
      <c r="I144" s="54">
        <f t="shared" si="4"/>
        <v>0</v>
      </c>
      <c r="J144" s="18"/>
      <c r="K144" s="18"/>
      <c r="L144" s="18"/>
      <c r="M144" s="18"/>
      <c r="N144" s="18"/>
      <c r="O144" s="18"/>
      <c r="P144" s="24"/>
      <c r="Q144" s="18"/>
      <c r="R144" s="18"/>
      <c r="S144" s="18"/>
      <c r="T144" s="18"/>
    </row>
    <row r="145" spans="1:20">
      <c r="A145" s="4">
        <v>141</v>
      </c>
      <c r="B145" s="17"/>
      <c r="C145" s="18"/>
      <c r="D145" s="18"/>
      <c r="E145" s="19"/>
      <c r="F145" s="18"/>
      <c r="G145" s="19"/>
      <c r="H145" s="19"/>
      <c r="I145" s="54">
        <f t="shared" si="4"/>
        <v>0</v>
      </c>
      <c r="J145" s="18"/>
      <c r="K145" s="18"/>
      <c r="L145" s="18"/>
      <c r="M145" s="18"/>
      <c r="N145" s="18"/>
      <c r="O145" s="18"/>
      <c r="P145" s="24"/>
      <c r="Q145" s="18"/>
      <c r="R145" s="18"/>
      <c r="S145" s="18"/>
      <c r="T145" s="18"/>
    </row>
    <row r="146" spans="1:20">
      <c r="A146" s="4">
        <v>142</v>
      </c>
      <c r="B146" s="17"/>
      <c r="C146" s="18"/>
      <c r="D146" s="18"/>
      <c r="E146" s="19"/>
      <c r="F146" s="18"/>
      <c r="G146" s="19"/>
      <c r="H146" s="19"/>
      <c r="I146" s="54">
        <f t="shared" si="4"/>
        <v>0</v>
      </c>
      <c r="J146" s="18"/>
      <c r="K146" s="18"/>
      <c r="L146" s="18"/>
      <c r="M146" s="18"/>
      <c r="N146" s="18"/>
      <c r="O146" s="18"/>
      <c r="P146" s="24"/>
      <c r="Q146" s="18"/>
      <c r="R146" s="18"/>
      <c r="S146" s="18"/>
      <c r="T146" s="18"/>
    </row>
    <row r="147" spans="1:20">
      <c r="A147" s="4">
        <v>143</v>
      </c>
      <c r="B147" s="17"/>
      <c r="C147" s="18"/>
      <c r="D147" s="18"/>
      <c r="E147" s="19"/>
      <c r="F147" s="18"/>
      <c r="G147" s="19"/>
      <c r="H147" s="19"/>
      <c r="I147" s="54">
        <f t="shared" si="4"/>
        <v>0</v>
      </c>
      <c r="J147" s="18"/>
      <c r="K147" s="18"/>
      <c r="L147" s="18"/>
      <c r="M147" s="18"/>
      <c r="N147" s="18"/>
      <c r="O147" s="18"/>
      <c r="P147" s="24"/>
      <c r="Q147" s="18"/>
      <c r="R147" s="18"/>
      <c r="S147" s="18"/>
      <c r="T147" s="18"/>
    </row>
    <row r="148" spans="1:20">
      <c r="A148" s="4">
        <v>144</v>
      </c>
      <c r="B148" s="17"/>
      <c r="C148" s="18"/>
      <c r="D148" s="18"/>
      <c r="E148" s="19"/>
      <c r="F148" s="18"/>
      <c r="G148" s="19"/>
      <c r="H148" s="19"/>
      <c r="I148" s="54">
        <f t="shared" si="4"/>
        <v>0</v>
      </c>
      <c r="J148" s="18"/>
      <c r="K148" s="18"/>
      <c r="L148" s="18"/>
      <c r="M148" s="18"/>
      <c r="N148" s="18"/>
      <c r="O148" s="18"/>
      <c r="P148" s="24"/>
      <c r="Q148" s="18"/>
      <c r="R148" s="18"/>
      <c r="S148" s="18"/>
      <c r="T148" s="18"/>
    </row>
    <row r="149" spans="1:20">
      <c r="A149" s="4">
        <v>145</v>
      </c>
      <c r="B149" s="17"/>
      <c r="C149" s="18"/>
      <c r="D149" s="18"/>
      <c r="E149" s="19"/>
      <c r="F149" s="18"/>
      <c r="G149" s="19"/>
      <c r="H149" s="19"/>
      <c r="I149" s="54">
        <f t="shared" si="4"/>
        <v>0</v>
      </c>
      <c r="J149" s="18"/>
      <c r="K149" s="18"/>
      <c r="L149" s="18"/>
      <c r="M149" s="18"/>
      <c r="N149" s="18"/>
      <c r="O149" s="18"/>
      <c r="P149" s="24"/>
      <c r="Q149" s="18"/>
      <c r="R149" s="18"/>
      <c r="S149" s="18"/>
      <c r="T149" s="18"/>
    </row>
    <row r="150" spans="1:20">
      <c r="A150" s="4">
        <v>146</v>
      </c>
      <c r="B150" s="17"/>
      <c r="C150" s="18"/>
      <c r="D150" s="18"/>
      <c r="E150" s="19"/>
      <c r="F150" s="18"/>
      <c r="G150" s="19"/>
      <c r="H150" s="19"/>
      <c r="I150" s="54">
        <f t="shared" si="4"/>
        <v>0</v>
      </c>
      <c r="J150" s="18"/>
      <c r="K150" s="18"/>
      <c r="L150" s="18"/>
      <c r="M150" s="18"/>
      <c r="N150" s="18"/>
      <c r="O150" s="18"/>
      <c r="P150" s="24"/>
      <c r="Q150" s="18"/>
      <c r="R150" s="18"/>
      <c r="S150" s="18"/>
      <c r="T150" s="18"/>
    </row>
    <row r="151" spans="1:20">
      <c r="A151" s="4">
        <v>147</v>
      </c>
      <c r="B151" s="17"/>
      <c r="C151" s="18"/>
      <c r="D151" s="18"/>
      <c r="E151" s="19"/>
      <c r="F151" s="18"/>
      <c r="G151" s="19"/>
      <c r="H151" s="19"/>
      <c r="I151" s="54">
        <f t="shared" si="4"/>
        <v>0</v>
      </c>
      <c r="J151" s="18"/>
      <c r="K151" s="18"/>
      <c r="L151" s="18"/>
      <c r="M151" s="18"/>
      <c r="N151" s="18"/>
      <c r="O151" s="18"/>
      <c r="P151" s="24"/>
      <c r="Q151" s="18"/>
      <c r="R151" s="18"/>
      <c r="S151" s="18"/>
      <c r="T151" s="18"/>
    </row>
    <row r="152" spans="1:20">
      <c r="A152" s="4">
        <v>148</v>
      </c>
      <c r="B152" s="17"/>
      <c r="C152" s="18"/>
      <c r="D152" s="18"/>
      <c r="E152" s="19"/>
      <c r="F152" s="18"/>
      <c r="G152" s="19"/>
      <c r="H152" s="19"/>
      <c r="I152" s="54">
        <f t="shared" si="4"/>
        <v>0</v>
      </c>
      <c r="J152" s="18"/>
      <c r="K152" s="18"/>
      <c r="L152" s="18"/>
      <c r="M152" s="18"/>
      <c r="N152" s="18"/>
      <c r="O152" s="18"/>
      <c r="P152" s="24"/>
      <c r="Q152" s="18"/>
      <c r="R152" s="18"/>
      <c r="S152" s="18"/>
      <c r="T152" s="18"/>
    </row>
    <row r="153" spans="1:20">
      <c r="A153" s="4">
        <v>149</v>
      </c>
      <c r="B153" s="17"/>
      <c r="C153" s="18"/>
      <c r="D153" s="18"/>
      <c r="E153" s="19"/>
      <c r="F153" s="18"/>
      <c r="G153" s="19"/>
      <c r="H153" s="19"/>
      <c r="I153" s="54">
        <f t="shared" si="4"/>
        <v>0</v>
      </c>
      <c r="J153" s="18"/>
      <c r="K153" s="18"/>
      <c r="L153" s="18"/>
      <c r="M153" s="18"/>
      <c r="N153" s="18"/>
      <c r="O153" s="18"/>
      <c r="P153" s="24"/>
      <c r="Q153" s="18"/>
      <c r="R153" s="18"/>
      <c r="S153" s="18"/>
      <c r="T153" s="18"/>
    </row>
    <row r="154" spans="1:20">
      <c r="A154" s="4">
        <v>150</v>
      </c>
      <c r="B154" s="17"/>
      <c r="C154" s="18"/>
      <c r="D154" s="18"/>
      <c r="E154" s="19"/>
      <c r="F154" s="18"/>
      <c r="G154" s="19"/>
      <c r="H154" s="19"/>
      <c r="I154" s="54">
        <f t="shared" si="4"/>
        <v>0</v>
      </c>
      <c r="J154" s="18"/>
      <c r="K154" s="18"/>
      <c r="L154" s="18"/>
      <c r="M154" s="18"/>
      <c r="N154" s="18"/>
      <c r="O154" s="18"/>
      <c r="P154" s="24"/>
      <c r="Q154" s="18"/>
      <c r="R154" s="18"/>
      <c r="S154" s="18"/>
      <c r="T154" s="18"/>
    </row>
    <row r="155" spans="1:20">
      <c r="A155" s="4">
        <v>151</v>
      </c>
      <c r="B155" s="17"/>
      <c r="C155" s="18"/>
      <c r="D155" s="18"/>
      <c r="E155" s="19"/>
      <c r="F155" s="18"/>
      <c r="G155" s="19"/>
      <c r="H155" s="19"/>
      <c r="I155" s="54">
        <f t="shared" si="4"/>
        <v>0</v>
      </c>
      <c r="J155" s="18"/>
      <c r="K155" s="18"/>
      <c r="L155" s="18"/>
      <c r="M155" s="18"/>
      <c r="N155" s="18"/>
      <c r="O155" s="18"/>
      <c r="P155" s="24"/>
      <c r="Q155" s="18"/>
      <c r="R155" s="18"/>
      <c r="S155" s="18"/>
      <c r="T155" s="18"/>
    </row>
    <row r="156" spans="1:20">
      <c r="A156" s="4">
        <v>152</v>
      </c>
      <c r="B156" s="17"/>
      <c r="C156" s="18"/>
      <c r="D156" s="18"/>
      <c r="E156" s="19"/>
      <c r="F156" s="18"/>
      <c r="G156" s="19"/>
      <c r="H156" s="19"/>
      <c r="I156" s="54">
        <f t="shared" si="4"/>
        <v>0</v>
      </c>
      <c r="J156" s="18"/>
      <c r="K156" s="18"/>
      <c r="L156" s="18"/>
      <c r="M156" s="18"/>
      <c r="N156" s="18"/>
      <c r="O156" s="18"/>
      <c r="P156" s="24"/>
      <c r="Q156" s="18"/>
      <c r="R156" s="18"/>
      <c r="S156" s="18"/>
      <c r="T156" s="18"/>
    </row>
    <row r="157" spans="1:20">
      <c r="A157" s="4">
        <v>153</v>
      </c>
      <c r="B157" s="17"/>
      <c r="C157" s="18"/>
      <c r="D157" s="18"/>
      <c r="E157" s="19"/>
      <c r="F157" s="18"/>
      <c r="G157" s="19"/>
      <c r="H157" s="19"/>
      <c r="I157" s="54">
        <f t="shared" si="4"/>
        <v>0</v>
      </c>
      <c r="J157" s="18"/>
      <c r="K157" s="18"/>
      <c r="L157" s="18"/>
      <c r="M157" s="18"/>
      <c r="N157" s="18"/>
      <c r="O157" s="18"/>
      <c r="P157" s="24"/>
      <c r="Q157" s="18"/>
      <c r="R157" s="18"/>
      <c r="S157" s="18"/>
      <c r="T157" s="18"/>
    </row>
    <row r="158" spans="1:20">
      <c r="A158" s="4">
        <v>154</v>
      </c>
      <c r="B158" s="17"/>
      <c r="C158" s="18"/>
      <c r="D158" s="18"/>
      <c r="E158" s="19"/>
      <c r="F158" s="18"/>
      <c r="G158" s="19"/>
      <c r="H158" s="19"/>
      <c r="I158" s="54">
        <f t="shared" si="4"/>
        <v>0</v>
      </c>
      <c r="J158" s="18"/>
      <c r="K158" s="18"/>
      <c r="L158" s="18"/>
      <c r="M158" s="18"/>
      <c r="N158" s="18"/>
      <c r="O158" s="18"/>
      <c r="P158" s="24"/>
      <c r="Q158" s="18"/>
      <c r="R158" s="18"/>
      <c r="S158" s="18"/>
      <c r="T158" s="18"/>
    </row>
    <row r="159" spans="1:20">
      <c r="A159" s="4">
        <v>155</v>
      </c>
      <c r="B159" s="17"/>
      <c r="C159" s="18"/>
      <c r="D159" s="18"/>
      <c r="E159" s="19"/>
      <c r="F159" s="18"/>
      <c r="G159" s="19"/>
      <c r="H159" s="19"/>
      <c r="I159" s="54">
        <f t="shared" si="4"/>
        <v>0</v>
      </c>
      <c r="J159" s="18"/>
      <c r="K159" s="18"/>
      <c r="L159" s="18"/>
      <c r="M159" s="18"/>
      <c r="N159" s="18"/>
      <c r="O159" s="18"/>
      <c r="P159" s="24"/>
      <c r="Q159" s="18"/>
      <c r="R159" s="18"/>
      <c r="S159" s="18"/>
      <c r="T159" s="18"/>
    </row>
    <row r="160" spans="1:20">
      <c r="A160" s="4">
        <v>156</v>
      </c>
      <c r="B160" s="17"/>
      <c r="C160" s="18"/>
      <c r="D160" s="18"/>
      <c r="E160" s="19"/>
      <c r="F160" s="18"/>
      <c r="G160" s="19"/>
      <c r="H160" s="19"/>
      <c r="I160" s="54">
        <f t="shared" si="4"/>
        <v>0</v>
      </c>
      <c r="J160" s="18"/>
      <c r="K160" s="18"/>
      <c r="L160" s="18"/>
      <c r="M160" s="18"/>
      <c r="N160" s="18"/>
      <c r="O160" s="18"/>
      <c r="P160" s="24"/>
      <c r="Q160" s="18"/>
      <c r="R160" s="18"/>
      <c r="S160" s="18"/>
      <c r="T160" s="18"/>
    </row>
    <row r="161" spans="1:20">
      <c r="A161" s="4">
        <v>157</v>
      </c>
      <c r="B161" s="17"/>
      <c r="C161" s="18"/>
      <c r="D161" s="18"/>
      <c r="E161" s="19"/>
      <c r="F161" s="18"/>
      <c r="G161" s="19"/>
      <c r="H161" s="19"/>
      <c r="I161" s="54">
        <f t="shared" si="4"/>
        <v>0</v>
      </c>
      <c r="J161" s="18"/>
      <c r="K161" s="18"/>
      <c r="L161" s="18"/>
      <c r="M161" s="18"/>
      <c r="N161" s="18"/>
      <c r="O161" s="18"/>
      <c r="P161" s="24"/>
      <c r="Q161" s="18"/>
      <c r="R161" s="18"/>
      <c r="S161" s="18"/>
      <c r="T161" s="18"/>
    </row>
    <row r="162" spans="1:20">
      <c r="A162" s="4">
        <v>158</v>
      </c>
      <c r="B162" s="17"/>
      <c r="C162" s="18"/>
      <c r="D162" s="18"/>
      <c r="E162" s="19"/>
      <c r="F162" s="18"/>
      <c r="G162" s="19"/>
      <c r="H162" s="19"/>
      <c r="I162" s="54">
        <f t="shared" si="4"/>
        <v>0</v>
      </c>
      <c r="J162" s="18"/>
      <c r="K162" s="18"/>
      <c r="L162" s="18"/>
      <c r="M162" s="18"/>
      <c r="N162" s="18"/>
      <c r="O162" s="18"/>
      <c r="P162" s="24"/>
      <c r="Q162" s="18"/>
      <c r="R162" s="18"/>
      <c r="S162" s="18"/>
      <c r="T162" s="18"/>
    </row>
    <row r="163" spans="1:20">
      <c r="A163" s="4">
        <v>159</v>
      </c>
      <c r="B163" s="17"/>
      <c r="C163" s="18"/>
      <c r="D163" s="18"/>
      <c r="E163" s="19"/>
      <c r="F163" s="18"/>
      <c r="G163" s="19"/>
      <c r="H163" s="19"/>
      <c r="I163" s="54">
        <f t="shared" si="4"/>
        <v>0</v>
      </c>
      <c r="J163" s="18"/>
      <c r="K163" s="18"/>
      <c r="L163" s="18"/>
      <c r="M163" s="18"/>
      <c r="N163" s="18"/>
      <c r="O163" s="18"/>
      <c r="P163" s="24"/>
      <c r="Q163" s="18"/>
      <c r="R163" s="18"/>
      <c r="S163" s="18"/>
      <c r="T163" s="18"/>
    </row>
    <row r="164" spans="1:20">
      <c r="A164" s="4">
        <v>160</v>
      </c>
      <c r="B164" s="17"/>
      <c r="C164" s="18"/>
      <c r="D164" s="18"/>
      <c r="E164" s="19"/>
      <c r="F164" s="18"/>
      <c r="G164" s="19"/>
      <c r="H164" s="19"/>
      <c r="I164" s="54">
        <f t="shared" si="4"/>
        <v>0</v>
      </c>
      <c r="J164" s="18"/>
      <c r="K164" s="18"/>
      <c r="L164" s="18"/>
      <c r="M164" s="18"/>
      <c r="N164" s="18"/>
      <c r="O164" s="18"/>
      <c r="P164" s="24"/>
      <c r="Q164" s="18"/>
      <c r="R164" s="18"/>
      <c r="S164" s="18"/>
      <c r="T164" s="18"/>
    </row>
    <row r="165" spans="1:20">
      <c r="A165" s="3" t="s">
        <v>11</v>
      </c>
      <c r="B165" s="39"/>
      <c r="C165" s="3">
        <f>COUNTIFS(C5:C164,"*")</f>
        <v>58</v>
      </c>
      <c r="D165" s="3"/>
      <c r="E165" s="13"/>
      <c r="F165" s="3"/>
      <c r="G165" s="56">
        <f>SUM(G5:G164)</f>
        <v>2322</v>
      </c>
      <c r="H165" s="56">
        <f>SUM(H5:H164)</f>
        <v>2261</v>
      </c>
      <c r="I165" s="56">
        <f>SUM(I5:I164)</f>
        <v>4583</v>
      </c>
      <c r="J165" s="3"/>
      <c r="K165" s="7"/>
      <c r="L165" s="21"/>
      <c r="M165" s="21"/>
      <c r="N165" s="7"/>
      <c r="O165" s="7"/>
      <c r="P165" s="14"/>
      <c r="Q165" s="3"/>
      <c r="R165" s="3"/>
      <c r="S165" s="3"/>
      <c r="T165" s="12"/>
    </row>
    <row r="166" spans="1:20">
      <c r="A166" s="44" t="s">
        <v>62</v>
      </c>
      <c r="B166" s="10">
        <f>COUNTIF(B$5:B$164,"Team 1")</f>
        <v>34</v>
      </c>
      <c r="C166" s="44" t="s">
        <v>25</v>
      </c>
      <c r="D166" s="10">
        <f>COUNTIF(D5:D164,"Anganwadi")</f>
        <v>40</v>
      </c>
    </row>
    <row r="167" spans="1:20">
      <c r="A167" s="44" t="s">
        <v>63</v>
      </c>
      <c r="B167" s="10">
        <f>COUNTIF(B$6:B$164,"Team 2")</f>
        <v>23</v>
      </c>
      <c r="C167" s="44" t="s">
        <v>23</v>
      </c>
      <c r="D167" s="10">
        <f>COUNTIF(D5:D164,"School")</f>
        <v>18</v>
      </c>
    </row>
  </sheetData>
  <sheetProtection password="8527" sheet="1" objects="1" scenarios="1"/>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C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80" t="s">
        <v>70</v>
      </c>
      <c r="B1" s="180"/>
      <c r="C1" s="180"/>
      <c r="D1" s="53"/>
      <c r="E1" s="53"/>
      <c r="F1" s="53"/>
      <c r="G1" s="53"/>
      <c r="H1" s="53"/>
      <c r="I1" s="53"/>
      <c r="J1" s="53"/>
      <c r="K1" s="53"/>
      <c r="L1" s="53"/>
      <c r="M1" s="181"/>
      <c r="N1" s="181"/>
      <c r="O1" s="181"/>
      <c r="P1" s="181"/>
      <c r="Q1" s="181"/>
      <c r="R1" s="181"/>
      <c r="S1" s="181"/>
      <c r="T1" s="181"/>
    </row>
    <row r="2" spans="1:20">
      <c r="A2" s="174" t="s">
        <v>59</v>
      </c>
      <c r="B2" s="175"/>
      <c r="C2" s="175"/>
      <c r="D2" s="25">
        <v>43586</v>
      </c>
      <c r="E2" s="22"/>
      <c r="F2" s="22"/>
      <c r="G2" s="22"/>
      <c r="H2" s="22"/>
      <c r="I2" s="22"/>
      <c r="J2" s="22"/>
      <c r="K2" s="22"/>
      <c r="L2" s="22"/>
      <c r="M2" s="22"/>
      <c r="N2" s="22"/>
      <c r="O2" s="22"/>
      <c r="P2" s="22"/>
      <c r="Q2" s="22"/>
      <c r="R2" s="22"/>
      <c r="S2" s="22"/>
    </row>
    <row r="3" spans="1:20" ht="24" customHeight="1">
      <c r="A3" s="176" t="s">
        <v>14</v>
      </c>
      <c r="B3" s="172" t="s">
        <v>61</v>
      </c>
      <c r="C3" s="177" t="s">
        <v>7</v>
      </c>
      <c r="D3" s="177" t="s">
        <v>55</v>
      </c>
      <c r="E3" s="177" t="s">
        <v>16</v>
      </c>
      <c r="F3" s="178" t="s">
        <v>17</v>
      </c>
      <c r="G3" s="177" t="s">
        <v>8</v>
      </c>
      <c r="H3" s="177"/>
      <c r="I3" s="177"/>
      <c r="J3" s="177" t="s">
        <v>31</v>
      </c>
      <c r="K3" s="172" t="s">
        <v>33</v>
      </c>
      <c r="L3" s="172" t="s">
        <v>50</v>
      </c>
      <c r="M3" s="172" t="s">
        <v>51</v>
      </c>
      <c r="N3" s="172" t="s">
        <v>34</v>
      </c>
      <c r="O3" s="172" t="s">
        <v>35</v>
      </c>
      <c r="P3" s="176" t="s">
        <v>54</v>
      </c>
      <c r="Q3" s="177" t="s">
        <v>52</v>
      </c>
      <c r="R3" s="177" t="s">
        <v>32</v>
      </c>
      <c r="S3" s="177" t="s">
        <v>53</v>
      </c>
      <c r="T3" s="177" t="s">
        <v>13</v>
      </c>
    </row>
    <row r="4" spans="1:20" ht="25.5" customHeight="1">
      <c r="A4" s="176"/>
      <c r="B4" s="179"/>
      <c r="C4" s="177"/>
      <c r="D4" s="177"/>
      <c r="E4" s="177"/>
      <c r="F4" s="178"/>
      <c r="G4" s="23" t="s">
        <v>9</v>
      </c>
      <c r="H4" s="23" t="s">
        <v>10</v>
      </c>
      <c r="I4" s="23" t="s">
        <v>11</v>
      </c>
      <c r="J4" s="177"/>
      <c r="K4" s="173"/>
      <c r="L4" s="173"/>
      <c r="M4" s="173"/>
      <c r="N4" s="173"/>
      <c r="O4" s="173"/>
      <c r="P4" s="176"/>
      <c r="Q4" s="176"/>
      <c r="R4" s="177"/>
      <c r="S4" s="177"/>
      <c r="T4" s="177"/>
    </row>
    <row r="5" spans="1:20" ht="38.25">
      <c r="A5" s="4">
        <v>1</v>
      </c>
      <c r="B5" s="17" t="s">
        <v>63</v>
      </c>
      <c r="C5" s="103" t="s">
        <v>409</v>
      </c>
      <c r="D5" s="66" t="s">
        <v>25</v>
      </c>
      <c r="E5" s="103">
        <v>225</v>
      </c>
      <c r="F5" s="66"/>
      <c r="G5" s="103">
        <v>39</v>
      </c>
      <c r="H5" s="103">
        <v>37</v>
      </c>
      <c r="I5" s="57">
        <f>SUM(G5:H5)</f>
        <v>76</v>
      </c>
      <c r="J5" s="103">
        <v>9678776374</v>
      </c>
      <c r="K5" s="66" t="s">
        <v>546</v>
      </c>
      <c r="L5" s="66" t="s">
        <v>547</v>
      </c>
      <c r="M5" s="106" t="s">
        <v>548</v>
      </c>
      <c r="N5" s="82" t="s">
        <v>549</v>
      </c>
      <c r="O5" s="82">
        <v>7399957581</v>
      </c>
      <c r="P5" s="107">
        <v>43587</v>
      </c>
      <c r="Q5" s="66" t="s">
        <v>300</v>
      </c>
      <c r="R5" s="66" t="s">
        <v>550</v>
      </c>
      <c r="S5" s="66" t="s">
        <v>304</v>
      </c>
      <c r="T5" s="18"/>
    </row>
    <row r="6" spans="1:20" ht="38.25">
      <c r="A6" s="4">
        <v>2</v>
      </c>
      <c r="B6" s="17" t="s">
        <v>63</v>
      </c>
      <c r="C6" s="103" t="s">
        <v>410</v>
      </c>
      <c r="D6" s="66" t="s">
        <v>25</v>
      </c>
      <c r="E6" s="103">
        <v>226</v>
      </c>
      <c r="F6" s="66"/>
      <c r="G6" s="103">
        <v>40</v>
      </c>
      <c r="H6" s="103">
        <v>35</v>
      </c>
      <c r="I6" s="57">
        <f t="shared" ref="I6:I69" si="0">SUM(G6:H6)</f>
        <v>75</v>
      </c>
      <c r="J6" s="103">
        <v>9577483599</v>
      </c>
      <c r="K6" s="66" t="s">
        <v>546</v>
      </c>
      <c r="L6" s="66" t="s">
        <v>547</v>
      </c>
      <c r="M6" s="106" t="s">
        <v>548</v>
      </c>
      <c r="N6" s="82" t="s">
        <v>551</v>
      </c>
      <c r="O6" s="82">
        <v>9859510365</v>
      </c>
      <c r="P6" s="107"/>
      <c r="Q6" s="66"/>
      <c r="R6" s="66"/>
      <c r="S6" s="66"/>
      <c r="T6" s="18"/>
    </row>
    <row r="7" spans="1:20" ht="38.25">
      <c r="A7" s="4">
        <v>3</v>
      </c>
      <c r="B7" s="17" t="s">
        <v>63</v>
      </c>
      <c r="C7" s="103" t="s">
        <v>411</v>
      </c>
      <c r="D7" s="66" t="s">
        <v>25</v>
      </c>
      <c r="E7" s="103">
        <v>221</v>
      </c>
      <c r="F7" s="66"/>
      <c r="G7" s="103">
        <v>41</v>
      </c>
      <c r="H7" s="103">
        <v>29</v>
      </c>
      <c r="I7" s="57">
        <f t="shared" si="0"/>
        <v>70</v>
      </c>
      <c r="J7" s="103">
        <v>9957194824</v>
      </c>
      <c r="K7" s="66" t="s">
        <v>546</v>
      </c>
      <c r="L7" s="66" t="s">
        <v>547</v>
      </c>
      <c r="M7" s="106" t="s">
        <v>548</v>
      </c>
      <c r="N7" s="81" t="s">
        <v>552</v>
      </c>
      <c r="O7" s="82">
        <v>8753988365</v>
      </c>
      <c r="P7" s="107"/>
      <c r="Q7" s="66"/>
      <c r="R7" s="66"/>
      <c r="S7" s="66"/>
      <c r="T7" s="18"/>
    </row>
    <row r="8" spans="1:20" ht="38.25">
      <c r="A8" s="4">
        <v>4</v>
      </c>
      <c r="B8" s="17" t="s">
        <v>63</v>
      </c>
      <c r="C8" s="103" t="s">
        <v>412</v>
      </c>
      <c r="D8" s="66" t="s">
        <v>25</v>
      </c>
      <c r="E8" s="103">
        <v>269</v>
      </c>
      <c r="F8" s="66"/>
      <c r="G8" s="103">
        <v>28</v>
      </c>
      <c r="H8" s="103">
        <v>20</v>
      </c>
      <c r="I8" s="57">
        <f t="shared" si="0"/>
        <v>48</v>
      </c>
      <c r="J8" s="103">
        <v>7896833516</v>
      </c>
      <c r="K8" s="66" t="s">
        <v>546</v>
      </c>
      <c r="L8" s="66" t="s">
        <v>547</v>
      </c>
      <c r="M8" s="106" t="s">
        <v>548</v>
      </c>
      <c r="N8" s="81" t="s">
        <v>553</v>
      </c>
      <c r="O8" s="82">
        <v>8253956259</v>
      </c>
      <c r="P8" s="107">
        <v>43588</v>
      </c>
      <c r="Q8" s="66" t="s">
        <v>294</v>
      </c>
      <c r="R8" s="66" t="s">
        <v>550</v>
      </c>
      <c r="S8" s="66" t="s">
        <v>554</v>
      </c>
      <c r="T8" s="18"/>
    </row>
    <row r="9" spans="1:20" ht="38.25">
      <c r="A9" s="4">
        <v>5</v>
      </c>
      <c r="B9" s="17" t="s">
        <v>63</v>
      </c>
      <c r="C9" s="103" t="s">
        <v>413</v>
      </c>
      <c r="D9" s="66" t="s">
        <v>25</v>
      </c>
      <c r="E9" s="103">
        <v>223</v>
      </c>
      <c r="F9" s="66"/>
      <c r="G9" s="103">
        <v>21</v>
      </c>
      <c r="H9" s="103">
        <v>30</v>
      </c>
      <c r="I9" s="57">
        <f t="shared" si="0"/>
        <v>51</v>
      </c>
      <c r="J9" s="103">
        <v>8753985821</v>
      </c>
      <c r="K9" s="66" t="s">
        <v>546</v>
      </c>
      <c r="L9" s="66" t="s">
        <v>547</v>
      </c>
      <c r="M9" s="106" t="s">
        <v>548</v>
      </c>
      <c r="N9" s="81" t="s">
        <v>349</v>
      </c>
      <c r="O9" s="82">
        <v>9577505561</v>
      </c>
      <c r="P9" s="107"/>
      <c r="Q9" s="66"/>
      <c r="R9" s="66"/>
      <c r="S9" s="66"/>
      <c r="T9" s="18"/>
    </row>
    <row r="10" spans="1:20" ht="38.25">
      <c r="A10" s="4">
        <v>6</v>
      </c>
      <c r="B10" s="17" t="s">
        <v>63</v>
      </c>
      <c r="C10" s="103" t="s">
        <v>414</v>
      </c>
      <c r="D10" s="66" t="s">
        <v>25</v>
      </c>
      <c r="E10" s="103">
        <v>224</v>
      </c>
      <c r="F10" s="66"/>
      <c r="G10" s="103">
        <v>26</v>
      </c>
      <c r="H10" s="103">
        <v>25</v>
      </c>
      <c r="I10" s="57">
        <f t="shared" si="0"/>
        <v>51</v>
      </c>
      <c r="J10" s="103">
        <v>9577447068</v>
      </c>
      <c r="K10" s="66" t="s">
        <v>546</v>
      </c>
      <c r="L10" s="66" t="s">
        <v>547</v>
      </c>
      <c r="M10" s="106" t="s">
        <v>548</v>
      </c>
      <c r="N10" s="81" t="s">
        <v>266</v>
      </c>
      <c r="O10" s="82">
        <v>7896221518</v>
      </c>
      <c r="P10" s="107">
        <v>43589</v>
      </c>
      <c r="Q10" s="66" t="s">
        <v>297</v>
      </c>
      <c r="R10" s="66" t="s">
        <v>550</v>
      </c>
      <c r="S10" s="66" t="s">
        <v>554</v>
      </c>
      <c r="T10" s="18"/>
    </row>
    <row r="11" spans="1:20" ht="38.25">
      <c r="A11" s="4">
        <v>7</v>
      </c>
      <c r="B11" s="17" t="s">
        <v>63</v>
      </c>
      <c r="C11" s="103" t="s">
        <v>415</v>
      </c>
      <c r="D11" s="66" t="s">
        <v>25</v>
      </c>
      <c r="E11" s="103">
        <v>443</v>
      </c>
      <c r="F11" s="66"/>
      <c r="G11" s="103">
        <v>38</v>
      </c>
      <c r="H11" s="103">
        <v>23</v>
      </c>
      <c r="I11" s="57">
        <f t="shared" si="0"/>
        <v>61</v>
      </c>
      <c r="J11" s="103">
        <v>9707324600</v>
      </c>
      <c r="K11" s="66" t="s">
        <v>546</v>
      </c>
      <c r="L11" s="66" t="s">
        <v>547</v>
      </c>
      <c r="M11" s="106" t="s">
        <v>548</v>
      </c>
      <c r="N11" s="81" t="s">
        <v>267</v>
      </c>
      <c r="O11" s="82">
        <v>8474865865</v>
      </c>
      <c r="P11" s="107"/>
      <c r="Q11" s="66"/>
      <c r="R11" s="66"/>
      <c r="S11" s="66"/>
      <c r="T11" s="18"/>
    </row>
    <row r="12" spans="1:20" ht="38.25">
      <c r="A12" s="4">
        <v>8</v>
      </c>
      <c r="B12" s="17" t="s">
        <v>63</v>
      </c>
      <c r="C12" s="103" t="s">
        <v>416</v>
      </c>
      <c r="D12" s="66" t="s">
        <v>25</v>
      </c>
      <c r="E12" s="103">
        <v>434</v>
      </c>
      <c r="F12" s="66"/>
      <c r="G12" s="103">
        <v>21</v>
      </c>
      <c r="H12" s="103">
        <v>15</v>
      </c>
      <c r="I12" s="57">
        <f t="shared" si="0"/>
        <v>36</v>
      </c>
      <c r="J12" s="103">
        <v>9678777500</v>
      </c>
      <c r="K12" s="66" t="s">
        <v>546</v>
      </c>
      <c r="L12" s="66" t="s">
        <v>547</v>
      </c>
      <c r="M12" s="106" t="s">
        <v>548</v>
      </c>
      <c r="N12" s="81" t="s">
        <v>268</v>
      </c>
      <c r="O12" s="82">
        <v>8761094309</v>
      </c>
      <c r="P12" s="107">
        <v>43591</v>
      </c>
      <c r="Q12" s="66" t="s">
        <v>301</v>
      </c>
      <c r="R12" s="66" t="s">
        <v>550</v>
      </c>
      <c r="S12" s="66" t="s">
        <v>304</v>
      </c>
      <c r="T12" s="18"/>
    </row>
    <row r="13" spans="1:20" ht="38.25">
      <c r="A13" s="4">
        <v>9</v>
      </c>
      <c r="B13" s="17" t="s">
        <v>63</v>
      </c>
      <c r="C13" s="103" t="s">
        <v>417</v>
      </c>
      <c r="D13" s="66" t="s">
        <v>25</v>
      </c>
      <c r="E13" s="103">
        <v>283</v>
      </c>
      <c r="F13" s="66"/>
      <c r="G13" s="103">
        <v>25</v>
      </c>
      <c r="H13" s="103">
        <v>23</v>
      </c>
      <c r="I13" s="57">
        <f t="shared" si="0"/>
        <v>48</v>
      </c>
      <c r="J13" s="103">
        <v>9508848845</v>
      </c>
      <c r="K13" s="66" t="s">
        <v>546</v>
      </c>
      <c r="L13" s="66" t="s">
        <v>547</v>
      </c>
      <c r="M13" s="106" t="s">
        <v>548</v>
      </c>
      <c r="N13" s="81" t="s">
        <v>269</v>
      </c>
      <c r="O13" s="82">
        <v>9678247082</v>
      </c>
      <c r="P13" s="107"/>
      <c r="Q13" s="66"/>
      <c r="R13" s="66"/>
      <c r="S13" s="66"/>
      <c r="T13" s="18"/>
    </row>
    <row r="14" spans="1:20" ht="38.25">
      <c r="A14" s="4">
        <v>10</v>
      </c>
      <c r="B14" s="17" t="s">
        <v>63</v>
      </c>
      <c r="C14" s="103" t="s">
        <v>418</v>
      </c>
      <c r="D14" s="66" t="s">
        <v>25</v>
      </c>
      <c r="E14" s="103">
        <v>435</v>
      </c>
      <c r="F14" s="66"/>
      <c r="G14" s="103">
        <v>28</v>
      </c>
      <c r="H14" s="103">
        <v>14</v>
      </c>
      <c r="I14" s="57">
        <f t="shared" si="0"/>
        <v>42</v>
      </c>
      <c r="J14" s="103">
        <v>9864348654</v>
      </c>
      <c r="K14" s="66" t="s">
        <v>546</v>
      </c>
      <c r="L14" s="66" t="s">
        <v>547</v>
      </c>
      <c r="M14" s="106" t="s">
        <v>548</v>
      </c>
      <c r="N14" s="81" t="s">
        <v>270</v>
      </c>
      <c r="O14" s="82">
        <v>9678540072</v>
      </c>
      <c r="P14" s="107">
        <v>43592</v>
      </c>
      <c r="Q14" s="66" t="s">
        <v>298</v>
      </c>
      <c r="R14" s="66" t="s">
        <v>550</v>
      </c>
      <c r="S14" s="66" t="s">
        <v>304</v>
      </c>
      <c r="T14" s="18"/>
    </row>
    <row r="15" spans="1:20" ht="38.25">
      <c r="A15" s="4">
        <v>11</v>
      </c>
      <c r="B15" s="17" t="s">
        <v>63</v>
      </c>
      <c r="C15" s="103" t="s">
        <v>419</v>
      </c>
      <c r="D15" s="66" t="s">
        <v>25</v>
      </c>
      <c r="E15" s="103" t="s">
        <v>420</v>
      </c>
      <c r="F15" s="66"/>
      <c r="G15" s="103">
        <v>6</v>
      </c>
      <c r="H15" s="103">
        <v>19</v>
      </c>
      <c r="I15" s="57">
        <f t="shared" si="0"/>
        <v>25</v>
      </c>
      <c r="J15" s="103">
        <v>9707544549</v>
      </c>
      <c r="K15" s="66" t="s">
        <v>546</v>
      </c>
      <c r="L15" s="66" t="s">
        <v>547</v>
      </c>
      <c r="M15" s="106" t="s">
        <v>548</v>
      </c>
      <c r="N15" s="81" t="s">
        <v>271</v>
      </c>
      <c r="O15" s="82">
        <v>8471997881</v>
      </c>
      <c r="P15" s="107"/>
      <c r="Q15" s="66"/>
      <c r="R15" s="66"/>
      <c r="S15" s="66"/>
      <c r="T15" s="18"/>
    </row>
    <row r="16" spans="1:20" ht="38.25">
      <c r="A16" s="4">
        <v>12</v>
      </c>
      <c r="B16" s="17" t="s">
        <v>63</v>
      </c>
      <c r="C16" s="103" t="s">
        <v>421</v>
      </c>
      <c r="D16" s="66" t="s">
        <v>25</v>
      </c>
      <c r="E16" s="103" t="s">
        <v>422</v>
      </c>
      <c r="F16" s="66"/>
      <c r="G16" s="103">
        <v>22</v>
      </c>
      <c r="H16" s="103">
        <v>24</v>
      </c>
      <c r="I16" s="57">
        <f t="shared" si="0"/>
        <v>46</v>
      </c>
      <c r="J16" s="103">
        <v>8812839437</v>
      </c>
      <c r="K16" s="66" t="s">
        <v>546</v>
      </c>
      <c r="L16" s="66" t="s">
        <v>547</v>
      </c>
      <c r="M16" s="106" t="s">
        <v>548</v>
      </c>
      <c r="N16" s="81" t="s">
        <v>272</v>
      </c>
      <c r="O16" s="82">
        <v>96787143814</v>
      </c>
      <c r="P16" s="107"/>
      <c r="Q16" s="66"/>
      <c r="R16" s="66"/>
      <c r="S16" s="66"/>
      <c r="T16" s="18"/>
    </row>
    <row r="17" spans="1:20" ht="38.25">
      <c r="A17" s="4">
        <v>13</v>
      </c>
      <c r="B17" s="17" t="s">
        <v>63</v>
      </c>
      <c r="C17" s="103" t="s">
        <v>423</v>
      </c>
      <c r="D17" s="66" t="s">
        <v>25</v>
      </c>
      <c r="E17" s="103">
        <v>284</v>
      </c>
      <c r="F17" s="66"/>
      <c r="G17" s="103">
        <v>25</v>
      </c>
      <c r="H17" s="103">
        <v>27</v>
      </c>
      <c r="I17" s="57">
        <f t="shared" si="0"/>
        <v>52</v>
      </c>
      <c r="J17" s="103">
        <v>9864636350</v>
      </c>
      <c r="K17" s="66" t="s">
        <v>546</v>
      </c>
      <c r="L17" s="66" t="s">
        <v>547</v>
      </c>
      <c r="M17" s="106" t="s">
        <v>548</v>
      </c>
      <c r="N17" s="81" t="s">
        <v>555</v>
      </c>
      <c r="O17" s="82">
        <v>8471997749</v>
      </c>
      <c r="P17" s="107">
        <v>43593</v>
      </c>
      <c r="Q17" s="66" t="s">
        <v>305</v>
      </c>
      <c r="R17" s="66" t="s">
        <v>550</v>
      </c>
      <c r="S17" s="66" t="s">
        <v>304</v>
      </c>
      <c r="T17" s="18"/>
    </row>
    <row r="18" spans="1:20" ht="38.25">
      <c r="A18" s="4">
        <v>14</v>
      </c>
      <c r="B18" s="17" t="s">
        <v>63</v>
      </c>
      <c r="C18" s="103" t="s">
        <v>424</v>
      </c>
      <c r="D18" s="66" t="s">
        <v>25</v>
      </c>
      <c r="E18" s="103">
        <v>432</v>
      </c>
      <c r="F18" s="66"/>
      <c r="G18" s="103">
        <v>22</v>
      </c>
      <c r="H18" s="103">
        <v>19</v>
      </c>
      <c r="I18" s="57">
        <f t="shared" si="0"/>
        <v>41</v>
      </c>
      <c r="J18" s="103">
        <v>9954862891</v>
      </c>
      <c r="K18" s="66" t="s">
        <v>546</v>
      </c>
      <c r="L18" s="66" t="s">
        <v>547</v>
      </c>
      <c r="M18" s="106" t="s">
        <v>548</v>
      </c>
      <c r="N18" s="81" t="s">
        <v>556</v>
      </c>
      <c r="O18" s="82">
        <v>8471994699</v>
      </c>
      <c r="P18" s="107"/>
      <c r="Q18" s="66"/>
      <c r="R18" s="66"/>
      <c r="S18" s="66"/>
      <c r="T18" s="18"/>
    </row>
    <row r="19" spans="1:20" ht="38.25">
      <c r="A19" s="4">
        <v>15</v>
      </c>
      <c r="B19" s="17" t="s">
        <v>63</v>
      </c>
      <c r="C19" s="103" t="s">
        <v>425</v>
      </c>
      <c r="D19" s="66" t="s">
        <v>25</v>
      </c>
      <c r="E19" s="103">
        <v>132</v>
      </c>
      <c r="F19" s="66"/>
      <c r="G19" s="103">
        <v>32</v>
      </c>
      <c r="H19" s="103">
        <v>31</v>
      </c>
      <c r="I19" s="57">
        <f t="shared" si="0"/>
        <v>63</v>
      </c>
      <c r="J19" s="103">
        <v>9613630745</v>
      </c>
      <c r="K19" s="66" t="s">
        <v>546</v>
      </c>
      <c r="L19" s="66" t="s">
        <v>547</v>
      </c>
      <c r="M19" s="106" t="s">
        <v>548</v>
      </c>
      <c r="N19" s="81" t="s">
        <v>557</v>
      </c>
      <c r="O19" s="82">
        <v>9577481177</v>
      </c>
      <c r="P19" s="107"/>
      <c r="Q19" s="66"/>
      <c r="R19" s="66"/>
      <c r="S19" s="66"/>
      <c r="T19" s="18"/>
    </row>
    <row r="20" spans="1:20" ht="38.25">
      <c r="A20" s="4">
        <v>16</v>
      </c>
      <c r="B20" s="17" t="s">
        <v>63</v>
      </c>
      <c r="C20" s="103" t="s">
        <v>426</v>
      </c>
      <c r="D20" s="66" t="s">
        <v>25</v>
      </c>
      <c r="E20" s="103">
        <v>292</v>
      </c>
      <c r="F20" s="66"/>
      <c r="G20" s="103">
        <v>48</v>
      </c>
      <c r="H20" s="103">
        <v>52</v>
      </c>
      <c r="I20" s="57">
        <f t="shared" si="0"/>
        <v>100</v>
      </c>
      <c r="J20" s="103">
        <v>8471997411</v>
      </c>
      <c r="K20" s="66" t="s">
        <v>546</v>
      </c>
      <c r="L20" s="66" t="s">
        <v>547</v>
      </c>
      <c r="M20" s="106" t="s">
        <v>548</v>
      </c>
      <c r="N20" s="81" t="s">
        <v>354</v>
      </c>
      <c r="O20" s="82">
        <v>8876490914</v>
      </c>
      <c r="P20" s="107">
        <v>43594</v>
      </c>
      <c r="Q20" s="66" t="s">
        <v>300</v>
      </c>
      <c r="R20" s="66" t="s">
        <v>550</v>
      </c>
      <c r="S20" s="66" t="s">
        <v>304</v>
      </c>
      <c r="T20" s="18"/>
    </row>
    <row r="21" spans="1:20" ht="38.25">
      <c r="A21" s="4">
        <v>17</v>
      </c>
      <c r="B21" s="17" t="s">
        <v>63</v>
      </c>
      <c r="C21" s="103" t="s">
        <v>427</v>
      </c>
      <c r="D21" s="66" t="s">
        <v>25</v>
      </c>
      <c r="E21" s="103">
        <v>387</v>
      </c>
      <c r="F21" s="66"/>
      <c r="G21" s="103">
        <v>42</v>
      </c>
      <c r="H21" s="103">
        <v>29</v>
      </c>
      <c r="I21" s="57">
        <f t="shared" si="0"/>
        <v>71</v>
      </c>
      <c r="J21" s="103">
        <v>9954700472</v>
      </c>
      <c r="K21" s="66" t="s">
        <v>546</v>
      </c>
      <c r="L21" s="66" t="s">
        <v>547</v>
      </c>
      <c r="M21" s="106" t="s">
        <v>548</v>
      </c>
      <c r="N21" s="81" t="s">
        <v>359</v>
      </c>
      <c r="O21" s="82">
        <v>9678378992</v>
      </c>
      <c r="P21" s="107">
        <v>43595</v>
      </c>
      <c r="Q21" s="66" t="s">
        <v>294</v>
      </c>
      <c r="R21" s="66" t="s">
        <v>550</v>
      </c>
      <c r="S21" s="66" t="s">
        <v>304</v>
      </c>
      <c r="T21" s="18"/>
    </row>
    <row r="22" spans="1:20" ht="38.25">
      <c r="A22" s="4">
        <v>18</v>
      </c>
      <c r="B22" s="17" t="s">
        <v>63</v>
      </c>
      <c r="C22" s="103" t="s">
        <v>428</v>
      </c>
      <c r="D22" s="66" t="s">
        <v>25</v>
      </c>
      <c r="E22" s="103">
        <v>390</v>
      </c>
      <c r="F22" s="66"/>
      <c r="G22" s="103">
        <v>24</v>
      </c>
      <c r="H22" s="103">
        <v>29</v>
      </c>
      <c r="I22" s="57">
        <f t="shared" si="0"/>
        <v>53</v>
      </c>
      <c r="J22" s="103">
        <v>8253941494</v>
      </c>
      <c r="K22" s="66" t="s">
        <v>546</v>
      </c>
      <c r="L22" s="66" t="s">
        <v>547</v>
      </c>
      <c r="M22" s="106" t="s">
        <v>548</v>
      </c>
      <c r="N22" s="81" t="s">
        <v>559</v>
      </c>
      <c r="O22" s="82">
        <v>9707828062</v>
      </c>
      <c r="P22" s="107">
        <v>43596</v>
      </c>
      <c r="Q22" s="66" t="s">
        <v>294</v>
      </c>
      <c r="R22" s="66" t="s">
        <v>550</v>
      </c>
      <c r="S22" s="66" t="s">
        <v>304</v>
      </c>
      <c r="T22" s="18"/>
    </row>
    <row r="23" spans="1:20" ht="38.25">
      <c r="A23" s="4">
        <v>19</v>
      </c>
      <c r="B23" s="17" t="s">
        <v>63</v>
      </c>
      <c r="C23" s="103" t="s">
        <v>429</v>
      </c>
      <c r="D23" s="66" t="s">
        <v>25</v>
      </c>
      <c r="E23" s="103">
        <v>392</v>
      </c>
      <c r="F23" s="66"/>
      <c r="G23" s="103">
        <v>49</v>
      </c>
      <c r="H23" s="103">
        <v>54</v>
      </c>
      <c r="I23" s="57">
        <f t="shared" si="0"/>
        <v>103</v>
      </c>
      <c r="J23" s="103">
        <v>8253979704</v>
      </c>
      <c r="K23" s="66" t="s">
        <v>546</v>
      </c>
      <c r="L23" s="66" t="s">
        <v>547</v>
      </c>
      <c r="M23" s="106" t="s">
        <v>548</v>
      </c>
      <c r="N23" s="82" t="s">
        <v>549</v>
      </c>
      <c r="O23" s="82">
        <v>7399957581</v>
      </c>
      <c r="P23" s="107">
        <v>43598</v>
      </c>
      <c r="Q23" s="66" t="s">
        <v>301</v>
      </c>
      <c r="R23" s="66" t="s">
        <v>550</v>
      </c>
      <c r="S23" s="66" t="s">
        <v>304</v>
      </c>
      <c r="T23" s="18"/>
    </row>
    <row r="24" spans="1:20" ht="38.25">
      <c r="A24" s="4">
        <v>20</v>
      </c>
      <c r="B24" s="17" t="s">
        <v>63</v>
      </c>
      <c r="C24" s="103" t="s">
        <v>430</v>
      </c>
      <c r="D24" s="66" t="s">
        <v>25</v>
      </c>
      <c r="E24" s="103">
        <v>391</v>
      </c>
      <c r="F24" s="66"/>
      <c r="G24" s="103">
        <v>27</v>
      </c>
      <c r="H24" s="103">
        <v>10</v>
      </c>
      <c r="I24" s="57">
        <f t="shared" si="0"/>
        <v>37</v>
      </c>
      <c r="J24" s="103">
        <v>9678413979</v>
      </c>
      <c r="K24" s="66" t="s">
        <v>546</v>
      </c>
      <c r="L24" s="66" t="s">
        <v>547</v>
      </c>
      <c r="M24" s="106" t="s">
        <v>548</v>
      </c>
      <c r="N24" s="82" t="s">
        <v>551</v>
      </c>
      <c r="O24" s="82">
        <v>9859510365</v>
      </c>
      <c r="P24" s="107"/>
      <c r="Q24" s="66"/>
      <c r="R24" s="66"/>
      <c r="S24" s="66"/>
      <c r="T24" s="18"/>
    </row>
    <row r="25" spans="1:20" ht="38.25">
      <c r="A25" s="4">
        <v>21</v>
      </c>
      <c r="B25" s="17" t="s">
        <v>63</v>
      </c>
      <c r="C25" s="98" t="s">
        <v>431</v>
      </c>
      <c r="D25" s="66" t="s">
        <v>23</v>
      </c>
      <c r="E25" s="98" t="s">
        <v>432</v>
      </c>
      <c r="F25" s="66" t="s">
        <v>362</v>
      </c>
      <c r="G25" s="99">
        <v>53</v>
      </c>
      <c r="H25" s="99">
        <v>52</v>
      </c>
      <c r="I25" s="57">
        <f t="shared" si="0"/>
        <v>105</v>
      </c>
      <c r="J25" s="98" t="s">
        <v>560</v>
      </c>
      <c r="K25" s="66" t="s">
        <v>561</v>
      </c>
      <c r="L25" s="66" t="s">
        <v>547</v>
      </c>
      <c r="M25" s="106" t="s">
        <v>548</v>
      </c>
      <c r="N25" s="81" t="s">
        <v>552</v>
      </c>
      <c r="O25" s="82">
        <v>8753988365</v>
      </c>
      <c r="P25" s="107">
        <v>43599</v>
      </c>
      <c r="Q25" s="66" t="s">
        <v>298</v>
      </c>
      <c r="R25" s="66" t="s">
        <v>550</v>
      </c>
      <c r="S25" s="66" t="s">
        <v>304</v>
      </c>
      <c r="T25" s="18"/>
    </row>
    <row r="26" spans="1:20" ht="38.25">
      <c r="A26" s="4">
        <v>22</v>
      </c>
      <c r="B26" s="17" t="s">
        <v>63</v>
      </c>
      <c r="C26" s="98" t="s">
        <v>433</v>
      </c>
      <c r="D26" s="66" t="s">
        <v>23</v>
      </c>
      <c r="E26" s="98" t="s">
        <v>434</v>
      </c>
      <c r="F26" s="66" t="s">
        <v>362</v>
      </c>
      <c r="G26" s="99">
        <v>45</v>
      </c>
      <c r="H26" s="99">
        <v>61</v>
      </c>
      <c r="I26" s="57">
        <f t="shared" si="0"/>
        <v>106</v>
      </c>
      <c r="J26" s="98" t="s">
        <v>562</v>
      </c>
      <c r="K26" s="66" t="s">
        <v>561</v>
      </c>
      <c r="L26" s="66" t="s">
        <v>547</v>
      </c>
      <c r="M26" s="106" t="s">
        <v>548</v>
      </c>
      <c r="N26" s="81" t="s">
        <v>553</v>
      </c>
      <c r="O26" s="82">
        <v>8253956259</v>
      </c>
      <c r="P26" s="107">
        <v>43600</v>
      </c>
      <c r="Q26" s="66" t="s">
        <v>305</v>
      </c>
      <c r="R26" s="66" t="s">
        <v>550</v>
      </c>
      <c r="S26" s="66" t="s">
        <v>304</v>
      </c>
      <c r="T26" s="18"/>
    </row>
    <row r="27" spans="1:20" ht="38.25">
      <c r="A27" s="4">
        <v>23</v>
      </c>
      <c r="B27" s="17" t="s">
        <v>63</v>
      </c>
      <c r="C27" s="98" t="s">
        <v>435</v>
      </c>
      <c r="D27" s="66" t="s">
        <v>23</v>
      </c>
      <c r="E27" s="98" t="s">
        <v>436</v>
      </c>
      <c r="F27" s="66" t="s">
        <v>362</v>
      </c>
      <c r="G27" s="99">
        <v>29</v>
      </c>
      <c r="H27" s="99">
        <v>23</v>
      </c>
      <c r="I27" s="57">
        <f t="shared" si="0"/>
        <v>52</v>
      </c>
      <c r="J27" s="98" t="s">
        <v>563</v>
      </c>
      <c r="K27" s="66" t="s">
        <v>561</v>
      </c>
      <c r="L27" s="66" t="s">
        <v>547</v>
      </c>
      <c r="M27" s="106" t="s">
        <v>548</v>
      </c>
      <c r="N27" s="81" t="s">
        <v>349</v>
      </c>
      <c r="O27" s="82">
        <v>9577505561</v>
      </c>
      <c r="P27" s="107">
        <v>43601</v>
      </c>
      <c r="Q27" s="66" t="s">
        <v>300</v>
      </c>
      <c r="R27" s="66" t="s">
        <v>550</v>
      </c>
      <c r="S27" s="66" t="s">
        <v>304</v>
      </c>
      <c r="T27" s="18"/>
    </row>
    <row r="28" spans="1:20" ht="38.25">
      <c r="A28" s="4">
        <v>24</v>
      </c>
      <c r="B28" s="17" t="s">
        <v>63</v>
      </c>
      <c r="C28" s="98" t="s">
        <v>437</v>
      </c>
      <c r="D28" s="66" t="s">
        <v>23</v>
      </c>
      <c r="E28" s="98" t="s">
        <v>438</v>
      </c>
      <c r="F28" s="66" t="s">
        <v>352</v>
      </c>
      <c r="G28" s="99">
        <v>38</v>
      </c>
      <c r="H28" s="99">
        <v>41</v>
      </c>
      <c r="I28" s="57">
        <f t="shared" si="0"/>
        <v>79</v>
      </c>
      <c r="J28" s="98" t="s">
        <v>564</v>
      </c>
      <c r="K28" s="66" t="s">
        <v>561</v>
      </c>
      <c r="L28" s="66" t="s">
        <v>547</v>
      </c>
      <c r="M28" s="106" t="s">
        <v>548</v>
      </c>
      <c r="N28" s="81" t="s">
        <v>266</v>
      </c>
      <c r="O28" s="82">
        <v>7896221518</v>
      </c>
      <c r="P28" s="107"/>
      <c r="Q28" s="66"/>
      <c r="R28" s="66"/>
      <c r="S28" s="66"/>
      <c r="T28" s="18"/>
    </row>
    <row r="29" spans="1:20" ht="38.25">
      <c r="A29" s="4">
        <v>25</v>
      </c>
      <c r="B29" s="17" t="s">
        <v>63</v>
      </c>
      <c r="C29" s="98" t="s">
        <v>439</v>
      </c>
      <c r="D29" s="66" t="s">
        <v>23</v>
      </c>
      <c r="E29" s="98" t="s">
        <v>440</v>
      </c>
      <c r="F29" s="66" t="s">
        <v>352</v>
      </c>
      <c r="G29" s="99">
        <v>31</v>
      </c>
      <c r="H29" s="99">
        <v>19</v>
      </c>
      <c r="I29" s="57">
        <f t="shared" si="0"/>
        <v>50</v>
      </c>
      <c r="J29" s="98" t="s">
        <v>565</v>
      </c>
      <c r="K29" s="66" t="s">
        <v>561</v>
      </c>
      <c r="L29" s="66" t="s">
        <v>547</v>
      </c>
      <c r="M29" s="106" t="s">
        <v>548</v>
      </c>
      <c r="N29" s="81" t="s">
        <v>267</v>
      </c>
      <c r="O29" s="82">
        <v>8474865865</v>
      </c>
      <c r="P29" s="107">
        <v>43602</v>
      </c>
      <c r="Q29" s="66" t="s">
        <v>294</v>
      </c>
      <c r="R29" s="66" t="s">
        <v>550</v>
      </c>
      <c r="S29" s="66" t="s">
        <v>304</v>
      </c>
      <c r="T29" s="18"/>
    </row>
    <row r="30" spans="1:20" ht="38.25">
      <c r="A30" s="4">
        <v>26</v>
      </c>
      <c r="B30" s="17" t="s">
        <v>63</v>
      </c>
      <c r="C30" s="98" t="s">
        <v>441</v>
      </c>
      <c r="D30" s="66" t="s">
        <v>23</v>
      </c>
      <c r="E30" s="98" t="s">
        <v>442</v>
      </c>
      <c r="F30" s="66" t="s">
        <v>443</v>
      </c>
      <c r="G30" s="99">
        <v>28</v>
      </c>
      <c r="H30" s="99">
        <v>28</v>
      </c>
      <c r="I30" s="57">
        <f t="shared" si="0"/>
        <v>56</v>
      </c>
      <c r="J30" s="98" t="s">
        <v>566</v>
      </c>
      <c r="K30" s="66" t="s">
        <v>561</v>
      </c>
      <c r="L30" s="66" t="s">
        <v>547</v>
      </c>
      <c r="M30" s="106" t="s">
        <v>548</v>
      </c>
      <c r="N30" s="81" t="s">
        <v>268</v>
      </c>
      <c r="O30" s="82">
        <v>8761094309</v>
      </c>
      <c r="P30" s="107"/>
      <c r="Q30" s="66"/>
      <c r="R30" s="66"/>
      <c r="S30" s="66"/>
      <c r="T30" s="18"/>
    </row>
    <row r="31" spans="1:20" ht="38.25">
      <c r="A31" s="4">
        <v>27</v>
      </c>
      <c r="B31" s="17" t="s">
        <v>63</v>
      </c>
      <c r="C31" s="98" t="s">
        <v>444</v>
      </c>
      <c r="D31" s="66" t="s">
        <v>23</v>
      </c>
      <c r="E31" s="98" t="s">
        <v>445</v>
      </c>
      <c r="F31" s="66" t="s">
        <v>362</v>
      </c>
      <c r="G31" s="99">
        <v>63</v>
      </c>
      <c r="H31" s="99">
        <v>91</v>
      </c>
      <c r="I31" s="57">
        <f t="shared" si="0"/>
        <v>154</v>
      </c>
      <c r="J31" s="98" t="s">
        <v>567</v>
      </c>
      <c r="K31" s="66" t="s">
        <v>561</v>
      </c>
      <c r="L31" s="66" t="s">
        <v>547</v>
      </c>
      <c r="M31" s="106" t="s">
        <v>548</v>
      </c>
      <c r="N31" s="81" t="s">
        <v>269</v>
      </c>
      <c r="O31" s="82">
        <v>9678247082</v>
      </c>
      <c r="P31" s="107">
        <v>43605</v>
      </c>
      <c r="Q31" s="66" t="s">
        <v>301</v>
      </c>
      <c r="R31" s="66" t="s">
        <v>550</v>
      </c>
      <c r="S31" s="66" t="s">
        <v>304</v>
      </c>
      <c r="T31" s="18"/>
    </row>
    <row r="32" spans="1:20" ht="38.25">
      <c r="A32" s="4">
        <v>28</v>
      </c>
      <c r="B32" s="17" t="s">
        <v>63</v>
      </c>
      <c r="C32" s="98" t="s">
        <v>446</v>
      </c>
      <c r="D32" s="66" t="s">
        <v>23</v>
      </c>
      <c r="E32" s="98" t="s">
        <v>447</v>
      </c>
      <c r="F32" s="66" t="s">
        <v>352</v>
      </c>
      <c r="G32" s="99">
        <v>65</v>
      </c>
      <c r="H32" s="99">
        <v>38</v>
      </c>
      <c r="I32" s="57">
        <f t="shared" si="0"/>
        <v>103</v>
      </c>
      <c r="J32" s="98" t="s">
        <v>568</v>
      </c>
      <c r="K32" s="66" t="s">
        <v>561</v>
      </c>
      <c r="L32" s="66" t="s">
        <v>547</v>
      </c>
      <c r="M32" s="106" t="s">
        <v>548</v>
      </c>
      <c r="N32" s="81" t="s">
        <v>270</v>
      </c>
      <c r="O32" s="82">
        <v>9678540072</v>
      </c>
      <c r="P32" s="107">
        <v>43606</v>
      </c>
      <c r="Q32" s="66" t="s">
        <v>298</v>
      </c>
      <c r="R32" s="66" t="s">
        <v>550</v>
      </c>
      <c r="S32" s="66" t="s">
        <v>304</v>
      </c>
      <c r="T32" s="18"/>
    </row>
    <row r="33" spans="1:20" ht="38.25">
      <c r="A33" s="4">
        <v>29</v>
      </c>
      <c r="B33" s="17" t="s">
        <v>63</v>
      </c>
      <c r="C33" s="98" t="s">
        <v>448</v>
      </c>
      <c r="D33" s="66" t="s">
        <v>23</v>
      </c>
      <c r="E33" s="98" t="s">
        <v>449</v>
      </c>
      <c r="F33" s="66" t="s">
        <v>352</v>
      </c>
      <c r="G33" s="99">
        <v>0</v>
      </c>
      <c r="H33" s="99">
        <v>43</v>
      </c>
      <c r="I33" s="57">
        <f t="shared" si="0"/>
        <v>43</v>
      </c>
      <c r="J33" s="98" t="s">
        <v>569</v>
      </c>
      <c r="K33" s="66" t="s">
        <v>561</v>
      </c>
      <c r="L33" s="66" t="s">
        <v>547</v>
      </c>
      <c r="M33" s="106" t="s">
        <v>548</v>
      </c>
      <c r="N33" s="81" t="s">
        <v>271</v>
      </c>
      <c r="O33" s="82">
        <v>8471997881</v>
      </c>
      <c r="P33" s="107">
        <v>43607</v>
      </c>
      <c r="Q33" s="66" t="s">
        <v>305</v>
      </c>
      <c r="R33" s="66" t="s">
        <v>550</v>
      </c>
      <c r="S33" s="66" t="s">
        <v>304</v>
      </c>
      <c r="T33" s="18"/>
    </row>
    <row r="34" spans="1:20" ht="38.25">
      <c r="A34" s="4">
        <v>30</v>
      </c>
      <c r="B34" s="17" t="s">
        <v>63</v>
      </c>
      <c r="C34" s="98" t="s">
        <v>450</v>
      </c>
      <c r="D34" s="66" t="s">
        <v>23</v>
      </c>
      <c r="E34" s="98" t="s">
        <v>451</v>
      </c>
      <c r="F34" s="66" t="s">
        <v>443</v>
      </c>
      <c r="G34" s="99">
        <v>26</v>
      </c>
      <c r="H34" s="99">
        <v>22</v>
      </c>
      <c r="I34" s="57">
        <f t="shared" si="0"/>
        <v>48</v>
      </c>
      <c r="J34" s="98" t="s">
        <v>570</v>
      </c>
      <c r="K34" s="66" t="s">
        <v>561</v>
      </c>
      <c r="L34" s="66" t="s">
        <v>547</v>
      </c>
      <c r="M34" s="106" t="s">
        <v>548</v>
      </c>
      <c r="N34" s="81" t="s">
        <v>272</v>
      </c>
      <c r="O34" s="82">
        <v>96787143814</v>
      </c>
      <c r="P34" s="107"/>
      <c r="Q34" s="66"/>
      <c r="R34" s="66"/>
      <c r="S34" s="66"/>
      <c r="T34" s="18"/>
    </row>
    <row r="35" spans="1:20" ht="38.25">
      <c r="A35" s="4">
        <v>31</v>
      </c>
      <c r="B35" s="17" t="s">
        <v>63</v>
      </c>
      <c r="C35" s="98" t="s">
        <v>452</v>
      </c>
      <c r="D35" s="66" t="s">
        <v>23</v>
      </c>
      <c r="E35" s="98" t="s">
        <v>453</v>
      </c>
      <c r="F35" s="66" t="s">
        <v>443</v>
      </c>
      <c r="G35" s="99">
        <v>59</v>
      </c>
      <c r="H35" s="99">
        <v>98</v>
      </c>
      <c r="I35" s="57">
        <f t="shared" si="0"/>
        <v>157</v>
      </c>
      <c r="J35" s="98" t="s">
        <v>571</v>
      </c>
      <c r="K35" s="66" t="s">
        <v>561</v>
      </c>
      <c r="L35" s="66" t="s">
        <v>547</v>
      </c>
      <c r="M35" s="106" t="s">
        <v>548</v>
      </c>
      <c r="N35" s="81" t="s">
        <v>555</v>
      </c>
      <c r="O35" s="82">
        <v>8471997749</v>
      </c>
      <c r="P35" s="107">
        <v>43608</v>
      </c>
      <c r="Q35" s="66" t="s">
        <v>300</v>
      </c>
      <c r="R35" s="66" t="s">
        <v>550</v>
      </c>
      <c r="S35" s="66" t="s">
        <v>304</v>
      </c>
      <c r="T35" s="18"/>
    </row>
    <row r="36" spans="1:20" ht="38.25">
      <c r="A36" s="4">
        <v>32</v>
      </c>
      <c r="B36" s="17" t="s">
        <v>63</v>
      </c>
      <c r="C36" s="98" t="s">
        <v>454</v>
      </c>
      <c r="D36" s="66" t="s">
        <v>23</v>
      </c>
      <c r="E36" s="98" t="s">
        <v>455</v>
      </c>
      <c r="F36" s="66" t="s">
        <v>362</v>
      </c>
      <c r="G36" s="99">
        <v>33</v>
      </c>
      <c r="H36" s="99">
        <v>27</v>
      </c>
      <c r="I36" s="57">
        <f t="shared" si="0"/>
        <v>60</v>
      </c>
      <c r="J36" s="98" t="s">
        <v>572</v>
      </c>
      <c r="K36" s="66" t="s">
        <v>561</v>
      </c>
      <c r="L36" s="66" t="s">
        <v>547</v>
      </c>
      <c r="M36" s="106" t="s">
        <v>548</v>
      </c>
      <c r="N36" s="81" t="s">
        <v>556</v>
      </c>
      <c r="O36" s="82">
        <v>8471994699</v>
      </c>
      <c r="P36" s="107">
        <v>43609</v>
      </c>
      <c r="Q36" s="66" t="s">
        <v>294</v>
      </c>
      <c r="R36" s="66" t="s">
        <v>550</v>
      </c>
      <c r="S36" s="66" t="s">
        <v>304</v>
      </c>
      <c r="T36" s="18"/>
    </row>
    <row r="37" spans="1:20" ht="38.25">
      <c r="A37" s="4">
        <v>33</v>
      </c>
      <c r="B37" s="17" t="s">
        <v>63</v>
      </c>
      <c r="C37" s="98" t="s">
        <v>456</v>
      </c>
      <c r="D37" s="66" t="s">
        <v>23</v>
      </c>
      <c r="E37" s="98" t="s">
        <v>457</v>
      </c>
      <c r="F37" s="66" t="s">
        <v>352</v>
      </c>
      <c r="G37" s="99">
        <v>35</v>
      </c>
      <c r="H37" s="99">
        <v>37</v>
      </c>
      <c r="I37" s="57">
        <f t="shared" si="0"/>
        <v>72</v>
      </c>
      <c r="J37" s="98" t="s">
        <v>573</v>
      </c>
      <c r="K37" s="66" t="s">
        <v>561</v>
      </c>
      <c r="L37" s="66" t="s">
        <v>547</v>
      </c>
      <c r="M37" s="106" t="s">
        <v>548</v>
      </c>
      <c r="N37" s="81" t="s">
        <v>557</v>
      </c>
      <c r="O37" s="82">
        <v>9577481177</v>
      </c>
      <c r="P37" s="107"/>
      <c r="Q37" s="66"/>
      <c r="R37" s="66"/>
      <c r="S37" s="66"/>
      <c r="T37" s="18"/>
    </row>
    <row r="38" spans="1:20" ht="38.25">
      <c r="A38" s="4">
        <v>34</v>
      </c>
      <c r="B38" s="17" t="s">
        <v>63</v>
      </c>
      <c r="C38" s="98" t="s">
        <v>458</v>
      </c>
      <c r="D38" s="66" t="s">
        <v>23</v>
      </c>
      <c r="E38" s="98" t="s">
        <v>459</v>
      </c>
      <c r="F38" s="66" t="s">
        <v>443</v>
      </c>
      <c r="G38" s="99">
        <v>58</v>
      </c>
      <c r="H38" s="99">
        <v>64</v>
      </c>
      <c r="I38" s="57">
        <f t="shared" si="0"/>
        <v>122</v>
      </c>
      <c r="J38" s="98" t="s">
        <v>574</v>
      </c>
      <c r="K38" s="66" t="s">
        <v>561</v>
      </c>
      <c r="L38" s="66" t="s">
        <v>547</v>
      </c>
      <c r="M38" s="106" t="s">
        <v>548</v>
      </c>
      <c r="N38" s="81" t="s">
        <v>354</v>
      </c>
      <c r="O38" s="82">
        <v>8876490914</v>
      </c>
      <c r="P38" s="107">
        <v>43610</v>
      </c>
      <c r="Q38" s="66" t="s">
        <v>297</v>
      </c>
      <c r="R38" s="66" t="s">
        <v>550</v>
      </c>
      <c r="S38" s="66" t="s">
        <v>304</v>
      </c>
      <c r="T38" s="18"/>
    </row>
    <row r="39" spans="1:20" ht="38.25">
      <c r="A39" s="4">
        <v>35</v>
      </c>
      <c r="B39" s="17" t="s">
        <v>63</v>
      </c>
      <c r="C39" s="98" t="s">
        <v>460</v>
      </c>
      <c r="D39" s="66" t="s">
        <v>23</v>
      </c>
      <c r="E39" s="98" t="s">
        <v>461</v>
      </c>
      <c r="F39" s="66" t="s">
        <v>352</v>
      </c>
      <c r="G39" s="99">
        <v>114</v>
      </c>
      <c r="H39" s="99">
        <v>117</v>
      </c>
      <c r="I39" s="57">
        <f t="shared" si="0"/>
        <v>231</v>
      </c>
      <c r="J39" s="98" t="s">
        <v>575</v>
      </c>
      <c r="K39" s="66" t="s">
        <v>561</v>
      </c>
      <c r="L39" s="66" t="s">
        <v>547</v>
      </c>
      <c r="M39" s="106" t="s">
        <v>548</v>
      </c>
      <c r="N39" s="81" t="s">
        <v>359</v>
      </c>
      <c r="O39" s="82">
        <v>9678378992</v>
      </c>
      <c r="P39" s="107">
        <v>43612</v>
      </c>
      <c r="Q39" s="66" t="s">
        <v>301</v>
      </c>
      <c r="R39" s="66" t="s">
        <v>550</v>
      </c>
      <c r="S39" s="66" t="s">
        <v>304</v>
      </c>
      <c r="T39" s="18"/>
    </row>
    <row r="40" spans="1:20" ht="38.25">
      <c r="A40" s="4">
        <v>36</v>
      </c>
      <c r="B40" s="17" t="s">
        <v>63</v>
      </c>
      <c r="C40" s="98" t="s">
        <v>462</v>
      </c>
      <c r="D40" s="66" t="s">
        <v>23</v>
      </c>
      <c r="E40" s="98" t="s">
        <v>463</v>
      </c>
      <c r="F40" s="66" t="s">
        <v>352</v>
      </c>
      <c r="G40" s="99">
        <v>0</v>
      </c>
      <c r="H40" s="99">
        <v>96</v>
      </c>
      <c r="I40" s="57">
        <f t="shared" si="0"/>
        <v>96</v>
      </c>
      <c r="J40" s="98" t="s">
        <v>576</v>
      </c>
      <c r="K40" s="66" t="s">
        <v>561</v>
      </c>
      <c r="L40" s="66" t="s">
        <v>547</v>
      </c>
      <c r="M40" s="106" t="s">
        <v>548</v>
      </c>
      <c r="N40" s="81" t="s">
        <v>559</v>
      </c>
      <c r="O40" s="82">
        <v>9707828062</v>
      </c>
      <c r="P40" s="107">
        <v>43613</v>
      </c>
      <c r="Q40" s="66" t="s">
        <v>298</v>
      </c>
      <c r="R40" s="66" t="s">
        <v>550</v>
      </c>
      <c r="S40" s="66" t="s">
        <v>304</v>
      </c>
      <c r="T40" s="18"/>
    </row>
    <row r="41" spans="1:20" ht="38.25">
      <c r="A41" s="4">
        <v>37</v>
      </c>
      <c r="B41" s="17" t="s">
        <v>63</v>
      </c>
      <c r="C41" s="98" t="s">
        <v>343</v>
      </c>
      <c r="D41" s="66" t="s">
        <v>23</v>
      </c>
      <c r="E41" s="98" t="s">
        <v>344</v>
      </c>
      <c r="F41" s="66" t="s">
        <v>362</v>
      </c>
      <c r="G41" s="99">
        <v>37</v>
      </c>
      <c r="H41" s="99">
        <v>38</v>
      </c>
      <c r="I41" s="57">
        <f t="shared" si="0"/>
        <v>75</v>
      </c>
      <c r="J41" s="98" t="s">
        <v>345</v>
      </c>
      <c r="K41" s="66" t="s">
        <v>561</v>
      </c>
      <c r="L41" s="66" t="s">
        <v>547</v>
      </c>
      <c r="M41" s="106" t="s">
        <v>548</v>
      </c>
      <c r="N41" s="82" t="s">
        <v>549</v>
      </c>
      <c r="O41" s="82">
        <v>7399957581</v>
      </c>
      <c r="P41" s="107">
        <v>43614</v>
      </c>
      <c r="Q41" s="66" t="s">
        <v>558</v>
      </c>
      <c r="R41" s="66" t="s">
        <v>550</v>
      </c>
      <c r="S41" s="66" t="s">
        <v>304</v>
      </c>
      <c r="T41" s="18"/>
    </row>
    <row r="42" spans="1:20" ht="38.25">
      <c r="A42" s="4">
        <v>38</v>
      </c>
      <c r="B42" s="17" t="s">
        <v>63</v>
      </c>
      <c r="C42" s="98" t="s">
        <v>350</v>
      </c>
      <c r="D42" s="66" t="s">
        <v>23</v>
      </c>
      <c r="E42" s="98" t="s">
        <v>351</v>
      </c>
      <c r="F42" s="66" t="s">
        <v>352</v>
      </c>
      <c r="G42" s="99">
        <v>54</v>
      </c>
      <c r="H42" s="99">
        <v>62</v>
      </c>
      <c r="I42" s="57">
        <f t="shared" si="0"/>
        <v>116</v>
      </c>
      <c r="J42" s="98" t="s">
        <v>353</v>
      </c>
      <c r="K42" s="66" t="s">
        <v>561</v>
      </c>
      <c r="L42" s="66" t="s">
        <v>547</v>
      </c>
      <c r="M42" s="106" t="s">
        <v>548</v>
      </c>
      <c r="N42" s="82" t="s">
        <v>551</v>
      </c>
      <c r="O42" s="82">
        <v>9859510365</v>
      </c>
      <c r="P42" s="107"/>
      <c r="Q42" s="66"/>
      <c r="R42" s="66"/>
      <c r="S42" s="66"/>
      <c r="T42" s="18"/>
    </row>
    <row r="43" spans="1:20">
      <c r="A43" s="4">
        <v>39</v>
      </c>
      <c r="B43" s="17" t="s">
        <v>62</v>
      </c>
      <c r="C43" s="74" t="s">
        <v>464</v>
      </c>
      <c r="D43" s="70" t="s">
        <v>25</v>
      </c>
      <c r="E43" s="74">
        <v>198</v>
      </c>
      <c r="F43" s="70"/>
      <c r="G43" s="74">
        <v>38</v>
      </c>
      <c r="H43" s="74">
        <v>33</v>
      </c>
      <c r="I43" s="57">
        <f t="shared" si="0"/>
        <v>71</v>
      </c>
      <c r="J43" s="74">
        <v>9957659631</v>
      </c>
      <c r="K43" s="70" t="s">
        <v>577</v>
      </c>
      <c r="L43" s="70" t="s">
        <v>578</v>
      </c>
      <c r="M43" s="83">
        <v>9508457973</v>
      </c>
      <c r="N43" s="82" t="s">
        <v>579</v>
      </c>
      <c r="O43" s="82">
        <v>7896682953</v>
      </c>
      <c r="P43" s="79">
        <v>43587</v>
      </c>
      <c r="Q43" s="70" t="s">
        <v>300</v>
      </c>
      <c r="R43" s="70" t="s">
        <v>580</v>
      </c>
      <c r="S43" s="70" t="s">
        <v>296</v>
      </c>
      <c r="T43" s="18"/>
    </row>
    <row r="44" spans="1:20">
      <c r="A44" s="4">
        <v>40</v>
      </c>
      <c r="B44" s="17" t="s">
        <v>62</v>
      </c>
      <c r="C44" s="74" t="s">
        <v>465</v>
      </c>
      <c r="D44" s="70" t="s">
        <v>25</v>
      </c>
      <c r="E44" s="74">
        <v>371</v>
      </c>
      <c r="F44" s="70"/>
      <c r="G44" s="74">
        <v>24</v>
      </c>
      <c r="H44" s="74">
        <v>32</v>
      </c>
      <c r="I44" s="57">
        <f t="shared" si="0"/>
        <v>56</v>
      </c>
      <c r="J44" s="74">
        <v>8876152996</v>
      </c>
      <c r="K44" s="70" t="s">
        <v>577</v>
      </c>
      <c r="L44" s="70" t="s">
        <v>578</v>
      </c>
      <c r="M44" s="83">
        <v>9508457974</v>
      </c>
      <c r="N44" s="82" t="s">
        <v>581</v>
      </c>
      <c r="O44" s="82">
        <v>8724945094</v>
      </c>
      <c r="P44" s="79"/>
      <c r="Q44" s="70"/>
      <c r="R44" s="70"/>
      <c r="S44" s="70"/>
      <c r="T44" s="18"/>
    </row>
    <row r="45" spans="1:20">
      <c r="A45" s="4">
        <v>41</v>
      </c>
      <c r="B45" s="17" t="s">
        <v>62</v>
      </c>
      <c r="C45" s="74" t="s">
        <v>466</v>
      </c>
      <c r="D45" s="70" t="s">
        <v>25</v>
      </c>
      <c r="E45" s="74">
        <v>281</v>
      </c>
      <c r="F45" s="70"/>
      <c r="G45" s="74">
        <v>25</v>
      </c>
      <c r="H45" s="74">
        <v>35</v>
      </c>
      <c r="I45" s="57">
        <f t="shared" si="0"/>
        <v>60</v>
      </c>
      <c r="J45" s="74">
        <v>9508453396</v>
      </c>
      <c r="K45" s="70" t="s">
        <v>577</v>
      </c>
      <c r="L45" s="70" t="s">
        <v>578</v>
      </c>
      <c r="M45" s="83">
        <v>9508457975</v>
      </c>
      <c r="N45" s="82" t="s">
        <v>582</v>
      </c>
      <c r="O45" s="82">
        <v>8859683727</v>
      </c>
      <c r="P45" s="79">
        <v>43588</v>
      </c>
      <c r="Q45" s="70" t="s">
        <v>294</v>
      </c>
      <c r="R45" s="70" t="s">
        <v>580</v>
      </c>
      <c r="S45" s="70" t="s">
        <v>296</v>
      </c>
      <c r="T45" s="18"/>
    </row>
    <row r="46" spans="1:20">
      <c r="A46" s="4">
        <v>42</v>
      </c>
      <c r="B46" s="17" t="s">
        <v>62</v>
      </c>
      <c r="C46" s="74" t="s">
        <v>467</v>
      </c>
      <c r="D46" s="70" t="s">
        <v>25</v>
      </c>
      <c r="E46" s="74">
        <v>362</v>
      </c>
      <c r="F46" s="70"/>
      <c r="G46" s="74">
        <v>34</v>
      </c>
      <c r="H46" s="74">
        <v>26</v>
      </c>
      <c r="I46" s="57">
        <f t="shared" si="0"/>
        <v>60</v>
      </c>
      <c r="J46" s="74">
        <v>8136091972</v>
      </c>
      <c r="K46" s="70" t="s">
        <v>577</v>
      </c>
      <c r="L46" s="70" t="s">
        <v>578</v>
      </c>
      <c r="M46" s="83">
        <v>9508457976</v>
      </c>
      <c r="N46" s="82" t="s">
        <v>583</v>
      </c>
      <c r="O46" s="82">
        <v>9954859708</v>
      </c>
      <c r="P46" s="79"/>
      <c r="Q46" s="70"/>
      <c r="R46" s="70"/>
      <c r="S46" s="70"/>
      <c r="T46" s="18"/>
    </row>
    <row r="47" spans="1:20">
      <c r="A47" s="4">
        <v>43</v>
      </c>
      <c r="B47" s="17" t="s">
        <v>62</v>
      </c>
      <c r="C47" s="74" t="s">
        <v>468</v>
      </c>
      <c r="D47" s="70" t="s">
        <v>25</v>
      </c>
      <c r="E47" s="74">
        <v>118</v>
      </c>
      <c r="F47" s="70"/>
      <c r="G47" s="74">
        <v>25</v>
      </c>
      <c r="H47" s="74">
        <v>25</v>
      </c>
      <c r="I47" s="57">
        <f t="shared" si="0"/>
        <v>50</v>
      </c>
      <c r="J47" s="74">
        <v>9954508493</v>
      </c>
      <c r="K47" s="70" t="s">
        <v>577</v>
      </c>
      <c r="L47" s="70" t="s">
        <v>578</v>
      </c>
      <c r="M47" s="83">
        <v>9508457977</v>
      </c>
      <c r="N47" s="82" t="s">
        <v>584</v>
      </c>
      <c r="O47" s="82">
        <v>9508165838</v>
      </c>
      <c r="P47" s="79">
        <v>43589</v>
      </c>
      <c r="Q47" s="70" t="s">
        <v>297</v>
      </c>
      <c r="R47" s="70" t="s">
        <v>580</v>
      </c>
      <c r="S47" s="70" t="s">
        <v>296</v>
      </c>
      <c r="T47" s="18"/>
    </row>
    <row r="48" spans="1:20">
      <c r="A48" s="4">
        <v>44</v>
      </c>
      <c r="B48" s="17" t="s">
        <v>62</v>
      </c>
      <c r="C48" s="74" t="s">
        <v>469</v>
      </c>
      <c r="D48" s="70" t="s">
        <v>25</v>
      </c>
      <c r="E48" s="74">
        <v>352</v>
      </c>
      <c r="F48" s="70"/>
      <c r="G48" s="74">
        <v>22</v>
      </c>
      <c r="H48" s="74">
        <v>12</v>
      </c>
      <c r="I48" s="57">
        <f t="shared" si="0"/>
        <v>34</v>
      </c>
      <c r="J48" s="74">
        <v>9678767804</v>
      </c>
      <c r="K48" s="70" t="s">
        <v>577</v>
      </c>
      <c r="L48" s="70" t="s">
        <v>578</v>
      </c>
      <c r="M48" s="83">
        <v>9508457978</v>
      </c>
      <c r="N48" s="82" t="s">
        <v>585</v>
      </c>
      <c r="O48" s="82">
        <v>9957327821</v>
      </c>
      <c r="P48" s="79"/>
      <c r="Q48" s="70"/>
      <c r="R48" s="70"/>
      <c r="S48" s="70"/>
      <c r="T48" s="18"/>
    </row>
    <row r="49" spans="1:20">
      <c r="A49" s="4">
        <v>45</v>
      </c>
      <c r="B49" s="17" t="s">
        <v>62</v>
      </c>
      <c r="C49" s="74" t="s">
        <v>470</v>
      </c>
      <c r="D49" s="70" t="s">
        <v>25</v>
      </c>
      <c r="E49" s="74">
        <v>367</v>
      </c>
      <c r="F49" s="70"/>
      <c r="G49" s="74">
        <v>21</v>
      </c>
      <c r="H49" s="74">
        <v>17</v>
      </c>
      <c r="I49" s="57">
        <f t="shared" si="0"/>
        <v>38</v>
      </c>
      <c r="J49" s="74">
        <v>9957512167</v>
      </c>
      <c r="K49" s="70" t="s">
        <v>577</v>
      </c>
      <c r="L49" s="70" t="s">
        <v>578</v>
      </c>
      <c r="M49" s="83">
        <v>9508457979</v>
      </c>
      <c r="N49" s="82" t="s">
        <v>586</v>
      </c>
      <c r="O49" s="82">
        <v>8471997342</v>
      </c>
      <c r="P49" s="79"/>
      <c r="Q49" s="70"/>
      <c r="R49" s="70"/>
      <c r="S49" s="70"/>
      <c r="T49" s="18"/>
    </row>
    <row r="50" spans="1:20">
      <c r="A50" s="4">
        <v>46</v>
      </c>
      <c r="B50" s="17" t="s">
        <v>62</v>
      </c>
      <c r="C50" s="74" t="s">
        <v>471</v>
      </c>
      <c r="D50" s="70" t="s">
        <v>25</v>
      </c>
      <c r="E50" s="74">
        <v>348</v>
      </c>
      <c r="F50" s="70"/>
      <c r="G50" s="74">
        <v>20</v>
      </c>
      <c r="H50" s="74">
        <v>16</v>
      </c>
      <c r="I50" s="57">
        <f t="shared" si="0"/>
        <v>36</v>
      </c>
      <c r="J50" s="74">
        <v>8011600877</v>
      </c>
      <c r="K50" s="70" t="s">
        <v>577</v>
      </c>
      <c r="L50" s="70" t="s">
        <v>578</v>
      </c>
      <c r="M50" s="83">
        <v>9508457980</v>
      </c>
      <c r="N50" s="82" t="s">
        <v>587</v>
      </c>
      <c r="O50" s="82">
        <v>9678709864</v>
      </c>
      <c r="P50" s="79">
        <v>43591</v>
      </c>
      <c r="Q50" s="70" t="s">
        <v>301</v>
      </c>
      <c r="R50" s="70" t="s">
        <v>580</v>
      </c>
      <c r="S50" s="70" t="s">
        <v>296</v>
      </c>
      <c r="T50" s="18"/>
    </row>
    <row r="51" spans="1:20">
      <c r="A51" s="4">
        <v>47</v>
      </c>
      <c r="B51" s="17" t="s">
        <v>62</v>
      </c>
      <c r="C51" s="74" t="s">
        <v>472</v>
      </c>
      <c r="D51" s="70" t="s">
        <v>25</v>
      </c>
      <c r="E51" s="74">
        <v>120</v>
      </c>
      <c r="F51" s="70"/>
      <c r="G51" s="74">
        <v>14</v>
      </c>
      <c r="H51" s="74">
        <v>21</v>
      </c>
      <c r="I51" s="57">
        <f t="shared" si="0"/>
        <v>35</v>
      </c>
      <c r="J51" s="74">
        <v>9954294422</v>
      </c>
      <c r="K51" s="70" t="s">
        <v>577</v>
      </c>
      <c r="L51" s="70" t="s">
        <v>578</v>
      </c>
      <c r="M51" s="83">
        <v>9508457981</v>
      </c>
      <c r="N51" s="82" t="s">
        <v>588</v>
      </c>
      <c r="O51" s="82">
        <v>9954350682</v>
      </c>
      <c r="P51" s="79"/>
      <c r="Q51" s="70"/>
      <c r="R51" s="70"/>
      <c r="S51" s="70"/>
      <c r="T51" s="18"/>
    </row>
    <row r="52" spans="1:20">
      <c r="A52" s="4">
        <v>48</v>
      </c>
      <c r="B52" s="17" t="s">
        <v>62</v>
      </c>
      <c r="C52" s="74" t="s">
        <v>473</v>
      </c>
      <c r="D52" s="70" t="s">
        <v>25</v>
      </c>
      <c r="E52" s="74">
        <v>366</v>
      </c>
      <c r="F52" s="70"/>
      <c r="G52" s="74">
        <v>15</v>
      </c>
      <c r="H52" s="74">
        <v>18</v>
      </c>
      <c r="I52" s="57">
        <f t="shared" si="0"/>
        <v>33</v>
      </c>
      <c r="J52" s="74">
        <v>9954176428</v>
      </c>
      <c r="K52" s="70" t="s">
        <v>577</v>
      </c>
      <c r="L52" s="70" t="s">
        <v>578</v>
      </c>
      <c r="M52" s="83">
        <v>9508457982</v>
      </c>
      <c r="N52" s="82" t="s">
        <v>579</v>
      </c>
      <c r="O52" s="82">
        <v>7896682953</v>
      </c>
      <c r="P52" s="79"/>
      <c r="Q52" s="70"/>
      <c r="R52" s="70"/>
      <c r="S52" s="70"/>
      <c r="T52" s="18"/>
    </row>
    <row r="53" spans="1:20">
      <c r="A53" s="4">
        <v>49</v>
      </c>
      <c r="B53" s="17" t="s">
        <v>62</v>
      </c>
      <c r="C53" s="74" t="s">
        <v>474</v>
      </c>
      <c r="D53" s="70" t="s">
        <v>25</v>
      </c>
      <c r="E53" s="74">
        <v>368</v>
      </c>
      <c r="F53" s="70"/>
      <c r="G53" s="74">
        <v>12</v>
      </c>
      <c r="H53" s="74">
        <v>18</v>
      </c>
      <c r="I53" s="57">
        <f t="shared" si="0"/>
        <v>30</v>
      </c>
      <c r="J53" s="74">
        <v>9678683190</v>
      </c>
      <c r="K53" s="70" t="s">
        <v>577</v>
      </c>
      <c r="L53" s="70" t="s">
        <v>578</v>
      </c>
      <c r="M53" s="83">
        <v>9508457983</v>
      </c>
      <c r="N53" s="82" t="s">
        <v>581</v>
      </c>
      <c r="O53" s="82">
        <v>8724945094</v>
      </c>
      <c r="P53" s="79">
        <v>43592</v>
      </c>
      <c r="Q53" s="70" t="s">
        <v>298</v>
      </c>
      <c r="R53" s="70" t="s">
        <v>580</v>
      </c>
      <c r="S53" s="70" t="s">
        <v>296</v>
      </c>
      <c r="T53" s="18"/>
    </row>
    <row r="54" spans="1:20">
      <c r="A54" s="4">
        <v>50</v>
      </c>
      <c r="B54" s="17" t="s">
        <v>62</v>
      </c>
      <c r="C54" s="74" t="s">
        <v>475</v>
      </c>
      <c r="D54" s="70" t="s">
        <v>25</v>
      </c>
      <c r="E54" s="74">
        <v>370</v>
      </c>
      <c r="F54" s="70"/>
      <c r="G54" s="74">
        <v>11</v>
      </c>
      <c r="H54" s="74">
        <v>19</v>
      </c>
      <c r="I54" s="57">
        <f t="shared" si="0"/>
        <v>30</v>
      </c>
      <c r="J54" s="74">
        <v>9706332271</v>
      </c>
      <c r="K54" s="70" t="s">
        <v>577</v>
      </c>
      <c r="L54" s="70" t="s">
        <v>578</v>
      </c>
      <c r="M54" s="83">
        <v>9508457984</v>
      </c>
      <c r="N54" s="82" t="s">
        <v>582</v>
      </c>
      <c r="O54" s="82">
        <v>8859683727</v>
      </c>
      <c r="P54" s="79"/>
      <c r="Q54" s="70"/>
      <c r="R54" s="70"/>
      <c r="S54" s="70"/>
      <c r="T54" s="18"/>
    </row>
    <row r="55" spans="1:20">
      <c r="A55" s="4">
        <v>51</v>
      </c>
      <c r="B55" s="17" t="s">
        <v>62</v>
      </c>
      <c r="C55" s="74" t="s">
        <v>476</v>
      </c>
      <c r="D55" s="70" t="s">
        <v>25</v>
      </c>
      <c r="E55" s="74">
        <v>121</v>
      </c>
      <c r="F55" s="70"/>
      <c r="G55" s="74">
        <v>18</v>
      </c>
      <c r="H55" s="74">
        <v>22</v>
      </c>
      <c r="I55" s="57">
        <f t="shared" si="0"/>
        <v>40</v>
      </c>
      <c r="J55" s="74">
        <v>9957601676</v>
      </c>
      <c r="K55" s="70" t="s">
        <v>577</v>
      </c>
      <c r="L55" s="70" t="s">
        <v>578</v>
      </c>
      <c r="M55" s="83">
        <v>9508457985</v>
      </c>
      <c r="N55" s="82" t="s">
        <v>583</v>
      </c>
      <c r="O55" s="82">
        <v>9954859708</v>
      </c>
      <c r="P55" s="79"/>
      <c r="Q55" s="70"/>
      <c r="R55" s="70"/>
      <c r="S55" s="70"/>
      <c r="T55" s="18"/>
    </row>
    <row r="56" spans="1:20">
      <c r="A56" s="4">
        <v>52</v>
      </c>
      <c r="B56" s="17" t="s">
        <v>62</v>
      </c>
      <c r="C56" s="74" t="s">
        <v>477</v>
      </c>
      <c r="D56" s="70" t="s">
        <v>25</v>
      </c>
      <c r="E56" s="74">
        <v>199</v>
      </c>
      <c r="F56" s="70"/>
      <c r="G56" s="74">
        <v>22</v>
      </c>
      <c r="H56" s="74">
        <v>22</v>
      </c>
      <c r="I56" s="57">
        <f t="shared" si="0"/>
        <v>44</v>
      </c>
      <c r="J56" s="74">
        <v>9954715630</v>
      </c>
      <c r="K56" s="70" t="s">
        <v>577</v>
      </c>
      <c r="L56" s="70" t="s">
        <v>578</v>
      </c>
      <c r="M56" s="83">
        <v>9508457986</v>
      </c>
      <c r="N56" s="82" t="s">
        <v>584</v>
      </c>
      <c r="O56" s="82">
        <v>9508165838</v>
      </c>
      <c r="P56" s="79">
        <v>43593</v>
      </c>
      <c r="Q56" s="70" t="s">
        <v>305</v>
      </c>
      <c r="R56" s="70" t="s">
        <v>580</v>
      </c>
      <c r="S56" s="70" t="s">
        <v>296</v>
      </c>
      <c r="T56" s="18"/>
    </row>
    <row r="57" spans="1:20">
      <c r="A57" s="4">
        <v>53</v>
      </c>
      <c r="B57" s="17" t="s">
        <v>62</v>
      </c>
      <c r="C57" s="74" t="s">
        <v>478</v>
      </c>
      <c r="D57" s="70" t="s">
        <v>25</v>
      </c>
      <c r="E57" s="74">
        <v>363</v>
      </c>
      <c r="F57" s="70"/>
      <c r="G57" s="74">
        <v>46</v>
      </c>
      <c r="H57" s="74">
        <v>49</v>
      </c>
      <c r="I57" s="57">
        <f t="shared" si="0"/>
        <v>95</v>
      </c>
      <c r="J57" s="74">
        <v>7896119722</v>
      </c>
      <c r="K57" s="70" t="s">
        <v>577</v>
      </c>
      <c r="L57" s="70" t="s">
        <v>578</v>
      </c>
      <c r="M57" s="83">
        <v>9508457987</v>
      </c>
      <c r="N57" s="82" t="s">
        <v>585</v>
      </c>
      <c r="O57" s="82">
        <v>9957327821</v>
      </c>
      <c r="P57" s="79"/>
      <c r="Q57" s="70"/>
      <c r="R57" s="70"/>
      <c r="S57" s="70"/>
      <c r="T57" s="18"/>
    </row>
    <row r="58" spans="1:20">
      <c r="A58" s="4">
        <v>54</v>
      </c>
      <c r="B58" s="17" t="s">
        <v>62</v>
      </c>
      <c r="C58" s="74" t="s">
        <v>479</v>
      </c>
      <c r="D58" s="70" t="s">
        <v>25</v>
      </c>
      <c r="E58" s="74">
        <v>159</v>
      </c>
      <c r="F58" s="70"/>
      <c r="G58" s="74">
        <v>18</v>
      </c>
      <c r="H58" s="74">
        <v>25</v>
      </c>
      <c r="I58" s="57">
        <f t="shared" si="0"/>
        <v>43</v>
      </c>
      <c r="J58" s="74">
        <v>9954450860</v>
      </c>
      <c r="K58" s="70" t="s">
        <v>577</v>
      </c>
      <c r="L58" s="70" t="s">
        <v>578</v>
      </c>
      <c r="M58" s="83">
        <v>9508457988</v>
      </c>
      <c r="N58" s="82" t="s">
        <v>586</v>
      </c>
      <c r="O58" s="82">
        <v>8471997342</v>
      </c>
      <c r="P58" s="79">
        <v>43594</v>
      </c>
      <c r="Q58" s="70" t="s">
        <v>300</v>
      </c>
      <c r="R58" s="70" t="s">
        <v>580</v>
      </c>
      <c r="S58" s="70" t="s">
        <v>296</v>
      </c>
      <c r="T58" s="18"/>
    </row>
    <row r="59" spans="1:20">
      <c r="A59" s="4">
        <v>55</v>
      </c>
      <c r="B59" s="17" t="s">
        <v>62</v>
      </c>
      <c r="C59" s="74" t="s">
        <v>480</v>
      </c>
      <c r="D59" s="70" t="s">
        <v>25</v>
      </c>
      <c r="E59" s="74">
        <v>369</v>
      </c>
      <c r="F59" s="70"/>
      <c r="G59" s="74">
        <v>10</v>
      </c>
      <c r="H59" s="74">
        <v>19</v>
      </c>
      <c r="I59" s="57">
        <f t="shared" si="0"/>
        <v>29</v>
      </c>
      <c r="J59" s="74">
        <v>9954664357</v>
      </c>
      <c r="K59" s="70" t="s">
        <v>577</v>
      </c>
      <c r="L59" s="70" t="s">
        <v>578</v>
      </c>
      <c r="M59" s="83">
        <v>9508457989</v>
      </c>
      <c r="N59" s="82" t="s">
        <v>587</v>
      </c>
      <c r="O59" s="82">
        <v>9678709864</v>
      </c>
      <c r="P59" s="79"/>
      <c r="Q59" s="70"/>
      <c r="R59" s="70"/>
      <c r="S59" s="70"/>
      <c r="T59" s="18"/>
    </row>
    <row r="60" spans="1:20">
      <c r="A60" s="4">
        <v>56</v>
      </c>
      <c r="B60" s="17" t="s">
        <v>62</v>
      </c>
      <c r="C60" s="74" t="s">
        <v>481</v>
      </c>
      <c r="D60" s="70" t="s">
        <v>25</v>
      </c>
      <c r="E60" s="74">
        <v>364</v>
      </c>
      <c r="F60" s="70"/>
      <c r="G60" s="74">
        <v>24</v>
      </c>
      <c r="H60" s="74">
        <v>23</v>
      </c>
      <c r="I60" s="57">
        <f t="shared" si="0"/>
        <v>47</v>
      </c>
      <c r="J60" s="74">
        <v>9957886793</v>
      </c>
      <c r="K60" s="70" t="s">
        <v>577</v>
      </c>
      <c r="L60" s="70" t="s">
        <v>578</v>
      </c>
      <c r="M60" s="83">
        <v>9508457990</v>
      </c>
      <c r="N60" s="82" t="s">
        <v>588</v>
      </c>
      <c r="O60" s="82">
        <v>9954350682</v>
      </c>
      <c r="P60" s="79"/>
      <c r="Q60" s="70"/>
      <c r="R60" s="70"/>
      <c r="S60" s="70"/>
      <c r="T60" s="18"/>
    </row>
    <row r="61" spans="1:20">
      <c r="A61" s="4">
        <v>57</v>
      </c>
      <c r="B61" s="17" t="s">
        <v>62</v>
      </c>
      <c r="C61" s="74" t="s">
        <v>482</v>
      </c>
      <c r="D61" s="70" t="s">
        <v>25</v>
      </c>
      <c r="E61" s="74">
        <v>126</v>
      </c>
      <c r="F61" s="70"/>
      <c r="G61" s="74">
        <v>23</v>
      </c>
      <c r="H61" s="74">
        <v>19</v>
      </c>
      <c r="I61" s="57">
        <f t="shared" si="0"/>
        <v>42</v>
      </c>
      <c r="J61" s="74">
        <v>9706441373</v>
      </c>
      <c r="K61" s="70" t="s">
        <v>577</v>
      </c>
      <c r="L61" s="70" t="s">
        <v>578</v>
      </c>
      <c r="M61" s="83">
        <v>9508457991</v>
      </c>
      <c r="N61" s="82" t="s">
        <v>579</v>
      </c>
      <c r="O61" s="82">
        <v>7896682953</v>
      </c>
      <c r="P61" s="79">
        <v>43595</v>
      </c>
      <c r="Q61" s="70" t="s">
        <v>294</v>
      </c>
      <c r="R61" s="70" t="s">
        <v>580</v>
      </c>
      <c r="S61" s="70" t="s">
        <v>296</v>
      </c>
      <c r="T61" s="18"/>
    </row>
    <row r="62" spans="1:20">
      <c r="A62" s="4">
        <v>58</v>
      </c>
      <c r="B62" s="17" t="s">
        <v>62</v>
      </c>
      <c r="C62" s="74" t="s">
        <v>483</v>
      </c>
      <c r="D62" s="70" t="s">
        <v>25</v>
      </c>
      <c r="E62" s="74">
        <v>127</v>
      </c>
      <c r="F62" s="70"/>
      <c r="G62" s="74">
        <v>28</v>
      </c>
      <c r="H62" s="74">
        <v>20</v>
      </c>
      <c r="I62" s="57">
        <f t="shared" si="0"/>
        <v>48</v>
      </c>
      <c r="J62" s="74">
        <v>9957951419</v>
      </c>
      <c r="K62" s="70" t="s">
        <v>577</v>
      </c>
      <c r="L62" s="70" t="s">
        <v>578</v>
      </c>
      <c r="M62" s="83">
        <v>9508457992</v>
      </c>
      <c r="N62" s="82" t="s">
        <v>581</v>
      </c>
      <c r="O62" s="82">
        <v>8724945094</v>
      </c>
      <c r="P62" s="79"/>
      <c r="Q62" s="70"/>
      <c r="R62" s="70"/>
      <c r="S62" s="70"/>
      <c r="T62" s="18"/>
    </row>
    <row r="63" spans="1:20">
      <c r="A63" s="4">
        <v>59</v>
      </c>
      <c r="B63" s="17" t="s">
        <v>62</v>
      </c>
      <c r="C63" s="104" t="s">
        <v>484</v>
      </c>
      <c r="D63" s="70" t="s">
        <v>23</v>
      </c>
      <c r="E63" s="104" t="s">
        <v>485</v>
      </c>
      <c r="F63" s="70"/>
      <c r="G63" s="105">
        <v>13</v>
      </c>
      <c r="H63" s="105">
        <v>15</v>
      </c>
      <c r="I63" s="57">
        <f t="shared" si="0"/>
        <v>28</v>
      </c>
      <c r="J63" s="104" t="s">
        <v>589</v>
      </c>
      <c r="K63" s="70" t="s">
        <v>577</v>
      </c>
      <c r="L63" s="70" t="s">
        <v>578</v>
      </c>
      <c r="M63" s="83">
        <v>9508457993</v>
      </c>
      <c r="N63" s="82" t="s">
        <v>582</v>
      </c>
      <c r="O63" s="82">
        <v>8859683727</v>
      </c>
      <c r="P63" s="79">
        <v>43596</v>
      </c>
      <c r="Q63" s="70" t="s">
        <v>297</v>
      </c>
      <c r="R63" s="70" t="s">
        <v>580</v>
      </c>
      <c r="S63" s="70" t="s">
        <v>296</v>
      </c>
      <c r="T63" s="18"/>
    </row>
    <row r="64" spans="1:20">
      <c r="A64" s="4">
        <v>60</v>
      </c>
      <c r="B64" s="17" t="s">
        <v>62</v>
      </c>
      <c r="C64" s="104" t="s">
        <v>486</v>
      </c>
      <c r="D64" s="70" t="s">
        <v>23</v>
      </c>
      <c r="E64" s="104" t="s">
        <v>487</v>
      </c>
      <c r="F64" s="70" t="s">
        <v>362</v>
      </c>
      <c r="G64" s="105">
        <v>12</v>
      </c>
      <c r="H64" s="105">
        <v>22</v>
      </c>
      <c r="I64" s="57">
        <f t="shared" si="0"/>
        <v>34</v>
      </c>
      <c r="J64" s="104" t="s">
        <v>590</v>
      </c>
      <c r="K64" s="70" t="s">
        <v>577</v>
      </c>
      <c r="L64" s="70" t="s">
        <v>578</v>
      </c>
      <c r="M64" s="83">
        <v>9508457994</v>
      </c>
      <c r="N64" s="82" t="s">
        <v>583</v>
      </c>
      <c r="O64" s="82">
        <v>9954859708</v>
      </c>
      <c r="P64" s="79"/>
      <c r="Q64" s="70"/>
      <c r="R64" s="70"/>
      <c r="S64" s="70"/>
      <c r="T64" s="18"/>
    </row>
    <row r="65" spans="1:20">
      <c r="A65" s="4">
        <v>61</v>
      </c>
      <c r="B65" s="17" t="s">
        <v>62</v>
      </c>
      <c r="C65" s="104" t="s">
        <v>488</v>
      </c>
      <c r="D65" s="70" t="s">
        <v>23</v>
      </c>
      <c r="E65" s="104" t="s">
        <v>489</v>
      </c>
      <c r="F65" s="70" t="s">
        <v>362</v>
      </c>
      <c r="G65" s="105">
        <v>34</v>
      </c>
      <c r="H65" s="105">
        <v>34</v>
      </c>
      <c r="I65" s="57">
        <f t="shared" si="0"/>
        <v>68</v>
      </c>
      <c r="J65" s="104" t="s">
        <v>591</v>
      </c>
      <c r="K65" s="70" t="s">
        <v>577</v>
      </c>
      <c r="L65" s="70" t="s">
        <v>578</v>
      </c>
      <c r="M65" s="83">
        <v>9508457995</v>
      </c>
      <c r="N65" s="82" t="s">
        <v>584</v>
      </c>
      <c r="O65" s="82">
        <v>9508165838</v>
      </c>
      <c r="P65" s="79"/>
      <c r="Q65" s="70"/>
      <c r="R65" s="70"/>
      <c r="S65" s="70"/>
      <c r="T65" s="18"/>
    </row>
    <row r="66" spans="1:20">
      <c r="A66" s="4">
        <v>62</v>
      </c>
      <c r="B66" s="17" t="s">
        <v>62</v>
      </c>
      <c r="C66" s="104" t="s">
        <v>490</v>
      </c>
      <c r="D66" s="70" t="s">
        <v>23</v>
      </c>
      <c r="E66" s="104" t="s">
        <v>491</v>
      </c>
      <c r="F66" s="70" t="s">
        <v>362</v>
      </c>
      <c r="G66" s="105">
        <v>25</v>
      </c>
      <c r="H66" s="105">
        <v>28</v>
      </c>
      <c r="I66" s="57">
        <f t="shared" si="0"/>
        <v>53</v>
      </c>
      <c r="J66" s="104" t="s">
        <v>592</v>
      </c>
      <c r="K66" s="70" t="s">
        <v>577</v>
      </c>
      <c r="L66" s="70" t="s">
        <v>578</v>
      </c>
      <c r="M66" s="83">
        <v>9508457996</v>
      </c>
      <c r="N66" s="82" t="s">
        <v>585</v>
      </c>
      <c r="O66" s="82">
        <v>9957327821</v>
      </c>
      <c r="P66" s="79">
        <v>43598</v>
      </c>
      <c r="Q66" s="70" t="s">
        <v>301</v>
      </c>
      <c r="R66" s="70" t="s">
        <v>580</v>
      </c>
      <c r="S66" s="70" t="s">
        <v>296</v>
      </c>
      <c r="T66" s="18"/>
    </row>
    <row r="67" spans="1:20" ht="24">
      <c r="A67" s="4">
        <v>63</v>
      </c>
      <c r="B67" s="17" t="s">
        <v>62</v>
      </c>
      <c r="C67" s="104" t="s">
        <v>492</v>
      </c>
      <c r="D67" s="70" t="s">
        <v>23</v>
      </c>
      <c r="E67" s="104" t="s">
        <v>493</v>
      </c>
      <c r="F67" s="70" t="s">
        <v>352</v>
      </c>
      <c r="G67" s="105">
        <v>50</v>
      </c>
      <c r="H67" s="105">
        <v>72</v>
      </c>
      <c r="I67" s="57">
        <f t="shared" si="0"/>
        <v>122</v>
      </c>
      <c r="J67" s="104" t="s">
        <v>593</v>
      </c>
      <c r="K67" s="70" t="s">
        <v>577</v>
      </c>
      <c r="L67" s="70" t="s">
        <v>578</v>
      </c>
      <c r="M67" s="83">
        <v>9508457997</v>
      </c>
      <c r="N67" s="82" t="s">
        <v>586</v>
      </c>
      <c r="O67" s="82">
        <v>8471997342</v>
      </c>
      <c r="P67" s="79"/>
      <c r="Q67" s="70"/>
      <c r="R67" s="70"/>
      <c r="S67" s="70"/>
      <c r="T67" s="18"/>
    </row>
    <row r="68" spans="1:20" ht="24">
      <c r="A68" s="4">
        <v>64</v>
      </c>
      <c r="B68" s="17" t="s">
        <v>62</v>
      </c>
      <c r="C68" s="104" t="s">
        <v>494</v>
      </c>
      <c r="D68" s="70" t="s">
        <v>23</v>
      </c>
      <c r="E68" s="104" t="s">
        <v>495</v>
      </c>
      <c r="F68" s="70" t="s">
        <v>443</v>
      </c>
      <c r="G68" s="105">
        <v>0</v>
      </c>
      <c r="H68" s="105">
        <v>124</v>
      </c>
      <c r="I68" s="57">
        <f t="shared" si="0"/>
        <v>124</v>
      </c>
      <c r="J68" s="104" t="s">
        <v>594</v>
      </c>
      <c r="K68" s="70" t="s">
        <v>577</v>
      </c>
      <c r="L68" s="70" t="s">
        <v>578</v>
      </c>
      <c r="M68" s="83">
        <v>9508457998</v>
      </c>
      <c r="N68" s="82" t="s">
        <v>587</v>
      </c>
      <c r="O68" s="82">
        <v>9678709864</v>
      </c>
      <c r="P68" s="79">
        <v>43599</v>
      </c>
      <c r="Q68" s="70" t="s">
        <v>298</v>
      </c>
      <c r="R68" s="70" t="s">
        <v>580</v>
      </c>
      <c r="S68" s="70" t="s">
        <v>296</v>
      </c>
      <c r="T68" s="18"/>
    </row>
    <row r="69" spans="1:20">
      <c r="A69" s="4">
        <v>65</v>
      </c>
      <c r="B69" s="17" t="s">
        <v>62</v>
      </c>
      <c r="C69" s="104" t="s">
        <v>496</v>
      </c>
      <c r="D69" s="70" t="s">
        <v>23</v>
      </c>
      <c r="E69" s="104" t="s">
        <v>497</v>
      </c>
      <c r="F69" s="70" t="s">
        <v>362</v>
      </c>
      <c r="G69" s="105">
        <v>66</v>
      </c>
      <c r="H69" s="105">
        <v>40</v>
      </c>
      <c r="I69" s="57">
        <f t="shared" si="0"/>
        <v>106</v>
      </c>
      <c r="J69" s="104" t="s">
        <v>595</v>
      </c>
      <c r="K69" s="70" t="s">
        <v>577</v>
      </c>
      <c r="L69" s="70" t="s">
        <v>578</v>
      </c>
      <c r="M69" s="83">
        <v>9508457999</v>
      </c>
      <c r="N69" s="82" t="s">
        <v>588</v>
      </c>
      <c r="O69" s="82">
        <v>9954350682</v>
      </c>
      <c r="P69" s="79">
        <v>43600</v>
      </c>
      <c r="Q69" s="70" t="s">
        <v>305</v>
      </c>
      <c r="R69" s="70" t="s">
        <v>580</v>
      </c>
      <c r="S69" s="70" t="s">
        <v>296</v>
      </c>
      <c r="T69" s="18"/>
    </row>
    <row r="70" spans="1:20">
      <c r="A70" s="4">
        <v>66</v>
      </c>
      <c r="B70" s="17" t="s">
        <v>62</v>
      </c>
      <c r="C70" s="104" t="s">
        <v>498</v>
      </c>
      <c r="D70" s="70" t="s">
        <v>23</v>
      </c>
      <c r="E70" s="104" t="s">
        <v>499</v>
      </c>
      <c r="F70" s="70" t="s">
        <v>352</v>
      </c>
      <c r="G70" s="105">
        <v>82</v>
      </c>
      <c r="H70" s="105">
        <v>76</v>
      </c>
      <c r="I70" s="57">
        <f t="shared" ref="I70:I133" si="1">SUM(G70:H70)</f>
        <v>158</v>
      </c>
      <c r="J70" s="104" t="s">
        <v>596</v>
      </c>
      <c r="K70" s="70" t="s">
        <v>577</v>
      </c>
      <c r="L70" s="70" t="s">
        <v>578</v>
      </c>
      <c r="M70" s="83">
        <v>9508458000</v>
      </c>
      <c r="N70" s="82" t="s">
        <v>579</v>
      </c>
      <c r="O70" s="82">
        <v>7896682953</v>
      </c>
      <c r="P70" s="79">
        <v>43601</v>
      </c>
      <c r="Q70" s="70" t="s">
        <v>300</v>
      </c>
      <c r="R70" s="70" t="s">
        <v>580</v>
      </c>
      <c r="S70" s="70" t="s">
        <v>296</v>
      </c>
      <c r="T70" s="18"/>
    </row>
    <row r="71" spans="1:20">
      <c r="A71" s="4">
        <v>67</v>
      </c>
      <c r="B71" s="17" t="s">
        <v>62</v>
      </c>
      <c r="C71" s="104" t="s">
        <v>500</v>
      </c>
      <c r="D71" s="70" t="s">
        <v>23</v>
      </c>
      <c r="E71" s="104" t="s">
        <v>501</v>
      </c>
      <c r="F71" s="70" t="s">
        <v>362</v>
      </c>
      <c r="G71" s="105">
        <v>19</v>
      </c>
      <c r="H71" s="105">
        <v>27</v>
      </c>
      <c r="I71" s="57">
        <f t="shared" si="1"/>
        <v>46</v>
      </c>
      <c r="J71" s="104" t="s">
        <v>597</v>
      </c>
      <c r="K71" s="70" t="s">
        <v>577</v>
      </c>
      <c r="L71" s="70" t="s">
        <v>578</v>
      </c>
      <c r="M71" s="83">
        <v>9508458001</v>
      </c>
      <c r="N71" s="82" t="s">
        <v>581</v>
      </c>
      <c r="O71" s="82">
        <v>8724945094</v>
      </c>
      <c r="P71" s="79">
        <v>43602</v>
      </c>
      <c r="Q71" s="70" t="s">
        <v>294</v>
      </c>
      <c r="R71" s="70" t="s">
        <v>580</v>
      </c>
      <c r="S71" s="70" t="s">
        <v>296</v>
      </c>
      <c r="T71" s="18"/>
    </row>
    <row r="72" spans="1:20" ht="24">
      <c r="A72" s="4">
        <v>68</v>
      </c>
      <c r="B72" s="17" t="s">
        <v>62</v>
      </c>
      <c r="C72" s="104" t="s">
        <v>502</v>
      </c>
      <c r="D72" s="70" t="s">
        <v>23</v>
      </c>
      <c r="E72" s="104" t="s">
        <v>503</v>
      </c>
      <c r="F72" s="70" t="s">
        <v>362</v>
      </c>
      <c r="G72" s="105">
        <v>22</v>
      </c>
      <c r="H72" s="105">
        <v>13</v>
      </c>
      <c r="I72" s="57">
        <f t="shared" si="1"/>
        <v>35</v>
      </c>
      <c r="J72" s="104" t="s">
        <v>598</v>
      </c>
      <c r="K72" s="70" t="s">
        <v>577</v>
      </c>
      <c r="L72" s="70" t="s">
        <v>578</v>
      </c>
      <c r="M72" s="83">
        <v>9508458002</v>
      </c>
      <c r="N72" s="82" t="s">
        <v>582</v>
      </c>
      <c r="O72" s="82">
        <v>8859683727</v>
      </c>
      <c r="P72" s="79"/>
      <c r="Q72" s="70"/>
      <c r="R72" s="70"/>
      <c r="S72" s="70"/>
      <c r="T72" s="18"/>
    </row>
    <row r="73" spans="1:20">
      <c r="A73" s="4">
        <v>69</v>
      </c>
      <c r="B73" s="17" t="s">
        <v>62</v>
      </c>
      <c r="C73" s="104" t="s">
        <v>504</v>
      </c>
      <c r="D73" s="70" t="s">
        <v>23</v>
      </c>
      <c r="E73" s="104" t="s">
        <v>505</v>
      </c>
      <c r="F73" s="70" t="s">
        <v>443</v>
      </c>
      <c r="G73" s="105">
        <v>69</v>
      </c>
      <c r="H73" s="105">
        <v>25</v>
      </c>
      <c r="I73" s="57">
        <f t="shared" si="1"/>
        <v>94</v>
      </c>
      <c r="J73" s="104" t="s">
        <v>599</v>
      </c>
      <c r="K73" s="70" t="s">
        <v>577</v>
      </c>
      <c r="L73" s="70" t="s">
        <v>578</v>
      </c>
      <c r="M73" s="83">
        <v>9508458003</v>
      </c>
      <c r="N73" s="82" t="s">
        <v>583</v>
      </c>
      <c r="O73" s="82">
        <v>9954859708</v>
      </c>
      <c r="P73" s="79">
        <v>43603</v>
      </c>
      <c r="Q73" s="70" t="s">
        <v>297</v>
      </c>
      <c r="R73" s="70" t="s">
        <v>580</v>
      </c>
      <c r="S73" s="70" t="s">
        <v>296</v>
      </c>
      <c r="T73" s="18"/>
    </row>
    <row r="74" spans="1:20">
      <c r="A74" s="4">
        <v>70</v>
      </c>
      <c r="B74" s="17" t="s">
        <v>62</v>
      </c>
      <c r="C74" s="104" t="s">
        <v>506</v>
      </c>
      <c r="D74" s="70" t="s">
        <v>23</v>
      </c>
      <c r="E74" s="104" t="s">
        <v>507</v>
      </c>
      <c r="F74" s="70" t="s">
        <v>362</v>
      </c>
      <c r="G74" s="105">
        <v>37</v>
      </c>
      <c r="H74" s="105">
        <v>47</v>
      </c>
      <c r="I74" s="57">
        <f t="shared" si="1"/>
        <v>84</v>
      </c>
      <c r="J74" s="104" t="s">
        <v>600</v>
      </c>
      <c r="K74" s="70" t="s">
        <v>577</v>
      </c>
      <c r="L74" s="70" t="s">
        <v>578</v>
      </c>
      <c r="M74" s="83">
        <v>9508458004</v>
      </c>
      <c r="N74" s="82" t="s">
        <v>584</v>
      </c>
      <c r="O74" s="82">
        <v>9508165838</v>
      </c>
      <c r="P74" s="79">
        <v>43605</v>
      </c>
      <c r="Q74" s="70" t="s">
        <v>301</v>
      </c>
      <c r="R74" s="70" t="s">
        <v>580</v>
      </c>
      <c r="S74" s="70" t="s">
        <v>296</v>
      </c>
      <c r="T74" s="18"/>
    </row>
    <row r="75" spans="1:20">
      <c r="A75" s="4">
        <v>71</v>
      </c>
      <c r="B75" s="17" t="s">
        <v>62</v>
      </c>
      <c r="C75" s="104" t="s">
        <v>508</v>
      </c>
      <c r="D75" s="70" t="s">
        <v>23</v>
      </c>
      <c r="E75" s="104" t="s">
        <v>509</v>
      </c>
      <c r="F75" s="70" t="s">
        <v>362</v>
      </c>
      <c r="G75" s="105">
        <v>11</v>
      </c>
      <c r="H75" s="105">
        <v>9</v>
      </c>
      <c r="I75" s="57">
        <f t="shared" si="1"/>
        <v>20</v>
      </c>
      <c r="J75" s="104" t="s">
        <v>601</v>
      </c>
      <c r="K75" s="70" t="s">
        <v>577</v>
      </c>
      <c r="L75" s="70" t="s">
        <v>578</v>
      </c>
      <c r="M75" s="83">
        <v>9508458005</v>
      </c>
      <c r="N75" s="82" t="s">
        <v>585</v>
      </c>
      <c r="O75" s="82">
        <v>9957327821</v>
      </c>
      <c r="P75" s="79"/>
      <c r="Q75" s="70"/>
      <c r="R75" s="70"/>
      <c r="S75" s="70"/>
      <c r="T75" s="18"/>
    </row>
    <row r="76" spans="1:20">
      <c r="A76" s="4">
        <v>72</v>
      </c>
      <c r="B76" s="17" t="s">
        <v>62</v>
      </c>
      <c r="C76" s="104" t="s">
        <v>510</v>
      </c>
      <c r="D76" s="70" t="s">
        <v>23</v>
      </c>
      <c r="E76" s="104" t="s">
        <v>511</v>
      </c>
      <c r="F76" s="70" t="s">
        <v>362</v>
      </c>
      <c r="G76" s="105">
        <v>7</v>
      </c>
      <c r="H76" s="105">
        <v>5</v>
      </c>
      <c r="I76" s="57">
        <f t="shared" si="1"/>
        <v>12</v>
      </c>
      <c r="J76" s="104" t="s">
        <v>602</v>
      </c>
      <c r="K76" s="70" t="s">
        <v>577</v>
      </c>
      <c r="L76" s="70" t="s">
        <v>578</v>
      </c>
      <c r="M76" s="83">
        <v>9508458006</v>
      </c>
      <c r="N76" s="82" t="s">
        <v>586</v>
      </c>
      <c r="O76" s="82">
        <v>8471997342</v>
      </c>
      <c r="P76" s="79"/>
      <c r="Q76" s="70"/>
      <c r="R76" s="70"/>
      <c r="S76" s="70"/>
      <c r="T76" s="18"/>
    </row>
    <row r="77" spans="1:20">
      <c r="A77" s="4">
        <v>73</v>
      </c>
      <c r="B77" s="17" t="s">
        <v>62</v>
      </c>
      <c r="C77" s="104" t="s">
        <v>512</v>
      </c>
      <c r="D77" s="70" t="s">
        <v>23</v>
      </c>
      <c r="E77" s="104" t="s">
        <v>513</v>
      </c>
      <c r="F77" s="70" t="s">
        <v>362</v>
      </c>
      <c r="G77" s="105">
        <v>7</v>
      </c>
      <c r="H77" s="105">
        <v>6</v>
      </c>
      <c r="I77" s="57">
        <f t="shared" si="1"/>
        <v>13</v>
      </c>
      <c r="J77" s="104" t="s">
        <v>603</v>
      </c>
      <c r="K77" s="70" t="s">
        <v>577</v>
      </c>
      <c r="L77" s="70" t="s">
        <v>578</v>
      </c>
      <c r="M77" s="83">
        <v>9508458007</v>
      </c>
      <c r="N77" s="82" t="s">
        <v>587</v>
      </c>
      <c r="O77" s="82">
        <v>9678709864</v>
      </c>
      <c r="P77" s="79"/>
      <c r="Q77" s="70"/>
      <c r="R77" s="70"/>
      <c r="S77" s="70"/>
      <c r="T77" s="18"/>
    </row>
    <row r="78" spans="1:20">
      <c r="A78" s="4">
        <v>74</v>
      </c>
      <c r="B78" s="17" t="s">
        <v>62</v>
      </c>
      <c r="C78" s="104" t="s">
        <v>514</v>
      </c>
      <c r="D78" s="70" t="s">
        <v>23</v>
      </c>
      <c r="E78" s="104" t="s">
        <v>515</v>
      </c>
      <c r="F78" s="70" t="s">
        <v>362</v>
      </c>
      <c r="G78" s="105">
        <v>20</v>
      </c>
      <c r="H78" s="105">
        <v>39</v>
      </c>
      <c r="I78" s="57">
        <f t="shared" si="1"/>
        <v>59</v>
      </c>
      <c r="J78" s="104" t="s">
        <v>604</v>
      </c>
      <c r="K78" s="70" t="s">
        <v>577</v>
      </c>
      <c r="L78" s="70" t="s">
        <v>578</v>
      </c>
      <c r="M78" s="83">
        <v>9508458008</v>
      </c>
      <c r="N78" s="82" t="s">
        <v>588</v>
      </c>
      <c r="O78" s="82">
        <v>9954350682</v>
      </c>
      <c r="P78" s="79"/>
      <c r="Q78" s="70"/>
      <c r="R78" s="70"/>
      <c r="S78" s="70"/>
      <c r="T78" s="18"/>
    </row>
    <row r="79" spans="1:20" ht="24">
      <c r="A79" s="4">
        <v>75</v>
      </c>
      <c r="B79" s="17" t="s">
        <v>62</v>
      </c>
      <c r="C79" s="104" t="s">
        <v>516</v>
      </c>
      <c r="D79" s="70" t="s">
        <v>23</v>
      </c>
      <c r="E79" s="104" t="s">
        <v>517</v>
      </c>
      <c r="F79" s="70" t="s">
        <v>362</v>
      </c>
      <c r="G79" s="105">
        <v>21</v>
      </c>
      <c r="H79" s="105">
        <v>13</v>
      </c>
      <c r="I79" s="57">
        <f t="shared" si="1"/>
        <v>34</v>
      </c>
      <c r="J79" s="104" t="s">
        <v>605</v>
      </c>
      <c r="K79" s="70" t="s">
        <v>577</v>
      </c>
      <c r="L79" s="70" t="s">
        <v>578</v>
      </c>
      <c r="M79" s="83">
        <v>9508458009</v>
      </c>
      <c r="N79" s="82" t="s">
        <v>579</v>
      </c>
      <c r="O79" s="82">
        <v>7896682953</v>
      </c>
      <c r="P79" s="79">
        <v>43606</v>
      </c>
      <c r="Q79" s="70" t="s">
        <v>298</v>
      </c>
      <c r="R79" s="70" t="s">
        <v>580</v>
      </c>
      <c r="S79" s="70" t="s">
        <v>296</v>
      </c>
      <c r="T79" s="18"/>
    </row>
    <row r="80" spans="1:20">
      <c r="A80" s="4">
        <v>76</v>
      </c>
      <c r="B80" s="17" t="s">
        <v>62</v>
      </c>
      <c r="C80" s="104" t="s">
        <v>518</v>
      </c>
      <c r="D80" s="70" t="s">
        <v>23</v>
      </c>
      <c r="E80" s="104" t="s">
        <v>519</v>
      </c>
      <c r="F80" s="70" t="s">
        <v>362</v>
      </c>
      <c r="G80" s="105">
        <v>21</v>
      </c>
      <c r="H80" s="105">
        <v>11</v>
      </c>
      <c r="I80" s="57">
        <f t="shared" si="1"/>
        <v>32</v>
      </c>
      <c r="J80" s="104" t="s">
        <v>606</v>
      </c>
      <c r="K80" s="70" t="s">
        <v>577</v>
      </c>
      <c r="L80" s="70" t="s">
        <v>578</v>
      </c>
      <c r="M80" s="83">
        <v>9508458010</v>
      </c>
      <c r="N80" s="82" t="s">
        <v>581</v>
      </c>
      <c r="O80" s="82">
        <v>8724945094</v>
      </c>
      <c r="P80" s="79"/>
      <c r="Q80" s="70"/>
      <c r="R80" s="70"/>
      <c r="S80" s="70"/>
      <c r="T80" s="18"/>
    </row>
    <row r="81" spans="1:20">
      <c r="A81" s="4">
        <v>77</v>
      </c>
      <c r="B81" s="17" t="s">
        <v>62</v>
      </c>
      <c r="C81" s="104" t="s">
        <v>520</v>
      </c>
      <c r="D81" s="70" t="s">
        <v>23</v>
      </c>
      <c r="E81" s="104" t="s">
        <v>521</v>
      </c>
      <c r="F81" s="70" t="s">
        <v>362</v>
      </c>
      <c r="G81" s="105">
        <v>19</v>
      </c>
      <c r="H81" s="105">
        <v>12</v>
      </c>
      <c r="I81" s="57">
        <f t="shared" si="1"/>
        <v>31</v>
      </c>
      <c r="J81" s="108">
        <v>9954483536</v>
      </c>
      <c r="K81" s="70" t="s">
        <v>577</v>
      </c>
      <c r="L81" s="70" t="s">
        <v>578</v>
      </c>
      <c r="M81" s="83">
        <v>9508458011</v>
      </c>
      <c r="N81" s="82" t="s">
        <v>582</v>
      </c>
      <c r="O81" s="82">
        <v>8859683727</v>
      </c>
      <c r="P81" s="79"/>
      <c r="Q81" s="70"/>
      <c r="R81" s="70"/>
      <c r="S81" s="70"/>
      <c r="T81" s="18"/>
    </row>
    <row r="82" spans="1:20" ht="28.5">
      <c r="A82" s="4">
        <v>78</v>
      </c>
      <c r="B82" s="17" t="s">
        <v>62</v>
      </c>
      <c r="C82" s="104" t="s">
        <v>522</v>
      </c>
      <c r="D82" s="70" t="s">
        <v>23</v>
      </c>
      <c r="E82" s="102" t="s">
        <v>523</v>
      </c>
      <c r="F82" s="70" t="s">
        <v>362</v>
      </c>
      <c r="G82" s="105">
        <v>20</v>
      </c>
      <c r="H82" s="105">
        <v>22</v>
      </c>
      <c r="I82" s="57">
        <f t="shared" si="1"/>
        <v>42</v>
      </c>
      <c r="J82" s="104" t="s">
        <v>607</v>
      </c>
      <c r="K82" s="73" t="s">
        <v>608</v>
      </c>
      <c r="L82" s="70" t="s">
        <v>609</v>
      </c>
      <c r="M82" s="70"/>
      <c r="N82" s="81" t="s">
        <v>556</v>
      </c>
      <c r="O82" s="82">
        <v>8471994699</v>
      </c>
      <c r="P82" s="79">
        <v>43607</v>
      </c>
      <c r="Q82" s="70" t="s">
        <v>305</v>
      </c>
      <c r="R82" s="70" t="s">
        <v>610</v>
      </c>
      <c r="S82" s="70" t="s">
        <v>296</v>
      </c>
      <c r="T82" s="18"/>
    </row>
    <row r="83" spans="1:20" ht="28.5">
      <c r="A83" s="4">
        <v>79</v>
      </c>
      <c r="B83" s="17" t="s">
        <v>62</v>
      </c>
      <c r="C83" s="104" t="s">
        <v>524</v>
      </c>
      <c r="D83" s="70" t="s">
        <v>23</v>
      </c>
      <c r="E83" s="102" t="s">
        <v>525</v>
      </c>
      <c r="F83" s="70" t="s">
        <v>362</v>
      </c>
      <c r="G83" s="105">
        <v>5</v>
      </c>
      <c r="H83" s="105">
        <v>6</v>
      </c>
      <c r="I83" s="57">
        <f t="shared" si="1"/>
        <v>11</v>
      </c>
      <c r="J83" s="104" t="s">
        <v>611</v>
      </c>
      <c r="K83" s="73" t="s">
        <v>608</v>
      </c>
      <c r="L83" s="70" t="s">
        <v>609</v>
      </c>
      <c r="M83" s="70"/>
      <c r="N83" s="82" t="s">
        <v>612</v>
      </c>
      <c r="O83" s="82">
        <v>8399860483</v>
      </c>
      <c r="P83" s="79"/>
      <c r="Q83" s="70"/>
      <c r="R83" s="70"/>
      <c r="S83" s="70"/>
      <c r="T83" s="18"/>
    </row>
    <row r="84" spans="1:20" ht="28.5">
      <c r="A84" s="4">
        <v>80</v>
      </c>
      <c r="B84" s="17" t="s">
        <v>62</v>
      </c>
      <c r="C84" s="104" t="s">
        <v>526</v>
      </c>
      <c r="D84" s="70" t="s">
        <v>23</v>
      </c>
      <c r="E84" s="102" t="s">
        <v>527</v>
      </c>
      <c r="F84" s="70" t="s">
        <v>362</v>
      </c>
      <c r="G84" s="105">
        <v>14</v>
      </c>
      <c r="H84" s="105">
        <v>23</v>
      </c>
      <c r="I84" s="57">
        <f t="shared" si="1"/>
        <v>37</v>
      </c>
      <c r="J84" s="104" t="s">
        <v>613</v>
      </c>
      <c r="K84" s="73" t="s">
        <v>608</v>
      </c>
      <c r="L84" s="70" t="s">
        <v>609</v>
      </c>
      <c r="M84" s="70"/>
      <c r="N84" s="81" t="s">
        <v>556</v>
      </c>
      <c r="O84" s="82">
        <v>8471994699</v>
      </c>
      <c r="P84" s="79"/>
      <c r="Q84" s="70"/>
      <c r="R84" s="70"/>
      <c r="S84" s="70"/>
      <c r="T84" s="18"/>
    </row>
    <row r="85" spans="1:20" ht="28.5">
      <c r="A85" s="4">
        <v>81</v>
      </c>
      <c r="B85" s="17" t="s">
        <v>62</v>
      </c>
      <c r="C85" s="104" t="s">
        <v>528</v>
      </c>
      <c r="D85" s="70" t="s">
        <v>23</v>
      </c>
      <c r="E85" s="102" t="s">
        <v>529</v>
      </c>
      <c r="F85" s="70" t="s">
        <v>362</v>
      </c>
      <c r="G85" s="105">
        <v>26</v>
      </c>
      <c r="H85" s="105">
        <v>37</v>
      </c>
      <c r="I85" s="57">
        <f t="shared" si="1"/>
        <v>63</v>
      </c>
      <c r="J85" s="104" t="s">
        <v>614</v>
      </c>
      <c r="K85" s="73" t="s">
        <v>608</v>
      </c>
      <c r="L85" s="70" t="s">
        <v>609</v>
      </c>
      <c r="M85" s="70"/>
      <c r="N85" s="82" t="s">
        <v>612</v>
      </c>
      <c r="O85" s="82">
        <v>8399860483</v>
      </c>
      <c r="P85" s="79">
        <v>43608</v>
      </c>
      <c r="Q85" s="70" t="s">
        <v>300</v>
      </c>
      <c r="R85" s="70" t="s">
        <v>610</v>
      </c>
      <c r="S85" s="70" t="s">
        <v>296</v>
      </c>
      <c r="T85" s="18"/>
    </row>
    <row r="86" spans="1:20" ht="28.5">
      <c r="A86" s="4">
        <v>82</v>
      </c>
      <c r="B86" s="17" t="s">
        <v>62</v>
      </c>
      <c r="C86" s="104" t="s">
        <v>530</v>
      </c>
      <c r="D86" s="70" t="s">
        <v>23</v>
      </c>
      <c r="E86" s="102" t="s">
        <v>531</v>
      </c>
      <c r="F86" s="70" t="s">
        <v>362</v>
      </c>
      <c r="G86" s="105">
        <v>14</v>
      </c>
      <c r="H86" s="105">
        <v>18</v>
      </c>
      <c r="I86" s="57">
        <f t="shared" si="1"/>
        <v>32</v>
      </c>
      <c r="J86" s="104" t="s">
        <v>615</v>
      </c>
      <c r="K86" s="73" t="s">
        <v>608</v>
      </c>
      <c r="L86" s="70" t="s">
        <v>609</v>
      </c>
      <c r="M86" s="70"/>
      <c r="N86" s="81" t="s">
        <v>556</v>
      </c>
      <c r="O86" s="82">
        <v>8471994699</v>
      </c>
      <c r="P86" s="79"/>
      <c r="Q86" s="70"/>
      <c r="R86" s="70"/>
      <c r="S86" s="70"/>
      <c r="T86" s="18"/>
    </row>
    <row r="87" spans="1:20" ht="28.5">
      <c r="A87" s="4">
        <v>83</v>
      </c>
      <c r="B87" s="17" t="s">
        <v>62</v>
      </c>
      <c r="C87" s="104" t="s">
        <v>532</v>
      </c>
      <c r="D87" s="70" t="s">
        <v>23</v>
      </c>
      <c r="E87" s="102" t="s">
        <v>533</v>
      </c>
      <c r="F87" s="70" t="s">
        <v>362</v>
      </c>
      <c r="G87" s="105">
        <v>19</v>
      </c>
      <c r="H87" s="105">
        <v>18</v>
      </c>
      <c r="I87" s="57">
        <f t="shared" si="1"/>
        <v>37</v>
      </c>
      <c r="J87" s="104" t="s">
        <v>616</v>
      </c>
      <c r="K87" s="73" t="s">
        <v>608</v>
      </c>
      <c r="L87" s="70" t="s">
        <v>609</v>
      </c>
      <c r="M87" s="70"/>
      <c r="N87" s="82" t="s">
        <v>612</v>
      </c>
      <c r="O87" s="82">
        <v>8399860483</v>
      </c>
      <c r="P87" s="79">
        <v>43609</v>
      </c>
      <c r="Q87" s="70" t="s">
        <v>294</v>
      </c>
      <c r="R87" s="70" t="s">
        <v>610</v>
      </c>
      <c r="S87" s="70" t="s">
        <v>296</v>
      </c>
      <c r="T87" s="18"/>
    </row>
    <row r="88" spans="1:20" ht="28.5">
      <c r="A88" s="4">
        <v>84</v>
      </c>
      <c r="B88" s="17" t="s">
        <v>62</v>
      </c>
      <c r="C88" s="104" t="s">
        <v>534</v>
      </c>
      <c r="D88" s="70" t="s">
        <v>23</v>
      </c>
      <c r="E88" s="102" t="s">
        <v>535</v>
      </c>
      <c r="F88" s="70" t="s">
        <v>362</v>
      </c>
      <c r="G88" s="105">
        <v>15</v>
      </c>
      <c r="H88" s="105">
        <v>17</v>
      </c>
      <c r="I88" s="57">
        <f t="shared" si="1"/>
        <v>32</v>
      </c>
      <c r="J88" s="104" t="s">
        <v>617</v>
      </c>
      <c r="K88" s="73" t="s">
        <v>608</v>
      </c>
      <c r="L88" s="70" t="s">
        <v>609</v>
      </c>
      <c r="M88" s="70"/>
      <c r="N88" s="81" t="s">
        <v>556</v>
      </c>
      <c r="O88" s="82">
        <v>8471994699</v>
      </c>
      <c r="P88" s="79"/>
      <c r="Q88" s="70"/>
      <c r="R88" s="70"/>
      <c r="S88" s="70"/>
      <c r="T88" s="18"/>
    </row>
    <row r="89" spans="1:20" ht="28.5">
      <c r="A89" s="4">
        <v>85</v>
      </c>
      <c r="B89" s="17" t="s">
        <v>62</v>
      </c>
      <c r="C89" s="104" t="s">
        <v>536</v>
      </c>
      <c r="D89" s="70" t="s">
        <v>23</v>
      </c>
      <c r="E89" s="102" t="s">
        <v>537</v>
      </c>
      <c r="F89" s="70" t="s">
        <v>362</v>
      </c>
      <c r="G89" s="105">
        <v>49</v>
      </c>
      <c r="H89" s="105">
        <v>44</v>
      </c>
      <c r="I89" s="57">
        <f t="shared" si="1"/>
        <v>93</v>
      </c>
      <c r="J89" s="104" t="s">
        <v>618</v>
      </c>
      <c r="K89" s="73" t="s">
        <v>608</v>
      </c>
      <c r="L89" s="70" t="s">
        <v>609</v>
      </c>
      <c r="M89" s="70"/>
      <c r="N89" s="82" t="s">
        <v>612</v>
      </c>
      <c r="O89" s="82">
        <v>8399860483</v>
      </c>
      <c r="P89" s="79"/>
      <c r="Q89" s="70"/>
      <c r="R89" s="70"/>
      <c r="S89" s="70"/>
      <c r="T89" s="18"/>
    </row>
    <row r="90" spans="1:20" ht="28.5">
      <c r="A90" s="4">
        <v>86</v>
      </c>
      <c r="B90" s="17" t="s">
        <v>62</v>
      </c>
      <c r="C90" s="104" t="s">
        <v>538</v>
      </c>
      <c r="D90" s="70" t="s">
        <v>23</v>
      </c>
      <c r="E90" s="102" t="s">
        <v>539</v>
      </c>
      <c r="F90" s="70" t="s">
        <v>352</v>
      </c>
      <c r="G90" s="105">
        <v>37</v>
      </c>
      <c r="H90" s="105">
        <v>14</v>
      </c>
      <c r="I90" s="57">
        <f t="shared" si="1"/>
        <v>51</v>
      </c>
      <c r="J90" s="104" t="s">
        <v>619</v>
      </c>
      <c r="K90" s="73" t="s">
        <v>608</v>
      </c>
      <c r="L90" s="70" t="s">
        <v>609</v>
      </c>
      <c r="M90" s="70"/>
      <c r="N90" s="81" t="s">
        <v>556</v>
      </c>
      <c r="O90" s="82">
        <v>8471994699</v>
      </c>
      <c r="P90" s="79">
        <v>43610</v>
      </c>
      <c r="Q90" s="70" t="s">
        <v>297</v>
      </c>
      <c r="R90" s="70" t="s">
        <v>610</v>
      </c>
      <c r="S90" s="70" t="s">
        <v>296</v>
      </c>
      <c r="T90" s="18"/>
    </row>
    <row r="91" spans="1:20" ht="28.5">
      <c r="A91" s="4">
        <v>87</v>
      </c>
      <c r="B91" s="17" t="s">
        <v>62</v>
      </c>
      <c r="C91" s="104" t="s">
        <v>540</v>
      </c>
      <c r="D91" s="70" t="s">
        <v>23</v>
      </c>
      <c r="E91" s="102" t="s">
        <v>541</v>
      </c>
      <c r="F91" s="70" t="s">
        <v>362</v>
      </c>
      <c r="G91" s="105">
        <v>23</v>
      </c>
      <c r="H91" s="105">
        <v>19</v>
      </c>
      <c r="I91" s="57">
        <f t="shared" si="1"/>
        <v>42</v>
      </c>
      <c r="J91" s="104" t="s">
        <v>620</v>
      </c>
      <c r="K91" s="73" t="s">
        <v>608</v>
      </c>
      <c r="L91" s="70" t="s">
        <v>609</v>
      </c>
      <c r="M91" s="70"/>
      <c r="N91" s="82" t="s">
        <v>612</v>
      </c>
      <c r="O91" s="82">
        <v>8399860483</v>
      </c>
      <c r="P91" s="79"/>
      <c r="Q91" s="70"/>
      <c r="R91" s="70"/>
      <c r="S91" s="70"/>
      <c r="T91" s="18"/>
    </row>
    <row r="92" spans="1:20">
      <c r="A92" s="4">
        <v>88</v>
      </c>
      <c r="B92" s="17" t="s">
        <v>62</v>
      </c>
      <c r="C92" s="102" t="s">
        <v>542</v>
      </c>
      <c r="D92" s="70" t="s">
        <v>23</v>
      </c>
      <c r="E92" s="102" t="s">
        <v>543</v>
      </c>
      <c r="F92" s="70" t="s">
        <v>362</v>
      </c>
      <c r="G92" s="93">
        <v>59</v>
      </c>
      <c r="H92" s="93">
        <v>55</v>
      </c>
      <c r="I92" s="57">
        <f t="shared" si="1"/>
        <v>114</v>
      </c>
      <c r="J92" s="102" t="s">
        <v>621</v>
      </c>
      <c r="K92" s="70" t="s">
        <v>622</v>
      </c>
      <c r="L92" s="70" t="s">
        <v>623</v>
      </c>
      <c r="M92" s="70"/>
      <c r="N92" s="81" t="s">
        <v>556</v>
      </c>
      <c r="O92" s="82">
        <v>8471994699</v>
      </c>
      <c r="P92" s="79">
        <v>43612</v>
      </c>
      <c r="Q92" s="70" t="s">
        <v>301</v>
      </c>
      <c r="R92" s="70" t="s">
        <v>610</v>
      </c>
      <c r="S92" s="70" t="s">
        <v>296</v>
      </c>
      <c r="T92" s="18"/>
    </row>
    <row r="93" spans="1:20">
      <c r="A93" s="4">
        <v>89</v>
      </c>
      <c r="B93" s="17" t="s">
        <v>62</v>
      </c>
      <c r="C93" s="102" t="s">
        <v>544</v>
      </c>
      <c r="D93" s="70" t="s">
        <v>23</v>
      </c>
      <c r="E93" s="102" t="s">
        <v>545</v>
      </c>
      <c r="F93" s="70" t="s">
        <v>352</v>
      </c>
      <c r="G93" s="93">
        <v>97</v>
      </c>
      <c r="H93" s="93">
        <v>100</v>
      </c>
      <c r="I93" s="57">
        <f t="shared" si="1"/>
        <v>197</v>
      </c>
      <c r="J93" s="102" t="s">
        <v>624</v>
      </c>
      <c r="K93" s="70" t="s">
        <v>622</v>
      </c>
      <c r="L93" s="83">
        <v>8876986454</v>
      </c>
      <c r="M93" s="70"/>
      <c r="N93" s="82" t="s">
        <v>612</v>
      </c>
      <c r="O93" s="82">
        <v>8399860483</v>
      </c>
      <c r="P93" s="79">
        <v>43613</v>
      </c>
      <c r="Q93" s="70" t="s">
        <v>298</v>
      </c>
      <c r="R93" s="70" t="s">
        <v>610</v>
      </c>
      <c r="S93" s="70" t="s">
        <v>296</v>
      </c>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89</v>
      </c>
      <c r="D165" s="21"/>
      <c r="E165" s="13"/>
      <c r="F165" s="21"/>
      <c r="G165" s="58">
        <f>SUM(G5:G164)</f>
        <v>2735</v>
      </c>
      <c r="H165" s="58">
        <f>SUM(H5:H164)</f>
        <v>2964</v>
      </c>
      <c r="I165" s="58">
        <f>SUM(I5:I164)</f>
        <v>5699</v>
      </c>
      <c r="J165" s="21"/>
      <c r="K165" s="21"/>
      <c r="L165" s="21"/>
      <c r="M165" s="21"/>
      <c r="N165" s="21"/>
      <c r="O165" s="21"/>
      <c r="P165" s="14"/>
      <c r="Q165" s="21"/>
      <c r="R165" s="21"/>
      <c r="S165" s="21"/>
      <c r="T165" s="12"/>
    </row>
    <row r="166" spans="1:20">
      <c r="A166" s="44" t="s">
        <v>62</v>
      </c>
      <c r="B166" s="10">
        <f>COUNTIF(B$5:B$164,"Team 1")</f>
        <v>51</v>
      </c>
      <c r="C166" s="44" t="s">
        <v>25</v>
      </c>
      <c r="D166" s="10">
        <f>COUNTIF(D5:D164,"Anganwadi")</f>
        <v>40</v>
      </c>
    </row>
    <row r="167" spans="1:20">
      <c r="A167" s="44" t="s">
        <v>63</v>
      </c>
      <c r="B167" s="10">
        <f>COUNTIF(B$6:B$164,"Team 2")</f>
        <v>37</v>
      </c>
      <c r="C167" s="44" t="s">
        <v>23</v>
      </c>
      <c r="D167" s="10">
        <f>COUNTIF(D5:D164,"School")</f>
        <v>49</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75" activePane="bottomRight" state="frozen"/>
      <selection pane="topRight" activeCell="C1" sqref="C1"/>
      <selection pane="bottomLeft" activeCell="A5" sqref="A5"/>
      <selection pane="bottomRight" activeCell="B36" sqref="B36:B80"/>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80" t="s">
        <v>70</v>
      </c>
      <c r="B1" s="180"/>
      <c r="C1" s="180"/>
      <c r="D1" s="53"/>
      <c r="E1" s="53"/>
      <c r="F1" s="53"/>
      <c r="G1" s="53"/>
      <c r="H1" s="53"/>
      <c r="I1" s="53"/>
      <c r="J1" s="53"/>
      <c r="K1" s="53"/>
      <c r="L1" s="53"/>
      <c r="M1" s="181"/>
      <c r="N1" s="181"/>
      <c r="O1" s="181"/>
      <c r="P1" s="181"/>
      <c r="Q1" s="181"/>
      <c r="R1" s="181"/>
      <c r="S1" s="181"/>
      <c r="T1" s="181"/>
    </row>
    <row r="2" spans="1:20">
      <c r="A2" s="174" t="s">
        <v>59</v>
      </c>
      <c r="B2" s="175"/>
      <c r="C2" s="175"/>
      <c r="D2" s="25">
        <v>43617</v>
      </c>
      <c r="E2" s="22"/>
      <c r="F2" s="22"/>
      <c r="G2" s="22"/>
      <c r="H2" s="22"/>
      <c r="I2" s="22"/>
      <c r="J2" s="22"/>
      <c r="K2" s="22"/>
      <c r="L2" s="22"/>
      <c r="M2" s="22"/>
      <c r="N2" s="22"/>
      <c r="O2" s="22"/>
      <c r="P2" s="22"/>
      <c r="Q2" s="22"/>
      <c r="R2" s="22"/>
      <c r="S2" s="22"/>
    </row>
    <row r="3" spans="1:20" ht="24" customHeight="1">
      <c r="A3" s="176" t="s">
        <v>14</v>
      </c>
      <c r="B3" s="172" t="s">
        <v>61</v>
      </c>
      <c r="C3" s="177" t="s">
        <v>7</v>
      </c>
      <c r="D3" s="177" t="s">
        <v>55</v>
      </c>
      <c r="E3" s="177" t="s">
        <v>16</v>
      </c>
      <c r="F3" s="178" t="s">
        <v>17</v>
      </c>
      <c r="G3" s="177" t="s">
        <v>8</v>
      </c>
      <c r="H3" s="177"/>
      <c r="I3" s="177"/>
      <c r="J3" s="177" t="s">
        <v>31</v>
      </c>
      <c r="K3" s="172" t="s">
        <v>33</v>
      </c>
      <c r="L3" s="172" t="s">
        <v>50</v>
      </c>
      <c r="M3" s="172" t="s">
        <v>51</v>
      </c>
      <c r="N3" s="172" t="s">
        <v>34</v>
      </c>
      <c r="O3" s="172" t="s">
        <v>35</v>
      </c>
      <c r="P3" s="176" t="s">
        <v>54</v>
      </c>
      <c r="Q3" s="177" t="s">
        <v>52</v>
      </c>
      <c r="R3" s="177" t="s">
        <v>32</v>
      </c>
      <c r="S3" s="177" t="s">
        <v>53</v>
      </c>
      <c r="T3" s="177" t="s">
        <v>13</v>
      </c>
    </row>
    <row r="4" spans="1:20" ht="25.5" customHeight="1">
      <c r="A4" s="176"/>
      <c r="B4" s="179"/>
      <c r="C4" s="177"/>
      <c r="D4" s="177"/>
      <c r="E4" s="177"/>
      <c r="F4" s="178"/>
      <c r="G4" s="23" t="s">
        <v>9</v>
      </c>
      <c r="H4" s="23" t="s">
        <v>10</v>
      </c>
      <c r="I4" s="23" t="s">
        <v>11</v>
      </c>
      <c r="J4" s="177"/>
      <c r="K4" s="173"/>
      <c r="L4" s="173"/>
      <c r="M4" s="173"/>
      <c r="N4" s="173"/>
      <c r="O4" s="173"/>
      <c r="P4" s="176"/>
      <c r="Q4" s="176"/>
      <c r="R4" s="177"/>
      <c r="S4" s="177"/>
      <c r="T4" s="177"/>
    </row>
    <row r="5" spans="1:20">
      <c r="A5" s="4">
        <v>1</v>
      </c>
      <c r="B5" s="17" t="s">
        <v>63</v>
      </c>
      <c r="C5" s="65" t="s">
        <v>625</v>
      </c>
      <c r="D5" s="66" t="s">
        <v>25</v>
      </c>
      <c r="E5" s="67">
        <v>160</v>
      </c>
      <c r="F5" s="66"/>
      <c r="G5" s="65">
        <v>32</v>
      </c>
      <c r="H5" s="65">
        <v>30</v>
      </c>
      <c r="I5" s="57">
        <f>SUM(G5:H5)</f>
        <v>62</v>
      </c>
      <c r="J5" s="65">
        <v>9954806030</v>
      </c>
      <c r="K5" s="66" t="s">
        <v>743</v>
      </c>
      <c r="L5" s="66" t="s">
        <v>744</v>
      </c>
      <c r="M5" s="66" t="s">
        <v>745</v>
      </c>
      <c r="N5" s="80" t="s">
        <v>746</v>
      </c>
      <c r="O5" s="77">
        <v>9957919931</v>
      </c>
      <c r="P5" s="107">
        <v>43617</v>
      </c>
      <c r="Q5" s="66" t="s">
        <v>297</v>
      </c>
      <c r="R5" s="66" t="s">
        <v>747</v>
      </c>
      <c r="S5" s="66" t="s">
        <v>296</v>
      </c>
      <c r="T5" s="66"/>
    </row>
    <row r="6" spans="1:20">
      <c r="A6" s="4">
        <v>2</v>
      </c>
      <c r="B6" s="17" t="s">
        <v>63</v>
      </c>
      <c r="C6" s="65" t="s">
        <v>626</v>
      </c>
      <c r="D6" s="66" t="s">
        <v>25</v>
      </c>
      <c r="E6" s="67">
        <v>424</v>
      </c>
      <c r="F6" s="66"/>
      <c r="G6" s="65">
        <v>32</v>
      </c>
      <c r="H6" s="65">
        <v>31</v>
      </c>
      <c r="I6" s="57">
        <f t="shared" ref="I6:I69" si="0">SUM(G6:H6)</f>
        <v>63</v>
      </c>
      <c r="J6" s="65">
        <v>8753985863</v>
      </c>
      <c r="K6" s="66" t="s">
        <v>743</v>
      </c>
      <c r="L6" s="66" t="s">
        <v>744</v>
      </c>
      <c r="M6" s="66" t="s">
        <v>745</v>
      </c>
      <c r="N6" s="80" t="s">
        <v>748</v>
      </c>
      <c r="O6" s="77">
        <v>9957356131</v>
      </c>
      <c r="P6" s="107"/>
      <c r="Q6" s="66"/>
      <c r="R6" s="66"/>
      <c r="S6" s="66"/>
      <c r="T6" s="66"/>
    </row>
    <row r="7" spans="1:20">
      <c r="A7" s="4">
        <v>3</v>
      </c>
      <c r="B7" s="17" t="s">
        <v>63</v>
      </c>
      <c r="C7" s="65" t="s">
        <v>627</v>
      </c>
      <c r="D7" s="66" t="s">
        <v>25</v>
      </c>
      <c r="E7" s="67">
        <v>162</v>
      </c>
      <c r="F7" s="66"/>
      <c r="G7" s="65">
        <v>40</v>
      </c>
      <c r="H7" s="65">
        <v>34</v>
      </c>
      <c r="I7" s="57">
        <f t="shared" si="0"/>
        <v>74</v>
      </c>
      <c r="J7" s="65">
        <v>9957585388</v>
      </c>
      <c r="K7" s="66" t="s">
        <v>743</v>
      </c>
      <c r="L7" s="66" t="s">
        <v>744</v>
      </c>
      <c r="M7" s="66" t="s">
        <v>745</v>
      </c>
      <c r="N7" s="80" t="s">
        <v>749</v>
      </c>
      <c r="O7" s="77">
        <v>9678290280</v>
      </c>
      <c r="P7" s="107">
        <v>43619</v>
      </c>
      <c r="Q7" s="66" t="s">
        <v>301</v>
      </c>
      <c r="R7" s="66" t="s">
        <v>747</v>
      </c>
      <c r="S7" s="66" t="s">
        <v>296</v>
      </c>
      <c r="T7" s="66"/>
    </row>
    <row r="8" spans="1:20">
      <c r="A8" s="4">
        <v>4</v>
      </c>
      <c r="B8" s="17" t="s">
        <v>63</v>
      </c>
      <c r="C8" s="65" t="s">
        <v>628</v>
      </c>
      <c r="D8" s="66" t="s">
        <v>25</v>
      </c>
      <c r="E8" s="67">
        <v>147</v>
      </c>
      <c r="F8" s="66"/>
      <c r="G8" s="65">
        <v>40</v>
      </c>
      <c r="H8" s="65">
        <v>41</v>
      </c>
      <c r="I8" s="57">
        <f t="shared" si="0"/>
        <v>81</v>
      </c>
      <c r="J8" s="65">
        <v>9957224301</v>
      </c>
      <c r="K8" s="66" t="s">
        <v>743</v>
      </c>
      <c r="L8" s="66" t="s">
        <v>744</v>
      </c>
      <c r="M8" s="66" t="s">
        <v>745</v>
      </c>
      <c r="N8" s="80" t="s">
        <v>750</v>
      </c>
      <c r="O8" s="77">
        <v>8812876179</v>
      </c>
      <c r="P8" s="107">
        <v>43620</v>
      </c>
      <c r="Q8" s="66" t="s">
        <v>298</v>
      </c>
      <c r="R8" s="66" t="s">
        <v>747</v>
      </c>
      <c r="S8" s="66" t="s">
        <v>296</v>
      </c>
      <c r="T8" s="66"/>
    </row>
    <row r="9" spans="1:20">
      <c r="A9" s="4">
        <v>5</v>
      </c>
      <c r="B9" s="17" t="s">
        <v>63</v>
      </c>
      <c r="C9" s="65" t="s">
        <v>629</v>
      </c>
      <c r="D9" s="66" t="s">
        <v>25</v>
      </c>
      <c r="E9" s="67">
        <v>229</v>
      </c>
      <c r="F9" s="66"/>
      <c r="G9" s="65">
        <v>29</v>
      </c>
      <c r="H9" s="65">
        <v>23</v>
      </c>
      <c r="I9" s="57">
        <f t="shared" si="0"/>
        <v>52</v>
      </c>
      <c r="J9" s="65">
        <v>9678333864</v>
      </c>
      <c r="K9" s="66" t="s">
        <v>743</v>
      </c>
      <c r="L9" s="66" t="s">
        <v>744</v>
      </c>
      <c r="M9" s="66" t="s">
        <v>745</v>
      </c>
      <c r="N9" s="80" t="s">
        <v>751</v>
      </c>
      <c r="O9" s="77">
        <v>8876155805</v>
      </c>
      <c r="P9" s="107">
        <v>43622</v>
      </c>
      <c r="Q9" s="66" t="s">
        <v>300</v>
      </c>
      <c r="R9" s="66" t="s">
        <v>747</v>
      </c>
      <c r="S9" s="66" t="s">
        <v>296</v>
      </c>
      <c r="T9" s="66"/>
    </row>
    <row r="10" spans="1:20">
      <c r="A10" s="4">
        <v>6</v>
      </c>
      <c r="B10" s="17" t="s">
        <v>63</v>
      </c>
      <c r="C10" s="65" t="s">
        <v>630</v>
      </c>
      <c r="D10" s="66" t="s">
        <v>25</v>
      </c>
      <c r="E10" s="67" t="s">
        <v>631</v>
      </c>
      <c r="F10" s="66"/>
      <c r="G10" s="65">
        <v>31</v>
      </c>
      <c r="H10" s="65">
        <v>33</v>
      </c>
      <c r="I10" s="57">
        <f t="shared" si="0"/>
        <v>64</v>
      </c>
      <c r="J10" s="65">
        <v>9957516456</v>
      </c>
      <c r="K10" s="66" t="s">
        <v>743</v>
      </c>
      <c r="L10" s="66" t="s">
        <v>744</v>
      </c>
      <c r="M10" s="66" t="s">
        <v>745</v>
      </c>
      <c r="N10" s="80" t="s">
        <v>752</v>
      </c>
      <c r="O10" s="77">
        <v>9954986811</v>
      </c>
      <c r="P10" s="107"/>
      <c r="Q10" s="66"/>
      <c r="R10" s="66"/>
      <c r="S10" s="66"/>
      <c r="T10" s="66"/>
    </row>
    <row r="11" spans="1:20">
      <c r="A11" s="4">
        <v>7</v>
      </c>
      <c r="B11" s="17" t="s">
        <v>63</v>
      </c>
      <c r="C11" s="65" t="s">
        <v>632</v>
      </c>
      <c r="D11" s="66" t="s">
        <v>25</v>
      </c>
      <c r="E11" s="67">
        <v>232</v>
      </c>
      <c r="F11" s="66"/>
      <c r="G11" s="65">
        <v>64</v>
      </c>
      <c r="H11" s="65">
        <v>61</v>
      </c>
      <c r="I11" s="57">
        <f t="shared" si="0"/>
        <v>125</v>
      </c>
      <c r="J11" s="65">
        <v>8011400934</v>
      </c>
      <c r="K11" s="66" t="s">
        <v>743</v>
      </c>
      <c r="L11" s="66" t="s">
        <v>744</v>
      </c>
      <c r="M11" s="66" t="s">
        <v>745</v>
      </c>
      <c r="N11" s="80" t="s">
        <v>753</v>
      </c>
      <c r="O11" s="77">
        <v>9678589224</v>
      </c>
      <c r="P11" s="107">
        <v>43623</v>
      </c>
      <c r="Q11" s="66" t="s">
        <v>294</v>
      </c>
      <c r="R11" s="66" t="s">
        <v>747</v>
      </c>
      <c r="S11" s="66" t="s">
        <v>296</v>
      </c>
      <c r="T11" s="66"/>
    </row>
    <row r="12" spans="1:20">
      <c r="A12" s="4">
        <v>8</v>
      </c>
      <c r="B12" s="17" t="s">
        <v>63</v>
      </c>
      <c r="C12" s="65" t="s">
        <v>633</v>
      </c>
      <c r="D12" s="66" t="s">
        <v>25</v>
      </c>
      <c r="E12" s="67">
        <v>423</v>
      </c>
      <c r="F12" s="66"/>
      <c r="G12" s="65">
        <v>45</v>
      </c>
      <c r="H12" s="65">
        <v>58</v>
      </c>
      <c r="I12" s="57">
        <f t="shared" si="0"/>
        <v>103</v>
      </c>
      <c r="J12" s="65">
        <v>9957585371</v>
      </c>
      <c r="K12" s="66" t="s">
        <v>743</v>
      </c>
      <c r="L12" s="66" t="s">
        <v>744</v>
      </c>
      <c r="M12" s="66" t="s">
        <v>745</v>
      </c>
      <c r="N12" s="80" t="s">
        <v>754</v>
      </c>
      <c r="O12" s="77">
        <v>9707394191</v>
      </c>
      <c r="P12" s="107">
        <v>43624</v>
      </c>
      <c r="Q12" s="66" t="s">
        <v>297</v>
      </c>
      <c r="R12" s="66" t="s">
        <v>747</v>
      </c>
      <c r="S12" s="66" t="s">
        <v>296</v>
      </c>
      <c r="T12" s="66"/>
    </row>
    <row r="13" spans="1:20">
      <c r="A13" s="4">
        <v>9</v>
      </c>
      <c r="B13" s="17" t="s">
        <v>63</v>
      </c>
      <c r="C13" s="65" t="s">
        <v>634</v>
      </c>
      <c r="D13" s="66" t="s">
        <v>25</v>
      </c>
      <c r="E13" s="67">
        <v>230</v>
      </c>
      <c r="F13" s="66"/>
      <c r="G13" s="65">
        <v>38</v>
      </c>
      <c r="H13" s="65">
        <v>32</v>
      </c>
      <c r="I13" s="57">
        <f t="shared" si="0"/>
        <v>70</v>
      </c>
      <c r="J13" s="65">
        <v>9435645061</v>
      </c>
      <c r="K13" s="66" t="s">
        <v>743</v>
      </c>
      <c r="L13" s="66" t="s">
        <v>744</v>
      </c>
      <c r="M13" s="66" t="s">
        <v>745</v>
      </c>
      <c r="N13" s="80" t="s">
        <v>746</v>
      </c>
      <c r="O13" s="77">
        <v>9957919931</v>
      </c>
      <c r="P13" s="107">
        <v>43626</v>
      </c>
      <c r="Q13" s="66" t="s">
        <v>301</v>
      </c>
      <c r="R13" s="66" t="s">
        <v>747</v>
      </c>
      <c r="S13" s="66" t="s">
        <v>296</v>
      </c>
      <c r="T13" s="66"/>
    </row>
    <row r="14" spans="1:20">
      <c r="A14" s="4">
        <v>10</v>
      </c>
      <c r="B14" s="17" t="s">
        <v>63</v>
      </c>
      <c r="C14" s="65" t="s">
        <v>635</v>
      </c>
      <c r="D14" s="66" t="s">
        <v>25</v>
      </c>
      <c r="E14" s="67" t="s">
        <v>636</v>
      </c>
      <c r="F14" s="66"/>
      <c r="G14" s="65">
        <v>25</v>
      </c>
      <c r="H14" s="65">
        <v>25</v>
      </c>
      <c r="I14" s="57">
        <f t="shared" si="0"/>
        <v>50</v>
      </c>
      <c r="J14" s="65">
        <v>9678402789</v>
      </c>
      <c r="K14" s="66" t="s">
        <v>743</v>
      </c>
      <c r="L14" s="66" t="s">
        <v>744</v>
      </c>
      <c r="M14" s="66" t="s">
        <v>745</v>
      </c>
      <c r="N14" s="80" t="s">
        <v>748</v>
      </c>
      <c r="O14" s="77">
        <v>9957356131</v>
      </c>
      <c r="P14" s="107"/>
      <c r="Q14" s="66"/>
      <c r="R14" s="66"/>
      <c r="S14" s="66"/>
      <c r="T14" s="66"/>
    </row>
    <row r="15" spans="1:20">
      <c r="A15" s="4">
        <v>11</v>
      </c>
      <c r="B15" s="17" t="s">
        <v>63</v>
      </c>
      <c r="C15" s="65" t="s">
        <v>637</v>
      </c>
      <c r="D15" s="66" t="s">
        <v>25</v>
      </c>
      <c r="E15" s="67">
        <v>144</v>
      </c>
      <c r="F15" s="66"/>
      <c r="G15" s="65">
        <v>28</v>
      </c>
      <c r="H15" s="65">
        <v>36</v>
      </c>
      <c r="I15" s="57">
        <f t="shared" si="0"/>
        <v>64</v>
      </c>
      <c r="J15" s="65">
        <v>7896401433</v>
      </c>
      <c r="K15" s="66" t="s">
        <v>743</v>
      </c>
      <c r="L15" s="66" t="s">
        <v>744</v>
      </c>
      <c r="M15" s="66" t="s">
        <v>745</v>
      </c>
      <c r="N15" s="80" t="s">
        <v>749</v>
      </c>
      <c r="O15" s="77">
        <v>9678290280</v>
      </c>
      <c r="P15" s="107">
        <v>43627</v>
      </c>
      <c r="Q15" s="66" t="s">
        <v>298</v>
      </c>
      <c r="R15" s="66" t="s">
        <v>747</v>
      </c>
      <c r="S15" s="66" t="s">
        <v>296</v>
      </c>
      <c r="T15" s="66"/>
    </row>
    <row r="16" spans="1:20">
      <c r="A16" s="4">
        <v>12</v>
      </c>
      <c r="B16" s="17" t="s">
        <v>63</v>
      </c>
      <c r="C16" s="65" t="s">
        <v>638</v>
      </c>
      <c r="D16" s="66" t="s">
        <v>25</v>
      </c>
      <c r="E16" s="67" t="s">
        <v>639</v>
      </c>
      <c r="F16" s="66"/>
      <c r="G16" s="65">
        <v>21</v>
      </c>
      <c r="H16" s="65">
        <v>17</v>
      </c>
      <c r="I16" s="57">
        <f t="shared" si="0"/>
        <v>38</v>
      </c>
      <c r="J16" s="65">
        <v>9678744437</v>
      </c>
      <c r="K16" s="66" t="s">
        <v>743</v>
      </c>
      <c r="L16" s="66" t="s">
        <v>744</v>
      </c>
      <c r="M16" s="66" t="s">
        <v>745</v>
      </c>
      <c r="N16" s="80" t="s">
        <v>750</v>
      </c>
      <c r="O16" s="77">
        <v>8812876179</v>
      </c>
      <c r="P16" s="107"/>
      <c r="Q16" s="66"/>
      <c r="R16" s="66"/>
      <c r="S16" s="66"/>
      <c r="T16" s="66"/>
    </row>
    <row r="17" spans="1:20">
      <c r="A17" s="4">
        <v>13</v>
      </c>
      <c r="B17" s="17" t="s">
        <v>63</v>
      </c>
      <c r="C17" s="65" t="s">
        <v>640</v>
      </c>
      <c r="D17" s="66" t="s">
        <v>25</v>
      </c>
      <c r="E17" s="67">
        <v>227</v>
      </c>
      <c r="F17" s="66"/>
      <c r="G17" s="65">
        <v>32</v>
      </c>
      <c r="H17" s="65">
        <v>42</v>
      </c>
      <c r="I17" s="57">
        <f t="shared" si="0"/>
        <v>74</v>
      </c>
      <c r="J17" s="65">
        <v>9706949611</v>
      </c>
      <c r="K17" s="66" t="s">
        <v>743</v>
      </c>
      <c r="L17" s="66" t="s">
        <v>744</v>
      </c>
      <c r="M17" s="66" t="s">
        <v>745</v>
      </c>
      <c r="N17" s="80" t="s">
        <v>751</v>
      </c>
      <c r="O17" s="77">
        <v>8876155805</v>
      </c>
      <c r="P17" s="107">
        <v>43628</v>
      </c>
      <c r="Q17" s="66" t="s">
        <v>305</v>
      </c>
      <c r="R17" s="66" t="s">
        <v>747</v>
      </c>
      <c r="S17" s="66" t="s">
        <v>296</v>
      </c>
      <c r="T17" s="66"/>
    </row>
    <row r="18" spans="1:20">
      <c r="A18" s="4">
        <v>14</v>
      </c>
      <c r="B18" s="17" t="s">
        <v>63</v>
      </c>
      <c r="C18" s="65" t="s">
        <v>641</v>
      </c>
      <c r="D18" s="66" t="s">
        <v>25</v>
      </c>
      <c r="E18" s="67" t="s">
        <v>642</v>
      </c>
      <c r="F18" s="66"/>
      <c r="G18" s="65">
        <v>24</v>
      </c>
      <c r="H18" s="65">
        <v>29</v>
      </c>
      <c r="I18" s="57">
        <f t="shared" si="0"/>
        <v>53</v>
      </c>
      <c r="J18" s="65">
        <v>7896863962</v>
      </c>
      <c r="K18" s="66" t="s">
        <v>743</v>
      </c>
      <c r="L18" s="66" t="s">
        <v>744</v>
      </c>
      <c r="M18" s="66" t="s">
        <v>745</v>
      </c>
      <c r="N18" s="80" t="s">
        <v>752</v>
      </c>
      <c r="O18" s="77">
        <v>9954986811</v>
      </c>
      <c r="P18" s="107"/>
      <c r="Q18" s="66"/>
      <c r="R18" s="66"/>
      <c r="S18" s="66"/>
      <c r="T18" s="66"/>
    </row>
    <row r="19" spans="1:20">
      <c r="A19" s="4">
        <v>15</v>
      </c>
      <c r="B19" s="17" t="s">
        <v>63</v>
      </c>
      <c r="C19" s="65" t="s">
        <v>643</v>
      </c>
      <c r="D19" s="66" t="s">
        <v>25</v>
      </c>
      <c r="E19" s="67">
        <v>233</v>
      </c>
      <c r="F19" s="66"/>
      <c r="G19" s="65">
        <v>40</v>
      </c>
      <c r="H19" s="65">
        <v>58</v>
      </c>
      <c r="I19" s="57">
        <f t="shared" si="0"/>
        <v>98</v>
      </c>
      <c r="J19" s="65">
        <v>8471995822</v>
      </c>
      <c r="K19" s="66" t="s">
        <v>743</v>
      </c>
      <c r="L19" s="66" t="s">
        <v>744</v>
      </c>
      <c r="M19" s="66" t="s">
        <v>745</v>
      </c>
      <c r="N19" s="80" t="s">
        <v>753</v>
      </c>
      <c r="O19" s="77">
        <v>9678589224</v>
      </c>
      <c r="P19" s="107">
        <v>43629</v>
      </c>
      <c r="Q19" s="66" t="s">
        <v>300</v>
      </c>
      <c r="R19" s="66" t="s">
        <v>747</v>
      </c>
      <c r="S19" s="66" t="s">
        <v>296</v>
      </c>
      <c r="T19" s="66"/>
    </row>
    <row r="20" spans="1:20">
      <c r="A20" s="4">
        <v>16</v>
      </c>
      <c r="B20" s="17" t="s">
        <v>63</v>
      </c>
      <c r="C20" s="65" t="s">
        <v>644</v>
      </c>
      <c r="D20" s="66" t="s">
        <v>25</v>
      </c>
      <c r="E20" s="67">
        <v>236</v>
      </c>
      <c r="F20" s="66"/>
      <c r="G20" s="65">
        <v>51</v>
      </c>
      <c r="H20" s="65">
        <v>45</v>
      </c>
      <c r="I20" s="57">
        <f t="shared" si="0"/>
        <v>96</v>
      </c>
      <c r="J20" s="65">
        <v>80112711470</v>
      </c>
      <c r="K20" s="66" t="s">
        <v>743</v>
      </c>
      <c r="L20" s="66" t="s">
        <v>744</v>
      </c>
      <c r="M20" s="66" t="s">
        <v>745</v>
      </c>
      <c r="N20" s="80" t="s">
        <v>754</v>
      </c>
      <c r="O20" s="77">
        <v>9707394191</v>
      </c>
      <c r="P20" s="107">
        <v>43630</v>
      </c>
      <c r="Q20" s="66" t="s">
        <v>294</v>
      </c>
      <c r="R20" s="66" t="s">
        <v>747</v>
      </c>
      <c r="S20" s="66" t="s">
        <v>296</v>
      </c>
      <c r="T20" s="66"/>
    </row>
    <row r="21" spans="1:20">
      <c r="A21" s="4">
        <v>17</v>
      </c>
      <c r="B21" s="17" t="s">
        <v>63</v>
      </c>
      <c r="C21" s="65" t="s">
        <v>645</v>
      </c>
      <c r="D21" s="66" t="s">
        <v>25</v>
      </c>
      <c r="E21" s="67">
        <v>231</v>
      </c>
      <c r="F21" s="66"/>
      <c r="G21" s="65">
        <v>27</v>
      </c>
      <c r="H21" s="65">
        <v>35</v>
      </c>
      <c r="I21" s="57">
        <f t="shared" si="0"/>
        <v>62</v>
      </c>
      <c r="J21" s="65">
        <v>9957694858</v>
      </c>
      <c r="K21" s="66" t="s">
        <v>743</v>
      </c>
      <c r="L21" s="66" t="s">
        <v>744</v>
      </c>
      <c r="M21" s="66" t="s">
        <v>745</v>
      </c>
      <c r="N21" s="80" t="s">
        <v>746</v>
      </c>
      <c r="O21" s="77">
        <v>9957919931</v>
      </c>
      <c r="P21" s="107">
        <v>43631</v>
      </c>
      <c r="Q21" s="66" t="s">
        <v>297</v>
      </c>
      <c r="R21" s="66" t="s">
        <v>747</v>
      </c>
      <c r="S21" s="66" t="s">
        <v>296</v>
      </c>
      <c r="T21" s="66"/>
    </row>
    <row r="22" spans="1:20">
      <c r="A22" s="4">
        <v>18</v>
      </c>
      <c r="B22" s="17" t="s">
        <v>63</v>
      </c>
      <c r="C22" s="65" t="s">
        <v>646</v>
      </c>
      <c r="D22" s="66" t="s">
        <v>25</v>
      </c>
      <c r="E22" s="67" t="s">
        <v>647</v>
      </c>
      <c r="F22" s="66"/>
      <c r="G22" s="65">
        <v>25</v>
      </c>
      <c r="H22" s="65">
        <v>25</v>
      </c>
      <c r="I22" s="57">
        <f t="shared" si="0"/>
        <v>50</v>
      </c>
      <c r="J22" s="65">
        <v>8011255730</v>
      </c>
      <c r="K22" s="66" t="s">
        <v>743</v>
      </c>
      <c r="L22" s="66" t="s">
        <v>744</v>
      </c>
      <c r="M22" s="66" t="s">
        <v>745</v>
      </c>
      <c r="N22" s="80" t="s">
        <v>748</v>
      </c>
      <c r="O22" s="77">
        <v>9957356131</v>
      </c>
      <c r="P22" s="107"/>
      <c r="Q22" s="66"/>
      <c r="R22" s="66"/>
      <c r="S22" s="66"/>
      <c r="T22" s="66"/>
    </row>
    <row r="23" spans="1:20">
      <c r="A23" s="4">
        <v>19</v>
      </c>
      <c r="B23" s="17" t="s">
        <v>63</v>
      </c>
      <c r="C23" s="65" t="s">
        <v>648</v>
      </c>
      <c r="D23" s="66" t="s">
        <v>25</v>
      </c>
      <c r="E23" s="67">
        <v>163</v>
      </c>
      <c r="F23" s="66"/>
      <c r="G23" s="65">
        <v>45</v>
      </c>
      <c r="H23" s="65">
        <v>34</v>
      </c>
      <c r="I23" s="57">
        <f t="shared" si="0"/>
        <v>79</v>
      </c>
      <c r="J23" s="65">
        <v>8011938504</v>
      </c>
      <c r="K23" s="66" t="s">
        <v>743</v>
      </c>
      <c r="L23" s="66" t="s">
        <v>744</v>
      </c>
      <c r="M23" s="66" t="s">
        <v>745</v>
      </c>
      <c r="N23" s="80" t="s">
        <v>749</v>
      </c>
      <c r="O23" s="77">
        <v>9678290280</v>
      </c>
      <c r="P23" s="107">
        <v>43633</v>
      </c>
      <c r="Q23" s="66" t="s">
        <v>301</v>
      </c>
      <c r="R23" s="66" t="s">
        <v>747</v>
      </c>
      <c r="S23" s="66" t="s">
        <v>296</v>
      </c>
      <c r="T23" s="66"/>
    </row>
    <row r="24" spans="1:20">
      <c r="A24" s="4">
        <v>20</v>
      </c>
      <c r="B24" s="17" t="s">
        <v>63</v>
      </c>
      <c r="C24" s="65" t="s">
        <v>649</v>
      </c>
      <c r="D24" s="66" t="s">
        <v>25</v>
      </c>
      <c r="E24" s="67">
        <v>422</v>
      </c>
      <c r="F24" s="66"/>
      <c r="G24" s="65">
        <v>26</v>
      </c>
      <c r="H24" s="65">
        <v>21</v>
      </c>
      <c r="I24" s="57">
        <f t="shared" si="0"/>
        <v>47</v>
      </c>
      <c r="J24" s="65">
        <v>9954574288</v>
      </c>
      <c r="K24" s="66" t="s">
        <v>743</v>
      </c>
      <c r="L24" s="66" t="s">
        <v>744</v>
      </c>
      <c r="M24" s="66" t="s">
        <v>745</v>
      </c>
      <c r="N24" s="80" t="s">
        <v>750</v>
      </c>
      <c r="O24" s="77">
        <v>8812876179</v>
      </c>
      <c r="P24" s="107"/>
      <c r="Q24" s="66"/>
      <c r="R24" s="66"/>
      <c r="S24" s="66"/>
      <c r="T24" s="66"/>
    </row>
    <row r="25" spans="1:20">
      <c r="A25" s="4">
        <v>21</v>
      </c>
      <c r="B25" s="17" t="s">
        <v>63</v>
      </c>
      <c r="C25" s="65" t="s">
        <v>650</v>
      </c>
      <c r="D25" s="66" t="s">
        <v>25</v>
      </c>
      <c r="E25" s="67">
        <v>272</v>
      </c>
      <c r="F25" s="66"/>
      <c r="G25" s="65">
        <v>49</v>
      </c>
      <c r="H25" s="65">
        <v>46</v>
      </c>
      <c r="I25" s="57">
        <f t="shared" si="0"/>
        <v>95</v>
      </c>
      <c r="J25" s="65">
        <v>9864799462</v>
      </c>
      <c r="K25" s="66" t="s">
        <v>743</v>
      </c>
      <c r="L25" s="66" t="s">
        <v>744</v>
      </c>
      <c r="M25" s="66" t="s">
        <v>745</v>
      </c>
      <c r="N25" s="80" t="s">
        <v>751</v>
      </c>
      <c r="O25" s="77">
        <v>8876155805</v>
      </c>
      <c r="P25" s="107">
        <v>43634</v>
      </c>
      <c r="Q25" s="66" t="s">
        <v>298</v>
      </c>
      <c r="R25" s="66" t="s">
        <v>747</v>
      </c>
      <c r="S25" s="66" t="s">
        <v>296</v>
      </c>
      <c r="T25" s="66"/>
    </row>
    <row r="26" spans="1:20">
      <c r="A26" s="4">
        <v>22</v>
      </c>
      <c r="B26" s="17" t="s">
        <v>63</v>
      </c>
      <c r="C26" s="98" t="s">
        <v>651</v>
      </c>
      <c r="D26" s="66" t="s">
        <v>23</v>
      </c>
      <c r="E26" s="98" t="s">
        <v>652</v>
      </c>
      <c r="F26" s="66" t="s">
        <v>362</v>
      </c>
      <c r="G26" s="99">
        <v>58</v>
      </c>
      <c r="H26" s="99">
        <v>35</v>
      </c>
      <c r="I26" s="57">
        <f t="shared" si="0"/>
        <v>93</v>
      </c>
      <c r="J26" s="98">
        <v>9954650795</v>
      </c>
      <c r="K26" s="66" t="s">
        <v>743</v>
      </c>
      <c r="L26" s="66" t="s">
        <v>744</v>
      </c>
      <c r="M26" s="66" t="s">
        <v>745</v>
      </c>
      <c r="N26" s="80" t="s">
        <v>752</v>
      </c>
      <c r="O26" s="77">
        <v>9954986811</v>
      </c>
      <c r="P26" s="107">
        <v>43635</v>
      </c>
      <c r="Q26" s="66" t="s">
        <v>305</v>
      </c>
      <c r="R26" s="66" t="s">
        <v>747</v>
      </c>
      <c r="S26" s="66" t="s">
        <v>296</v>
      </c>
      <c r="T26" s="66"/>
    </row>
    <row r="27" spans="1:20">
      <c r="A27" s="4">
        <v>23</v>
      </c>
      <c r="B27" s="17" t="s">
        <v>63</v>
      </c>
      <c r="C27" s="98" t="s">
        <v>653</v>
      </c>
      <c r="D27" s="66" t="s">
        <v>23</v>
      </c>
      <c r="E27" s="98" t="s">
        <v>654</v>
      </c>
      <c r="F27" s="66" t="s">
        <v>362</v>
      </c>
      <c r="G27" s="99">
        <v>48</v>
      </c>
      <c r="H27" s="99">
        <v>44</v>
      </c>
      <c r="I27" s="57">
        <f t="shared" si="0"/>
        <v>92</v>
      </c>
      <c r="J27" s="98" t="s">
        <v>755</v>
      </c>
      <c r="K27" s="66" t="s">
        <v>743</v>
      </c>
      <c r="L27" s="66" t="s">
        <v>744</v>
      </c>
      <c r="M27" s="66" t="s">
        <v>745</v>
      </c>
      <c r="N27" s="80" t="s">
        <v>753</v>
      </c>
      <c r="O27" s="77">
        <v>9678589224</v>
      </c>
      <c r="P27" s="107">
        <v>43636</v>
      </c>
      <c r="Q27" s="66" t="s">
        <v>300</v>
      </c>
      <c r="R27" s="66" t="s">
        <v>747</v>
      </c>
      <c r="S27" s="66" t="s">
        <v>296</v>
      </c>
      <c r="T27" s="66"/>
    </row>
    <row r="28" spans="1:20">
      <c r="A28" s="4">
        <v>24</v>
      </c>
      <c r="B28" s="17" t="s">
        <v>63</v>
      </c>
      <c r="C28" s="98" t="s">
        <v>655</v>
      </c>
      <c r="D28" s="66" t="s">
        <v>23</v>
      </c>
      <c r="E28" s="98" t="s">
        <v>656</v>
      </c>
      <c r="F28" s="66" t="s">
        <v>352</v>
      </c>
      <c r="G28" s="99">
        <v>311</v>
      </c>
      <c r="H28" s="99">
        <v>286</v>
      </c>
      <c r="I28" s="57">
        <f t="shared" si="0"/>
        <v>597</v>
      </c>
      <c r="J28" s="98" t="s">
        <v>756</v>
      </c>
      <c r="K28" s="66" t="s">
        <v>743</v>
      </c>
      <c r="L28" s="66" t="s">
        <v>744</v>
      </c>
      <c r="M28" s="66" t="s">
        <v>745</v>
      </c>
      <c r="N28" s="80" t="s">
        <v>754</v>
      </c>
      <c r="O28" s="77">
        <v>9707394191</v>
      </c>
      <c r="P28" s="107">
        <v>43637</v>
      </c>
      <c r="Q28" s="66" t="s">
        <v>294</v>
      </c>
      <c r="R28" s="66" t="s">
        <v>747</v>
      </c>
      <c r="S28" s="66" t="s">
        <v>296</v>
      </c>
      <c r="T28" s="66"/>
    </row>
    <row r="29" spans="1:20">
      <c r="A29" s="4">
        <v>25</v>
      </c>
      <c r="B29" s="17" t="s">
        <v>63</v>
      </c>
      <c r="C29" s="98" t="s">
        <v>657</v>
      </c>
      <c r="D29" s="66" t="s">
        <v>23</v>
      </c>
      <c r="E29" s="98" t="s">
        <v>658</v>
      </c>
      <c r="F29" s="66" t="s">
        <v>362</v>
      </c>
      <c r="G29" s="99">
        <v>25</v>
      </c>
      <c r="H29" s="99">
        <v>32</v>
      </c>
      <c r="I29" s="57">
        <f t="shared" si="0"/>
        <v>57</v>
      </c>
      <c r="J29" s="98" t="s">
        <v>757</v>
      </c>
      <c r="K29" s="66" t="s">
        <v>743</v>
      </c>
      <c r="L29" s="66" t="s">
        <v>744</v>
      </c>
      <c r="M29" s="66" t="s">
        <v>745</v>
      </c>
      <c r="N29" s="80" t="s">
        <v>746</v>
      </c>
      <c r="O29" s="77">
        <v>9957919931</v>
      </c>
      <c r="P29" s="107"/>
      <c r="Q29" s="66"/>
      <c r="R29" s="66"/>
      <c r="S29" s="66"/>
      <c r="T29" s="66"/>
    </row>
    <row r="30" spans="1:20">
      <c r="A30" s="4">
        <v>26</v>
      </c>
      <c r="B30" s="17" t="s">
        <v>63</v>
      </c>
      <c r="C30" s="98" t="s">
        <v>659</v>
      </c>
      <c r="D30" s="66" t="s">
        <v>23</v>
      </c>
      <c r="E30" s="98" t="s">
        <v>660</v>
      </c>
      <c r="F30" s="66" t="s">
        <v>362</v>
      </c>
      <c r="G30" s="99">
        <v>22</v>
      </c>
      <c r="H30" s="99">
        <v>24</v>
      </c>
      <c r="I30" s="57">
        <f t="shared" si="0"/>
        <v>46</v>
      </c>
      <c r="J30" s="98" t="s">
        <v>758</v>
      </c>
      <c r="K30" s="66" t="s">
        <v>743</v>
      </c>
      <c r="L30" s="66" t="s">
        <v>744</v>
      </c>
      <c r="M30" s="66" t="s">
        <v>745</v>
      </c>
      <c r="N30" s="80" t="s">
        <v>748</v>
      </c>
      <c r="O30" s="77">
        <v>9957356131</v>
      </c>
      <c r="P30" s="107"/>
      <c r="Q30" s="66"/>
      <c r="R30" s="66"/>
      <c r="S30" s="66"/>
      <c r="T30" s="66"/>
    </row>
    <row r="31" spans="1:20">
      <c r="A31" s="4">
        <v>27</v>
      </c>
      <c r="B31" s="17" t="s">
        <v>63</v>
      </c>
      <c r="C31" s="98" t="s">
        <v>661</v>
      </c>
      <c r="D31" s="66" t="s">
        <v>23</v>
      </c>
      <c r="E31" s="98" t="s">
        <v>662</v>
      </c>
      <c r="F31" s="66" t="s">
        <v>393</v>
      </c>
      <c r="G31" s="99">
        <v>0</v>
      </c>
      <c r="H31" s="99">
        <v>92</v>
      </c>
      <c r="I31" s="57">
        <f t="shared" si="0"/>
        <v>92</v>
      </c>
      <c r="J31" s="98" t="s">
        <v>759</v>
      </c>
      <c r="K31" s="66" t="s">
        <v>743</v>
      </c>
      <c r="L31" s="66" t="s">
        <v>744</v>
      </c>
      <c r="M31" s="66" t="s">
        <v>745</v>
      </c>
      <c r="N31" s="80" t="s">
        <v>749</v>
      </c>
      <c r="O31" s="77">
        <v>9678290280</v>
      </c>
      <c r="P31" s="107">
        <v>43642</v>
      </c>
      <c r="Q31" s="66" t="s">
        <v>305</v>
      </c>
      <c r="R31" s="66" t="s">
        <v>747</v>
      </c>
      <c r="S31" s="66" t="s">
        <v>296</v>
      </c>
      <c r="T31" s="66"/>
    </row>
    <row r="32" spans="1:20">
      <c r="A32" s="4">
        <v>28</v>
      </c>
      <c r="B32" s="17" t="s">
        <v>63</v>
      </c>
      <c r="C32" s="98" t="s">
        <v>663</v>
      </c>
      <c r="D32" s="66" t="s">
        <v>23</v>
      </c>
      <c r="E32" s="98" t="s">
        <v>664</v>
      </c>
      <c r="F32" s="66" t="s">
        <v>362</v>
      </c>
      <c r="G32" s="99">
        <v>56</v>
      </c>
      <c r="H32" s="99">
        <v>61</v>
      </c>
      <c r="I32" s="57">
        <f t="shared" si="0"/>
        <v>117</v>
      </c>
      <c r="J32" s="98" t="s">
        <v>760</v>
      </c>
      <c r="K32" s="66" t="s">
        <v>743</v>
      </c>
      <c r="L32" s="66" t="s">
        <v>744</v>
      </c>
      <c r="M32" s="66" t="s">
        <v>745</v>
      </c>
      <c r="N32" s="80" t="s">
        <v>750</v>
      </c>
      <c r="O32" s="77">
        <v>8812876179</v>
      </c>
      <c r="P32" s="107">
        <v>43643</v>
      </c>
      <c r="Q32" s="66" t="s">
        <v>300</v>
      </c>
      <c r="R32" s="66" t="s">
        <v>747</v>
      </c>
      <c r="S32" s="66" t="s">
        <v>296</v>
      </c>
      <c r="T32" s="66"/>
    </row>
    <row r="33" spans="1:20">
      <c r="A33" s="4">
        <v>29</v>
      </c>
      <c r="B33" s="17" t="s">
        <v>63</v>
      </c>
      <c r="C33" s="98" t="s">
        <v>665</v>
      </c>
      <c r="D33" s="66" t="s">
        <v>23</v>
      </c>
      <c r="E33" s="98" t="s">
        <v>666</v>
      </c>
      <c r="F33" s="66" t="s">
        <v>362</v>
      </c>
      <c r="G33" s="99">
        <v>40</v>
      </c>
      <c r="H33" s="99">
        <v>47</v>
      </c>
      <c r="I33" s="57">
        <f t="shared" si="0"/>
        <v>87</v>
      </c>
      <c r="J33" s="98" t="s">
        <v>761</v>
      </c>
      <c r="K33" s="66" t="s">
        <v>743</v>
      </c>
      <c r="L33" s="66" t="s">
        <v>744</v>
      </c>
      <c r="M33" s="66" t="s">
        <v>745</v>
      </c>
      <c r="N33" s="80" t="s">
        <v>751</v>
      </c>
      <c r="O33" s="77">
        <v>8876155805</v>
      </c>
      <c r="P33" s="107">
        <v>43644</v>
      </c>
      <c r="Q33" s="66" t="s">
        <v>294</v>
      </c>
      <c r="R33" s="66" t="s">
        <v>747</v>
      </c>
      <c r="S33" s="66" t="s">
        <v>296</v>
      </c>
      <c r="T33" s="66"/>
    </row>
    <row r="34" spans="1:20" ht="25.5">
      <c r="A34" s="4">
        <v>30</v>
      </c>
      <c r="B34" s="17" t="s">
        <v>63</v>
      </c>
      <c r="C34" s="98" t="s">
        <v>667</v>
      </c>
      <c r="D34" s="66" t="s">
        <v>23</v>
      </c>
      <c r="E34" s="98" t="s">
        <v>668</v>
      </c>
      <c r="F34" s="66" t="s">
        <v>362</v>
      </c>
      <c r="G34" s="99">
        <v>48</v>
      </c>
      <c r="H34" s="99">
        <v>61</v>
      </c>
      <c r="I34" s="57">
        <f t="shared" si="0"/>
        <v>109</v>
      </c>
      <c r="J34" s="98" t="s">
        <v>762</v>
      </c>
      <c r="K34" s="66" t="s">
        <v>743</v>
      </c>
      <c r="L34" s="66" t="s">
        <v>744</v>
      </c>
      <c r="M34" s="66" t="s">
        <v>745</v>
      </c>
      <c r="N34" s="80" t="s">
        <v>752</v>
      </c>
      <c r="O34" s="77">
        <v>9954986811</v>
      </c>
      <c r="P34" s="107">
        <v>43645</v>
      </c>
      <c r="Q34" s="66" t="s">
        <v>297</v>
      </c>
      <c r="R34" s="66" t="s">
        <v>747</v>
      </c>
      <c r="S34" s="66" t="s">
        <v>296</v>
      </c>
      <c r="T34" s="66"/>
    </row>
    <row r="35" spans="1:20">
      <c r="A35" s="4">
        <v>31</v>
      </c>
      <c r="B35" s="17" t="s">
        <v>62</v>
      </c>
      <c r="C35" s="74" t="s">
        <v>669</v>
      </c>
      <c r="D35" s="70" t="s">
        <v>25</v>
      </c>
      <c r="E35" s="74">
        <v>94</v>
      </c>
      <c r="F35" s="70"/>
      <c r="G35" s="74">
        <v>21</v>
      </c>
      <c r="H35" s="74">
        <v>22</v>
      </c>
      <c r="I35" s="57">
        <f t="shared" si="0"/>
        <v>43</v>
      </c>
      <c r="J35" s="74">
        <v>9678928760</v>
      </c>
      <c r="K35" s="70" t="s">
        <v>404</v>
      </c>
      <c r="L35" s="83" t="s">
        <v>405</v>
      </c>
      <c r="M35" s="69">
        <v>9957609741</v>
      </c>
      <c r="N35" s="82" t="s">
        <v>763</v>
      </c>
      <c r="O35" s="82">
        <v>8812884621</v>
      </c>
      <c r="P35" s="79">
        <v>43617</v>
      </c>
      <c r="Q35" s="70" t="s">
        <v>297</v>
      </c>
      <c r="R35" s="70" t="s">
        <v>764</v>
      </c>
      <c r="S35" s="70" t="s">
        <v>304</v>
      </c>
      <c r="T35" s="18"/>
    </row>
    <row r="36" spans="1:20">
      <c r="A36" s="4">
        <v>32</v>
      </c>
      <c r="B36" s="17" t="s">
        <v>62</v>
      </c>
      <c r="C36" s="74" t="s">
        <v>670</v>
      </c>
      <c r="D36" s="70" t="s">
        <v>25</v>
      </c>
      <c r="E36" s="74">
        <v>293</v>
      </c>
      <c r="F36" s="70"/>
      <c r="G36" s="74">
        <v>21</v>
      </c>
      <c r="H36" s="74">
        <v>13</v>
      </c>
      <c r="I36" s="57">
        <f t="shared" si="0"/>
        <v>34</v>
      </c>
      <c r="J36" s="74">
        <v>9954483049</v>
      </c>
      <c r="K36" s="70" t="s">
        <v>404</v>
      </c>
      <c r="L36" s="83" t="s">
        <v>405</v>
      </c>
      <c r="M36" s="69">
        <v>9957609742</v>
      </c>
      <c r="N36" s="82" t="s">
        <v>765</v>
      </c>
      <c r="O36" s="82">
        <v>7896373603</v>
      </c>
      <c r="P36" s="79"/>
      <c r="Q36" s="70"/>
      <c r="R36" s="70"/>
      <c r="S36" s="70"/>
      <c r="T36" s="18"/>
    </row>
    <row r="37" spans="1:20">
      <c r="A37" s="4">
        <v>33</v>
      </c>
      <c r="B37" s="17" t="s">
        <v>62</v>
      </c>
      <c r="C37" s="74" t="s">
        <v>671</v>
      </c>
      <c r="D37" s="70" t="s">
        <v>25</v>
      </c>
      <c r="E37" s="75" t="s">
        <v>672</v>
      </c>
      <c r="F37" s="70"/>
      <c r="G37" s="74">
        <v>13</v>
      </c>
      <c r="H37" s="74">
        <v>8</v>
      </c>
      <c r="I37" s="57">
        <f t="shared" si="0"/>
        <v>21</v>
      </c>
      <c r="J37" s="74">
        <v>0</v>
      </c>
      <c r="K37" s="70" t="s">
        <v>404</v>
      </c>
      <c r="L37" s="83" t="s">
        <v>405</v>
      </c>
      <c r="M37" s="69">
        <v>9957609743</v>
      </c>
      <c r="N37" s="82" t="s">
        <v>766</v>
      </c>
      <c r="O37" s="82">
        <v>9577198825</v>
      </c>
      <c r="P37" s="79"/>
      <c r="Q37" s="70"/>
      <c r="R37" s="70"/>
      <c r="S37" s="70"/>
      <c r="T37" s="18"/>
    </row>
    <row r="38" spans="1:20">
      <c r="A38" s="4">
        <v>34</v>
      </c>
      <c r="B38" s="17" t="s">
        <v>62</v>
      </c>
      <c r="C38" s="74" t="s">
        <v>673</v>
      </c>
      <c r="D38" s="70" t="s">
        <v>25</v>
      </c>
      <c r="E38" s="75">
        <v>308</v>
      </c>
      <c r="F38" s="70"/>
      <c r="G38" s="74">
        <v>10</v>
      </c>
      <c r="H38" s="74">
        <v>15</v>
      </c>
      <c r="I38" s="57">
        <f t="shared" si="0"/>
        <v>25</v>
      </c>
      <c r="J38" s="74">
        <v>9678147911</v>
      </c>
      <c r="K38" s="70" t="s">
        <v>404</v>
      </c>
      <c r="L38" s="83" t="s">
        <v>405</v>
      </c>
      <c r="M38" s="69">
        <v>9957609744</v>
      </c>
      <c r="N38" s="82" t="s">
        <v>767</v>
      </c>
      <c r="O38" s="82">
        <v>9678451873</v>
      </c>
      <c r="P38" s="79">
        <v>43619</v>
      </c>
      <c r="Q38" s="70" t="s">
        <v>301</v>
      </c>
      <c r="R38" s="70" t="s">
        <v>764</v>
      </c>
      <c r="S38" s="70" t="s">
        <v>304</v>
      </c>
      <c r="T38" s="18"/>
    </row>
    <row r="39" spans="1:20">
      <c r="A39" s="4">
        <v>35</v>
      </c>
      <c r="B39" s="17" t="s">
        <v>62</v>
      </c>
      <c r="C39" s="74" t="s">
        <v>674</v>
      </c>
      <c r="D39" s="70" t="s">
        <v>25</v>
      </c>
      <c r="E39" s="75" t="s">
        <v>675</v>
      </c>
      <c r="F39" s="70"/>
      <c r="G39" s="74">
        <v>9</v>
      </c>
      <c r="H39" s="74">
        <v>9</v>
      </c>
      <c r="I39" s="57">
        <f t="shared" si="0"/>
        <v>18</v>
      </c>
      <c r="J39" s="74">
        <v>9678733926</v>
      </c>
      <c r="K39" s="70" t="s">
        <v>404</v>
      </c>
      <c r="L39" s="83" t="s">
        <v>405</v>
      </c>
      <c r="M39" s="69">
        <v>9957609745</v>
      </c>
      <c r="N39" s="82" t="s">
        <v>768</v>
      </c>
      <c r="O39" s="82">
        <v>8471996546</v>
      </c>
      <c r="P39" s="79"/>
      <c r="Q39" s="70"/>
      <c r="R39" s="70"/>
      <c r="S39" s="70"/>
      <c r="T39" s="18"/>
    </row>
    <row r="40" spans="1:20">
      <c r="A40" s="4">
        <v>36</v>
      </c>
      <c r="B40" s="17" t="s">
        <v>62</v>
      </c>
      <c r="C40" s="74" t="s">
        <v>676</v>
      </c>
      <c r="D40" s="70" t="s">
        <v>25</v>
      </c>
      <c r="E40" s="74">
        <v>299</v>
      </c>
      <c r="F40" s="70"/>
      <c r="G40" s="74">
        <v>24</v>
      </c>
      <c r="H40" s="74">
        <v>32</v>
      </c>
      <c r="I40" s="57">
        <f t="shared" si="0"/>
        <v>56</v>
      </c>
      <c r="J40" s="74">
        <v>7896731309</v>
      </c>
      <c r="K40" s="70" t="s">
        <v>404</v>
      </c>
      <c r="L40" s="83" t="s">
        <v>405</v>
      </c>
      <c r="M40" s="69">
        <v>9957609746</v>
      </c>
      <c r="N40" s="82" t="s">
        <v>769</v>
      </c>
      <c r="O40" s="82">
        <v>8812054280</v>
      </c>
      <c r="P40" s="79"/>
      <c r="Q40" s="70"/>
      <c r="R40" s="70"/>
      <c r="S40" s="70"/>
      <c r="T40" s="18"/>
    </row>
    <row r="41" spans="1:20">
      <c r="A41" s="4">
        <v>37</v>
      </c>
      <c r="B41" s="17" t="s">
        <v>62</v>
      </c>
      <c r="C41" s="74" t="s">
        <v>677</v>
      </c>
      <c r="D41" s="70" t="s">
        <v>25</v>
      </c>
      <c r="E41" s="74">
        <v>170</v>
      </c>
      <c r="F41" s="70"/>
      <c r="G41" s="74">
        <v>27</v>
      </c>
      <c r="H41" s="74">
        <v>17</v>
      </c>
      <c r="I41" s="57">
        <f t="shared" si="0"/>
        <v>44</v>
      </c>
      <c r="J41" s="74">
        <v>8751882153</v>
      </c>
      <c r="K41" s="70" t="s">
        <v>404</v>
      </c>
      <c r="L41" s="83" t="s">
        <v>405</v>
      </c>
      <c r="M41" s="69">
        <v>9957609747</v>
      </c>
      <c r="N41" s="82" t="s">
        <v>770</v>
      </c>
      <c r="O41" s="82">
        <v>7399503287</v>
      </c>
      <c r="P41" s="79">
        <v>43620</v>
      </c>
      <c r="Q41" s="70" t="s">
        <v>298</v>
      </c>
      <c r="R41" s="70" t="s">
        <v>764</v>
      </c>
      <c r="S41" s="70" t="s">
        <v>304</v>
      </c>
      <c r="T41" s="18"/>
    </row>
    <row r="42" spans="1:20" ht="24">
      <c r="A42" s="4">
        <v>38</v>
      </c>
      <c r="B42" s="17" t="s">
        <v>62</v>
      </c>
      <c r="C42" s="74" t="s">
        <v>678</v>
      </c>
      <c r="D42" s="70" t="s">
        <v>25</v>
      </c>
      <c r="E42" s="74">
        <v>93</v>
      </c>
      <c r="F42" s="70"/>
      <c r="G42" s="74">
        <v>18</v>
      </c>
      <c r="H42" s="74">
        <v>20</v>
      </c>
      <c r="I42" s="57">
        <f t="shared" si="0"/>
        <v>38</v>
      </c>
      <c r="J42" s="74">
        <v>9678923680</v>
      </c>
      <c r="K42" s="70" t="s">
        <v>404</v>
      </c>
      <c r="L42" s="83" t="s">
        <v>405</v>
      </c>
      <c r="M42" s="69">
        <v>9957609748</v>
      </c>
      <c r="N42" s="82" t="s">
        <v>771</v>
      </c>
      <c r="O42" s="82">
        <v>8471996543</v>
      </c>
      <c r="P42" s="79"/>
      <c r="Q42" s="70"/>
      <c r="R42" s="70"/>
      <c r="S42" s="70"/>
      <c r="T42" s="18"/>
    </row>
    <row r="43" spans="1:20">
      <c r="A43" s="4">
        <v>39</v>
      </c>
      <c r="B43" s="17" t="s">
        <v>62</v>
      </c>
      <c r="C43" s="74" t="s">
        <v>679</v>
      </c>
      <c r="D43" s="70" t="s">
        <v>25</v>
      </c>
      <c r="E43" s="74">
        <v>298</v>
      </c>
      <c r="F43" s="70"/>
      <c r="G43" s="74">
        <v>21</v>
      </c>
      <c r="H43" s="74">
        <v>10</v>
      </c>
      <c r="I43" s="57">
        <f t="shared" si="0"/>
        <v>31</v>
      </c>
      <c r="J43" s="74">
        <v>7896645161</v>
      </c>
      <c r="K43" s="70" t="s">
        <v>404</v>
      </c>
      <c r="L43" s="83" t="s">
        <v>405</v>
      </c>
      <c r="M43" s="69">
        <v>9957609749</v>
      </c>
      <c r="N43" s="82" t="s">
        <v>772</v>
      </c>
      <c r="O43" s="82">
        <v>9859448596</v>
      </c>
      <c r="P43" s="79"/>
      <c r="Q43" s="70"/>
      <c r="R43" s="70"/>
      <c r="S43" s="70"/>
      <c r="T43" s="18"/>
    </row>
    <row r="44" spans="1:20">
      <c r="A44" s="4">
        <v>40</v>
      </c>
      <c r="B44" s="17" t="s">
        <v>62</v>
      </c>
      <c r="C44" s="74" t="s">
        <v>680</v>
      </c>
      <c r="D44" s="70" t="s">
        <v>25</v>
      </c>
      <c r="E44" s="74">
        <v>295</v>
      </c>
      <c r="F44" s="70"/>
      <c r="G44" s="74">
        <v>10</v>
      </c>
      <c r="H44" s="74">
        <v>7</v>
      </c>
      <c r="I44" s="57">
        <f t="shared" si="0"/>
        <v>17</v>
      </c>
      <c r="J44" s="74">
        <v>9954847903</v>
      </c>
      <c r="K44" s="70" t="s">
        <v>404</v>
      </c>
      <c r="L44" s="83" t="s">
        <v>405</v>
      </c>
      <c r="M44" s="69">
        <v>9957609750</v>
      </c>
      <c r="N44" s="82" t="s">
        <v>763</v>
      </c>
      <c r="O44" s="82">
        <v>8812884621</v>
      </c>
      <c r="P44" s="79">
        <v>43622</v>
      </c>
      <c r="Q44" s="70" t="s">
        <v>300</v>
      </c>
      <c r="R44" s="70" t="s">
        <v>764</v>
      </c>
      <c r="S44" s="70" t="s">
        <v>304</v>
      </c>
      <c r="T44" s="18"/>
    </row>
    <row r="45" spans="1:20">
      <c r="A45" s="4">
        <v>41</v>
      </c>
      <c r="B45" s="17" t="s">
        <v>62</v>
      </c>
      <c r="C45" s="74" t="s">
        <v>681</v>
      </c>
      <c r="D45" s="70" t="s">
        <v>25</v>
      </c>
      <c r="E45" s="74">
        <v>307</v>
      </c>
      <c r="F45" s="70"/>
      <c r="G45" s="74">
        <v>44</v>
      </c>
      <c r="H45" s="74">
        <v>36</v>
      </c>
      <c r="I45" s="57">
        <f t="shared" si="0"/>
        <v>80</v>
      </c>
      <c r="J45" s="74">
        <v>9859605225</v>
      </c>
      <c r="K45" s="70" t="s">
        <v>404</v>
      </c>
      <c r="L45" s="83" t="s">
        <v>405</v>
      </c>
      <c r="M45" s="69">
        <v>9957609751</v>
      </c>
      <c r="N45" s="82" t="s">
        <v>765</v>
      </c>
      <c r="O45" s="82">
        <v>7896373603</v>
      </c>
      <c r="P45" s="79"/>
      <c r="Q45" s="70"/>
      <c r="R45" s="70"/>
      <c r="S45" s="70"/>
      <c r="T45" s="18"/>
    </row>
    <row r="46" spans="1:20">
      <c r="A46" s="4">
        <v>42</v>
      </c>
      <c r="B46" s="17" t="s">
        <v>62</v>
      </c>
      <c r="C46" s="74" t="s">
        <v>682</v>
      </c>
      <c r="D46" s="70" t="s">
        <v>25</v>
      </c>
      <c r="E46" s="74">
        <v>171</v>
      </c>
      <c r="F46" s="70"/>
      <c r="G46" s="74">
        <v>23</v>
      </c>
      <c r="H46" s="74">
        <v>19</v>
      </c>
      <c r="I46" s="57">
        <f t="shared" si="0"/>
        <v>42</v>
      </c>
      <c r="J46" s="74">
        <v>9577546184</v>
      </c>
      <c r="K46" s="70" t="s">
        <v>404</v>
      </c>
      <c r="L46" s="83" t="s">
        <v>405</v>
      </c>
      <c r="M46" s="69">
        <v>9957609752</v>
      </c>
      <c r="N46" s="82" t="s">
        <v>766</v>
      </c>
      <c r="O46" s="82">
        <v>9577198825</v>
      </c>
      <c r="P46" s="79">
        <v>43623</v>
      </c>
      <c r="Q46" s="70" t="s">
        <v>294</v>
      </c>
      <c r="R46" s="70" t="s">
        <v>764</v>
      </c>
      <c r="S46" s="70" t="s">
        <v>304</v>
      </c>
      <c r="T46" s="18"/>
    </row>
    <row r="47" spans="1:20">
      <c r="A47" s="4">
        <v>43</v>
      </c>
      <c r="B47" s="17" t="s">
        <v>62</v>
      </c>
      <c r="C47" s="74" t="s">
        <v>683</v>
      </c>
      <c r="D47" s="70" t="s">
        <v>25</v>
      </c>
      <c r="E47" s="74">
        <v>167</v>
      </c>
      <c r="F47" s="70"/>
      <c r="G47" s="74">
        <v>19</v>
      </c>
      <c r="H47" s="74">
        <v>21</v>
      </c>
      <c r="I47" s="57">
        <f t="shared" si="0"/>
        <v>40</v>
      </c>
      <c r="J47" s="74">
        <v>9435007937</v>
      </c>
      <c r="K47" s="70" t="s">
        <v>404</v>
      </c>
      <c r="L47" s="83" t="s">
        <v>405</v>
      </c>
      <c r="M47" s="69">
        <v>9957609753</v>
      </c>
      <c r="N47" s="82" t="s">
        <v>767</v>
      </c>
      <c r="O47" s="82">
        <v>9678451873</v>
      </c>
      <c r="P47" s="79"/>
      <c r="Q47" s="70"/>
      <c r="R47" s="70"/>
      <c r="S47" s="70"/>
      <c r="T47" s="18"/>
    </row>
    <row r="48" spans="1:20">
      <c r="A48" s="4">
        <v>44</v>
      </c>
      <c r="B48" s="17" t="s">
        <v>62</v>
      </c>
      <c r="C48" s="74" t="s">
        <v>684</v>
      </c>
      <c r="D48" s="70" t="s">
        <v>25</v>
      </c>
      <c r="E48" s="74">
        <v>168</v>
      </c>
      <c r="F48" s="70"/>
      <c r="G48" s="74">
        <v>15</v>
      </c>
      <c r="H48" s="74">
        <v>21</v>
      </c>
      <c r="I48" s="57">
        <f t="shared" si="0"/>
        <v>36</v>
      </c>
      <c r="J48" s="74">
        <v>9859340775</v>
      </c>
      <c r="K48" s="70" t="s">
        <v>404</v>
      </c>
      <c r="L48" s="83" t="s">
        <v>405</v>
      </c>
      <c r="M48" s="69">
        <v>9957609754</v>
      </c>
      <c r="N48" s="82" t="s">
        <v>768</v>
      </c>
      <c r="O48" s="82">
        <v>8471996546</v>
      </c>
      <c r="P48" s="79"/>
      <c r="Q48" s="70"/>
      <c r="R48" s="70"/>
      <c r="S48" s="70"/>
      <c r="T48" s="18"/>
    </row>
    <row r="49" spans="1:20">
      <c r="A49" s="4">
        <v>45</v>
      </c>
      <c r="B49" s="17" t="s">
        <v>62</v>
      </c>
      <c r="C49" s="74" t="s">
        <v>685</v>
      </c>
      <c r="D49" s="70" t="s">
        <v>25</v>
      </c>
      <c r="E49" s="74">
        <v>304</v>
      </c>
      <c r="F49" s="70"/>
      <c r="G49" s="74">
        <v>20</v>
      </c>
      <c r="H49" s="74">
        <v>21</v>
      </c>
      <c r="I49" s="57">
        <f t="shared" si="0"/>
        <v>41</v>
      </c>
      <c r="J49" s="74">
        <v>9957694403</v>
      </c>
      <c r="K49" s="70" t="s">
        <v>404</v>
      </c>
      <c r="L49" s="83" t="s">
        <v>405</v>
      </c>
      <c r="M49" s="69">
        <v>9957609755</v>
      </c>
      <c r="N49" s="82" t="s">
        <v>769</v>
      </c>
      <c r="O49" s="82">
        <v>8812054280</v>
      </c>
      <c r="P49" s="79">
        <v>43624</v>
      </c>
      <c r="Q49" s="70" t="s">
        <v>297</v>
      </c>
      <c r="R49" s="70" t="s">
        <v>764</v>
      </c>
      <c r="S49" s="70" t="s">
        <v>304</v>
      </c>
      <c r="T49" s="18"/>
    </row>
    <row r="50" spans="1:20">
      <c r="A50" s="4">
        <v>46</v>
      </c>
      <c r="B50" s="17" t="s">
        <v>62</v>
      </c>
      <c r="C50" s="74" t="s">
        <v>686</v>
      </c>
      <c r="D50" s="70" t="s">
        <v>25</v>
      </c>
      <c r="E50" s="74">
        <v>174</v>
      </c>
      <c r="F50" s="70"/>
      <c r="G50" s="74">
        <v>15</v>
      </c>
      <c r="H50" s="74">
        <v>14</v>
      </c>
      <c r="I50" s="57">
        <f t="shared" si="0"/>
        <v>29</v>
      </c>
      <c r="J50" s="74">
        <v>8011568071</v>
      </c>
      <c r="K50" s="70" t="s">
        <v>404</v>
      </c>
      <c r="L50" s="83" t="s">
        <v>405</v>
      </c>
      <c r="M50" s="69">
        <v>9957609756</v>
      </c>
      <c r="N50" s="82" t="s">
        <v>770</v>
      </c>
      <c r="O50" s="82">
        <v>7399503287</v>
      </c>
      <c r="P50" s="79"/>
      <c r="Q50" s="70"/>
      <c r="R50" s="70"/>
      <c r="S50" s="70"/>
      <c r="T50" s="18"/>
    </row>
    <row r="51" spans="1:20" ht="24">
      <c r="A51" s="4">
        <v>47</v>
      </c>
      <c r="B51" s="17" t="s">
        <v>62</v>
      </c>
      <c r="C51" s="74" t="s">
        <v>687</v>
      </c>
      <c r="D51" s="70" t="s">
        <v>25</v>
      </c>
      <c r="E51" s="74">
        <v>99</v>
      </c>
      <c r="F51" s="70"/>
      <c r="G51" s="74">
        <v>19</v>
      </c>
      <c r="H51" s="74">
        <v>21</v>
      </c>
      <c r="I51" s="57">
        <f t="shared" si="0"/>
        <v>40</v>
      </c>
      <c r="J51" s="74">
        <v>8812838396</v>
      </c>
      <c r="K51" s="70" t="s">
        <v>404</v>
      </c>
      <c r="L51" s="83" t="s">
        <v>405</v>
      </c>
      <c r="M51" s="69">
        <v>9957609757</v>
      </c>
      <c r="N51" s="82" t="s">
        <v>771</v>
      </c>
      <c r="O51" s="82">
        <v>8471996543</v>
      </c>
      <c r="P51" s="79"/>
      <c r="Q51" s="70"/>
      <c r="R51" s="70"/>
      <c r="S51" s="70"/>
      <c r="T51" s="18"/>
    </row>
    <row r="52" spans="1:20">
      <c r="A52" s="4">
        <v>48</v>
      </c>
      <c r="B52" s="17" t="s">
        <v>62</v>
      </c>
      <c r="C52" s="74" t="s">
        <v>688</v>
      </c>
      <c r="D52" s="70" t="s">
        <v>25</v>
      </c>
      <c r="E52" s="74">
        <v>309</v>
      </c>
      <c r="F52" s="70"/>
      <c r="G52" s="74">
        <v>20</v>
      </c>
      <c r="H52" s="74">
        <v>19</v>
      </c>
      <c r="I52" s="57">
        <f t="shared" si="0"/>
        <v>39</v>
      </c>
      <c r="J52" s="74">
        <v>9678474822</v>
      </c>
      <c r="K52" s="70" t="s">
        <v>404</v>
      </c>
      <c r="L52" s="83" t="s">
        <v>405</v>
      </c>
      <c r="M52" s="69">
        <v>9957609758</v>
      </c>
      <c r="N52" s="82" t="s">
        <v>772</v>
      </c>
      <c r="O52" s="82">
        <v>9859448596</v>
      </c>
      <c r="P52" s="79">
        <v>43626</v>
      </c>
      <c r="Q52" s="70" t="s">
        <v>301</v>
      </c>
      <c r="R52" s="70" t="s">
        <v>764</v>
      </c>
      <c r="S52" s="70" t="s">
        <v>304</v>
      </c>
      <c r="T52" s="18"/>
    </row>
    <row r="53" spans="1:20">
      <c r="A53" s="4">
        <v>49</v>
      </c>
      <c r="B53" s="17" t="s">
        <v>62</v>
      </c>
      <c r="C53" s="74" t="s">
        <v>689</v>
      </c>
      <c r="D53" s="70" t="s">
        <v>25</v>
      </c>
      <c r="E53" s="74">
        <v>302</v>
      </c>
      <c r="F53" s="70"/>
      <c r="G53" s="74">
        <v>25</v>
      </c>
      <c r="H53" s="74">
        <v>21</v>
      </c>
      <c r="I53" s="57">
        <f t="shared" si="0"/>
        <v>46</v>
      </c>
      <c r="J53" s="74">
        <v>9957609836</v>
      </c>
      <c r="K53" s="70" t="s">
        <v>404</v>
      </c>
      <c r="L53" s="83" t="s">
        <v>405</v>
      </c>
      <c r="M53" s="69">
        <v>9957609759</v>
      </c>
      <c r="N53" s="82" t="s">
        <v>763</v>
      </c>
      <c r="O53" s="82">
        <v>8812884621</v>
      </c>
      <c r="P53" s="79"/>
      <c r="Q53" s="70"/>
      <c r="R53" s="70"/>
      <c r="S53" s="70"/>
      <c r="T53" s="18"/>
    </row>
    <row r="54" spans="1:20">
      <c r="A54" s="4">
        <v>50</v>
      </c>
      <c r="B54" s="17" t="s">
        <v>62</v>
      </c>
      <c r="C54" s="102" t="s">
        <v>690</v>
      </c>
      <c r="D54" s="70" t="s">
        <v>23</v>
      </c>
      <c r="E54" s="102" t="s">
        <v>691</v>
      </c>
      <c r="F54" s="70" t="s">
        <v>362</v>
      </c>
      <c r="G54" s="93">
        <v>15</v>
      </c>
      <c r="H54" s="93">
        <v>17</v>
      </c>
      <c r="I54" s="57">
        <f t="shared" si="0"/>
        <v>32</v>
      </c>
      <c r="J54" s="93" t="s">
        <v>773</v>
      </c>
      <c r="K54" s="70" t="s">
        <v>404</v>
      </c>
      <c r="L54" s="83" t="s">
        <v>405</v>
      </c>
      <c r="M54" s="69">
        <v>9957609760</v>
      </c>
      <c r="N54" s="82" t="s">
        <v>765</v>
      </c>
      <c r="O54" s="82">
        <v>7896373603</v>
      </c>
      <c r="P54" s="79">
        <v>43627</v>
      </c>
      <c r="Q54" s="70" t="s">
        <v>298</v>
      </c>
      <c r="R54" s="70" t="s">
        <v>764</v>
      </c>
      <c r="S54" s="70" t="s">
        <v>304</v>
      </c>
      <c r="T54" s="18"/>
    </row>
    <row r="55" spans="1:20">
      <c r="A55" s="4">
        <v>51</v>
      </c>
      <c r="B55" s="17" t="s">
        <v>62</v>
      </c>
      <c r="C55" s="102" t="s">
        <v>692</v>
      </c>
      <c r="D55" s="70" t="s">
        <v>23</v>
      </c>
      <c r="E55" s="102" t="s">
        <v>693</v>
      </c>
      <c r="F55" s="70" t="s">
        <v>362</v>
      </c>
      <c r="G55" s="93">
        <v>21</v>
      </c>
      <c r="H55" s="93">
        <v>27</v>
      </c>
      <c r="I55" s="57">
        <f t="shared" si="0"/>
        <v>48</v>
      </c>
      <c r="J55" s="93" t="s">
        <v>774</v>
      </c>
      <c r="K55" s="70" t="s">
        <v>404</v>
      </c>
      <c r="L55" s="83" t="s">
        <v>405</v>
      </c>
      <c r="M55" s="69">
        <v>9957609761</v>
      </c>
      <c r="N55" s="82" t="s">
        <v>766</v>
      </c>
      <c r="O55" s="82">
        <v>9577198825</v>
      </c>
      <c r="P55" s="79"/>
      <c r="Q55" s="70"/>
      <c r="R55" s="70"/>
      <c r="S55" s="70"/>
      <c r="T55" s="18"/>
    </row>
    <row r="56" spans="1:20" ht="28.5">
      <c r="A56" s="4">
        <v>52</v>
      </c>
      <c r="B56" s="17" t="s">
        <v>62</v>
      </c>
      <c r="C56" s="102" t="s">
        <v>694</v>
      </c>
      <c r="D56" s="70" t="s">
        <v>23</v>
      </c>
      <c r="E56" s="102" t="s">
        <v>695</v>
      </c>
      <c r="F56" s="70" t="s">
        <v>362</v>
      </c>
      <c r="G56" s="93">
        <v>20</v>
      </c>
      <c r="H56" s="93">
        <v>15</v>
      </c>
      <c r="I56" s="57">
        <f t="shared" si="0"/>
        <v>35</v>
      </c>
      <c r="J56" s="93" t="s">
        <v>775</v>
      </c>
      <c r="K56" s="70" t="s">
        <v>404</v>
      </c>
      <c r="L56" s="83" t="s">
        <v>405</v>
      </c>
      <c r="M56" s="69">
        <v>9957609762</v>
      </c>
      <c r="N56" s="82" t="s">
        <v>767</v>
      </c>
      <c r="O56" s="82">
        <v>9678451873</v>
      </c>
      <c r="P56" s="79"/>
      <c r="Q56" s="70"/>
      <c r="R56" s="70"/>
      <c r="S56" s="70"/>
      <c r="T56" s="18"/>
    </row>
    <row r="57" spans="1:20">
      <c r="A57" s="4">
        <v>53</v>
      </c>
      <c r="B57" s="17" t="s">
        <v>62</v>
      </c>
      <c r="C57" s="102" t="s">
        <v>696</v>
      </c>
      <c r="D57" s="70" t="s">
        <v>23</v>
      </c>
      <c r="E57" s="102" t="s">
        <v>697</v>
      </c>
      <c r="F57" s="70" t="s">
        <v>362</v>
      </c>
      <c r="G57" s="93">
        <v>3</v>
      </c>
      <c r="H57" s="93">
        <v>7</v>
      </c>
      <c r="I57" s="57">
        <f t="shared" si="0"/>
        <v>10</v>
      </c>
      <c r="J57" s="93" t="s">
        <v>776</v>
      </c>
      <c r="K57" s="70" t="s">
        <v>404</v>
      </c>
      <c r="L57" s="83" t="s">
        <v>405</v>
      </c>
      <c r="M57" s="69">
        <v>9957609763</v>
      </c>
      <c r="N57" s="82" t="s">
        <v>768</v>
      </c>
      <c r="O57" s="82">
        <v>8471996546</v>
      </c>
      <c r="P57" s="79"/>
      <c r="Q57" s="70"/>
      <c r="R57" s="70"/>
      <c r="S57" s="70"/>
      <c r="T57" s="18"/>
    </row>
    <row r="58" spans="1:20" ht="28.5">
      <c r="A58" s="4">
        <v>54</v>
      </c>
      <c r="B58" s="17" t="s">
        <v>62</v>
      </c>
      <c r="C58" s="102" t="s">
        <v>698</v>
      </c>
      <c r="D58" s="70" t="s">
        <v>23</v>
      </c>
      <c r="E58" s="102" t="s">
        <v>699</v>
      </c>
      <c r="F58" s="70" t="s">
        <v>362</v>
      </c>
      <c r="G58" s="93">
        <v>10</v>
      </c>
      <c r="H58" s="93">
        <v>11</v>
      </c>
      <c r="I58" s="57">
        <f t="shared" si="0"/>
        <v>21</v>
      </c>
      <c r="J58" s="93" t="s">
        <v>777</v>
      </c>
      <c r="K58" s="70" t="s">
        <v>404</v>
      </c>
      <c r="L58" s="83" t="s">
        <v>405</v>
      </c>
      <c r="M58" s="69">
        <v>9957609764</v>
      </c>
      <c r="N58" s="82" t="s">
        <v>769</v>
      </c>
      <c r="O58" s="82">
        <v>8812054280</v>
      </c>
      <c r="P58" s="79">
        <v>43628</v>
      </c>
      <c r="Q58" s="70" t="s">
        <v>305</v>
      </c>
      <c r="R58" s="70" t="s">
        <v>764</v>
      </c>
      <c r="S58" s="70" t="s">
        <v>304</v>
      </c>
      <c r="T58" s="18"/>
    </row>
    <row r="59" spans="1:20" ht="28.5">
      <c r="A59" s="4">
        <v>55</v>
      </c>
      <c r="B59" s="17" t="s">
        <v>62</v>
      </c>
      <c r="C59" s="102" t="s">
        <v>700</v>
      </c>
      <c r="D59" s="70" t="s">
        <v>23</v>
      </c>
      <c r="E59" s="102" t="s">
        <v>701</v>
      </c>
      <c r="F59" s="70" t="s">
        <v>362</v>
      </c>
      <c r="G59" s="93">
        <v>21</v>
      </c>
      <c r="H59" s="93">
        <v>14</v>
      </c>
      <c r="I59" s="57">
        <f t="shared" si="0"/>
        <v>35</v>
      </c>
      <c r="J59" s="93" t="s">
        <v>778</v>
      </c>
      <c r="K59" s="70" t="s">
        <v>404</v>
      </c>
      <c r="L59" s="83" t="s">
        <v>405</v>
      </c>
      <c r="M59" s="69">
        <v>9957609765</v>
      </c>
      <c r="N59" s="82" t="s">
        <v>770</v>
      </c>
      <c r="O59" s="82">
        <v>7399503287</v>
      </c>
      <c r="P59" s="79"/>
      <c r="Q59" s="70"/>
      <c r="R59" s="70"/>
      <c r="S59" s="70"/>
      <c r="T59" s="18"/>
    </row>
    <row r="60" spans="1:20" ht="24">
      <c r="A60" s="4">
        <v>56</v>
      </c>
      <c r="B60" s="17" t="s">
        <v>62</v>
      </c>
      <c r="C60" s="102" t="s">
        <v>702</v>
      </c>
      <c r="D60" s="70" t="s">
        <v>23</v>
      </c>
      <c r="E60" s="102" t="s">
        <v>703</v>
      </c>
      <c r="F60" s="70" t="s">
        <v>362</v>
      </c>
      <c r="G60" s="93">
        <v>14</v>
      </c>
      <c r="H60" s="93">
        <v>13</v>
      </c>
      <c r="I60" s="57">
        <f t="shared" si="0"/>
        <v>27</v>
      </c>
      <c r="J60" s="93" t="s">
        <v>779</v>
      </c>
      <c r="K60" s="70" t="s">
        <v>404</v>
      </c>
      <c r="L60" s="83" t="s">
        <v>405</v>
      </c>
      <c r="M60" s="69">
        <v>9957609766</v>
      </c>
      <c r="N60" s="82" t="s">
        <v>771</v>
      </c>
      <c r="O60" s="82">
        <v>8471996543</v>
      </c>
      <c r="P60" s="79"/>
      <c r="Q60" s="70"/>
      <c r="R60" s="70"/>
      <c r="S60" s="70"/>
      <c r="T60" s="18"/>
    </row>
    <row r="61" spans="1:20">
      <c r="A61" s="4">
        <v>57</v>
      </c>
      <c r="B61" s="17" t="s">
        <v>62</v>
      </c>
      <c r="C61" s="102" t="s">
        <v>704</v>
      </c>
      <c r="D61" s="70" t="s">
        <v>23</v>
      </c>
      <c r="E61" s="102" t="s">
        <v>705</v>
      </c>
      <c r="F61" s="70" t="s">
        <v>362</v>
      </c>
      <c r="G61" s="93">
        <v>7</v>
      </c>
      <c r="H61" s="93">
        <v>10</v>
      </c>
      <c r="I61" s="57">
        <f t="shared" si="0"/>
        <v>17</v>
      </c>
      <c r="J61" s="93" t="s">
        <v>780</v>
      </c>
      <c r="K61" s="70" t="s">
        <v>404</v>
      </c>
      <c r="L61" s="83" t="s">
        <v>405</v>
      </c>
      <c r="M61" s="69">
        <v>9957609767</v>
      </c>
      <c r="N61" s="82" t="s">
        <v>772</v>
      </c>
      <c r="O61" s="82">
        <v>9859448596</v>
      </c>
      <c r="P61" s="79"/>
      <c r="Q61" s="70"/>
      <c r="R61" s="70"/>
      <c r="S61" s="70"/>
      <c r="T61" s="18"/>
    </row>
    <row r="62" spans="1:20">
      <c r="A62" s="4">
        <v>58</v>
      </c>
      <c r="B62" s="17" t="s">
        <v>62</v>
      </c>
      <c r="C62" s="102" t="s">
        <v>706</v>
      </c>
      <c r="D62" s="70" t="s">
        <v>23</v>
      </c>
      <c r="E62" s="102" t="s">
        <v>707</v>
      </c>
      <c r="F62" s="70" t="s">
        <v>362</v>
      </c>
      <c r="G62" s="93">
        <v>14</v>
      </c>
      <c r="H62" s="93">
        <v>18</v>
      </c>
      <c r="I62" s="57">
        <f t="shared" si="0"/>
        <v>32</v>
      </c>
      <c r="J62" s="93" t="s">
        <v>781</v>
      </c>
      <c r="K62" s="70" t="s">
        <v>404</v>
      </c>
      <c r="L62" s="83" t="s">
        <v>405</v>
      </c>
      <c r="M62" s="69">
        <v>9957609768</v>
      </c>
      <c r="N62" s="82" t="s">
        <v>763</v>
      </c>
      <c r="O62" s="82">
        <v>8812884621</v>
      </c>
      <c r="P62" s="79"/>
      <c r="Q62" s="70"/>
      <c r="R62" s="70"/>
      <c r="S62" s="70"/>
      <c r="T62" s="18"/>
    </row>
    <row r="63" spans="1:20">
      <c r="A63" s="4">
        <v>59</v>
      </c>
      <c r="B63" s="17" t="s">
        <v>62</v>
      </c>
      <c r="C63" s="102" t="s">
        <v>708</v>
      </c>
      <c r="D63" s="70" t="s">
        <v>23</v>
      </c>
      <c r="E63" s="102" t="s">
        <v>709</v>
      </c>
      <c r="F63" s="70" t="s">
        <v>362</v>
      </c>
      <c r="G63" s="93">
        <v>28</v>
      </c>
      <c r="H63" s="93">
        <v>38</v>
      </c>
      <c r="I63" s="57">
        <f t="shared" si="0"/>
        <v>66</v>
      </c>
      <c r="J63" s="93" t="s">
        <v>782</v>
      </c>
      <c r="K63" s="70" t="s">
        <v>404</v>
      </c>
      <c r="L63" s="83" t="s">
        <v>405</v>
      </c>
      <c r="M63" s="69">
        <v>9957609769</v>
      </c>
      <c r="N63" s="82" t="s">
        <v>765</v>
      </c>
      <c r="O63" s="82">
        <v>7896373603</v>
      </c>
      <c r="P63" s="79">
        <v>43629</v>
      </c>
      <c r="Q63" s="70" t="s">
        <v>300</v>
      </c>
      <c r="R63" s="70" t="s">
        <v>764</v>
      </c>
      <c r="S63" s="70" t="s">
        <v>304</v>
      </c>
      <c r="T63" s="18"/>
    </row>
    <row r="64" spans="1:20" ht="28.5">
      <c r="A64" s="4">
        <v>60</v>
      </c>
      <c r="B64" s="17" t="s">
        <v>62</v>
      </c>
      <c r="C64" s="102" t="s">
        <v>710</v>
      </c>
      <c r="D64" s="70" t="s">
        <v>23</v>
      </c>
      <c r="E64" s="102" t="s">
        <v>711</v>
      </c>
      <c r="F64" s="70" t="s">
        <v>362</v>
      </c>
      <c r="G64" s="93">
        <v>23</v>
      </c>
      <c r="H64" s="93">
        <v>15</v>
      </c>
      <c r="I64" s="57">
        <f t="shared" si="0"/>
        <v>38</v>
      </c>
      <c r="J64" s="102" t="s">
        <v>783</v>
      </c>
      <c r="K64" s="70" t="s">
        <v>784</v>
      </c>
      <c r="L64" s="70" t="s">
        <v>274</v>
      </c>
      <c r="M64" s="70"/>
      <c r="N64" s="81" t="s">
        <v>556</v>
      </c>
      <c r="O64" s="82">
        <v>8471994699</v>
      </c>
      <c r="P64" s="79"/>
      <c r="Q64" s="70"/>
      <c r="R64" s="70"/>
      <c r="S64" s="70"/>
      <c r="T64" s="18"/>
    </row>
    <row r="65" spans="1:20" ht="28.5">
      <c r="A65" s="4">
        <v>61</v>
      </c>
      <c r="B65" s="17" t="s">
        <v>62</v>
      </c>
      <c r="C65" s="102" t="s">
        <v>712</v>
      </c>
      <c r="D65" s="70" t="s">
        <v>23</v>
      </c>
      <c r="E65" s="102" t="s">
        <v>713</v>
      </c>
      <c r="F65" s="70" t="s">
        <v>352</v>
      </c>
      <c r="G65" s="93">
        <v>18</v>
      </c>
      <c r="H65" s="93">
        <v>30</v>
      </c>
      <c r="I65" s="57">
        <f t="shared" si="0"/>
        <v>48</v>
      </c>
      <c r="J65" s="102" t="s">
        <v>785</v>
      </c>
      <c r="K65" s="70" t="s">
        <v>784</v>
      </c>
      <c r="L65" s="70" t="s">
        <v>274</v>
      </c>
      <c r="M65" s="70"/>
      <c r="N65" s="82" t="s">
        <v>786</v>
      </c>
      <c r="O65" s="82">
        <v>9508165623</v>
      </c>
      <c r="P65" s="79"/>
      <c r="Q65" s="70"/>
      <c r="R65" s="70"/>
      <c r="S65" s="70"/>
      <c r="T65" s="18"/>
    </row>
    <row r="66" spans="1:20" ht="28.5">
      <c r="A66" s="4">
        <v>62</v>
      </c>
      <c r="B66" s="17" t="s">
        <v>62</v>
      </c>
      <c r="C66" s="102" t="s">
        <v>714</v>
      </c>
      <c r="D66" s="70" t="s">
        <v>23</v>
      </c>
      <c r="E66" s="102" t="s">
        <v>715</v>
      </c>
      <c r="F66" s="70" t="s">
        <v>362</v>
      </c>
      <c r="G66" s="93">
        <v>71</v>
      </c>
      <c r="H66" s="93">
        <v>54</v>
      </c>
      <c r="I66" s="57">
        <f t="shared" si="0"/>
        <v>125</v>
      </c>
      <c r="J66" s="102" t="s">
        <v>787</v>
      </c>
      <c r="K66" s="70" t="s">
        <v>784</v>
      </c>
      <c r="L66" s="70" t="s">
        <v>274</v>
      </c>
      <c r="M66" s="70"/>
      <c r="N66" s="82" t="s">
        <v>285</v>
      </c>
      <c r="O66" s="82">
        <v>7896208336</v>
      </c>
      <c r="P66" s="79">
        <v>43630</v>
      </c>
      <c r="Q66" s="70" t="s">
        <v>294</v>
      </c>
      <c r="R66" s="70" t="s">
        <v>788</v>
      </c>
      <c r="S66" s="70" t="s">
        <v>304</v>
      </c>
      <c r="T66" s="18"/>
    </row>
    <row r="67" spans="1:20">
      <c r="A67" s="4">
        <v>63</v>
      </c>
      <c r="B67" s="17" t="s">
        <v>62</v>
      </c>
      <c r="C67" s="102" t="s">
        <v>716</v>
      </c>
      <c r="D67" s="70" t="s">
        <v>23</v>
      </c>
      <c r="E67" s="102" t="s">
        <v>717</v>
      </c>
      <c r="F67" s="70" t="s">
        <v>362</v>
      </c>
      <c r="G67" s="93">
        <v>60</v>
      </c>
      <c r="H67" s="93">
        <v>46</v>
      </c>
      <c r="I67" s="57">
        <f t="shared" si="0"/>
        <v>106</v>
      </c>
      <c r="J67" s="102" t="s">
        <v>789</v>
      </c>
      <c r="K67" s="70" t="s">
        <v>784</v>
      </c>
      <c r="L67" s="70" t="s">
        <v>274</v>
      </c>
      <c r="M67" s="70"/>
      <c r="N67" s="82" t="s">
        <v>286</v>
      </c>
      <c r="O67" s="82">
        <v>9678432036</v>
      </c>
      <c r="P67" s="79">
        <v>43631</v>
      </c>
      <c r="Q67" s="70" t="s">
        <v>297</v>
      </c>
      <c r="R67" s="70" t="s">
        <v>788</v>
      </c>
      <c r="S67" s="70" t="s">
        <v>304</v>
      </c>
      <c r="T67" s="18"/>
    </row>
    <row r="68" spans="1:20">
      <c r="A68" s="4">
        <v>64</v>
      </c>
      <c r="B68" s="17" t="s">
        <v>62</v>
      </c>
      <c r="C68" s="102" t="s">
        <v>718</v>
      </c>
      <c r="D68" s="70" t="s">
        <v>23</v>
      </c>
      <c r="E68" s="102" t="s">
        <v>719</v>
      </c>
      <c r="F68" s="70" t="s">
        <v>362</v>
      </c>
      <c r="G68" s="93">
        <v>22</v>
      </c>
      <c r="H68" s="93">
        <v>13</v>
      </c>
      <c r="I68" s="57">
        <f t="shared" si="0"/>
        <v>35</v>
      </c>
      <c r="J68" s="102" t="s">
        <v>790</v>
      </c>
      <c r="K68" s="70" t="s">
        <v>784</v>
      </c>
      <c r="L68" s="70" t="s">
        <v>274</v>
      </c>
      <c r="M68" s="70"/>
      <c r="N68" s="82" t="s">
        <v>287</v>
      </c>
      <c r="O68" s="82">
        <v>9864729803</v>
      </c>
      <c r="P68" s="79">
        <v>43633</v>
      </c>
      <c r="Q68" s="70" t="s">
        <v>301</v>
      </c>
      <c r="R68" s="70" t="s">
        <v>788</v>
      </c>
      <c r="S68" s="70" t="s">
        <v>304</v>
      </c>
      <c r="T68" s="18"/>
    </row>
    <row r="69" spans="1:20">
      <c r="A69" s="4">
        <v>65</v>
      </c>
      <c r="B69" s="17" t="s">
        <v>62</v>
      </c>
      <c r="C69" s="102" t="s">
        <v>720</v>
      </c>
      <c r="D69" s="70" t="s">
        <v>23</v>
      </c>
      <c r="E69" s="102" t="s">
        <v>721</v>
      </c>
      <c r="F69" s="70" t="s">
        <v>362</v>
      </c>
      <c r="G69" s="93">
        <v>14</v>
      </c>
      <c r="H69" s="93">
        <v>16</v>
      </c>
      <c r="I69" s="57">
        <f t="shared" si="0"/>
        <v>30</v>
      </c>
      <c r="J69" s="102" t="s">
        <v>791</v>
      </c>
      <c r="K69" s="70" t="s">
        <v>784</v>
      </c>
      <c r="L69" s="70" t="s">
        <v>274</v>
      </c>
      <c r="M69" s="70"/>
      <c r="N69" s="82" t="s">
        <v>288</v>
      </c>
      <c r="O69" s="82">
        <v>8254075977</v>
      </c>
      <c r="P69" s="79"/>
      <c r="Q69" s="70"/>
      <c r="R69" s="70"/>
      <c r="S69" s="70"/>
      <c r="T69" s="18"/>
    </row>
    <row r="70" spans="1:20">
      <c r="A70" s="4">
        <v>66</v>
      </c>
      <c r="B70" s="17" t="s">
        <v>62</v>
      </c>
      <c r="C70" s="102" t="s">
        <v>722</v>
      </c>
      <c r="D70" s="70" t="s">
        <v>23</v>
      </c>
      <c r="E70" s="102" t="s">
        <v>723</v>
      </c>
      <c r="F70" s="70" t="s">
        <v>362</v>
      </c>
      <c r="G70" s="93">
        <v>13</v>
      </c>
      <c r="H70" s="93">
        <v>12</v>
      </c>
      <c r="I70" s="57">
        <f t="shared" ref="I70:I133" si="1">SUM(G70:H70)</f>
        <v>25</v>
      </c>
      <c r="J70" s="102" t="s">
        <v>792</v>
      </c>
      <c r="K70" s="70" t="s">
        <v>784</v>
      </c>
      <c r="L70" s="70" t="s">
        <v>274</v>
      </c>
      <c r="M70" s="70"/>
      <c r="N70" s="82" t="s">
        <v>793</v>
      </c>
      <c r="O70" s="82">
        <v>9864816400</v>
      </c>
      <c r="P70" s="79"/>
      <c r="Q70" s="70"/>
      <c r="R70" s="70"/>
      <c r="S70" s="70"/>
      <c r="T70" s="18"/>
    </row>
    <row r="71" spans="1:20">
      <c r="A71" s="4">
        <v>67</v>
      </c>
      <c r="B71" s="17" t="s">
        <v>62</v>
      </c>
      <c r="C71" s="102" t="s">
        <v>376</v>
      </c>
      <c r="D71" s="70" t="s">
        <v>23</v>
      </c>
      <c r="E71" s="102" t="s">
        <v>724</v>
      </c>
      <c r="F71" s="70" t="s">
        <v>362</v>
      </c>
      <c r="G71" s="93">
        <v>13</v>
      </c>
      <c r="H71" s="93">
        <v>15</v>
      </c>
      <c r="I71" s="57">
        <f t="shared" si="1"/>
        <v>28</v>
      </c>
      <c r="J71" s="102" t="s">
        <v>794</v>
      </c>
      <c r="K71" s="70" t="s">
        <v>784</v>
      </c>
      <c r="L71" s="70" t="s">
        <v>274</v>
      </c>
      <c r="M71" s="70"/>
      <c r="N71" s="82" t="s">
        <v>795</v>
      </c>
      <c r="O71" s="82">
        <v>9957878556</v>
      </c>
      <c r="P71" s="79"/>
      <c r="Q71" s="70"/>
      <c r="R71" s="70"/>
      <c r="S71" s="70"/>
      <c r="T71" s="18"/>
    </row>
    <row r="72" spans="1:20">
      <c r="A72" s="4">
        <v>68</v>
      </c>
      <c r="B72" s="17" t="s">
        <v>62</v>
      </c>
      <c r="C72" s="102" t="s">
        <v>725</v>
      </c>
      <c r="D72" s="70" t="s">
        <v>23</v>
      </c>
      <c r="E72" s="102" t="s">
        <v>726</v>
      </c>
      <c r="F72" s="70" t="s">
        <v>362</v>
      </c>
      <c r="G72" s="93">
        <v>12</v>
      </c>
      <c r="H72" s="93">
        <v>10</v>
      </c>
      <c r="I72" s="57">
        <f t="shared" si="1"/>
        <v>22</v>
      </c>
      <c r="J72" s="102" t="s">
        <v>796</v>
      </c>
      <c r="K72" s="70" t="s">
        <v>784</v>
      </c>
      <c r="L72" s="70" t="s">
        <v>274</v>
      </c>
      <c r="M72" s="70"/>
      <c r="N72" s="82" t="s">
        <v>797</v>
      </c>
      <c r="O72" s="82">
        <v>9508267211</v>
      </c>
      <c r="P72" s="79">
        <v>43634</v>
      </c>
      <c r="Q72" s="70" t="s">
        <v>298</v>
      </c>
      <c r="R72" s="70" t="s">
        <v>788</v>
      </c>
      <c r="S72" s="70" t="s">
        <v>304</v>
      </c>
      <c r="T72" s="18"/>
    </row>
    <row r="73" spans="1:20">
      <c r="A73" s="4">
        <v>69</v>
      </c>
      <c r="B73" s="17" t="s">
        <v>62</v>
      </c>
      <c r="C73" s="102" t="s">
        <v>727</v>
      </c>
      <c r="D73" s="70" t="s">
        <v>23</v>
      </c>
      <c r="E73" s="102" t="s">
        <v>728</v>
      </c>
      <c r="F73" s="70" t="s">
        <v>362</v>
      </c>
      <c r="G73" s="93">
        <v>30</v>
      </c>
      <c r="H73" s="93">
        <v>29</v>
      </c>
      <c r="I73" s="57">
        <f t="shared" si="1"/>
        <v>59</v>
      </c>
      <c r="J73" s="90">
        <v>9954549503</v>
      </c>
      <c r="K73" s="70" t="s">
        <v>784</v>
      </c>
      <c r="L73" s="70" t="s">
        <v>274</v>
      </c>
      <c r="M73" s="70"/>
      <c r="N73" s="82" t="s">
        <v>798</v>
      </c>
      <c r="O73" s="82">
        <v>9864356134</v>
      </c>
      <c r="P73" s="79"/>
      <c r="Q73" s="70"/>
      <c r="R73" s="70"/>
      <c r="S73" s="70"/>
      <c r="T73" s="18"/>
    </row>
    <row r="74" spans="1:20">
      <c r="A74" s="4">
        <v>70</v>
      </c>
      <c r="B74" s="17" t="s">
        <v>62</v>
      </c>
      <c r="C74" s="102" t="s">
        <v>729</v>
      </c>
      <c r="D74" s="70" t="s">
        <v>23</v>
      </c>
      <c r="E74" s="102" t="s">
        <v>730</v>
      </c>
      <c r="F74" s="70" t="s">
        <v>362</v>
      </c>
      <c r="G74" s="93">
        <v>61</v>
      </c>
      <c r="H74" s="93">
        <v>59</v>
      </c>
      <c r="I74" s="57">
        <f t="shared" si="1"/>
        <v>120</v>
      </c>
      <c r="J74" s="102" t="s">
        <v>799</v>
      </c>
      <c r="K74" s="70" t="s">
        <v>784</v>
      </c>
      <c r="L74" s="70" t="s">
        <v>274</v>
      </c>
      <c r="M74" s="70"/>
      <c r="N74" s="82" t="s">
        <v>800</v>
      </c>
      <c r="O74" s="82">
        <v>9954804579</v>
      </c>
      <c r="P74" s="79">
        <v>43635</v>
      </c>
      <c r="Q74" s="70" t="s">
        <v>305</v>
      </c>
      <c r="R74" s="70" t="s">
        <v>788</v>
      </c>
      <c r="S74" s="70" t="s">
        <v>304</v>
      </c>
      <c r="T74" s="18"/>
    </row>
    <row r="75" spans="1:20" ht="28.5">
      <c r="A75" s="4">
        <v>71</v>
      </c>
      <c r="B75" s="17" t="s">
        <v>62</v>
      </c>
      <c r="C75" s="102" t="s">
        <v>731</v>
      </c>
      <c r="D75" s="70" t="s">
        <v>23</v>
      </c>
      <c r="E75" s="102" t="s">
        <v>732</v>
      </c>
      <c r="F75" s="70" t="s">
        <v>352</v>
      </c>
      <c r="G75" s="93">
        <v>51</v>
      </c>
      <c r="H75" s="93">
        <v>40</v>
      </c>
      <c r="I75" s="57">
        <f t="shared" si="1"/>
        <v>91</v>
      </c>
      <c r="J75" s="102" t="s">
        <v>801</v>
      </c>
      <c r="K75" s="70" t="s">
        <v>784</v>
      </c>
      <c r="L75" s="70" t="s">
        <v>274</v>
      </c>
      <c r="M75" s="70"/>
      <c r="N75" s="82" t="s">
        <v>289</v>
      </c>
      <c r="O75" s="82">
        <v>9613204029</v>
      </c>
      <c r="P75" s="79">
        <v>43636</v>
      </c>
      <c r="Q75" s="70" t="s">
        <v>300</v>
      </c>
      <c r="R75" s="70" t="s">
        <v>788</v>
      </c>
      <c r="S75" s="70" t="s">
        <v>304</v>
      </c>
      <c r="T75" s="18"/>
    </row>
    <row r="76" spans="1:20">
      <c r="A76" s="4">
        <v>72</v>
      </c>
      <c r="B76" s="17" t="s">
        <v>62</v>
      </c>
      <c r="C76" s="102" t="s">
        <v>733</v>
      </c>
      <c r="D76" s="70" t="s">
        <v>23</v>
      </c>
      <c r="E76" s="102" t="s">
        <v>734</v>
      </c>
      <c r="F76" s="70" t="s">
        <v>362</v>
      </c>
      <c r="G76" s="93">
        <v>12</v>
      </c>
      <c r="H76" s="93">
        <v>11</v>
      </c>
      <c r="I76" s="57">
        <f t="shared" si="1"/>
        <v>23</v>
      </c>
      <c r="J76" s="102" t="s">
        <v>802</v>
      </c>
      <c r="K76" s="70" t="s">
        <v>784</v>
      </c>
      <c r="L76" s="70" t="s">
        <v>274</v>
      </c>
      <c r="M76" s="70"/>
      <c r="N76" s="82" t="s">
        <v>290</v>
      </c>
      <c r="O76" s="82">
        <v>9859348630</v>
      </c>
      <c r="P76" s="79">
        <v>43637</v>
      </c>
      <c r="Q76" s="70" t="s">
        <v>294</v>
      </c>
      <c r="R76" s="70" t="s">
        <v>788</v>
      </c>
      <c r="S76" s="70" t="s">
        <v>304</v>
      </c>
      <c r="T76" s="18"/>
    </row>
    <row r="77" spans="1:20">
      <c r="A77" s="4">
        <v>73</v>
      </c>
      <c r="B77" s="17" t="s">
        <v>62</v>
      </c>
      <c r="C77" s="102" t="s">
        <v>735</v>
      </c>
      <c r="D77" s="70" t="s">
        <v>23</v>
      </c>
      <c r="E77" s="102" t="s">
        <v>736</v>
      </c>
      <c r="F77" s="70" t="s">
        <v>362</v>
      </c>
      <c r="G77" s="93">
        <v>15</v>
      </c>
      <c r="H77" s="93">
        <v>11</v>
      </c>
      <c r="I77" s="57">
        <f t="shared" si="1"/>
        <v>26</v>
      </c>
      <c r="J77" s="102" t="s">
        <v>803</v>
      </c>
      <c r="K77" s="70" t="s">
        <v>784</v>
      </c>
      <c r="L77" s="70" t="s">
        <v>274</v>
      </c>
      <c r="M77" s="70"/>
      <c r="N77" s="82" t="s">
        <v>291</v>
      </c>
      <c r="O77" s="82">
        <v>9954320933</v>
      </c>
      <c r="P77" s="79"/>
      <c r="Q77" s="70"/>
      <c r="R77" s="70"/>
      <c r="S77" s="70"/>
      <c r="T77" s="18"/>
    </row>
    <row r="78" spans="1:20">
      <c r="A78" s="4">
        <v>74</v>
      </c>
      <c r="B78" s="17" t="s">
        <v>62</v>
      </c>
      <c r="C78" s="102" t="s">
        <v>737</v>
      </c>
      <c r="D78" s="70" t="s">
        <v>23</v>
      </c>
      <c r="E78" s="102" t="s">
        <v>738</v>
      </c>
      <c r="F78" s="70" t="s">
        <v>362</v>
      </c>
      <c r="G78" s="93">
        <v>14</v>
      </c>
      <c r="H78" s="93">
        <v>18</v>
      </c>
      <c r="I78" s="57">
        <f t="shared" si="1"/>
        <v>32</v>
      </c>
      <c r="J78" s="102" t="s">
        <v>804</v>
      </c>
      <c r="K78" s="70" t="s">
        <v>784</v>
      </c>
      <c r="L78" s="70" t="s">
        <v>274</v>
      </c>
      <c r="M78" s="70"/>
      <c r="N78" s="82" t="s">
        <v>292</v>
      </c>
      <c r="O78" s="82">
        <v>9508268417</v>
      </c>
      <c r="P78" s="79"/>
      <c r="Q78" s="70"/>
      <c r="R78" s="70"/>
      <c r="S78" s="70"/>
      <c r="T78" s="18"/>
    </row>
    <row r="79" spans="1:20" ht="28.5">
      <c r="A79" s="4">
        <v>75</v>
      </c>
      <c r="B79" s="17" t="s">
        <v>62</v>
      </c>
      <c r="C79" s="102" t="s">
        <v>741</v>
      </c>
      <c r="D79" s="70" t="s">
        <v>23</v>
      </c>
      <c r="E79" s="102" t="s">
        <v>742</v>
      </c>
      <c r="F79" s="70" t="s">
        <v>443</v>
      </c>
      <c r="G79" s="93">
        <v>311</v>
      </c>
      <c r="H79" s="93">
        <v>322</v>
      </c>
      <c r="I79" s="57">
        <f t="shared" si="1"/>
        <v>633</v>
      </c>
      <c r="J79" s="109" t="s">
        <v>808</v>
      </c>
      <c r="K79" s="70" t="s">
        <v>622</v>
      </c>
      <c r="L79" s="70" t="s">
        <v>623</v>
      </c>
      <c r="M79" s="83">
        <v>8876986454</v>
      </c>
      <c r="N79" s="81" t="s">
        <v>805</v>
      </c>
      <c r="O79" s="82">
        <v>8812886732</v>
      </c>
      <c r="P79" s="79">
        <v>43638</v>
      </c>
      <c r="Q79" s="70" t="s">
        <v>297</v>
      </c>
      <c r="R79" s="70" t="s">
        <v>806</v>
      </c>
      <c r="S79" s="70" t="s">
        <v>304</v>
      </c>
      <c r="T79" s="18"/>
    </row>
    <row r="80" spans="1:20" ht="28.5">
      <c r="A80" s="4">
        <v>76</v>
      </c>
      <c r="B80" s="17" t="s">
        <v>62</v>
      </c>
      <c r="C80" s="102" t="s">
        <v>739</v>
      </c>
      <c r="D80" s="70" t="s">
        <v>23</v>
      </c>
      <c r="E80" s="102" t="s">
        <v>740</v>
      </c>
      <c r="F80" s="70" t="s">
        <v>362</v>
      </c>
      <c r="G80" s="93">
        <v>44</v>
      </c>
      <c r="H80" s="93">
        <v>64</v>
      </c>
      <c r="I80" s="57">
        <f t="shared" si="1"/>
        <v>108</v>
      </c>
      <c r="J80" s="102" t="s">
        <v>807</v>
      </c>
      <c r="K80" s="70" t="s">
        <v>622</v>
      </c>
      <c r="L80" s="70" t="s">
        <v>623</v>
      </c>
      <c r="M80" s="83">
        <v>8876986456</v>
      </c>
      <c r="N80" s="81" t="s">
        <v>805</v>
      </c>
      <c r="O80" s="82">
        <v>8812886732</v>
      </c>
      <c r="P80" s="79">
        <v>43645</v>
      </c>
      <c r="Q80" s="70" t="s">
        <v>297</v>
      </c>
      <c r="R80" s="70" t="s">
        <v>806</v>
      </c>
      <c r="S80" s="70" t="s">
        <v>304</v>
      </c>
      <c r="T80" s="18"/>
    </row>
    <row r="81" spans="1:20">
      <c r="A81" s="4">
        <v>77</v>
      </c>
      <c r="B81" s="17"/>
      <c r="C81" s="102"/>
      <c r="D81" s="70"/>
      <c r="E81" s="102"/>
      <c r="F81" s="70"/>
      <c r="G81" s="93"/>
      <c r="H81" s="93"/>
      <c r="I81" s="57">
        <f t="shared" si="1"/>
        <v>0</v>
      </c>
      <c r="J81" s="102"/>
      <c r="K81" s="70"/>
      <c r="L81" s="70"/>
      <c r="M81" s="83"/>
      <c r="N81" s="81"/>
      <c r="O81" s="82"/>
      <c r="P81" s="79"/>
      <c r="Q81" s="70"/>
      <c r="R81" s="70"/>
      <c r="S81" s="70"/>
      <c r="T81" s="18"/>
    </row>
    <row r="82" spans="1:20">
      <c r="A82" s="4">
        <v>78</v>
      </c>
      <c r="B82" s="17"/>
      <c r="C82" s="102"/>
      <c r="D82" s="70"/>
      <c r="E82" s="102"/>
      <c r="F82" s="70"/>
      <c r="G82" s="93"/>
      <c r="H82" s="93"/>
      <c r="I82" s="57">
        <f t="shared" si="1"/>
        <v>0</v>
      </c>
      <c r="J82" s="102"/>
      <c r="K82" s="70"/>
      <c r="L82" s="70"/>
      <c r="M82" s="83"/>
      <c r="N82" s="81"/>
      <c r="O82" s="82"/>
      <c r="P82" s="79"/>
      <c r="Q82" s="70"/>
      <c r="R82" s="70"/>
      <c r="S82" s="70"/>
      <c r="T82" s="18"/>
    </row>
    <row r="83" spans="1:20">
      <c r="A83" s="4">
        <v>79</v>
      </c>
      <c r="B83" s="17"/>
      <c r="C83" s="18"/>
      <c r="D83" s="18"/>
      <c r="E83" s="19"/>
      <c r="F83" s="18"/>
      <c r="G83" s="19"/>
      <c r="H83" s="19"/>
      <c r="I83" s="57">
        <f t="shared" si="1"/>
        <v>0</v>
      </c>
      <c r="J83" s="18"/>
      <c r="K83" s="18"/>
      <c r="L83" s="18"/>
      <c r="M83" s="18"/>
      <c r="N83" s="18"/>
      <c r="O83" s="18"/>
      <c r="P83" s="24"/>
      <c r="Q83" s="18"/>
      <c r="R83" s="18"/>
      <c r="S83" s="18"/>
      <c r="T83" s="18"/>
    </row>
    <row r="84" spans="1:20">
      <c r="A84" s="4">
        <v>80</v>
      </c>
      <c r="B84" s="17"/>
      <c r="C84" s="18"/>
      <c r="D84" s="18"/>
      <c r="E84" s="19"/>
      <c r="F84" s="18"/>
      <c r="G84" s="19"/>
      <c r="H84" s="19"/>
      <c r="I84" s="57">
        <f t="shared" si="1"/>
        <v>0</v>
      </c>
      <c r="J84" s="18"/>
      <c r="K84" s="18"/>
      <c r="L84" s="18"/>
      <c r="M84" s="18"/>
      <c r="N84" s="18"/>
      <c r="O84" s="18"/>
      <c r="P84" s="24"/>
      <c r="Q84" s="18"/>
      <c r="R84" s="18"/>
      <c r="S84" s="18"/>
      <c r="T84" s="18"/>
    </row>
    <row r="85" spans="1:20">
      <c r="A85" s="4">
        <v>81</v>
      </c>
      <c r="B85" s="17"/>
      <c r="C85" s="18"/>
      <c r="D85" s="18"/>
      <c r="E85" s="19"/>
      <c r="F85" s="18"/>
      <c r="G85" s="19"/>
      <c r="H85" s="19"/>
      <c r="I85" s="57">
        <f t="shared" si="1"/>
        <v>0</v>
      </c>
      <c r="J85" s="18"/>
      <c r="K85" s="18"/>
      <c r="L85" s="18"/>
      <c r="M85" s="18"/>
      <c r="N85" s="18"/>
      <c r="O85" s="18"/>
      <c r="P85" s="24"/>
      <c r="Q85" s="18"/>
      <c r="R85" s="18"/>
      <c r="S85" s="18"/>
      <c r="T85" s="18"/>
    </row>
    <row r="86" spans="1:20">
      <c r="A86" s="4">
        <v>82</v>
      </c>
      <c r="B86" s="17"/>
      <c r="C86" s="18"/>
      <c r="D86" s="18"/>
      <c r="E86" s="19"/>
      <c r="F86" s="18"/>
      <c r="G86" s="19"/>
      <c r="H86" s="19"/>
      <c r="I86" s="57">
        <f t="shared" si="1"/>
        <v>0</v>
      </c>
      <c r="J86" s="18"/>
      <c r="K86" s="18"/>
      <c r="L86" s="18"/>
      <c r="M86" s="18"/>
      <c r="N86" s="18"/>
      <c r="O86" s="18"/>
      <c r="P86" s="24"/>
      <c r="Q86" s="18"/>
      <c r="R86" s="18"/>
      <c r="S86" s="18"/>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8"/>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76</v>
      </c>
      <c r="D165" s="21"/>
      <c r="E165" s="13"/>
      <c r="F165" s="21"/>
      <c r="G165" s="58">
        <f>SUM(G5:G164)</f>
        <v>2663</v>
      </c>
      <c r="H165" s="58">
        <f>SUM(H5:H164)</f>
        <v>2719</v>
      </c>
      <c r="I165" s="58">
        <f>SUM(I5:I164)</f>
        <v>5382</v>
      </c>
      <c r="J165" s="21"/>
      <c r="K165" s="21"/>
      <c r="L165" s="21"/>
      <c r="M165" s="21"/>
      <c r="N165" s="21"/>
      <c r="O165" s="21"/>
      <c r="P165" s="14"/>
      <c r="Q165" s="21"/>
      <c r="R165" s="21"/>
      <c r="S165" s="21"/>
      <c r="T165" s="12"/>
    </row>
    <row r="166" spans="1:20">
      <c r="A166" s="44" t="s">
        <v>62</v>
      </c>
      <c r="B166" s="10">
        <f>COUNTIF(B$5:B$164,"Team 1")</f>
        <v>46</v>
      </c>
      <c r="C166" s="44" t="s">
        <v>25</v>
      </c>
      <c r="D166" s="10">
        <f>COUNTIF(D5:D164,"Anganwadi")</f>
        <v>40</v>
      </c>
    </row>
    <row r="167" spans="1:20">
      <c r="A167" s="44" t="s">
        <v>63</v>
      </c>
      <c r="B167" s="10">
        <f>COUNTIF(B$6:B$164,"Team 2")</f>
        <v>29</v>
      </c>
      <c r="C167" s="44" t="s">
        <v>23</v>
      </c>
      <c r="D167" s="10">
        <f>COUNTIF(D5:D164,"School")</f>
        <v>36</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B54" sqref="B54:B112"/>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80" t="s">
        <v>70</v>
      </c>
      <c r="B1" s="180"/>
      <c r="C1" s="180"/>
      <c r="D1" s="53"/>
      <c r="E1" s="53"/>
      <c r="F1" s="53"/>
      <c r="G1" s="53"/>
      <c r="H1" s="53"/>
      <c r="I1" s="53"/>
      <c r="J1" s="53"/>
      <c r="K1" s="53"/>
      <c r="L1" s="53"/>
      <c r="M1" s="182"/>
      <c r="N1" s="182"/>
      <c r="O1" s="182"/>
      <c r="P1" s="182"/>
      <c r="Q1" s="182"/>
      <c r="R1" s="182"/>
      <c r="S1" s="182"/>
      <c r="T1" s="182"/>
    </row>
    <row r="2" spans="1:20">
      <c r="A2" s="174" t="s">
        <v>59</v>
      </c>
      <c r="B2" s="175"/>
      <c r="C2" s="175"/>
      <c r="D2" s="25">
        <v>43647</v>
      </c>
      <c r="E2" s="22"/>
      <c r="F2" s="22"/>
      <c r="G2" s="22"/>
      <c r="H2" s="22"/>
      <c r="I2" s="22"/>
      <c r="J2" s="22"/>
      <c r="K2" s="22"/>
      <c r="L2" s="22"/>
      <c r="M2" s="22"/>
      <c r="N2" s="22"/>
      <c r="O2" s="22"/>
      <c r="P2" s="22"/>
      <c r="Q2" s="22"/>
      <c r="R2" s="22"/>
      <c r="S2" s="22"/>
    </row>
    <row r="3" spans="1:20" ht="24" customHeight="1">
      <c r="A3" s="176" t="s">
        <v>14</v>
      </c>
      <c r="B3" s="172" t="s">
        <v>61</v>
      </c>
      <c r="C3" s="177" t="s">
        <v>7</v>
      </c>
      <c r="D3" s="177" t="s">
        <v>55</v>
      </c>
      <c r="E3" s="177" t="s">
        <v>16</v>
      </c>
      <c r="F3" s="178" t="s">
        <v>17</v>
      </c>
      <c r="G3" s="177" t="s">
        <v>8</v>
      </c>
      <c r="H3" s="177"/>
      <c r="I3" s="177"/>
      <c r="J3" s="177" t="s">
        <v>31</v>
      </c>
      <c r="K3" s="172" t="s">
        <v>33</v>
      </c>
      <c r="L3" s="172" t="s">
        <v>50</v>
      </c>
      <c r="M3" s="172" t="s">
        <v>51</v>
      </c>
      <c r="N3" s="172" t="s">
        <v>34</v>
      </c>
      <c r="O3" s="172" t="s">
        <v>35</v>
      </c>
      <c r="P3" s="176" t="s">
        <v>54</v>
      </c>
      <c r="Q3" s="177" t="s">
        <v>52</v>
      </c>
      <c r="R3" s="177" t="s">
        <v>32</v>
      </c>
      <c r="S3" s="177" t="s">
        <v>53</v>
      </c>
      <c r="T3" s="177" t="s">
        <v>13</v>
      </c>
    </row>
    <row r="4" spans="1:20" ht="25.5" customHeight="1">
      <c r="A4" s="176"/>
      <c r="B4" s="179"/>
      <c r="C4" s="177"/>
      <c r="D4" s="177"/>
      <c r="E4" s="177"/>
      <c r="F4" s="178"/>
      <c r="G4" s="23" t="s">
        <v>9</v>
      </c>
      <c r="H4" s="23" t="s">
        <v>10</v>
      </c>
      <c r="I4" s="23" t="s">
        <v>11</v>
      </c>
      <c r="J4" s="177"/>
      <c r="K4" s="173"/>
      <c r="L4" s="173"/>
      <c r="M4" s="173"/>
      <c r="N4" s="173"/>
      <c r="O4" s="173"/>
      <c r="P4" s="176"/>
      <c r="Q4" s="176"/>
      <c r="R4" s="177"/>
      <c r="S4" s="177"/>
      <c r="T4" s="177"/>
    </row>
    <row r="5" spans="1:20" ht="28.5">
      <c r="A5" s="4">
        <v>1</v>
      </c>
      <c r="B5" s="17" t="s">
        <v>63</v>
      </c>
      <c r="C5" s="70" t="s">
        <v>120</v>
      </c>
      <c r="D5" s="70" t="s">
        <v>25</v>
      </c>
      <c r="E5" s="71">
        <v>134</v>
      </c>
      <c r="F5" s="70"/>
      <c r="G5" s="76">
        <v>51</v>
      </c>
      <c r="H5" s="76">
        <v>31</v>
      </c>
      <c r="I5" s="57">
        <f>SUM(G5:H5)</f>
        <v>82</v>
      </c>
      <c r="J5" s="70">
        <v>8752966794</v>
      </c>
      <c r="K5" s="70" t="s">
        <v>237</v>
      </c>
      <c r="L5" s="70" t="s">
        <v>238</v>
      </c>
      <c r="M5" s="70" t="s">
        <v>239</v>
      </c>
      <c r="N5" s="77" t="s">
        <v>240</v>
      </c>
      <c r="O5" s="77">
        <v>8486074122</v>
      </c>
      <c r="P5" s="79">
        <v>43647</v>
      </c>
      <c r="Q5" s="70" t="s">
        <v>301</v>
      </c>
      <c r="R5" s="70" t="s">
        <v>295</v>
      </c>
      <c r="S5" s="70" t="s">
        <v>296</v>
      </c>
      <c r="T5" s="18"/>
    </row>
    <row r="6" spans="1:20" ht="28.5">
      <c r="A6" s="4">
        <v>2</v>
      </c>
      <c r="B6" s="17" t="s">
        <v>63</v>
      </c>
      <c r="C6" s="70" t="s">
        <v>121</v>
      </c>
      <c r="D6" s="70" t="s">
        <v>25</v>
      </c>
      <c r="E6" s="71">
        <v>135</v>
      </c>
      <c r="F6" s="70"/>
      <c r="G6" s="76">
        <v>61</v>
      </c>
      <c r="H6" s="76">
        <v>32</v>
      </c>
      <c r="I6" s="57">
        <f t="shared" ref="I6:I69" si="0">SUM(G6:H6)</f>
        <v>93</v>
      </c>
      <c r="J6" s="70">
        <v>9401159707</v>
      </c>
      <c r="K6" s="70" t="s">
        <v>237</v>
      </c>
      <c r="L6" s="70" t="s">
        <v>238</v>
      </c>
      <c r="M6" s="70" t="s">
        <v>239</v>
      </c>
      <c r="N6" s="77" t="s">
        <v>241</v>
      </c>
      <c r="O6" s="77">
        <v>9957356944</v>
      </c>
      <c r="P6" s="79">
        <v>43648</v>
      </c>
      <c r="Q6" s="70" t="s">
        <v>809</v>
      </c>
      <c r="R6" s="70"/>
      <c r="S6" s="70"/>
      <c r="T6" s="18"/>
    </row>
    <row r="7" spans="1:20" ht="28.5">
      <c r="A7" s="4">
        <v>3</v>
      </c>
      <c r="B7" s="17" t="s">
        <v>63</v>
      </c>
      <c r="C7" s="70" t="s">
        <v>122</v>
      </c>
      <c r="D7" s="70" t="s">
        <v>25</v>
      </c>
      <c r="E7" s="71">
        <v>156</v>
      </c>
      <c r="F7" s="70"/>
      <c r="G7" s="76">
        <v>56</v>
      </c>
      <c r="H7" s="76">
        <v>41</v>
      </c>
      <c r="I7" s="57">
        <f t="shared" si="0"/>
        <v>97</v>
      </c>
      <c r="J7" s="70">
        <v>9508048870</v>
      </c>
      <c r="K7" s="70" t="s">
        <v>237</v>
      </c>
      <c r="L7" s="70" t="s">
        <v>238</v>
      </c>
      <c r="M7" s="70" t="s">
        <v>239</v>
      </c>
      <c r="N7" s="77" t="s">
        <v>242</v>
      </c>
      <c r="O7" s="77">
        <v>8822198357</v>
      </c>
      <c r="P7" s="79">
        <v>43649</v>
      </c>
      <c r="Q7" s="70" t="s">
        <v>305</v>
      </c>
      <c r="R7" s="70" t="s">
        <v>295</v>
      </c>
      <c r="S7" s="70" t="s">
        <v>296</v>
      </c>
      <c r="T7" s="18"/>
    </row>
    <row r="8" spans="1:20" ht="28.5">
      <c r="A8" s="4">
        <v>4</v>
      </c>
      <c r="B8" s="17" t="s">
        <v>63</v>
      </c>
      <c r="C8" s="70" t="s">
        <v>123</v>
      </c>
      <c r="D8" s="70" t="s">
        <v>25</v>
      </c>
      <c r="E8" s="71">
        <v>222</v>
      </c>
      <c r="F8" s="70"/>
      <c r="G8" s="76">
        <v>57</v>
      </c>
      <c r="H8" s="76">
        <v>43</v>
      </c>
      <c r="I8" s="57">
        <f t="shared" si="0"/>
        <v>100</v>
      </c>
      <c r="J8" s="78">
        <v>7896933960</v>
      </c>
      <c r="K8" s="70" t="s">
        <v>237</v>
      </c>
      <c r="L8" s="70" t="s">
        <v>238</v>
      </c>
      <c r="M8" s="70" t="s">
        <v>239</v>
      </c>
      <c r="N8" s="77" t="s">
        <v>243</v>
      </c>
      <c r="O8" s="77">
        <v>8876349941</v>
      </c>
      <c r="P8" s="79"/>
      <c r="Q8" s="70"/>
      <c r="R8" s="70"/>
      <c r="S8" s="70"/>
      <c r="T8" s="18"/>
    </row>
    <row r="9" spans="1:20" ht="28.5">
      <c r="A9" s="4">
        <v>5</v>
      </c>
      <c r="B9" s="17" t="s">
        <v>63</v>
      </c>
      <c r="C9" s="70" t="s">
        <v>124</v>
      </c>
      <c r="D9" s="70" t="s">
        <v>25</v>
      </c>
      <c r="E9" s="71">
        <v>238</v>
      </c>
      <c r="F9" s="70"/>
      <c r="G9" s="76">
        <v>57</v>
      </c>
      <c r="H9" s="76">
        <v>38</v>
      </c>
      <c r="I9" s="57">
        <f t="shared" si="0"/>
        <v>95</v>
      </c>
      <c r="J9" s="70">
        <v>9957778712</v>
      </c>
      <c r="K9" s="70" t="s">
        <v>237</v>
      </c>
      <c r="L9" s="70" t="s">
        <v>238</v>
      </c>
      <c r="M9" s="70" t="s">
        <v>239</v>
      </c>
      <c r="N9" s="77" t="s">
        <v>244</v>
      </c>
      <c r="O9" s="77">
        <v>9678271944</v>
      </c>
      <c r="P9" s="79">
        <v>43650</v>
      </c>
      <c r="Q9" s="70" t="s">
        <v>300</v>
      </c>
      <c r="R9" s="70" t="s">
        <v>295</v>
      </c>
      <c r="S9" s="70" t="s">
        <v>296</v>
      </c>
      <c r="T9" s="18"/>
    </row>
    <row r="10" spans="1:20" ht="28.5">
      <c r="A10" s="4">
        <v>6</v>
      </c>
      <c r="B10" s="17" t="s">
        <v>63</v>
      </c>
      <c r="C10" s="70" t="s">
        <v>125</v>
      </c>
      <c r="D10" s="70" t="s">
        <v>25</v>
      </c>
      <c r="E10" s="71">
        <v>260</v>
      </c>
      <c r="F10" s="70"/>
      <c r="G10" s="76">
        <v>89</v>
      </c>
      <c r="H10" s="76">
        <v>21</v>
      </c>
      <c r="I10" s="57">
        <f t="shared" si="0"/>
        <v>110</v>
      </c>
      <c r="J10" s="70">
        <v>9508680450</v>
      </c>
      <c r="K10" s="70" t="s">
        <v>237</v>
      </c>
      <c r="L10" s="70" t="s">
        <v>238</v>
      </c>
      <c r="M10" s="70" t="s">
        <v>239</v>
      </c>
      <c r="N10" s="77" t="s">
        <v>245</v>
      </c>
      <c r="O10" s="77">
        <v>9957295047</v>
      </c>
      <c r="P10" s="79">
        <v>43651</v>
      </c>
      <c r="Q10" s="70" t="s">
        <v>294</v>
      </c>
      <c r="R10" s="70"/>
      <c r="S10" s="70"/>
      <c r="T10" s="18"/>
    </row>
    <row r="11" spans="1:20" ht="28.5">
      <c r="A11" s="4">
        <v>7</v>
      </c>
      <c r="B11" s="17" t="s">
        <v>63</v>
      </c>
      <c r="C11" s="70" t="s">
        <v>126</v>
      </c>
      <c r="D11" s="70" t="s">
        <v>25</v>
      </c>
      <c r="E11" s="71">
        <v>261</v>
      </c>
      <c r="F11" s="70"/>
      <c r="G11" s="76">
        <v>54</v>
      </c>
      <c r="H11" s="76">
        <v>47</v>
      </c>
      <c r="I11" s="57">
        <f t="shared" si="0"/>
        <v>101</v>
      </c>
      <c r="J11" s="70">
        <v>9707054103</v>
      </c>
      <c r="K11" s="70" t="s">
        <v>237</v>
      </c>
      <c r="L11" s="70" t="s">
        <v>238</v>
      </c>
      <c r="M11" s="70" t="s">
        <v>239</v>
      </c>
      <c r="N11" s="77" t="s">
        <v>240</v>
      </c>
      <c r="O11" s="77">
        <v>8486074122</v>
      </c>
      <c r="P11" s="79">
        <v>43652</v>
      </c>
      <c r="Q11" s="70" t="s">
        <v>297</v>
      </c>
      <c r="R11" s="70" t="s">
        <v>295</v>
      </c>
      <c r="S11" s="70" t="s">
        <v>296</v>
      </c>
      <c r="T11" s="18"/>
    </row>
    <row r="12" spans="1:20" ht="28.5">
      <c r="A12" s="4">
        <v>8</v>
      </c>
      <c r="B12" s="17" t="s">
        <v>63</v>
      </c>
      <c r="C12" s="70" t="s">
        <v>127</v>
      </c>
      <c r="D12" s="70" t="s">
        <v>25</v>
      </c>
      <c r="E12" s="71">
        <v>263</v>
      </c>
      <c r="F12" s="70"/>
      <c r="G12" s="76">
        <v>51</v>
      </c>
      <c r="H12" s="76">
        <v>38</v>
      </c>
      <c r="I12" s="57">
        <f t="shared" si="0"/>
        <v>89</v>
      </c>
      <c r="J12" s="70">
        <v>9954102955</v>
      </c>
      <c r="K12" s="70" t="s">
        <v>237</v>
      </c>
      <c r="L12" s="70" t="s">
        <v>238</v>
      </c>
      <c r="M12" s="70" t="s">
        <v>239</v>
      </c>
      <c r="N12" s="77" t="s">
        <v>241</v>
      </c>
      <c r="O12" s="77">
        <v>9957356944</v>
      </c>
      <c r="P12" s="79"/>
      <c r="Q12" s="70"/>
      <c r="R12" s="70"/>
      <c r="S12" s="70"/>
      <c r="T12" s="18"/>
    </row>
    <row r="13" spans="1:20" ht="28.5">
      <c r="A13" s="4">
        <v>9</v>
      </c>
      <c r="B13" s="17" t="s">
        <v>63</v>
      </c>
      <c r="C13" s="70" t="s">
        <v>128</v>
      </c>
      <c r="D13" s="70" t="s">
        <v>25</v>
      </c>
      <c r="E13" s="71">
        <v>265</v>
      </c>
      <c r="F13" s="70"/>
      <c r="G13" s="76">
        <v>36</v>
      </c>
      <c r="H13" s="76">
        <v>24</v>
      </c>
      <c r="I13" s="57">
        <f t="shared" si="0"/>
        <v>60</v>
      </c>
      <c r="J13" s="70">
        <v>9954629401</v>
      </c>
      <c r="K13" s="70" t="s">
        <v>237</v>
      </c>
      <c r="L13" s="70" t="s">
        <v>238</v>
      </c>
      <c r="M13" s="70" t="s">
        <v>239</v>
      </c>
      <c r="N13" s="77" t="s">
        <v>242</v>
      </c>
      <c r="O13" s="77">
        <v>8822198357</v>
      </c>
      <c r="P13" s="79">
        <v>43654</v>
      </c>
      <c r="Q13" s="70" t="s">
        <v>301</v>
      </c>
      <c r="R13" s="70" t="s">
        <v>295</v>
      </c>
      <c r="S13" s="70" t="s">
        <v>296</v>
      </c>
      <c r="T13" s="18"/>
    </row>
    <row r="14" spans="1:20" ht="28.5">
      <c r="A14" s="4">
        <v>10</v>
      </c>
      <c r="B14" s="17" t="s">
        <v>63</v>
      </c>
      <c r="C14" s="70" t="s">
        <v>129</v>
      </c>
      <c r="D14" s="70" t="s">
        <v>25</v>
      </c>
      <c r="E14" s="71">
        <v>270</v>
      </c>
      <c r="F14" s="70"/>
      <c r="G14" s="76">
        <v>43</v>
      </c>
      <c r="H14" s="76">
        <v>21</v>
      </c>
      <c r="I14" s="57">
        <f t="shared" si="0"/>
        <v>64</v>
      </c>
      <c r="J14" s="70">
        <v>8822630941</v>
      </c>
      <c r="K14" s="70" t="s">
        <v>237</v>
      </c>
      <c r="L14" s="70" t="s">
        <v>238</v>
      </c>
      <c r="M14" s="70" t="s">
        <v>239</v>
      </c>
      <c r="N14" s="77" t="s">
        <v>243</v>
      </c>
      <c r="O14" s="77">
        <v>8876349941</v>
      </c>
      <c r="P14" s="79"/>
      <c r="Q14" s="70"/>
      <c r="R14" s="70"/>
      <c r="S14" s="70"/>
      <c r="T14" s="18"/>
    </row>
    <row r="15" spans="1:20" ht="28.5">
      <c r="A15" s="4">
        <v>11</v>
      </c>
      <c r="B15" s="17" t="s">
        <v>63</v>
      </c>
      <c r="C15" s="70" t="s">
        <v>130</v>
      </c>
      <c r="D15" s="70" t="s">
        <v>25</v>
      </c>
      <c r="E15" s="71">
        <v>289</v>
      </c>
      <c r="F15" s="70"/>
      <c r="G15" s="76">
        <v>32</v>
      </c>
      <c r="H15" s="76">
        <v>17</v>
      </c>
      <c r="I15" s="57">
        <f t="shared" si="0"/>
        <v>49</v>
      </c>
      <c r="J15" s="70">
        <v>9435616501</v>
      </c>
      <c r="K15" s="70" t="s">
        <v>237</v>
      </c>
      <c r="L15" s="70" t="s">
        <v>238</v>
      </c>
      <c r="M15" s="70" t="s">
        <v>239</v>
      </c>
      <c r="N15" s="77" t="s">
        <v>244</v>
      </c>
      <c r="O15" s="77">
        <v>9678271944</v>
      </c>
      <c r="P15" s="79">
        <v>43655</v>
      </c>
      <c r="Q15" s="70" t="s">
        <v>809</v>
      </c>
      <c r="R15" s="70" t="s">
        <v>295</v>
      </c>
      <c r="S15" s="70" t="s">
        <v>296</v>
      </c>
      <c r="T15" s="18"/>
    </row>
    <row r="16" spans="1:20" ht="28.5">
      <c r="A16" s="4">
        <v>12</v>
      </c>
      <c r="B16" s="17" t="s">
        <v>63</v>
      </c>
      <c r="C16" s="70" t="s">
        <v>131</v>
      </c>
      <c r="D16" s="70" t="s">
        <v>25</v>
      </c>
      <c r="E16" s="71">
        <v>433</v>
      </c>
      <c r="F16" s="70"/>
      <c r="G16" s="76">
        <v>38</v>
      </c>
      <c r="H16" s="76">
        <v>31</v>
      </c>
      <c r="I16" s="57">
        <f t="shared" si="0"/>
        <v>69</v>
      </c>
      <c r="J16" s="70">
        <v>9678333954</v>
      </c>
      <c r="K16" s="70" t="s">
        <v>237</v>
      </c>
      <c r="L16" s="70" t="s">
        <v>238</v>
      </c>
      <c r="M16" s="70" t="s">
        <v>239</v>
      </c>
      <c r="N16" s="77" t="s">
        <v>245</v>
      </c>
      <c r="O16" s="77">
        <v>9957295047</v>
      </c>
      <c r="P16" s="79"/>
      <c r="Q16" s="70"/>
      <c r="R16" s="70"/>
      <c r="S16" s="70"/>
      <c r="T16" s="18"/>
    </row>
    <row r="17" spans="1:20" ht="28.5">
      <c r="A17" s="4">
        <v>13</v>
      </c>
      <c r="B17" s="17" t="s">
        <v>63</v>
      </c>
      <c r="C17" s="70" t="s">
        <v>132</v>
      </c>
      <c r="D17" s="70" t="s">
        <v>25</v>
      </c>
      <c r="E17" s="71">
        <v>442</v>
      </c>
      <c r="F17" s="70"/>
      <c r="G17" s="76">
        <v>38</v>
      </c>
      <c r="H17" s="76">
        <v>32</v>
      </c>
      <c r="I17" s="57">
        <f t="shared" si="0"/>
        <v>70</v>
      </c>
      <c r="J17" s="70">
        <v>9508551666</v>
      </c>
      <c r="K17" s="70" t="s">
        <v>237</v>
      </c>
      <c r="L17" s="70" t="s">
        <v>238</v>
      </c>
      <c r="M17" s="70" t="s">
        <v>239</v>
      </c>
      <c r="N17" s="77" t="s">
        <v>240</v>
      </c>
      <c r="O17" s="77">
        <v>8486074122</v>
      </c>
      <c r="P17" s="79">
        <v>43656</v>
      </c>
      <c r="Q17" s="70" t="s">
        <v>305</v>
      </c>
      <c r="R17" s="70" t="s">
        <v>295</v>
      </c>
      <c r="S17" s="70" t="s">
        <v>296</v>
      </c>
      <c r="T17" s="18"/>
    </row>
    <row r="18" spans="1:20" ht="28.5">
      <c r="A18" s="4">
        <v>14</v>
      </c>
      <c r="B18" s="17" t="s">
        <v>63</v>
      </c>
      <c r="C18" s="70" t="s">
        <v>133</v>
      </c>
      <c r="D18" s="70" t="s">
        <v>25</v>
      </c>
      <c r="E18" s="71">
        <v>444</v>
      </c>
      <c r="F18" s="70"/>
      <c r="G18" s="76">
        <v>38</v>
      </c>
      <c r="H18" s="76">
        <v>21</v>
      </c>
      <c r="I18" s="57">
        <f t="shared" si="0"/>
        <v>59</v>
      </c>
      <c r="J18" s="70">
        <v>9954848262</v>
      </c>
      <c r="K18" s="70" t="s">
        <v>237</v>
      </c>
      <c r="L18" s="70" t="s">
        <v>238</v>
      </c>
      <c r="M18" s="70" t="s">
        <v>239</v>
      </c>
      <c r="N18" s="77" t="s">
        <v>241</v>
      </c>
      <c r="O18" s="77">
        <v>9957356944</v>
      </c>
      <c r="P18" s="79"/>
      <c r="Q18" s="70"/>
      <c r="R18" s="70"/>
      <c r="S18" s="70"/>
      <c r="T18" s="18"/>
    </row>
    <row r="19" spans="1:20" ht="28.5">
      <c r="A19" s="4">
        <v>15</v>
      </c>
      <c r="B19" s="17" t="s">
        <v>63</v>
      </c>
      <c r="C19" s="70" t="s">
        <v>134</v>
      </c>
      <c r="D19" s="70" t="s">
        <v>25</v>
      </c>
      <c r="E19" s="71">
        <v>445</v>
      </c>
      <c r="F19" s="70"/>
      <c r="G19" s="76">
        <v>41</v>
      </c>
      <c r="H19" s="76">
        <v>21</v>
      </c>
      <c r="I19" s="57">
        <f t="shared" si="0"/>
        <v>62</v>
      </c>
      <c r="J19" s="70">
        <v>9864645826</v>
      </c>
      <c r="K19" s="70" t="s">
        <v>237</v>
      </c>
      <c r="L19" s="70" t="s">
        <v>238</v>
      </c>
      <c r="M19" s="70" t="s">
        <v>239</v>
      </c>
      <c r="N19" s="77" t="s">
        <v>242</v>
      </c>
      <c r="O19" s="77">
        <v>8822198357</v>
      </c>
      <c r="P19" s="79">
        <v>43657</v>
      </c>
      <c r="Q19" s="70" t="s">
        <v>300</v>
      </c>
      <c r="R19" s="70" t="s">
        <v>295</v>
      </c>
      <c r="S19" s="70" t="s">
        <v>296</v>
      </c>
      <c r="T19" s="18"/>
    </row>
    <row r="20" spans="1:20" ht="28.5">
      <c r="A20" s="4">
        <v>16</v>
      </c>
      <c r="B20" s="17" t="s">
        <v>63</v>
      </c>
      <c r="C20" s="70" t="s">
        <v>135</v>
      </c>
      <c r="D20" s="70" t="s">
        <v>25</v>
      </c>
      <c r="E20" s="71">
        <v>446</v>
      </c>
      <c r="F20" s="70"/>
      <c r="G20" s="76">
        <v>36</v>
      </c>
      <c r="H20" s="76">
        <v>23</v>
      </c>
      <c r="I20" s="57">
        <f t="shared" si="0"/>
        <v>59</v>
      </c>
      <c r="J20" s="70">
        <v>8011540749</v>
      </c>
      <c r="K20" s="70" t="s">
        <v>237</v>
      </c>
      <c r="L20" s="70" t="s">
        <v>238</v>
      </c>
      <c r="M20" s="70" t="s">
        <v>239</v>
      </c>
      <c r="N20" s="77" t="s">
        <v>243</v>
      </c>
      <c r="O20" s="77">
        <v>8876349941</v>
      </c>
      <c r="P20" s="79"/>
      <c r="Q20" s="70"/>
      <c r="R20" s="70"/>
      <c r="S20" s="70"/>
      <c r="T20" s="18"/>
    </row>
    <row r="21" spans="1:20" ht="28.5">
      <c r="A21" s="4">
        <v>17</v>
      </c>
      <c r="B21" s="17" t="s">
        <v>63</v>
      </c>
      <c r="C21" s="70" t="s">
        <v>136</v>
      </c>
      <c r="D21" s="70" t="s">
        <v>25</v>
      </c>
      <c r="E21" s="71">
        <v>447</v>
      </c>
      <c r="F21" s="70"/>
      <c r="G21" s="76">
        <v>31</v>
      </c>
      <c r="H21" s="76">
        <v>19</v>
      </c>
      <c r="I21" s="57">
        <f t="shared" si="0"/>
        <v>50</v>
      </c>
      <c r="J21" s="70">
        <v>8011626369</v>
      </c>
      <c r="K21" s="70" t="s">
        <v>237</v>
      </c>
      <c r="L21" s="70" t="s">
        <v>238</v>
      </c>
      <c r="M21" s="70" t="s">
        <v>239</v>
      </c>
      <c r="N21" s="77" t="s">
        <v>244</v>
      </c>
      <c r="O21" s="77">
        <v>9678271944</v>
      </c>
      <c r="P21" s="79">
        <v>43658</v>
      </c>
      <c r="Q21" s="70" t="s">
        <v>294</v>
      </c>
      <c r="R21" s="70" t="s">
        <v>295</v>
      </c>
      <c r="S21" s="70" t="s">
        <v>296</v>
      </c>
      <c r="T21" s="18"/>
    </row>
    <row r="22" spans="1:20" ht="28.5">
      <c r="A22" s="4">
        <v>18</v>
      </c>
      <c r="B22" s="17" t="s">
        <v>63</v>
      </c>
      <c r="C22" s="70" t="s">
        <v>137</v>
      </c>
      <c r="D22" s="70" t="s">
        <v>25</v>
      </c>
      <c r="E22" s="71" t="s">
        <v>138</v>
      </c>
      <c r="F22" s="70"/>
      <c r="G22" s="76">
        <v>28</v>
      </c>
      <c r="H22" s="76">
        <v>13</v>
      </c>
      <c r="I22" s="57">
        <f t="shared" si="0"/>
        <v>41</v>
      </c>
      <c r="J22" s="70">
        <v>9401044611</v>
      </c>
      <c r="K22" s="70" t="s">
        <v>237</v>
      </c>
      <c r="L22" s="70" t="s">
        <v>238</v>
      </c>
      <c r="M22" s="70" t="s">
        <v>239</v>
      </c>
      <c r="N22" s="77" t="s">
        <v>245</v>
      </c>
      <c r="O22" s="77">
        <v>9957295047</v>
      </c>
      <c r="P22" s="79"/>
      <c r="Q22" s="70"/>
      <c r="R22" s="70"/>
      <c r="S22" s="70"/>
      <c r="T22" s="18"/>
    </row>
    <row r="23" spans="1:20" ht="28.5">
      <c r="A23" s="4">
        <v>19</v>
      </c>
      <c r="B23" s="17" t="s">
        <v>63</v>
      </c>
      <c r="C23" s="70" t="s">
        <v>139</v>
      </c>
      <c r="D23" s="70" t="s">
        <v>25</v>
      </c>
      <c r="E23" s="71" t="s">
        <v>140</v>
      </c>
      <c r="F23" s="70"/>
      <c r="G23" s="76">
        <v>30</v>
      </c>
      <c r="H23" s="76">
        <v>38</v>
      </c>
      <c r="I23" s="57">
        <f t="shared" si="0"/>
        <v>68</v>
      </c>
      <c r="J23" s="70">
        <v>9508125309</v>
      </c>
      <c r="K23" s="70" t="s">
        <v>237</v>
      </c>
      <c r="L23" s="70" t="s">
        <v>238</v>
      </c>
      <c r="M23" s="70" t="s">
        <v>239</v>
      </c>
      <c r="N23" s="77" t="s">
        <v>243</v>
      </c>
      <c r="O23" s="77">
        <v>8876349941</v>
      </c>
      <c r="P23" s="79">
        <v>43659</v>
      </c>
      <c r="Q23" s="70" t="s">
        <v>297</v>
      </c>
      <c r="R23" s="70" t="s">
        <v>295</v>
      </c>
      <c r="S23" s="70" t="s">
        <v>296</v>
      </c>
      <c r="T23" s="18"/>
    </row>
    <row r="24" spans="1:20" ht="28.5">
      <c r="A24" s="4">
        <v>20</v>
      </c>
      <c r="B24" s="17" t="s">
        <v>63</v>
      </c>
      <c r="C24" s="72" t="s">
        <v>141</v>
      </c>
      <c r="D24" s="70" t="s">
        <v>25</v>
      </c>
      <c r="E24" s="73">
        <v>33</v>
      </c>
      <c r="F24" s="70"/>
      <c r="G24" s="74">
        <v>32</v>
      </c>
      <c r="H24" s="74">
        <v>35</v>
      </c>
      <c r="I24" s="57">
        <f t="shared" si="0"/>
        <v>67</v>
      </c>
      <c r="J24" s="76">
        <v>8134855961</v>
      </c>
      <c r="K24" s="70" t="s">
        <v>246</v>
      </c>
      <c r="L24" s="70" t="s">
        <v>247</v>
      </c>
      <c r="M24" s="79" t="s">
        <v>248</v>
      </c>
      <c r="N24" s="77" t="s">
        <v>249</v>
      </c>
      <c r="O24" s="77">
        <v>8812885217</v>
      </c>
      <c r="P24" s="79">
        <v>43661</v>
      </c>
      <c r="Q24" s="70" t="s">
        <v>301</v>
      </c>
      <c r="R24" s="70"/>
      <c r="S24" s="70"/>
      <c r="T24" s="18"/>
    </row>
    <row r="25" spans="1:20" ht="28.5">
      <c r="A25" s="4">
        <v>21</v>
      </c>
      <c r="B25" s="17" t="s">
        <v>63</v>
      </c>
      <c r="C25" s="72" t="s">
        <v>142</v>
      </c>
      <c r="D25" s="70" t="s">
        <v>25</v>
      </c>
      <c r="E25" s="73">
        <v>40</v>
      </c>
      <c r="F25" s="70"/>
      <c r="G25" s="74">
        <v>48</v>
      </c>
      <c r="H25" s="74">
        <v>30</v>
      </c>
      <c r="I25" s="57">
        <f t="shared" si="0"/>
        <v>78</v>
      </c>
      <c r="J25" s="76">
        <v>9859684132</v>
      </c>
      <c r="K25" s="70" t="s">
        <v>246</v>
      </c>
      <c r="L25" s="70" t="s">
        <v>247</v>
      </c>
      <c r="M25" s="79" t="s">
        <v>248</v>
      </c>
      <c r="N25" s="77" t="s">
        <v>250</v>
      </c>
      <c r="O25" s="77">
        <v>9678247083</v>
      </c>
      <c r="P25" s="79"/>
      <c r="Q25" s="70"/>
      <c r="R25" s="70" t="s">
        <v>295</v>
      </c>
      <c r="S25" s="70" t="s">
        <v>296</v>
      </c>
      <c r="T25" s="18"/>
    </row>
    <row r="26" spans="1:20" ht="28.5">
      <c r="A26" s="4">
        <v>22</v>
      </c>
      <c r="B26" s="17" t="s">
        <v>63</v>
      </c>
      <c r="C26" s="72" t="s">
        <v>143</v>
      </c>
      <c r="D26" s="70" t="s">
        <v>25</v>
      </c>
      <c r="E26" s="73">
        <v>43</v>
      </c>
      <c r="F26" s="70"/>
      <c r="G26" s="74">
        <v>9</v>
      </c>
      <c r="H26" s="74">
        <v>3</v>
      </c>
      <c r="I26" s="57">
        <f t="shared" si="0"/>
        <v>12</v>
      </c>
      <c r="J26" s="76">
        <v>9957375543</v>
      </c>
      <c r="K26" s="70" t="s">
        <v>246</v>
      </c>
      <c r="L26" s="70" t="s">
        <v>247</v>
      </c>
      <c r="M26" s="79" t="s">
        <v>248</v>
      </c>
      <c r="N26" s="77" t="s">
        <v>251</v>
      </c>
      <c r="O26" s="77">
        <v>9859101950</v>
      </c>
      <c r="P26" s="79">
        <v>43662</v>
      </c>
      <c r="Q26" s="70" t="s">
        <v>298</v>
      </c>
      <c r="R26" s="70"/>
      <c r="S26" s="70"/>
      <c r="T26" s="18"/>
    </row>
    <row r="27" spans="1:20" ht="28.5">
      <c r="A27" s="4">
        <v>23</v>
      </c>
      <c r="B27" s="17" t="s">
        <v>63</v>
      </c>
      <c r="C27" s="72" t="s">
        <v>144</v>
      </c>
      <c r="D27" s="70" t="s">
        <v>25</v>
      </c>
      <c r="E27" s="73">
        <v>44</v>
      </c>
      <c r="F27" s="70"/>
      <c r="G27" s="74">
        <v>31</v>
      </c>
      <c r="H27" s="74">
        <v>14</v>
      </c>
      <c r="I27" s="57">
        <f t="shared" si="0"/>
        <v>45</v>
      </c>
      <c r="J27" s="76">
        <v>9613652700</v>
      </c>
      <c r="K27" s="70" t="s">
        <v>246</v>
      </c>
      <c r="L27" s="70" t="s">
        <v>247</v>
      </c>
      <c r="M27" s="79" t="s">
        <v>248</v>
      </c>
      <c r="N27" s="77" t="s">
        <v>252</v>
      </c>
      <c r="O27" s="77">
        <v>8753987029</v>
      </c>
      <c r="P27" s="79"/>
      <c r="Q27" s="70"/>
      <c r="R27" s="70"/>
      <c r="S27" s="70"/>
      <c r="T27" s="18"/>
    </row>
    <row r="28" spans="1:20" ht="28.5">
      <c r="A28" s="4">
        <v>24</v>
      </c>
      <c r="B28" s="17" t="s">
        <v>63</v>
      </c>
      <c r="C28" s="72" t="s">
        <v>145</v>
      </c>
      <c r="D28" s="70" t="s">
        <v>25</v>
      </c>
      <c r="E28" s="73">
        <v>46</v>
      </c>
      <c r="F28" s="70"/>
      <c r="G28" s="74">
        <v>8</v>
      </c>
      <c r="H28" s="74">
        <v>3</v>
      </c>
      <c r="I28" s="57">
        <f t="shared" si="0"/>
        <v>11</v>
      </c>
      <c r="J28" s="76">
        <v>9678192756</v>
      </c>
      <c r="K28" s="70" t="s">
        <v>246</v>
      </c>
      <c r="L28" s="70" t="s">
        <v>247</v>
      </c>
      <c r="M28" s="79" t="s">
        <v>248</v>
      </c>
      <c r="N28" s="77" t="s">
        <v>253</v>
      </c>
      <c r="O28" s="77">
        <v>9577045743</v>
      </c>
      <c r="P28" s="79">
        <v>43663</v>
      </c>
      <c r="Q28" s="70" t="s">
        <v>305</v>
      </c>
      <c r="R28" s="70" t="s">
        <v>295</v>
      </c>
      <c r="S28" s="70" t="s">
        <v>296</v>
      </c>
      <c r="T28" s="18"/>
    </row>
    <row r="29" spans="1:20" ht="28.5">
      <c r="A29" s="4">
        <v>25</v>
      </c>
      <c r="B29" s="17" t="s">
        <v>63</v>
      </c>
      <c r="C29" s="72" t="s">
        <v>146</v>
      </c>
      <c r="D29" s="70" t="s">
        <v>25</v>
      </c>
      <c r="E29" s="73">
        <v>47</v>
      </c>
      <c r="F29" s="70"/>
      <c r="G29" s="74">
        <v>17</v>
      </c>
      <c r="H29" s="74">
        <v>10</v>
      </c>
      <c r="I29" s="57">
        <f t="shared" si="0"/>
        <v>27</v>
      </c>
      <c r="J29" s="76">
        <v>9613353875</v>
      </c>
      <c r="K29" s="70" t="s">
        <v>246</v>
      </c>
      <c r="L29" s="70" t="s">
        <v>247</v>
      </c>
      <c r="M29" s="79" t="s">
        <v>248</v>
      </c>
      <c r="N29" s="77" t="s">
        <v>254</v>
      </c>
      <c r="O29" s="77">
        <v>9613302661</v>
      </c>
      <c r="P29" s="79"/>
      <c r="Q29" s="70"/>
      <c r="R29" s="70"/>
      <c r="S29" s="70"/>
      <c r="T29" s="18"/>
    </row>
    <row r="30" spans="1:20" ht="28.5">
      <c r="A30" s="4">
        <v>26</v>
      </c>
      <c r="B30" s="17" t="s">
        <v>63</v>
      </c>
      <c r="C30" s="72" t="s">
        <v>147</v>
      </c>
      <c r="D30" s="70" t="s">
        <v>25</v>
      </c>
      <c r="E30" s="73">
        <v>86</v>
      </c>
      <c r="F30" s="70"/>
      <c r="G30" s="74">
        <v>12</v>
      </c>
      <c r="H30" s="74">
        <v>11</v>
      </c>
      <c r="I30" s="57">
        <f t="shared" si="0"/>
        <v>23</v>
      </c>
      <c r="J30" s="76">
        <v>8876121597</v>
      </c>
      <c r="K30" s="70" t="s">
        <v>246</v>
      </c>
      <c r="L30" s="70" t="s">
        <v>247</v>
      </c>
      <c r="M30" s="79" t="s">
        <v>248</v>
      </c>
      <c r="N30" s="77" t="s">
        <v>255</v>
      </c>
      <c r="O30" s="77">
        <v>9954700966</v>
      </c>
      <c r="P30" s="79">
        <v>43664</v>
      </c>
      <c r="Q30" s="70" t="s">
        <v>300</v>
      </c>
      <c r="R30" s="70" t="s">
        <v>295</v>
      </c>
      <c r="S30" s="70" t="s">
        <v>296</v>
      </c>
      <c r="T30" s="18"/>
    </row>
    <row r="31" spans="1:20" ht="28.5">
      <c r="A31" s="4">
        <v>27</v>
      </c>
      <c r="B31" s="17" t="s">
        <v>63</v>
      </c>
      <c r="C31" s="72" t="s">
        <v>148</v>
      </c>
      <c r="D31" s="70" t="s">
        <v>25</v>
      </c>
      <c r="E31" s="73">
        <v>87</v>
      </c>
      <c r="F31" s="70"/>
      <c r="G31" s="74">
        <v>10</v>
      </c>
      <c r="H31" s="74">
        <v>9</v>
      </c>
      <c r="I31" s="57">
        <f t="shared" si="0"/>
        <v>19</v>
      </c>
      <c r="J31" s="76">
        <v>9954986419</v>
      </c>
      <c r="K31" s="70" t="s">
        <v>246</v>
      </c>
      <c r="L31" s="70" t="s">
        <v>247</v>
      </c>
      <c r="M31" s="79" t="s">
        <v>248</v>
      </c>
      <c r="N31" s="77" t="s">
        <v>256</v>
      </c>
      <c r="O31" s="77">
        <v>7896120738</v>
      </c>
      <c r="P31" s="79"/>
      <c r="Q31" s="70"/>
      <c r="R31" s="70"/>
      <c r="S31" s="70"/>
      <c r="T31" s="18"/>
    </row>
    <row r="32" spans="1:20" ht="28.5">
      <c r="A32" s="4">
        <v>28</v>
      </c>
      <c r="B32" s="17" t="s">
        <v>63</v>
      </c>
      <c r="C32" s="72" t="s">
        <v>149</v>
      </c>
      <c r="D32" s="70" t="s">
        <v>25</v>
      </c>
      <c r="E32" s="73">
        <v>88</v>
      </c>
      <c r="F32" s="70"/>
      <c r="G32" s="74">
        <v>9</v>
      </c>
      <c r="H32" s="74">
        <v>11</v>
      </c>
      <c r="I32" s="57">
        <f t="shared" si="0"/>
        <v>20</v>
      </c>
      <c r="J32" s="76">
        <v>9954903481</v>
      </c>
      <c r="K32" s="70" t="s">
        <v>246</v>
      </c>
      <c r="L32" s="70" t="s">
        <v>247</v>
      </c>
      <c r="M32" s="79" t="s">
        <v>248</v>
      </c>
      <c r="N32" s="77" t="s">
        <v>249</v>
      </c>
      <c r="O32" s="77">
        <v>8812885217</v>
      </c>
      <c r="P32" s="79"/>
      <c r="Q32" s="70"/>
      <c r="R32" s="70"/>
      <c r="S32" s="70"/>
      <c r="T32" s="18"/>
    </row>
    <row r="33" spans="1:20" ht="28.5">
      <c r="A33" s="4">
        <v>29</v>
      </c>
      <c r="B33" s="17" t="s">
        <v>63</v>
      </c>
      <c r="C33" s="72" t="s">
        <v>150</v>
      </c>
      <c r="D33" s="70" t="s">
        <v>25</v>
      </c>
      <c r="E33" s="73">
        <v>89</v>
      </c>
      <c r="F33" s="70"/>
      <c r="G33" s="74">
        <v>15</v>
      </c>
      <c r="H33" s="74">
        <v>10</v>
      </c>
      <c r="I33" s="57">
        <f t="shared" si="0"/>
        <v>25</v>
      </c>
      <c r="J33" s="76">
        <v>0</v>
      </c>
      <c r="K33" s="70" t="s">
        <v>246</v>
      </c>
      <c r="L33" s="70" t="s">
        <v>247</v>
      </c>
      <c r="M33" s="79" t="s">
        <v>248</v>
      </c>
      <c r="N33" s="77" t="s">
        <v>250</v>
      </c>
      <c r="O33" s="77">
        <v>9678247083</v>
      </c>
      <c r="P33" s="79">
        <v>43665</v>
      </c>
      <c r="Q33" s="70" t="s">
        <v>294</v>
      </c>
      <c r="R33" s="70" t="s">
        <v>295</v>
      </c>
      <c r="S33" s="70" t="s">
        <v>296</v>
      </c>
      <c r="T33" s="18"/>
    </row>
    <row r="34" spans="1:20" ht="28.5">
      <c r="A34" s="4">
        <v>30</v>
      </c>
      <c r="B34" s="17" t="s">
        <v>63</v>
      </c>
      <c r="C34" s="72" t="s">
        <v>151</v>
      </c>
      <c r="D34" s="70" t="s">
        <v>25</v>
      </c>
      <c r="E34" s="73">
        <v>257</v>
      </c>
      <c r="F34" s="70"/>
      <c r="G34" s="74">
        <v>43</v>
      </c>
      <c r="H34" s="74">
        <v>26</v>
      </c>
      <c r="I34" s="57">
        <f t="shared" si="0"/>
        <v>69</v>
      </c>
      <c r="J34" s="76">
        <v>9859390340</v>
      </c>
      <c r="K34" s="70" t="s">
        <v>246</v>
      </c>
      <c r="L34" s="70" t="s">
        <v>247</v>
      </c>
      <c r="M34" s="79" t="s">
        <v>248</v>
      </c>
      <c r="N34" s="77" t="s">
        <v>251</v>
      </c>
      <c r="O34" s="77">
        <v>9859101950</v>
      </c>
      <c r="P34" s="79">
        <v>43666</v>
      </c>
      <c r="Q34" s="70" t="s">
        <v>297</v>
      </c>
      <c r="R34" s="70"/>
      <c r="S34" s="70"/>
      <c r="T34" s="18"/>
    </row>
    <row r="35" spans="1:20" ht="28.5">
      <c r="A35" s="4">
        <v>31</v>
      </c>
      <c r="B35" s="17" t="s">
        <v>63</v>
      </c>
      <c r="C35" s="72" t="s">
        <v>152</v>
      </c>
      <c r="D35" s="70" t="s">
        <v>25</v>
      </c>
      <c r="E35" s="73">
        <v>288</v>
      </c>
      <c r="F35" s="70"/>
      <c r="G35" s="74">
        <v>9</v>
      </c>
      <c r="H35" s="74">
        <v>4</v>
      </c>
      <c r="I35" s="57">
        <f t="shared" si="0"/>
        <v>13</v>
      </c>
      <c r="J35" s="76">
        <v>9859071980</v>
      </c>
      <c r="K35" s="70" t="s">
        <v>246</v>
      </c>
      <c r="L35" s="70" t="s">
        <v>247</v>
      </c>
      <c r="M35" s="79" t="s">
        <v>248</v>
      </c>
      <c r="N35" s="77" t="s">
        <v>252</v>
      </c>
      <c r="O35" s="77">
        <v>8753987029</v>
      </c>
      <c r="P35" s="79"/>
      <c r="Q35" s="70"/>
      <c r="R35" s="70"/>
      <c r="S35" s="70"/>
      <c r="T35" s="18"/>
    </row>
    <row r="36" spans="1:20" ht="28.5">
      <c r="A36" s="4">
        <v>32</v>
      </c>
      <c r="B36" s="17" t="s">
        <v>63</v>
      </c>
      <c r="C36" s="72" t="s">
        <v>153</v>
      </c>
      <c r="D36" s="70" t="s">
        <v>25</v>
      </c>
      <c r="E36" s="73">
        <v>384</v>
      </c>
      <c r="F36" s="70"/>
      <c r="G36" s="74">
        <v>26</v>
      </c>
      <c r="H36" s="74">
        <v>10</v>
      </c>
      <c r="I36" s="57">
        <f t="shared" si="0"/>
        <v>36</v>
      </c>
      <c r="J36" s="76">
        <v>8011401252</v>
      </c>
      <c r="K36" s="70" t="s">
        <v>246</v>
      </c>
      <c r="L36" s="70" t="s">
        <v>247</v>
      </c>
      <c r="M36" s="79" t="s">
        <v>248</v>
      </c>
      <c r="N36" s="77" t="s">
        <v>253</v>
      </c>
      <c r="O36" s="77">
        <v>9577045743</v>
      </c>
      <c r="P36" s="79"/>
      <c r="Q36" s="70"/>
      <c r="R36" s="70"/>
      <c r="S36" s="70"/>
      <c r="T36" s="18"/>
    </row>
    <row r="37" spans="1:20" ht="28.5">
      <c r="A37" s="4">
        <v>33</v>
      </c>
      <c r="B37" s="17" t="s">
        <v>63</v>
      </c>
      <c r="C37" s="72" t="s">
        <v>154</v>
      </c>
      <c r="D37" s="70" t="s">
        <v>25</v>
      </c>
      <c r="E37" s="73">
        <v>386</v>
      </c>
      <c r="F37" s="70"/>
      <c r="G37" s="74">
        <v>10</v>
      </c>
      <c r="H37" s="74">
        <v>12</v>
      </c>
      <c r="I37" s="57">
        <f t="shared" si="0"/>
        <v>22</v>
      </c>
      <c r="J37" s="76">
        <v>9954127715</v>
      </c>
      <c r="K37" s="70" t="s">
        <v>246</v>
      </c>
      <c r="L37" s="70" t="s">
        <v>247</v>
      </c>
      <c r="M37" s="79" t="s">
        <v>248</v>
      </c>
      <c r="N37" s="77" t="s">
        <v>254</v>
      </c>
      <c r="O37" s="77">
        <v>9613302661</v>
      </c>
      <c r="P37" s="79">
        <v>43668</v>
      </c>
      <c r="Q37" s="70" t="s">
        <v>301</v>
      </c>
      <c r="R37" s="70" t="s">
        <v>295</v>
      </c>
      <c r="S37" s="70" t="s">
        <v>296</v>
      </c>
      <c r="T37" s="18"/>
    </row>
    <row r="38" spans="1:20" ht="28.5">
      <c r="A38" s="4">
        <v>34</v>
      </c>
      <c r="B38" s="17" t="s">
        <v>63</v>
      </c>
      <c r="C38" s="72" t="s">
        <v>155</v>
      </c>
      <c r="D38" s="70" t="s">
        <v>25</v>
      </c>
      <c r="E38" s="73">
        <v>389</v>
      </c>
      <c r="F38" s="70"/>
      <c r="G38" s="74">
        <v>9</v>
      </c>
      <c r="H38" s="74">
        <v>11</v>
      </c>
      <c r="I38" s="57">
        <f t="shared" si="0"/>
        <v>20</v>
      </c>
      <c r="J38" s="76">
        <v>8011112627</v>
      </c>
      <c r="K38" s="70" t="s">
        <v>246</v>
      </c>
      <c r="L38" s="70" t="s">
        <v>247</v>
      </c>
      <c r="M38" s="79" t="s">
        <v>248</v>
      </c>
      <c r="N38" s="77" t="s">
        <v>255</v>
      </c>
      <c r="O38" s="77">
        <v>9954700966</v>
      </c>
      <c r="P38" s="79"/>
      <c r="Q38" s="70"/>
      <c r="R38" s="70" t="s">
        <v>295</v>
      </c>
      <c r="S38" s="70" t="s">
        <v>296</v>
      </c>
      <c r="T38" s="18"/>
    </row>
    <row r="39" spans="1:20" ht="28.5">
      <c r="A39" s="4">
        <v>35</v>
      </c>
      <c r="B39" s="17" t="s">
        <v>63</v>
      </c>
      <c r="C39" s="72" t="s">
        <v>156</v>
      </c>
      <c r="D39" s="70" t="s">
        <v>25</v>
      </c>
      <c r="E39" s="73">
        <v>393</v>
      </c>
      <c r="F39" s="70"/>
      <c r="G39" s="74">
        <v>34</v>
      </c>
      <c r="H39" s="74">
        <v>21</v>
      </c>
      <c r="I39" s="57">
        <f t="shared" si="0"/>
        <v>55</v>
      </c>
      <c r="J39" s="76">
        <v>9859022963</v>
      </c>
      <c r="K39" s="70" t="s">
        <v>246</v>
      </c>
      <c r="L39" s="70" t="s">
        <v>247</v>
      </c>
      <c r="M39" s="79" t="s">
        <v>248</v>
      </c>
      <c r="N39" s="77" t="s">
        <v>256</v>
      </c>
      <c r="O39" s="77">
        <v>7896120738</v>
      </c>
      <c r="P39" s="79"/>
      <c r="Q39" s="70"/>
      <c r="R39" s="70" t="s">
        <v>295</v>
      </c>
      <c r="S39" s="70" t="s">
        <v>296</v>
      </c>
      <c r="T39" s="18"/>
    </row>
    <row r="40" spans="1:20" ht="28.5">
      <c r="A40" s="4">
        <v>36</v>
      </c>
      <c r="B40" s="17" t="s">
        <v>63</v>
      </c>
      <c r="C40" s="72" t="s">
        <v>157</v>
      </c>
      <c r="D40" s="70" t="s">
        <v>25</v>
      </c>
      <c r="E40" s="73" t="s">
        <v>158</v>
      </c>
      <c r="F40" s="70"/>
      <c r="G40" s="74">
        <v>26</v>
      </c>
      <c r="H40" s="74">
        <v>15</v>
      </c>
      <c r="I40" s="57">
        <f t="shared" si="0"/>
        <v>41</v>
      </c>
      <c r="J40" s="76">
        <v>9954650956</v>
      </c>
      <c r="K40" s="70" t="s">
        <v>246</v>
      </c>
      <c r="L40" s="70" t="s">
        <v>247</v>
      </c>
      <c r="M40" s="79" t="s">
        <v>248</v>
      </c>
      <c r="N40" s="77" t="s">
        <v>249</v>
      </c>
      <c r="O40" s="77">
        <v>8812885217</v>
      </c>
      <c r="P40" s="79">
        <v>43669</v>
      </c>
      <c r="Q40" s="70" t="s">
        <v>298</v>
      </c>
      <c r="R40" s="70" t="s">
        <v>295</v>
      </c>
      <c r="S40" s="70" t="s">
        <v>296</v>
      </c>
      <c r="T40" s="18"/>
    </row>
    <row r="41" spans="1:20" ht="28.5">
      <c r="A41" s="4">
        <v>37</v>
      </c>
      <c r="B41" s="17" t="s">
        <v>63</v>
      </c>
      <c r="C41" s="72" t="s">
        <v>159</v>
      </c>
      <c r="D41" s="70" t="s">
        <v>25</v>
      </c>
      <c r="E41" s="73" t="s">
        <v>160</v>
      </c>
      <c r="F41" s="70"/>
      <c r="G41" s="74">
        <v>43</v>
      </c>
      <c r="H41" s="74">
        <v>23</v>
      </c>
      <c r="I41" s="57">
        <f t="shared" si="0"/>
        <v>66</v>
      </c>
      <c r="J41" s="76">
        <v>9954287225</v>
      </c>
      <c r="K41" s="70" t="s">
        <v>246</v>
      </c>
      <c r="L41" s="70" t="s">
        <v>247</v>
      </c>
      <c r="M41" s="79" t="s">
        <v>248</v>
      </c>
      <c r="N41" s="77" t="s">
        <v>250</v>
      </c>
      <c r="O41" s="77">
        <v>9678247083</v>
      </c>
      <c r="P41" s="79">
        <v>43670</v>
      </c>
      <c r="Q41" s="70" t="s">
        <v>305</v>
      </c>
      <c r="R41" s="84" t="s">
        <v>302</v>
      </c>
      <c r="S41" s="84" t="s">
        <v>296</v>
      </c>
      <c r="T41" s="18"/>
    </row>
    <row r="42" spans="1:20" ht="28.5">
      <c r="A42" s="4">
        <v>38</v>
      </c>
      <c r="B42" s="17" t="s">
        <v>63</v>
      </c>
      <c r="C42" s="72" t="s">
        <v>161</v>
      </c>
      <c r="D42" s="70" t="s">
        <v>25</v>
      </c>
      <c r="E42" s="73" t="s">
        <v>162</v>
      </c>
      <c r="F42" s="70"/>
      <c r="G42" s="74">
        <v>11</v>
      </c>
      <c r="H42" s="74">
        <v>6</v>
      </c>
      <c r="I42" s="57">
        <f t="shared" si="0"/>
        <v>17</v>
      </c>
      <c r="J42" s="76">
        <v>9577532492</v>
      </c>
      <c r="K42" s="70" t="s">
        <v>246</v>
      </c>
      <c r="L42" s="70" t="s">
        <v>247</v>
      </c>
      <c r="M42" s="79" t="s">
        <v>248</v>
      </c>
      <c r="N42" s="77" t="s">
        <v>251</v>
      </c>
      <c r="O42" s="77">
        <v>9859101950</v>
      </c>
      <c r="P42" s="79"/>
      <c r="Q42" s="70"/>
      <c r="R42" s="84"/>
      <c r="S42" s="84"/>
      <c r="T42" s="18"/>
    </row>
    <row r="43" spans="1:20">
      <c r="A43" s="4">
        <v>39</v>
      </c>
      <c r="B43" s="17" t="s">
        <v>63</v>
      </c>
      <c r="C43" s="72" t="s">
        <v>163</v>
      </c>
      <c r="D43" s="70" t="s">
        <v>25</v>
      </c>
      <c r="E43" s="73">
        <v>178</v>
      </c>
      <c r="F43" s="70"/>
      <c r="G43" s="74">
        <v>38</v>
      </c>
      <c r="H43" s="74">
        <v>21</v>
      </c>
      <c r="I43" s="57">
        <f t="shared" si="0"/>
        <v>59</v>
      </c>
      <c r="J43" s="74">
        <v>9508028170</v>
      </c>
      <c r="K43" s="73" t="s">
        <v>257</v>
      </c>
      <c r="L43" s="70" t="s">
        <v>258</v>
      </c>
      <c r="M43" s="70">
        <v>9401451823</v>
      </c>
      <c r="N43" s="80" t="s">
        <v>259</v>
      </c>
      <c r="O43" s="77">
        <v>7896984112</v>
      </c>
      <c r="P43" s="79">
        <v>43672</v>
      </c>
      <c r="Q43" s="70" t="s">
        <v>294</v>
      </c>
      <c r="R43" s="84" t="s">
        <v>302</v>
      </c>
      <c r="S43" s="84" t="s">
        <v>296</v>
      </c>
      <c r="T43" s="18"/>
    </row>
    <row r="44" spans="1:20">
      <c r="A44" s="4">
        <v>40</v>
      </c>
      <c r="B44" s="17" t="s">
        <v>63</v>
      </c>
      <c r="C44" s="72" t="s">
        <v>164</v>
      </c>
      <c r="D44" s="70" t="s">
        <v>25</v>
      </c>
      <c r="E44" s="73">
        <v>179</v>
      </c>
      <c r="F44" s="70"/>
      <c r="G44" s="74">
        <v>41</v>
      </c>
      <c r="H44" s="74">
        <v>21</v>
      </c>
      <c r="I44" s="57">
        <f t="shared" si="0"/>
        <v>62</v>
      </c>
      <c r="J44" s="74"/>
      <c r="K44" s="73" t="s">
        <v>257</v>
      </c>
      <c r="L44" s="70" t="s">
        <v>258</v>
      </c>
      <c r="M44" s="70">
        <v>9401451824</v>
      </c>
      <c r="N44" s="80" t="s">
        <v>260</v>
      </c>
      <c r="O44" s="77">
        <v>8474061596</v>
      </c>
      <c r="P44" s="79"/>
      <c r="Q44" s="70"/>
      <c r="R44" s="84" t="s">
        <v>302</v>
      </c>
      <c r="S44" s="84" t="s">
        <v>296</v>
      </c>
      <c r="T44" s="18"/>
    </row>
    <row r="45" spans="1:20" ht="24">
      <c r="A45" s="4">
        <v>41</v>
      </c>
      <c r="B45" s="17" t="s">
        <v>63</v>
      </c>
      <c r="C45" s="72" t="s">
        <v>165</v>
      </c>
      <c r="D45" s="70" t="s">
        <v>25</v>
      </c>
      <c r="E45" s="73">
        <v>180</v>
      </c>
      <c r="F45" s="70"/>
      <c r="G45" s="74">
        <v>36</v>
      </c>
      <c r="H45" s="74">
        <v>23</v>
      </c>
      <c r="I45" s="57">
        <f t="shared" si="0"/>
        <v>59</v>
      </c>
      <c r="J45" s="74">
        <v>9954127828</v>
      </c>
      <c r="K45" s="73" t="s">
        <v>257</v>
      </c>
      <c r="L45" s="70" t="s">
        <v>258</v>
      </c>
      <c r="M45" s="70">
        <v>9401451825</v>
      </c>
      <c r="N45" s="80" t="s">
        <v>261</v>
      </c>
      <c r="O45" s="77">
        <v>8471997696</v>
      </c>
      <c r="P45" s="79">
        <v>43673</v>
      </c>
      <c r="Q45" s="70" t="s">
        <v>297</v>
      </c>
      <c r="R45" s="84" t="s">
        <v>302</v>
      </c>
      <c r="S45" s="84" t="s">
        <v>296</v>
      </c>
      <c r="T45" s="18"/>
    </row>
    <row r="46" spans="1:20">
      <c r="A46" s="4">
        <v>42</v>
      </c>
      <c r="B46" s="17" t="s">
        <v>63</v>
      </c>
      <c r="C46" s="72" t="s">
        <v>166</v>
      </c>
      <c r="D46" s="70" t="s">
        <v>25</v>
      </c>
      <c r="E46" s="73">
        <v>188</v>
      </c>
      <c r="F46" s="70"/>
      <c r="G46" s="74">
        <v>38</v>
      </c>
      <c r="H46" s="74">
        <v>25</v>
      </c>
      <c r="I46" s="57">
        <f t="shared" si="0"/>
        <v>63</v>
      </c>
      <c r="J46" s="74"/>
      <c r="K46" s="73" t="s">
        <v>257</v>
      </c>
      <c r="L46" s="70" t="s">
        <v>258</v>
      </c>
      <c r="M46" s="70">
        <v>9401451826</v>
      </c>
      <c r="N46" s="80" t="s">
        <v>262</v>
      </c>
      <c r="O46" s="77">
        <v>8486847540</v>
      </c>
      <c r="P46" s="79"/>
      <c r="Q46" s="70"/>
      <c r="R46" s="84"/>
      <c r="S46" s="84"/>
      <c r="T46" s="18"/>
    </row>
    <row r="47" spans="1:20">
      <c r="A47" s="4">
        <v>43</v>
      </c>
      <c r="B47" s="17" t="s">
        <v>63</v>
      </c>
      <c r="C47" s="72" t="s">
        <v>167</v>
      </c>
      <c r="D47" s="70" t="s">
        <v>25</v>
      </c>
      <c r="E47" s="73">
        <v>311</v>
      </c>
      <c r="F47" s="70"/>
      <c r="G47" s="74">
        <v>43</v>
      </c>
      <c r="H47" s="74">
        <v>26</v>
      </c>
      <c r="I47" s="57">
        <f t="shared" si="0"/>
        <v>69</v>
      </c>
      <c r="J47" s="74">
        <v>9954014703</v>
      </c>
      <c r="K47" s="73" t="s">
        <v>257</v>
      </c>
      <c r="L47" s="70" t="s">
        <v>258</v>
      </c>
      <c r="M47" s="70">
        <v>9401451827</v>
      </c>
      <c r="N47" s="80" t="s">
        <v>263</v>
      </c>
      <c r="O47" s="77">
        <v>7896962370</v>
      </c>
      <c r="P47" s="79">
        <v>43675</v>
      </c>
      <c r="Q47" s="70" t="s">
        <v>301</v>
      </c>
      <c r="R47" s="84" t="s">
        <v>302</v>
      </c>
      <c r="S47" s="84" t="s">
        <v>296</v>
      </c>
      <c r="T47" s="18"/>
    </row>
    <row r="48" spans="1:20">
      <c r="A48" s="4">
        <v>44</v>
      </c>
      <c r="B48" s="17" t="s">
        <v>63</v>
      </c>
      <c r="C48" s="72" t="s">
        <v>168</v>
      </c>
      <c r="D48" s="70" t="s">
        <v>25</v>
      </c>
      <c r="E48" s="73">
        <v>313</v>
      </c>
      <c r="F48" s="70"/>
      <c r="G48" s="74">
        <v>43</v>
      </c>
      <c r="H48" s="74">
        <v>23</v>
      </c>
      <c r="I48" s="57">
        <f t="shared" si="0"/>
        <v>66</v>
      </c>
      <c r="J48" s="74"/>
      <c r="K48" s="73" t="s">
        <v>257</v>
      </c>
      <c r="L48" s="70" t="s">
        <v>258</v>
      </c>
      <c r="M48" s="70">
        <v>9401451828</v>
      </c>
      <c r="N48" s="80" t="s">
        <v>259</v>
      </c>
      <c r="O48" s="77">
        <v>7896984112</v>
      </c>
      <c r="P48" s="79"/>
      <c r="Q48" s="70"/>
      <c r="R48" s="84"/>
      <c r="S48" s="84"/>
      <c r="T48" s="18"/>
    </row>
    <row r="49" spans="1:20">
      <c r="A49" s="4">
        <v>45</v>
      </c>
      <c r="B49" s="17" t="s">
        <v>63</v>
      </c>
      <c r="C49" s="72" t="s">
        <v>169</v>
      </c>
      <c r="D49" s="70" t="s">
        <v>25</v>
      </c>
      <c r="E49" s="73">
        <v>314</v>
      </c>
      <c r="F49" s="70"/>
      <c r="G49" s="74">
        <v>36</v>
      </c>
      <c r="H49" s="74">
        <v>24</v>
      </c>
      <c r="I49" s="57">
        <f t="shared" si="0"/>
        <v>60</v>
      </c>
      <c r="J49" s="74">
        <v>9954118152</v>
      </c>
      <c r="K49" s="73" t="s">
        <v>257</v>
      </c>
      <c r="L49" s="70" t="s">
        <v>258</v>
      </c>
      <c r="M49" s="70">
        <v>9401451829</v>
      </c>
      <c r="N49" s="80" t="s">
        <v>260</v>
      </c>
      <c r="O49" s="77">
        <v>8474061596</v>
      </c>
      <c r="P49" s="79">
        <v>43676</v>
      </c>
      <c r="Q49" s="70" t="s">
        <v>298</v>
      </c>
      <c r="R49" s="84"/>
      <c r="S49" s="84"/>
      <c r="T49" s="18"/>
    </row>
    <row r="50" spans="1:20" ht="24">
      <c r="A50" s="4">
        <v>46</v>
      </c>
      <c r="B50" s="17" t="s">
        <v>63</v>
      </c>
      <c r="C50" s="72" t="s">
        <v>170</v>
      </c>
      <c r="D50" s="70" t="s">
        <v>25</v>
      </c>
      <c r="E50" s="73">
        <v>316</v>
      </c>
      <c r="F50" s="70"/>
      <c r="G50" s="74">
        <v>43</v>
      </c>
      <c r="H50" s="74">
        <v>21</v>
      </c>
      <c r="I50" s="57">
        <f t="shared" si="0"/>
        <v>64</v>
      </c>
      <c r="J50" s="74">
        <v>7896832287</v>
      </c>
      <c r="K50" s="73" t="s">
        <v>257</v>
      </c>
      <c r="L50" s="70" t="s">
        <v>258</v>
      </c>
      <c r="M50" s="70">
        <v>9401451830</v>
      </c>
      <c r="N50" s="80" t="s">
        <v>261</v>
      </c>
      <c r="O50" s="77">
        <v>8471997696</v>
      </c>
      <c r="P50" s="79"/>
      <c r="Q50" s="70"/>
      <c r="R50" s="84" t="s">
        <v>302</v>
      </c>
      <c r="S50" s="84" t="s">
        <v>296</v>
      </c>
      <c r="T50" s="18"/>
    </row>
    <row r="51" spans="1:20">
      <c r="A51" s="4">
        <v>47</v>
      </c>
      <c r="B51" s="17" t="s">
        <v>63</v>
      </c>
      <c r="C51" s="72" t="s">
        <v>171</v>
      </c>
      <c r="D51" s="70" t="s">
        <v>25</v>
      </c>
      <c r="E51" s="73">
        <v>317</v>
      </c>
      <c r="F51" s="70"/>
      <c r="G51" s="74">
        <v>41</v>
      </c>
      <c r="H51" s="74">
        <v>17</v>
      </c>
      <c r="I51" s="57">
        <f t="shared" si="0"/>
        <v>58</v>
      </c>
      <c r="J51" s="74">
        <v>9954166426</v>
      </c>
      <c r="K51" s="73" t="s">
        <v>257</v>
      </c>
      <c r="L51" s="70" t="s">
        <v>258</v>
      </c>
      <c r="M51" s="70">
        <v>9401451831</v>
      </c>
      <c r="N51" s="80" t="s">
        <v>262</v>
      </c>
      <c r="O51" s="77">
        <v>8486847540</v>
      </c>
      <c r="P51" s="79">
        <v>43677</v>
      </c>
      <c r="Q51" s="70" t="s">
        <v>305</v>
      </c>
      <c r="R51" s="84" t="s">
        <v>302</v>
      </c>
      <c r="S51" s="84" t="s">
        <v>296</v>
      </c>
      <c r="T51" s="18"/>
    </row>
    <row r="52" spans="1:20">
      <c r="A52" s="4">
        <v>48</v>
      </c>
      <c r="B52" s="17" t="s">
        <v>63</v>
      </c>
      <c r="C52" s="72" t="s">
        <v>172</v>
      </c>
      <c r="D52" s="70" t="s">
        <v>25</v>
      </c>
      <c r="E52" s="73">
        <v>332</v>
      </c>
      <c r="F52" s="70"/>
      <c r="G52" s="74">
        <v>38</v>
      </c>
      <c r="H52" s="74">
        <v>31</v>
      </c>
      <c r="I52" s="57">
        <f t="shared" si="0"/>
        <v>69</v>
      </c>
      <c r="J52" s="74"/>
      <c r="K52" s="73" t="s">
        <v>257</v>
      </c>
      <c r="L52" s="70" t="s">
        <v>258</v>
      </c>
      <c r="M52" s="70">
        <v>9401451832</v>
      </c>
      <c r="N52" s="80" t="s">
        <v>263</v>
      </c>
      <c r="O52" s="77">
        <v>7896962370</v>
      </c>
      <c r="P52" s="79"/>
      <c r="Q52" s="70"/>
      <c r="R52" s="84"/>
      <c r="S52" s="84"/>
      <c r="T52" s="18"/>
    </row>
    <row r="53" spans="1:20">
      <c r="A53" s="4">
        <v>49</v>
      </c>
      <c r="B53" s="17" t="s">
        <v>62</v>
      </c>
      <c r="C53" s="74" t="s">
        <v>173</v>
      </c>
      <c r="D53" s="70" t="s">
        <v>25</v>
      </c>
      <c r="E53" s="74">
        <v>19</v>
      </c>
      <c r="F53" s="70"/>
      <c r="G53" s="74">
        <v>19</v>
      </c>
      <c r="H53" s="74">
        <v>12</v>
      </c>
      <c r="I53" s="57">
        <f t="shared" si="0"/>
        <v>31</v>
      </c>
      <c r="J53" s="74">
        <v>9678505985</v>
      </c>
      <c r="K53" s="70" t="s">
        <v>264</v>
      </c>
      <c r="L53" s="70" t="s">
        <v>265</v>
      </c>
      <c r="M53" s="70">
        <v>9854446458</v>
      </c>
      <c r="N53" s="81" t="s">
        <v>266</v>
      </c>
      <c r="O53" s="82">
        <v>7896221518</v>
      </c>
      <c r="P53" s="79">
        <v>43647</v>
      </c>
      <c r="Q53" s="70" t="s">
        <v>301</v>
      </c>
      <c r="R53" s="84" t="s">
        <v>302</v>
      </c>
      <c r="S53" s="84" t="s">
        <v>296</v>
      </c>
      <c r="T53" s="18"/>
    </row>
    <row r="54" spans="1:20">
      <c r="A54" s="4">
        <v>50</v>
      </c>
      <c r="B54" s="17" t="s">
        <v>62</v>
      </c>
      <c r="C54" s="74" t="s">
        <v>174</v>
      </c>
      <c r="D54" s="70" t="s">
        <v>25</v>
      </c>
      <c r="E54" s="74">
        <v>26</v>
      </c>
      <c r="F54" s="70"/>
      <c r="G54" s="74">
        <v>11</v>
      </c>
      <c r="H54" s="74">
        <v>10</v>
      </c>
      <c r="I54" s="57">
        <f t="shared" si="0"/>
        <v>21</v>
      </c>
      <c r="J54" s="74">
        <v>9678475025</v>
      </c>
      <c r="K54" s="70" t="s">
        <v>264</v>
      </c>
      <c r="L54" s="70" t="s">
        <v>265</v>
      </c>
      <c r="M54" s="70">
        <v>9854446458</v>
      </c>
      <c r="N54" s="81" t="s">
        <v>267</v>
      </c>
      <c r="O54" s="82">
        <v>8474865865</v>
      </c>
      <c r="P54" s="79"/>
      <c r="Q54" s="70"/>
      <c r="R54" s="84"/>
      <c r="S54" s="84"/>
      <c r="T54" s="18"/>
    </row>
    <row r="55" spans="1:20">
      <c r="A55" s="4">
        <v>51</v>
      </c>
      <c r="B55" s="17" t="s">
        <v>62</v>
      </c>
      <c r="C55" s="74" t="s">
        <v>175</v>
      </c>
      <c r="D55" s="70" t="s">
        <v>25</v>
      </c>
      <c r="E55" s="74">
        <v>24</v>
      </c>
      <c r="F55" s="70"/>
      <c r="G55" s="74">
        <v>31</v>
      </c>
      <c r="H55" s="74">
        <v>29</v>
      </c>
      <c r="I55" s="57">
        <f t="shared" si="0"/>
        <v>60</v>
      </c>
      <c r="J55" s="74">
        <v>9678727339</v>
      </c>
      <c r="K55" s="70" t="s">
        <v>264</v>
      </c>
      <c r="L55" s="70" t="s">
        <v>265</v>
      </c>
      <c r="M55" s="70">
        <v>9854446458</v>
      </c>
      <c r="N55" s="81" t="s">
        <v>268</v>
      </c>
      <c r="O55" s="82">
        <v>8761094309</v>
      </c>
      <c r="P55" s="79"/>
      <c r="Q55" s="70"/>
      <c r="R55" s="84"/>
      <c r="S55" s="84"/>
      <c r="T55" s="18"/>
    </row>
    <row r="56" spans="1:20">
      <c r="A56" s="4">
        <v>52</v>
      </c>
      <c r="B56" s="17" t="s">
        <v>62</v>
      </c>
      <c r="C56" s="74" t="s">
        <v>176</v>
      </c>
      <c r="D56" s="70" t="s">
        <v>25</v>
      </c>
      <c r="E56" s="74">
        <v>251</v>
      </c>
      <c r="F56" s="70"/>
      <c r="G56" s="74">
        <v>21</v>
      </c>
      <c r="H56" s="74">
        <v>22</v>
      </c>
      <c r="I56" s="57">
        <f t="shared" si="0"/>
        <v>43</v>
      </c>
      <c r="J56" s="74">
        <v>7896830047</v>
      </c>
      <c r="K56" s="70" t="s">
        <v>264</v>
      </c>
      <c r="L56" s="70" t="s">
        <v>265</v>
      </c>
      <c r="M56" s="70">
        <v>9854446458</v>
      </c>
      <c r="N56" s="81" t="s">
        <v>269</v>
      </c>
      <c r="O56" s="82">
        <v>9678247082</v>
      </c>
      <c r="P56" s="79">
        <v>43648</v>
      </c>
      <c r="Q56" s="70" t="s">
        <v>298</v>
      </c>
      <c r="R56" s="84" t="s">
        <v>302</v>
      </c>
      <c r="S56" s="84" t="s">
        <v>296</v>
      </c>
      <c r="T56" s="18"/>
    </row>
    <row r="57" spans="1:20">
      <c r="A57" s="4">
        <v>53</v>
      </c>
      <c r="B57" s="17" t="s">
        <v>62</v>
      </c>
      <c r="C57" s="74" t="s">
        <v>177</v>
      </c>
      <c r="D57" s="70" t="s">
        <v>25</v>
      </c>
      <c r="E57" s="74">
        <v>22</v>
      </c>
      <c r="F57" s="70"/>
      <c r="G57" s="74">
        <v>13</v>
      </c>
      <c r="H57" s="74">
        <v>23</v>
      </c>
      <c r="I57" s="57">
        <f t="shared" si="0"/>
        <v>36</v>
      </c>
      <c r="J57" s="74">
        <v>8011625933</v>
      </c>
      <c r="K57" s="70" t="s">
        <v>264</v>
      </c>
      <c r="L57" s="70" t="s">
        <v>265</v>
      </c>
      <c r="M57" s="70">
        <v>9854446458</v>
      </c>
      <c r="N57" s="81" t="s">
        <v>270</v>
      </c>
      <c r="O57" s="82">
        <v>9678540072</v>
      </c>
      <c r="P57" s="79"/>
      <c r="Q57" s="70"/>
      <c r="R57" s="84"/>
      <c r="S57" s="84"/>
      <c r="T57" s="18"/>
    </row>
    <row r="58" spans="1:20">
      <c r="A58" s="4">
        <v>54</v>
      </c>
      <c r="B58" s="17" t="s">
        <v>62</v>
      </c>
      <c r="C58" s="74" t="s">
        <v>178</v>
      </c>
      <c r="D58" s="70" t="s">
        <v>25</v>
      </c>
      <c r="E58" s="74">
        <v>20</v>
      </c>
      <c r="F58" s="70"/>
      <c r="G58" s="74">
        <v>27</v>
      </c>
      <c r="H58" s="74">
        <v>12</v>
      </c>
      <c r="I58" s="57">
        <f t="shared" si="0"/>
        <v>39</v>
      </c>
      <c r="J58" s="74">
        <v>7896004881</v>
      </c>
      <c r="K58" s="70" t="s">
        <v>264</v>
      </c>
      <c r="L58" s="70" t="s">
        <v>265</v>
      </c>
      <c r="M58" s="70">
        <v>9854446458</v>
      </c>
      <c r="N58" s="81" t="s">
        <v>271</v>
      </c>
      <c r="O58" s="82">
        <v>8471997881</v>
      </c>
      <c r="P58" s="79"/>
      <c r="Q58" s="70"/>
      <c r="R58" s="84"/>
      <c r="S58" s="84"/>
      <c r="T58" s="18"/>
    </row>
    <row r="59" spans="1:20">
      <c r="A59" s="4">
        <v>55</v>
      </c>
      <c r="B59" s="17" t="s">
        <v>62</v>
      </c>
      <c r="C59" s="74" t="s">
        <v>179</v>
      </c>
      <c r="D59" s="70" t="s">
        <v>25</v>
      </c>
      <c r="E59" s="74">
        <v>26</v>
      </c>
      <c r="F59" s="70"/>
      <c r="G59" s="74">
        <v>6</v>
      </c>
      <c r="H59" s="74">
        <v>23</v>
      </c>
      <c r="I59" s="57">
        <f t="shared" si="0"/>
        <v>29</v>
      </c>
      <c r="J59" s="74">
        <v>9678432143</v>
      </c>
      <c r="K59" s="70" t="s">
        <v>264</v>
      </c>
      <c r="L59" s="70" t="s">
        <v>265</v>
      </c>
      <c r="M59" s="70">
        <v>9854446458</v>
      </c>
      <c r="N59" s="81" t="s">
        <v>272</v>
      </c>
      <c r="O59" s="82">
        <v>96787143814</v>
      </c>
      <c r="P59" s="79">
        <v>43649</v>
      </c>
      <c r="Q59" s="70" t="s">
        <v>305</v>
      </c>
      <c r="R59" s="84" t="s">
        <v>302</v>
      </c>
      <c r="S59" s="84" t="s">
        <v>296</v>
      </c>
      <c r="T59" s="18"/>
    </row>
    <row r="60" spans="1:20">
      <c r="A60" s="4">
        <v>56</v>
      </c>
      <c r="B60" s="17" t="s">
        <v>62</v>
      </c>
      <c r="C60" s="74" t="s">
        <v>180</v>
      </c>
      <c r="D60" s="70" t="s">
        <v>25</v>
      </c>
      <c r="E60" s="74">
        <v>252</v>
      </c>
      <c r="F60" s="70"/>
      <c r="G60" s="74">
        <v>15</v>
      </c>
      <c r="H60" s="74">
        <v>21</v>
      </c>
      <c r="I60" s="57">
        <f t="shared" si="0"/>
        <v>36</v>
      </c>
      <c r="J60" s="74">
        <v>8473056585</v>
      </c>
      <c r="K60" s="70" t="s">
        <v>264</v>
      </c>
      <c r="L60" s="70" t="s">
        <v>265</v>
      </c>
      <c r="M60" s="70">
        <v>9854446458</v>
      </c>
      <c r="N60" s="81" t="s">
        <v>266</v>
      </c>
      <c r="O60" s="82">
        <v>7896221518</v>
      </c>
      <c r="P60" s="79"/>
      <c r="Q60" s="70"/>
      <c r="R60" s="84"/>
      <c r="S60" s="84"/>
      <c r="T60" s="18"/>
    </row>
    <row r="61" spans="1:20">
      <c r="A61" s="4">
        <v>57</v>
      </c>
      <c r="B61" s="17" t="s">
        <v>62</v>
      </c>
      <c r="C61" s="74" t="s">
        <v>181</v>
      </c>
      <c r="D61" s="70" t="s">
        <v>25</v>
      </c>
      <c r="E61" s="74">
        <v>27</v>
      </c>
      <c r="F61" s="70"/>
      <c r="G61" s="74">
        <v>26</v>
      </c>
      <c r="H61" s="74">
        <v>22</v>
      </c>
      <c r="I61" s="57">
        <f t="shared" si="0"/>
        <v>48</v>
      </c>
      <c r="J61" s="74">
        <v>9957127468</v>
      </c>
      <c r="K61" s="70" t="s">
        <v>264</v>
      </c>
      <c r="L61" s="70" t="s">
        <v>265</v>
      </c>
      <c r="M61" s="70">
        <v>9854446458</v>
      </c>
      <c r="N61" s="81" t="s">
        <v>267</v>
      </c>
      <c r="O61" s="82">
        <v>8474865865</v>
      </c>
      <c r="P61" s="79"/>
      <c r="Q61" s="70"/>
      <c r="R61" s="84" t="s">
        <v>302</v>
      </c>
      <c r="S61" s="84" t="s">
        <v>296</v>
      </c>
      <c r="T61" s="18"/>
    </row>
    <row r="62" spans="1:20">
      <c r="A62" s="4">
        <v>58</v>
      </c>
      <c r="B62" s="17" t="s">
        <v>62</v>
      </c>
      <c r="C62" s="74" t="s">
        <v>182</v>
      </c>
      <c r="D62" s="70" t="s">
        <v>25</v>
      </c>
      <c r="E62" s="74">
        <v>28</v>
      </c>
      <c r="F62" s="70"/>
      <c r="G62" s="74">
        <v>8</v>
      </c>
      <c r="H62" s="74">
        <v>7</v>
      </c>
      <c r="I62" s="57">
        <f t="shared" si="0"/>
        <v>15</v>
      </c>
      <c r="J62" s="74">
        <v>9957371906</v>
      </c>
      <c r="K62" s="70" t="s">
        <v>264</v>
      </c>
      <c r="L62" s="70" t="s">
        <v>265</v>
      </c>
      <c r="M62" s="70">
        <v>9854446458</v>
      </c>
      <c r="N62" s="81" t="s">
        <v>268</v>
      </c>
      <c r="O62" s="82">
        <v>8761094309</v>
      </c>
      <c r="P62" s="79">
        <v>43650</v>
      </c>
      <c r="Q62" s="70" t="s">
        <v>300</v>
      </c>
      <c r="R62" s="84"/>
      <c r="S62" s="84"/>
      <c r="T62" s="18"/>
    </row>
    <row r="63" spans="1:20">
      <c r="A63" s="4">
        <v>59</v>
      </c>
      <c r="B63" s="17" t="s">
        <v>62</v>
      </c>
      <c r="C63" s="74" t="s">
        <v>183</v>
      </c>
      <c r="D63" s="70" t="s">
        <v>25</v>
      </c>
      <c r="E63" s="74">
        <v>30</v>
      </c>
      <c r="F63" s="70"/>
      <c r="G63" s="74">
        <v>23</v>
      </c>
      <c r="H63" s="74">
        <v>17</v>
      </c>
      <c r="I63" s="57">
        <f t="shared" si="0"/>
        <v>40</v>
      </c>
      <c r="J63" s="74">
        <v>7896401811</v>
      </c>
      <c r="K63" s="70" t="s">
        <v>264</v>
      </c>
      <c r="L63" s="70" t="s">
        <v>265</v>
      </c>
      <c r="M63" s="70">
        <v>9854446458</v>
      </c>
      <c r="N63" s="81" t="s">
        <v>269</v>
      </c>
      <c r="O63" s="82">
        <v>9678247082</v>
      </c>
      <c r="P63" s="79"/>
      <c r="Q63" s="70"/>
      <c r="R63" s="84"/>
      <c r="S63" s="84"/>
      <c r="T63" s="18"/>
    </row>
    <row r="64" spans="1:20">
      <c r="A64" s="4">
        <v>60</v>
      </c>
      <c r="B64" s="17" t="s">
        <v>62</v>
      </c>
      <c r="C64" s="74" t="s">
        <v>184</v>
      </c>
      <c r="D64" s="70" t="s">
        <v>25</v>
      </c>
      <c r="E64" s="74">
        <v>91</v>
      </c>
      <c r="F64" s="70"/>
      <c r="G64" s="74">
        <v>19</v>
      </c>
      <c r="H64" s="74">
        <v>12</v>
      </c>
      <c r="I64" s="57">
        <f t="shared" si="0"/>
        <v>31</v>
      </c>
      <c r="J64" s="74">
        <v>9678547156</v>
      </c>
      <c r="K64" s="70" t="s">
        <v>264</v>
      </c>
      <c r="L64" s="70" t="s">
        <v>265</v>
      </c>
      <c r="M64" s="70">
        <v>9854446458</v>
      </c>
      <c r="N64" s="81" t="s">
        <v>270</v>
      </c>
      <c r="O64" s="82">
        <v>9678540072</v>
      </c>
      <c r="P64" s="79"/>
      <c r="Q64" s="70"/>
      <c r="R64" s="84"/>
      <c r="S64" s="84"/>
      <c r="T64" s="18"/>
    </row>
    <row r="65" spans="1:20">
      <c r="A65" s="4">
        <v>61</v>
      </c>
      <c r="B65" s="17" t="s">
        <v>62</v>
      </c>
      <c r="C65" s="74" t="s">
        <v>185</v>
      </c>
      <c r="D65" s="70" t="s">
        <v>25</v>
      </c>
      <c r="E65" s="74">
        <v>92</v>
      </c>
      <c r="F65" s="70"/>
      <c r="G65" s="74">
        <v>14</v>
      </c>
      <c r="H65" s="74">
        <v>14</v>
      </c>
      <c r="I65" s="57">
        <f t="shared" si="0"/>
        <v>28</v>
      </c>
      <c r="J65" s="74">
        <v>8136054510</v>
      </c>
      <c r="K65" s="70" t="s">
        <v>264</v>
      </c>
      <c r="L65" s="70" t="s">
        <v>265</v>
      </c>
      <c r="M65" s="70">
        <v>9854446458</v>
      </c>
      <c r="N65" s="81" t="s">
        <v>271</v>
      </c>
      <c r="O65" s="82">
        <v>8471997881</v>
      </c>
      <c r="P65" s="79">
        <v>43651</v>
      </c>
      <c r="Q65" s="70" t="s">
        <v>294</v>
      </c>
      <c r="R65" s="84" t="s">
        <v>302</v>
      </c>
      <c r="S65" s="84" t="s">
        <v>296</v>
      </c>
      <c r="T65" s="18"/>
    </row>
    <row r="66" spans="1:20">
      <c r="A66" s="4">
        <v>62</v>
      </c>
      <c r="B66" s="17" t="s">
        <v>62</v>
      </c>
      <c r="C66" s="74" t="s">
        <v>186</v>
      </c>
      <c r="D66" s="70" t="s">
        <v>25</v>
      </c>
      <c r="E66" s="74">
        <v>83</v>
      </c>
      <c r="F66" s="70"/>
      <c r="G66" s="74">
        <v>13</v>
      </c>
      <c r="H66" s="74">
        <v>12</v>
      </c>
      <c r="I66" s="57">
        <f t="shared" si="0"/>
        <v>25</v>
      </c>
      <c r="J66" s="74">
        <v>8761095437</v>
      </c>
      <c r="K66" s="70" t="s">
        <v>264</v>
      </c>
      <c r="L66" s="70" t="s">
        <v>265</v>
      </c>
      <c r="M66" s="70">
        <v>9854446458</v>
      </c>
      <c r="N66" s="81" t="s">
        <v>266</v>
      </c>
      <c r="O66" s="82">
        <v>7896221518</v>
      </c>
      <c r="P66" s="79">
        <v>43652</v>
      </c>
      <c r="Q66" s="70" t="s">
        <v>297</v>
      </c>
      <c r="R66" s="84"/>
      <c r="S66" s="84"/>
      <c r="T66" s="18"/>
    </row>
    <row r="67" spans="1:20">
      <c r="A67" s="4">
        <v>63</v>
      </c>
      <c r="B67" s="17" t="s">
        <v>62</v>
      </c>
      <c r="C67" s="74" t="s">
        <v>187</v>
      </c>
      <c r="D67" s="70" t="s">
        <v>25</v>
      </c>
      <c r="E67" s="74">
        <v>22</v>
      </c>
      <c r="F67" s="70"/>
      <c r="G67" s="74">
        <v>10</v>
      </c>
      <c r="H67" s="74">
        <v>14</v>
      </c>
      <c r="I67" s="57">
        <f t="shared" si="0"/>
        <v>24</v>
      </c>
      <c r="J67" s="74">
        <v>9859073254</v>
      </c>
      <c r="K67" s="70" t="s">
        <v>264</v>
      </c>
      <c r="L67" s="70" t="s">
        <v>265</v>
      </c>
      <c r="M67" s="70">
        <v>9854446458</v>
      </c>
      <c r="N67" s="81" t="s">
        <v>267</v>
      </c>
      <c r="O67" s="82">
        <v>8474865865</v>
      </c>
      <c r="P67" s="79"/>
      <c r="Q67" s="70"/>
      <c r="R67" s="84"/>
      <c r="S67" s="84"/>
      <c r="T67" s="18"/>
    </row>
    <row r="68" spans="1:20">
      <c r="A68" s="4">
        <v>64</v>
      </c>
      <c r="B68" s="17" t="s">
        <v>62</v>
      </c>
      <c r="C68" s="74" t="s">
        <v>188</v>
      </c>
      <c r="D68" s="70" t="s">
        <v>25</v>
      </c>
      <c r="E68" s="74">
        <v>247</v>
      </c>
      <c r="F68" s="70"/>
      <c r="G68" s="74">
        <v>10</v>
      </c>
      <c r="H68" s="74">
        <v>12</v>
      </c>
      <c r="I68" s="57">
        <f t="shared" si="0"/>
        <v>22</v>
      </c>
      <c r="J68" s="74">
        <v>9957622730</v>
      </c>
      <c r="K68" s="70" t="s">
        <v>264</v>
      </c>
      <c r="L68" s="70" t="s">
        <v>265</v>
      </c>
      <c r="M68" s="70">
        <v>9854446458</v>
      </c>
      <c r="N68" s="81" t="s">
        <v>268</v>
      </c>
      <c r="O68" s="82">
        <v>8761094309</v>
      </c>
      <c r="P68" s="79">
        <v>43654</v>
      </c>
      <c r="Q68" s="70" t="s">
        <v>301</v>
      </c>
      <c r="R68" s="84" t="s">
        <v>302</v>
      </c>
      <c r="S68" s="84" t="s">
        <v>296</v>
      </c>
      <c r="T68" s="18"/>
    </row>
    <row r="69" spans="1:20">
      <c r="A69" s="4">
        <v>65</v>
      </c>
      <c r="B69" s="17" t="s">
        <v>62</v>
      </c>
      <c r="C69" s="74" t="s">
        <v>189</v>
      </c>
      <c r="D69" s="70" t="s">
        <v>25</v>
      </c>
      <c r="E69" s="74">
        <v>29</v>
      </c>
      <c r="F69" s="70"/>
      <c r="G69" s="74">
        <v>7</v>
      </c>
      <c r="H69" s="74">
        <v>6</v>
      </c>
      <c r="I69" s="57">
        <f t="shared" si="0"/>
        <v>13</v>
      </c>
      <c r="J69" s="74">
        <v>8011889369</v>
      </c>
      <c r="K69" s="70" t="s">
        <v>264</v>
      </c>
      <c r="L69" s="70" t="s">
        <v>265</v>
      </c>
      <c r="M69" s="70">
        <v>9854446458</v>
      </c>
      <c r="N69" s="81" t="s">
        <v>269</v>
      </c>
      <c r="O69" s="82">
        <v>9678247082</v>
      </c>
      <c r="P69" s="79"/>
      <c r="Q69" s="85"/>
      <c r="R69" s="84"/>
      <c r="S69" s="84"/>
      <c r="T69" s="18"/>
    </row>
    <row r="70" spans="1:20">
      <c r="A70" s="4">
        <v>66</v>
      </c>
      <c r="B70" s="17" t="s">
        <v>62</v>
      </c>
      <c r="C70" s="74" t="s">
        <v>190</v>
      </c>
      <c r="D70" s="70" t="s">
        <v>25</v>
      </c>
      <c r="E70" s="74">
        <v>241</v>
      </c>
      <c r="F70" s="70"/>
      <c r="G70" s="74">
        <v>18</v>
      </c>
      <c r="H70" s="74">
        <v>18</v>
      </c>
      <c r="I70" s="57">
        <f t="shared" ref="I70:I133" si="1">SUM(G70:H70)</f>
        <v>36</v>
      </c>
      <c r="J70" s="74">
        <v>9678143795</v>
      </c>
      <c r="K70" s="70" t="s">
        <v>264</v>
      </c>
      <c r="L70" s="70" t="s">
        <v>265</v>
      </c>
      <c r="M70" s="70">
        <v>9854446458</v>
      </c>
      <c r="N70" s="81" t="s">
        <v>270</v>
      </c>
      <c r="O70" s="82">
        <v>9678540072</v>
      </c>
      <c r="P70" s="79"/>
      <c r="Q70" s="70"/>
      <c r="R70" s="84"/>
      <c r="S70" s="84"/>
      <c r="T70" s="18"/>
    </row>
    <row r="71" spans="1:20">
      <c r="A71" s="4">
        <v>67</v>
      </c>
      <c r="B71" s="17" t="s">
        <v>62</v>
      </c>
      <c r="C71" s="74" t="s">
        <v>191</v>
      </c>
      <c r="D71" s="70" t="s">
        <v>25</v>
      </c>
      <c r="E71" s="74">
        <v>90</v>
      </c>
      <c r="F71" s="70"/>
      <c r="G71" s="74">
        <v>11</v>
      </c>
      <c r="H71" s="74">
        <v>12</v>
      </c>
      <c r="I71" s="57">
        <f t="shared" si="1"/>
        <v>23</v>
      </c>
      <c r="J71" s="74">
        <v>7896423890</v>
      </c>
      <c r="K71" s="70" t="s">
        <v>264</v>
      </c>
      <c r="L71" s="70" t="s">
        <v>265</v>
      </c>
      <c r="M71" s="70">
        <v>9854446458</v>
      </c>
      <c r="N71" s="81" t="s">
        <v>271</v>
      </c>
      <c r="O71" s="82">
        <v>8471997881</v>
      </c>
      <c r="P71" s="79">
        <v>43655</v>
      </c>
      <c r="Q71" s="70" t="s">
        <v>298</v>
      </c>
      <c r="R71" s="84"/>
      <c r="S71" s="84"/>
      <c r="T71" s="18"/>
    </row>
    <row r="72" spans="1:20">
      <c r="A72" s="4">
        <v>68</v>
      </c>
      <c r="B72" s="17" t="s">
        <v>62</v>
      </c>
      <c r="C72" s="74" t="s">
        <v>192</v>
      </c>
      <c r="D72" s="70" t="s">
        <v>25</v>
      </c>
      <c r="E72" s="74">
        <v>429</v>
      </c>
      <c r="F72" s="70"/>
      <c r="G72" s="74">
        <v>10</v>
      </c>
      <c r="H72" s="74">
        <v>15</v>
      </c>
      <c r="I72" s="57">
        <f t="shared" si="1"/>
        <v>25</v>
      </c>
      <c r="J72" s="74">
        <v>8761098991</v>
      </c>
      <c r="K72" s="70" t="s">
        <v>264</v>
      </c>
      <c r="L72" s="70" t="s">
        <v>265</v>
      </c>
      <c r="M72" s="70">
        <v>9854446458</v>
      </c>
      <c r="N72" s="81" t="s">
        <v>272</v>
      </c>
      <c r="O72" s="82">
        <v>96787143814</v>
      </c>
      <c r="P72" s="79"/>
      <c r="Q72" s="70"/>
      <c r="R72" s="84" t="s">
        <v>302</v>
      </c>
      <c r="S72" s="84" t="s">
        <v>296</v>
      </c>
      <c r="T72" s="18"/>
    </row>
    <row r="73" spans="1:20">
      <c r="A73" s="4">
        <v>69</v>
      </c>
      <c r="B73" s="17" t="s">
        <v>62</v>
      </c>
      <c r="C73" s="74" t="s">
        <v>193</v>
      </c>
      <c r="D73" s="70" t="s">
        <v>25</v>
      </c>
      <c r="E73" s="74">
        <v>360</v>
      </c>
      <c r="F73" s="70"/>
      <c r="G73" s="74">
        <v>29</v>
      </c>
      <c r="H73" s="74">
        <v>21</v>
      </c>
      <c r="I73" s="57">
        <f t="shared" si="1"/>
        <v>50</v>
      </c>
      <c r="J73" s="74">
        <v>9859657047</v>
      </c>
      <c r="K73" s="70" t="s">
        <v>273</v>
      </c>
      <c r="L73" s="70" t="s">
        <v>274</v>
      </c>
      <c r="M73" s="79"/>
      <c r="N73" s="82" t="s">
        <v>275</v>
      </c>
      <c r="O73" s="82">
        <v>8811984850</v>
      </c>
      <c r="P73" s="79"/>
      <c r="Q73" s="70"/>
      <c r="R73" s="84"/>
      <c r="S73" s="84"/>
      <c r="T73" s="18"/>
    </row>
    <row r="74" spans="1:20">
      <c r="A74" s="4">
        <v>70</v>
      </c>
      <c r="B74" s="17" t="s">
        <v>62</v>
      </c>
      <c r="C74" s="74" t="s">
        <v>194</v>
      </c>
      <c r="D74" s="70" t="s">
        <v>25</v>
      </c>
      <c r="E74" s="74">
        <v>122</v>
      </c>
      <c r="F74" s="70"/>
      <c r="G74" s="74">
        <v>15</v>
      </c>
      <c r="H74" s="74">
        <v>18</v>
      </c>
      <c r="I74" s="57">
        <f t="shared" si="1"/>
        <v>33</v>
      </c>
      <c r="J74" s="74">
        <v>8822393092</v>
      </c>
      <c r="K74" s="70" t="s">
        <v>273</v>
      </c>
      <c r="L74" s="70" t="s">
        <v>274</v>
      </c>
      <c r="M74" s="79"/>
      <c r="N74" s="82" t="s">
        <v>276</v>
      </c>
      <c r="O74" s="82">
        <v>8721811143</v>
      </c>
      <c r="P74" s="79">
        <v>43656</v>
      </c>
      <c r="Q74" s="70" t="s">
        <v>305</v>
      </c>
      <c r="R74" s="84"/>
      <c r="S74" s="84"/>
      <c r="T74" s="18"/>
    </row>
    <row r="75" spans="1:20">
      <c r="A75" s="4">
        <v>71</v>
      </c>
      <c r="B75" s="17" t="s">
        <v>62</v>
      </c>
      <c r="C75" s="74" t="s">
        <v>195</v>
      </c>
      <c r="D75" s="70" t="s">
        <v>25</v>
      </c>
      <c r="E75" s="74">
        <v>131</v>
      </c>
      <c r="F75" s="70"/>
      <c r="G75" s="74">
        <v>19</v>
      </c>
      <c r="H75" s="74">
        <v>22</v>
      </c>
      <c r="I75" s="57">
        <f t="shared" si="1"/>
        <v>41</v>
      </c>
      <c r="J75" s="74">
        <v>8471996040</v>
      </c>
      <c r="K75" s="70" t="s">
        <v>273</v>
      </c>
      <c r="L75" s="70" t="s">
        <v>274</v>
      </c>
      <c r="M75" s="79"/>
      <c r="N75" s="82" t="s">
        <v>277</v>
      </c>
      <c r="O75" s="82">
        <v>8876682752</v>
      </c>
      <c r="P75" s="79"/>
      <c r="Q75" s="70"/>
      <c r="R75" s="84"/>
      <c r="S75" s="84"/>
      <c r="T75" s="18"/>
    </row>
    <row r="76" spans="1:20">
      <c r="A76" s="4">
        <v>72</v>
      </c>
      <c r="B76" s="17" t="s">
        <v>62</v>
      </c>
      <c r="C76" s="74" t="s">
        <v>196</v>
      </c>
      <c r="D76" s="70" t="s">
        <v>25</v>
      </c>
      <c r="E76" s="74">
        <v>189</v>
      </c>
      <c r="F76" s="70"/>
      <c r="G76" s="74">
        <v>17</v>
      </c>
      <c r="H76" s="74">
        <v>10</v>
      </c>
      <c r="I76" s="57">
        <f t="shared" si="1"/>
        <v>27</v>
      </c>
      <c r="J76" s="74">
        <v>9678032599</v>
      </c>
      <c r="K76" s="70" t="s">
        <v>273</v>
      </c>
      <c r="L76" s="70" t="s">
        <v>274</v>
      </c>
      <c r="M76" s="79"/>
      <c r="N76" s="82" t="s">
        <v>278</v>
      </c>
      <c r="O76" s="82">
        <v>9678431954</v>
      </c>
      <c r="P76" s="79"/>
      <c r="Q76" s="70"/>
      <c r="R76" s="84"/>
      <c r="S76" s="84"/>
      <c r="T76" s="18"/>
    </row>
    <row r="77" spans="1:20">
      <c r="A77" s="4">
        <v>73</v>
      </c>
      <c r="B77" s="17" t="s">
        <v>62</v>
      </c>
      <c r="C77" s="74" t="s">
        <v>197</v>
      </c>
      <c r="D77" s="70" t="s">
        <v>25</v>
      </c>
      <c r="E77" s="74">
        <v>357</v>
      </c>
      <c r="F77" s="70"/>
      <c r="G77" s="74">
        <v>20</v>
      </c>
      <c r="H77" s="74">
        <v>17</v>
      </c>
      <c r="I77" s="57">
        <f t="shared" si="1"/>
        <v>37</v>
      </c>
      <c r="J77" s="74">
        <v>9508407680</v>
      </c>
      <c r="K77" s="70" t="s">
        <v>273</v>
      </c>
      <c r="L77" s="70" t="s">
        <v>274</v>
      </c>
      <c r="M77" s="79"/>
      <c r="N77" s="82" t="s">
        <v>279</v>
      </c>
      <c r="O77" s="82">
        <v>9678437904</v>
      </c>
      <c r="P77" s="79">
        <v>43657</v>
      </c>
      <c r="Q77" s="70" t="s">
        <v>300</v>
      </c>
      <c r="R77" s="84" t="s">
        <v>302</v>
      </c>
      <c r="S77" s="84" t="s">
        <v>296</v>
      </c>
      <c r="T77" s="18"/>
    </row>
    <row r="78" spans="1:20">
      <c r="A78" s="4">
        <v>74</v>
      </c>
      <c r="B78" s="17" t="s">
        <v>62</v>
      </c>
      <c r="C78" s="74" t="s">
        <v>198</v>
      </c>
      <c r="D78" s="70" t="s">
        <v>25</v>
      </c>
      <c r="E78" s="74">
        <v>128</v>
      </c>
      <c r="F78" s="70"/>
      <c r="G78" s="74">
        <v>14</v>
      </c>
      <c r="H78" s="74">
        <v>11</v>
      </c>
      <c r="I78" s="57">
        <f t="shared" si="1"/>
        <v>25</v>
      </c>
      <c r="J78" s="74">
        <v>7896806735</v>
      </c>
      <c r="K78" s="70" t="s">
        <v>273</v>
      </c>
      <c r="L78" s="70" t="s">
        <v>274</v>
      </c>
      <c r="M78" s="79"/>
      <c r="N78" s="82" t="s">
        <v>280</v>
      </c>
      <c r="O78" s="82">
        <v>8486740481</v>
      </c>
      <c r="P78" s="79"/>
      <c r="Q78" s="70"/>
      <c r="R78" s="84"/>
      <c r="S78" s="84"/>
      <c r="T78" s="18"/>
    </row>
    <row r="79" spans="1:20">
      <c r="A79" s="4">
        <v>75</v>
      </c>
      <c r="B79" s="17" t="s">
        <v>62</v>
      </c>
      <c r="C79" s="74" t="s">
        <v>199</v>
      </c>
      <c r="D79" s="70" t="s">
        <v>25</v>
      </c>
      <c r="E79" s="74">
        <v>356</v>
      </c>
      <c r="F79" s="70"/>
      <c r="G79" s="74">
        <v>16</v>
      </c>
      <c r="H79" s="74">
        <v>11</v>
      </c>
      <c r="I79" s="57">
        <f t="shared" si="1"/>
        <v>27</v>
      </c>
      <c r="J79" s="74">
        <v>9435246226</v>
      </c>
      <c r="K79" s="70" t="s">
        <v>273</v>
      </c>
      <c r="L79" s="70" t="s">
        <v>274</v>
      </c>
      <c r="M79" s="79"/>
      <c r="N79" s="82" t="s">
        <v>281</v>
      </c>
      <c r="O79" s="82">
        <v>9854829749</v>
      </c>
      <c r="P79" s="79"/>
      <c r="Q79" s="70"/>
      <c r="R79" s="84" t="s">
        <v>302</v>
      </c>
      <c r="S79" s="84" t="s">
        <v>296</v>
      </c>
      <c r="T79" s="18"/>
    </row>
    <row r="80" spans="1:20">
      <c r="A80" s="4">
        <v>76</v>
      </c>
      <c r="B80" s="17" t="s">
        <v>62</v>
      </c>
      <c r="C80" s="74" t="s">
        <v>200</v>
      </c>
      <c r="D80" s="70" t="s">
        <v>25</v>
      </c>
      <c r="E80" s="74">
        <v>130</v>
      </c>
      <c r="F80" s="70"/>
      <c r="G80" s="74">
        <v>20</v>
      </c>
      <c r="H80" s="74">
        <v>16</v>
      </c>
      <c r="I80" s="57">
        <f t="shared" si="1"/>
        <v>36</v>
      </c>
      <c r="J80" s="74">
        <v>8486924592</v>
      </c>
      <c r="K80" s="70" t="s">
        <v>273</v>
      </c>
      <c r="L80" s="70" t="s">
        <v>274</v>
      </c>
      <c r="M80" s="79"/>
      <c r="N80" s="82" t="s">
        <v>282</v>
      </c>
      <c r="O80" s="82">
        <v>7399433098</v>
      </c>
      <c r="P80" s="79"/>
      <c r="Q80" s="70"/>
      <c r="R80" s="84"/>
      <c r="S80" s="84"/>
      <c r="T80" s="18"/>
    </row>
    <row r="81" spans="1:20">
      <c r="A81" s="4">
        <v>77</v>
      </c>
      <c r="B81" s="17" t="s">
        <v>62</v>
      </c>
      <c r="C81" s="74" t="s">
        <v>201</v>
      </c>
      <c r="D81" s="70" t="s">
        <v>25</v>
      </c>
      <c r="E81" s="74">
        <v>359</v>
      </c>
      <c r="F81" s="70"/>
      <c r="G81" s="74">
        <v>12</v>
      </c>
      <c r="H81" s="74">
        <v>13</v>
      </c>
      <c r="I81" s="57">
        <f t="shared" si="1"/>
        <v>25</v>
      </c>
      <c r="J81" s="74">
        <v>8876706509</v>
      </c>
      <c r="K81" s="70" t="s">
        <v>273</v>
      </c>
      <c r="L81" s="70" t="s">
        <v>274</v>
      </c>
      <c r="M81" s="79"/>
      <c r="N81" s="70"/>
      <c r="O81" s="70"/>
      <c r="P81" s="79">
        <v>43658</v>
      </c>
      <c r="Q81" s="70" t="s">
        <v>294</v>
      </c>
      <c r="R81" s="84"/>
      <c r="S81" s="84"/>
      <c r="T81" s="18"/>
    </row>
    <row r="82" spans="1:20">
      <c r="A82" s="4">
        <v>78</v>
      </c>
      <c r="B82" s="17" t="s">
        <v>62</v>
      </c>
      <c r="C82" s="74" t="s">
        <v>202</v>
      </c>
      <c r="D82" s="70" t="s">
        <v>25</v>
      </c>
      <c r="E82" s="74">
        <v>123</v>
      </c>
      <c r="F82" s="70"/>
      <c r="G82" s="74">
        <v>25</v>
      </c>
      <c r="H82" s="74">
        <v>27</v>
      </c>
      <c r="I82" s="57">
        <f t="shared" si="1"/>
        <v>52</v>
      </c>
      <c r="J82" s="74">
        <v>9508101565</v>
      </c>
      <c r="K82" s="70" t="s">
        <v>273</v>
      </c>
      <c r="L82" s="70" t="s">
        <v>274</v>
      </c>
      <c r="M82" s="79"/>
      <c r="N82" s="70"/>
      <c r="O82" s="70"/>
      <c r="P82" s="79"/>
      <c r="Q82" s="70"/>
      <c r="R82" s="84" t="s">
        <v>302</v>
      </c>
      <c r="S82" s="84" t="s">
        <v>296</v>
      </c>
      <c r="T82" s="18"/>
    </row>
    <row r="83" spans="1:20">
      <c r="A83" s="4">
        <v>79</v>
      </c>
      <c r="B83" s="17" t="s">
        <v>62</v>
      </c>
      <c r="C83" s="74" t="s">
        <v>203</v>
      </c>
      <c r="D83" s="70" t="s">
        <v>25</v>
      </c>
      <c r="E83" s="74">
        <v>201</v>
      </c>
      <c r="F83" s="70"/>
      <c r="G83" s="74">
        <v>18</v>
      </c>
      <c r="H83" s="74">
        <v>133</v>
      </c>
      <c r="I83" s="57">
        <f t="shared" si="1"/>
        <v>151</v>
      </c>
      <c r="J83" s="74">
        <v>9707754102</v>
      </c>
      <c r="K83" s="70" t="s">
        <v>273</v>
      </c>
      <c r="L83" s="70" t="s">
        <v>274</v>
      </c>
      <c r="M83" s="79"/>
      <c r="N83" s="70"/>
      <c r="O83" s="70"/>
      <c r="P83" s="79">
        <v>43659</v>
      </c>
      <c r="Q83" s="70" t="s">
        <v>297</v>
      </c>
      <c r="R83" s="84"/>
      <c r="S83" s="84"/>
      <c r="T83" s="18"/>
    </row>
    <row r="84" spans="1:20">
      <c r="A84" s="4">
        <v>80</v>
      </c>
      <c r="B84" s="17" t="s">
        <v>62</v>
      </c>
      <c r="C84" s="74" t="s">
        <v>204</v>
      </c>
      <c r="D84" s="70" t="s">
        <v>25</v>
      </c>
      <c r="E84" s="74">
        <v>114</v>
      </c>
      <c r="F84" s="70"/>
      <c r="G84" s="74">
        <v>11</v>
      </c>
      <c r="H84" s="74">
        <v>19</v>
      </c>
      <c r="I84" s="57">
        <f t="shared" si="1"/>
        <v>30</v>
      </c>
      <c r="J84" s="74">
        <v>9531027576</v>
      </c>
      <c r="K84" s="70" t="s">
        <v>273</v>
      </c>
      <c r="L84" s="70" t="s">
        <v>274</v>
      </c>
      <c r="M84" s="79"/>
      <c r="N84" s="70"/>
      <c r="O84" s="70"/>
      <c r="P84" s="79">
        <v>43661</v>
      </c>
      <c r="Q84" s="70" t="s">
        <v>301</v>
      </c>
      <c r="R84" s="84"/>
      <c r="S84" s="84"/>
      <c r="T84" s="18"/>
    </row>
    <row r="85" spans="1:20">
      <c r="A85" s="4">
        <v>81</v>
      </c>
      <c r="B85" s="17" t="s">
        <v>62</v>
      </c>
      <c r="C85" s="74" t="s">
        <v>205</v>
      </c>
      <c r="D85" s="70" t="s">
        <v>25</v>
      </c>
      <c r="E85" s="74">
        <v>203</v>
      </c>
      <c r="F85" s="70"/>
      <c r="G85" s="74">
        <v>14</v>
      </c>
      <c r="H85" s="74">
        <v>13</v>
      </c>
      <c r="I85" s="57">
        <f t="shared" si="1"/>
        <v>27</v>
      </c>
      <c r="J85" s="74">
        <v>8473056129</v>
      </c>
      <c r="K85" s="70" t="s">
        <v>273</v>
      </c>
      <c r="L85" s="70" t="s">
        <v>274</v>
      </c>
      <c r="M85" s="79"/>
      <c r="N85" s="70"/>
      <c r="O85" s="70"/>
      <c r="P85" s="79"/>
      <c r="Q85" s="70"/>
      <c r="R85" s="84" t="s">
        <v>302</v>
      </c>
      <c r="S85" s="84" t="s">
        <v>296</v>
      </c>
      <c r="T85" s="18"/>
    </row>
    <row r="86" spans="1:20">
      <c r="A86" s="4">
        <v>82</v>
      </c>
      <c r="B86" s="17" t="s">
        <v>62</v>
      </c>
      <c r="C86" s="74" t="s">
        <v>206</v>
      </c>
      <c r="D86" s="70" t="s">
        <v>25</v>
      </c>
      <c r="E86" s="74">
        <v>77</v>
      </c>
      <c r="F86" s="70"/>
      <c r="G86" s="74">
        <v>15</v>
      </c>
      <c r="H86" s="74">
        <v>20</v>
      </c>
      <c r="I86" s="57">
        <f t="shared" si="1"/>
        <v>35</v>
      </c>
      <c r="J86" s="74">
        <v>7399123891</v>
      </c>
      <c r="K86" s="70" t="s">
        <v>273</v>
      </c>
      <c r="L86" s="70" t="s">
        <v>274</v>
      </c>
      <c r="M86" s="79"/>
      <c r="N86" s="70"/>
      <c r="O86" s="70"/>
      <c r="P86" s="79"/>
      <c r="Q86" s="70"/>
      <c r="R86" s="18"/>
      <c r="S86" s="18"/>
      <c r="T86" s="18"/>
    </row>
    <row r="87" spans="1:20">
      <c r="A87" s="4">
        <v>83</v>
      </c>
      <c r="B87" s="17" t="s">
        <v>62</v>
      </c>
      <c r="C87" s="74" t="s">
        <v>207</v>
      </c>
      <c r="D87" s="70" t="s">
        <v>25</v>
      </c>
      <c r="E87" s="74">
        <v>420</v>
      </c>
      <c r="F87" s="70"/>
      <c r="G87" s="74">
        <v>15</v>
      </c>
      <c r="H87" s="74">
        <v>27</v>
      </c>
      <c r="I87" s="57">
        <f t="shared" si="1"/>
        <v>42</v>
      </c>
      <c r="J87" s="74">
        <v>9954606490</v>
      </c>
      <c r="K87" s="70" t="s">
        <v>273</v>
      </c>
      <c r="L87" s="70" t="s">
        <v>274</v>
      </c>
      <c r="M87" s="79"/>
      <c r="N87" s="70"/>
      <c r="O87" s="70"/>
      <c r="P87" s="79">
        <v>43662</v>
      </c>
      <c r="Q87" s="70" t="s">
        <v>298</v>
      </c>
      <c r="R87" s="18"/>
      <c r="S87" s="18"/>
      <c r="T87" s="18"/>
    </row>
    <row r="88" spans="1:20">
      <c r="A88" s="4">
        <v>84</v>
      </c>
      <c r="B88" s="17" t="s">
        <v>62</v>
      </c>
      <c r="C88" s="74" t="s">
        <v>208</v>
      </c>
      <c r="D88" s="70" t="s">
        <v>25</v>
      </c>
      <c r="E88" s="74">
        <v>345</v>
      </c>
      <c r="F88" s="70"/>
      <c r="G88" s="74">
        <v>23</v>
      </c>
      <c r="H88" s="74">
        <v>16</v>
      </c>
      <c r="I88" s="57">
        <f t="shared" si="1"/>
        <v>39</v>
      </c>
      <c r="J88" s="74">
        <v>8876405170</v>
      </c>
      <c r="K88" s="70" t="s">
        <v>273</v>
      </c>
      <c r="L88" s="70" t="s">
        <v>274</v>
      </c>
      <c r="M88" s="79"/>
      <c r="N88" s="70"/>
      <c r="O88" s="70"/>
      <c r="P88" s="79"/>
      <c r="Q88" s="70"/>
      <c r="R88" s="18"/>
      <c r="S88" s="18"/>
      <c r="T88" s="18"/>
    </row>
    <row r="89" spans="1:20">
      <c r="A89" s="4">
        <v>85</v>
      </c>
      <c r="B89" s="17" t="s">
        <v>62</v>
      </c>
      <c r="C89" s="74" t="s">
        <v>209</v>
      </c>
      <c r="D89" s="70" t="s">
        <v>25</v>
      </c>
      <c r="E89" s="74">
        <v>343</v>
      </c>
      <c r="F89" s="70"/>
      <c r="G89" s="74">
        <v>19</v>
      </c>
      <c r="H89" s="74">
        <v>17</v>
      </c>
      <c r="I89" s="57">
        <f t="shared" si="1"/>
        <v>36</v>
      </c>
      <c r="J89" s="74">
        <v>9954012603</v>
      </c>
      <c r="K89" s="70" t="s">
        <v>273</v>
      </c>
      <c r="L89" s="70" t="s">
        <v>274</v>
      </c>
      <c r="M89" s="79"/>
      <c r="N89" s="70"/>
      <c r="O89" s="70"/>
      <c r="P89" s="79"/>
      <c r="Q89" s="70"/>
      <c r="R89" s="18"/>
      <c r="S89" s="18"/>
      <c r="T89" s="18"/>
    </row>
    <row r="90" spans="1:20">
      <c r="A90" s="4">
        <v>86</v>
      </c>
      <c r="B90" s="17" t="s">
        <v>62</v>
      </c>
      <c r="C90" s="74" t="s">
        <v>210</v>
      </c>
      <c r="D90" s="70" t="s">
        <v>25</v>
      </c>
      <c r="E90" s="74">
        <v>342</v>
      </c>
      <c r="F90" s="70"/>
      <c r="G90" s="74">
        <v>22</v>
      </c>
      <c r="H90" s="74">
        <v>15</v>
      </c>
      <c r="I90" s="57">
        <f t="shared" si="1"/>
        <v>37</v>
      </c>
      <c r="J90" s="74">
        <v>9954741039</v>
      </c>
      <c r="K90" s="70" t="s">
        <v>273</v>
      </c>
      <c r="L90" s="70" t="s">
        <v>274</v>
      </c>
      <c r="M90" s="79"/>
      <c r="N90" s="70"/>
      <c r="O90" s="70"/>
      <c r="P90" s="79">
        <v>43663</v>
      </c>
      <c r="Q90" s="70" t="s">
        <v>305</v>
      </c>
      <c r="R90" s="18"/>
      <c r="S90" s="18"/>
      <c r="T90" s="18"/>
    </row>
    <row r="91" spans="1:20">
      <c r="A91" s="4">
        <v>87</v>
      </c>
      <c r="B91" s="17" t="s">
        <v>62</v>
      </c>
      <c r="C91" s="74" t="s">
        <v>211</v>
      </c>
      <c r="D91" s="70" t="s">
        <v>25</v>
      </c>
      <c r="E91" s="75" t="s">
        <v>212</v>
      </c>
      <c r="F91" s="70"/>
      <c r="G91" s="74">
        <v>18</v>
      </c>
      <c r="H91" s="74">
        <v>14</v>
      </c>
      <c r="I91" s="57">
        <f t="shared" si="1"/>
        <v>32</v>
      </c>
      <c r="J91" s="74">
        <v>9957765781</v>
      </c>
      <c r="K91" s="70" t="s">
        <v>273</v>
      </c>
      <c r="L91" s="70" t="s">
        <v>274</v>
      </c>
      <c r="M91" s="79"/>
      <c r="N91" s="70"/>
      <c r="O91" s="70"/>
      <c r="P91" s="79"/>
      <c r="Q91" s="70"/>
      <c r="R91" s="18"/>
      <c r="S91" s="18"/>
      <c r="T91" s="18"/>
    </row>
    <row r="92" spans="1:20">
      <c r="A92" s="4">
        <v>88</v>
      </c>
      <c r="B92" s="17" t="s">
        <v>62</v>
      </c>
      <c r="C92" s="74" t="s">
        <v>213</v>
      </c>
      <c r="D92" s="70" t="s">
        <v>25</v>
      </c>
      <c r="E92" s="74">
        <v>358</v>
      </c>
      <c r="F92" s="70"/>
      <c r="G92" s="74">
        <v>17</v>
      </c>
      <c r="H92" s="74">
        <v>24</v>
      </c>
      <c r="I92" s="57">
        <f t="shared" si="1"/>
        <v>41</v>
      </c>
      <c r="J92" s="74">
        <v>9707305993</v>
      </c>
      <c r="K92" s="70" t="s">
        <v>273</v>
      </c>
      <c r="L92" s="70" t="s">
        <v>274</v>
      </c>
      <c r="M92" s="79"/>
      <c r="N92" s="70"/>
      <c r="O92" s="70"/>
      <c r="P92" s="79"/>
      <c r="Q92" s="70"/>
      <c r="R92" s="18"/>
      <c r="S92" s="18"/>
      <c r="T92" s="18"/>
    </row>
    <row r="93" spans="1:20" ht="28.5">
      <c r="A93" s="4">
        <v>89</v>
      </c>
      <c r="B93" s="17" t="s">
        <v>62</v>
      </c>
      <c r="C93" s="74" t="s">
        <v>214</v>
      </c>
      <c r="D93" s="70" t="s">
        <v>25</v>
      </c>
      <c r="E93" s="74">
        <v>1</v>
      </c>
      <c r="F93" s="70"/>
      <c r="G93" s="74">
        <v>32</v>
      </c>
      <c r="H93" s="74">
        <v>40</v>
      </c>
      <c r="I93" s="57">
        <f t="shared" si="1"/>
        <v>72</v>
      </c>
      <c r="J93" s="74">
        <v>9678378953</v>
      </c>
      <c r="K93" s="70" t="s">
        <v>283</v>
      </c>
      <c r="L93" s="70" t="s">
        <v>284</v>
      </c>
      <c r="M93" s="83">
        <v>9577017662</v>
      </c>
      <c r="N93" s="82" t="s">
        <v>285</v>
      </c>
      <c r="O93" s="82">
        <v>7896208336</v>
      </c>
      <c r="P93" s="79">
        <v>43664</v>
      </c>
      <c r="Q93" s="70" t="s">
        <v>300</v>
      </c>
      <c r="R93" s="18"/>
      <c r="S93" s="18"/>
      <c r="T93" s="18"/>
    </row>
    <row r="94" spans="1:20" ht="28.5">
      <c r="A94" s="4">
        <v>90</v>
      </c>
      <c r="B94" s="17" t="s">
        <v>62</v>
      </c>
      <c r="C94" s="74" t="s">
        <v>215</v>
      </c>
      <c r="D94" s="70" t="s">
        <v>25</v>
      </c>
      <c r="E94" s="74">
        <v>151</v>
      </c>
      <c r="F94" s="70"/>
      <c r="G94" s="74">
        <v>27</v>
      </c>
      <c r="H94" s="74">
        <v>26</v>
      </c>
      <c r="I94" s="57">
        <f t="shared" si="1"/>
        <v>53</v>
      </c>
      <c r="J94" s="74">
        <v>9957355048</v>
      </c>
      <c r="K94" s="70" t="s">
        <v>283</v>
      </c>
      <c r="L94" s="70" t="s">
        <v>284</v>
      </c>
      <c r="M94" s="83">
        <v>9577017663</v>
      </c>
      <c r="N94" s="82" t="s">
        <v>286</v>
      </c>
      <c r="O94" s="82">
        <v>9678432036</v>
      </c>
      <c r="P94" s="79"/>
      <c r="Q94" s="70"/>
      <c r="R94" s="18"/>
      <c r="S94" s="18"/>
      <c r="T94" s="18"/>
    </row>
    <row r="95" spans="1:20" ht="28.5">
      <c r="A95" s="4">
        <v>91</v>
      </c>
      <c r="B95" s="17" t="s">
        <v>62</v>
      </c>
      <c r="C95" s="74" t="s">
        <v>216</v>
      </c>
      <c r="D95" s="70" t="s">
        <v>25</v>
      </c>
      <c r="E95" s="74">
        <v>2</v>
      </c>
      <c r="F95" s="70"/>
      <c r="G95" s="74">
        <v>28</v>
      </c>
      <c r="H95" s="74">
        <v>30</v>
      </c>
      <c r="I95" s="57">
        <f t="shared" si="1"/>
        <v>58</v>
      </c>
      <c r="J95" s="74">
        <v>9678743881</v>
      </c>
      <c r="K95" s="70" t="s">
        <v>283</v>
      </c>
      <c r="L95" s="70" t="s">
        <v>284</v>
      </c>
      <c r="M95" s="83">
        <v>9577017664</v>
      </c>
      <c r="N95" s="82" t="s">
        <v>287</v>
      </c>
      <c r="O95" s="82">
        <v>9864729803</v>
      </c>
      <c r="P95" s="79">
        <v>43665</v>
      </c>
      <c r="Q95" s="70" t="s">
        <v>294</v>
      </c>
      <c r="R95" s="18"/>
      <c r="S95" s="18"/>
      <c r="T95" s="18"/>
    </row>
    <row r="96" spans="1:20" ht="28.5">
      <c r="A96" s="4">
        <v>92</v>
      </c>
      <c r="B96" s="17" t="s">
        <v>62</v>
      </c>
      <c r="C96" s="74" t="s">
        <v>217</v>
      </c>
      <c r="D96" s="70" t="s">
        <v>25</v>
      </c>
      <c r="E96" s="74">
        <v>14</v>
      </c>
      <c r="F96" s="70"/>
      <c r="G96" s="74">
        <v>32</v>
      </c>
      <c r="H96" s="74">
        <v>29</v>
      </c>
      <c r="I96" s="57">
        <f t="shared" si="1"/>
        <v>61</v>
      </c>
      <c r="J96" s="74">
        <v>9508894426</v>
      </c>
      <c r="K96" s="70" t="s">
        <v>283</v>
      </c>
      <c r="L96" s="70" t="s">
        <v>284</v>
      </c>
      <c r="M96" s="83">
        <v>9577017665</v>
      </c>
      <c r="N96" s="82" t="s">
        <v>288</v>
      </c>
      <c r="O96" s="82">
        <v>8254075977</v>
      </c>
      <c r="P96" s="79"/>
      <c r="Q96" s="70"/>
      <c r="R96" s="18"/>
      <c r="S96" s="18"/>
      <c r="T96" s="18"/>
    </row>
    <row r="97" spans="1:20" ht="28.5">
      <c r="A97" s="4">
        <v>93</v>
      </c>
      <c r="B97" s="17" t="s">
        <v>62</v>
      </c>
      <c r="C97" s="74" t="s">
        <v>218</v>
      </c>
      <c r="D97" s="70" t="s">
        <v>25</v>
      </c>
      <c r="E97" s="74">
        <v>3</v>
      </c>
      <c r="F97" s="70"/>
      <c r="G97" s="74">
        <v>27</v>
      </c>
      <c r="H97" s="74">
        <v>30</v>
      </c>
      <c r="I97" s="57">
        <f t="shared" si="1"/>
        <v>57</v>
      </c>
      <c r="J97" s="74">
        <v>8255085643</v>
      </c>
      <c r="K97" s="70" t="s">
        <v>283</v>
      </c>
      <c r="L97" s="70" t="s">
        <v>284</v>
      </c>
      <c r="M97" s="83">
        <v>9577017666</v>
      </c>
      <c r="N97" s="82" t="s">
        <v>289</v>
      </c>
      <c r="O97" s="82">
        <v>9613204029</v>
      </c>
      <c r="P97" s="79">
        <v>43666</v>
      </c>
      <c r="Q97" s="70" t="s">
        <v>297</v>
      </c>
      <c r="R97" s="18"/>
      <c r="S97" s="18"/>
      <c r="T97" s="18"/>
    </row>
    <row r="98" spans="1:20" ht="28.5">
      <c r="A98" s="4">
        <v>94</v>
      </c>
      <c r="B98" s="17" t="s">
        <v>62</v>
      </c>
      <c r="C98" s="74" t="s">
        <v>219</v>
      </c>
      <c r="D98" s="70" t="s">
        <v>25</v>
      </c>
      <c r="E98" s="74">
        <v>197</v>
      </c>
      <c r="F98" s="70"/>
      <c r="G98" s="74">
        <v>31</v>
      </c>
      <c r="H98" s="74">
        <v>33</v>
      </c>
      <c r="I98" s="57">
        <f t="shared" si="1"/>
        <v>64</v>
      </c>
      <c r="J98" s="74">
        <v>9957983341</v>
      </c>
      <c r="K98" s="70" t="s">
        <v>283</v>
      </c>
      <c r="L98" s="70" t="s">
        <v>284</v>
      </c>
      <c r="M98" s="83">
        <v>9577017667</v>
      </c>
      <c r="N98" s="82" t="s">
        <v>290</v>
      </c>
      <c r="O98" s="82">
        <v>9859348630</v>
      </c>
      <c r="P98" s="79"/>
      <c r="Q98" s="70"/>
      <c r="R98" s="18"/>
      <c r="S98" s="18"/>
      <c r="T98" s="18"/>
    </row>
    <row r="99" spans="1:20" ht="28.5">
      <c r="A99" s="4">
        <v>95</v>
      </c>
      <c r="B99" s="17" t="s">
        <v>62</v>
      </c>
      <c r="C99" s="74" t="s">
        <v>220</v>
      </c>
      <c r="D99" s="70" t="s">
        <v>25</v>
      </c>
      <c r="E99" s="74">
        <v>11</v>
      </c>
      <c r="F99" s="70"/>
      <c r="G99" s="74">
        <v>30</v>
      </c>
      <c r="H99" s="74">
        <v>28</v>
      </c>
      <c r="I99" s="57">
        <f t="shared" si="1"/>
        <v>58</v>
      </c>
      <c r="J99" s="74">
        <v>0</v>
      </c>
      <c r="K99" s="70" t="s">
        <v>283</v>
      </c>
      <c r="L99" s="70" t="s">
        <v>284</v>
      </c>
      <c r="M99" s="83">
        <v>9577017668</v>
      </c>
      <c r="N99" s="82" t="s">
        <v>291</v>
      </c>
      <c r="O99" s="82">
        <v>9954320933</v>
      </c>
      <c r="P99" s="79">
        <v>43668</v>
      </c>
      <c r="Q99" s="70" t="s">
        <v>301</v>
      </c>
      <c r="R99" s="18"/>
      <c r="S99" s="18"/>
      <c r="T99" s="18"/>
    </row>
    <row r="100" spans="1:20" ht="28.5">
      <c r="A100" s="4">
        <v>96</v>
      </c>
      <c r="B100" s="17" t="s">
        <v>62</v>
      </c>
      <c r="C100" s="74" t="s">
        <v>221</v>
      </c>
      <c r="D100" s="70" t="s">
        <v>25</v>
      </c>
      <c r="E100" s="75" t="s">
        <v>222</v>
      </c>
      <c r="F100" s="70"/>
      <c r="G100" s="74">
        <v>12</v>
      </c>
      <c r="H100" s="74">
        <v>10</v>
      </c>
      <c r="I100" s="57">
        <f t="shared" si="1"/>
        <v>22</v>
      </c>
      <c r="J100" s="74">
        <v>9859022265</v>
      </c>
      <c r="K100" s="70" t="s">
        <v>283</v>
      </c>
      <c r="L100" s="70" t="s">
        <v>284</v>
      </c>
      <c r="M100" s="83">
        <v>9577017669</v>
      </c>
      <c r="N100" s="82" t="s">
        <v>292</v>
      </c>
      <c r="O100" s="82">
        <v>9508268417</v>
      </c>
      <c r="P100" s="79"/>
      <c r="Q100" s="70"/>
      <c r="R100" s="18"/>
      <c r="S100" s="18"/>
      <c r="T100" s="18"/>
    </row>
    <row r="101" spans="1:20" ht="28.5">
      <c r="A101" s="4">
        <v>97</v>
      </c>
      <c r="B101" s="17" t="s">
        <v>62</v>
      </c>
      <c r="C101" s="74" t="s">
        <v>223</v>
      </c>
      <c r="D101" s="70" t="s">
        <v>25</v>
      </c>
      <c r="E101" s="74">
        <v>13</v>
      </c>
      <c r="F101" s="70"/>
      <c r="G101" s="74">
        <v>32</v>
      </c>
      <c r="H101" s="74">
        <v>29</v>
      </c>
      <c r="I101" s="57">
        <f t="shared" si="1"/>
        <v>61</v>
      </c>
      <c r="J101" s="74">
        <v>8811927303</v>
      </c>
      <c r="K101" s="70" t="s">
        <v>283</v>
      </c>
      <c r="L101" s="70" t="s">
        <v>284</v>
      </c>
      <c r="M101" s="83">
        <v>9577017670</v>
      </c>
      <c r="N101" s="82" t="s">
        <v>293</v>
      </c>
      <c r="O101" s="82">
        <v>8752009850</v>
      </c>
      <c r="P101" s="79"/>
      <c r="Q101" s="70"/>
      <c r="R101" s="18"/>
      <c r="S101" s="18"/>
      <c r="T101" s="18"/>
    </row>
    <row r="102" spans="1:20" ht="28.5">
      <c r="A102" s="4">
        <v>98</v>
      </c>
      <c r="B102" s="17" t="s">
        <v>62</v>
      </c>
      <c r="C102" s="74" t="s">
        <v>224</v>
      </c>
      <c r="D102" s="70" t="s">
        <v>25</v>
      </c>
      <c r="E102" s="75" t="s">
        <v>225</v>
      </c>
      <c r="F102" s="70"/>
      <c r="G102" s="74">
        <v>23</v>
      </c>
      <c r="H102" s="74">
        <v>22</v>
      </c>
      <c r="I102" s="57">
        <f t="shared" si="1"/>
        <v>45</v>
      </c>
      <c r="J102" s="74">
        <v>8133012727</v>
      </c>
      <c r="K102" s="70" t="s">
        <v>283</v>
      </c>
      <c r="L102" s="70" t="s">
        <v>284</v>
      </c>
      <c r="M102" s="83">
        <v>9577017671</v>
      </c>
      <c r="N102" s="82" t="s">
        <v>286</v>
      </c>
      <c r="O102" s="82">
        <v>9678432036</v>
      </c>
      <c r="P102" s="79">
        <v>43669</v>
      </c>
      <c r="Q102" s="70" t="s">
        <v>298</v>
      </c>
      <c r="R102" s="18"/>
      <c r="S102" s="18"/>
      <c r="T102" s="18"/>
    </row>
    <row r="103" spans="1:20" ht="28.5">
      <c r="A103" s="4">
        <v>99</v>
      </c>
      <c r="B103" s="17" t="s">
        <v>62</v>
      </c>
      <c r="C103" s="74" t="s">
        <v>226</v>
      </c>
      <c r="D103" s="70" t="s">
        <v>25</v>
      </c>
      <c r="E103" s="74">
        <v>5</v>
      </c>
      <c r="F103" s="70"/>
      <c r="G103" s="74">
        <v>34</v>
      </c>
      <c r="H103" s="74">
        <v>31</v>
      </c>
      <c r="I103" s="57">
        <f t="shared" si="1"/>
        <v>65</v>
      </c>
      <c r="J103" s="74">
        <v>9954375168</v>
      </c>
      <c r="K103" s="70" t="s">
        <v>283</v>
      </c>
      <c r="L103" s="70" t="s">
        <v>284</v>
      </c>
      <c r="M103" s="83">
        <v>9577017671</v>
      </c>
      <c r="N103" s="82" t="s">
        <v>285</v>
      </c>
      <c r="O103" s="82">
        <v>7896208336</v>
      </c>
      <c r="P103" s="79"/>
      <c r="Q103" s="70"/>
      <c r="R103" s="18"/>
      <c r="S103" s="18"/>
      <c r="T103" s="18"/>
    </row>
    <row r="104" spans="1:20" ht="28.5">
      <c r="A104" s="4">
        <v>100</v>
      </c>
      <c r="B104" s="17" t="s">
        <v>62</v>
      </c>
      <c r="C104" s="74" t="s">
        <v>227</v>
      </c>
      <c r="D104" s="70" t="s">
        <v>25</v>
      </c>
      <c r="E104" s="74">
        <v>373</v>
      </c>
      <c r="F104" s="70"/>
      <c r="G104" s="74">
        <v>38</v>
      </c>
      <c r="H104" s="74">
        <v>32</v>
      </c>
      <c r="I104" s="57">
        <f t="shared" si="1"/>
        <v>70</v>
      </c>
      <c r="J104" s="74">
        <v>9957323746</v>
      </c>
      <c r="K104" s="70" t="s">
        <v>283</v>
      </c>
      <c r="L104" s="70" t="s">
        <v>284</v>
      </c>
      <c r="M104" s="83">
        <v>9577017671</v>
      </c>
      <c r="N104" s="82" t="s">
        <v>286</v>
      </c>
      <c r="O104" s="82">
        <v>9678432036</v>
      </c>
      <c r="P104" s="79">
        <v>43670</v>
      </c>
      <c r="Q104" s="70" t="s">
        <v>305</v>
      </c>
      <c r="R104" s="18"/>
      <c r="S104" s="18"/>
      <c r="T104" s="18"/>
    </row>
    <row r="105" spans="1:20" ht="28.5">
      <c r="A105" s="4">
        <v>101</v>
      </c>
      <c r="B105" s="17" t="s">
        <v>62</v>
      </c>
      <c r="C105" s="74" t="s">
        <v>228</v>
      </c>
      <c r="D105" s="70" t="s">
        <v>25</v>
      </c>
      <c r="E105" s="74">
        <v>10</v>
      </c>
      <c r="F105" s="70"/>
      <c r="G105" s="74">
        <v>30</v>
      </c>
      <c r="H105" s="74">
        <v>23</v>
      </c>
      <c r="I105" s="57">
        <f t="shared" si="1"/>
        <v>53</v>
      </c>
      <c r="J105" s="74">
        <v>9678437583</v>
      </c>
      <c r="K105" s="70" t="s">
        <v>283</v>
      </c>
      <c r="L105" s="70" t="s">
        <v>284</v>
      </c>
      <c r="M105" s="83">
        <v>9577017671</v>
      </c>
      <c r="N105" s="82" t="s">
        <v>287</v>
      </c>
      <c r="O105" s="82">
        <v>9864729803</v>
      </c>
      <c r="P105" s="79"/>
      <c r="Q105" s="70"/>
      <c r="R105" s="18"/>
      <c r="S105" s="18"/>
      <c r="T105" s="18"/>
    </row>
    <row r="106" spans="1:20" ht="28.5">
      <c r="A106" s="4">
        <v>102</v>
      </c>
      <c r="B106" s="17" t="s">
        <v>62</v>
      </c>
      <c r="C106" s="74" t="s">
        <v>229</v>
      </c>
      <c r="D106" s="70" t="s">
        <v>25</v>
      </c>
      <c r="E106" s="74">
        <v>12</v>
      </c>
      <c r="F106" s="70"/>
      <c r="G106" s="74">
        <v>28</v>
      </c>
      <c r="H106" s="74">
        <v>25</v>
      </c>
      <c r="I106" s="57">
        <f t="shared" si="1"/>
        <v>53</v>
      </c>
      <c r="J106" s="74">
        <v>8812036049</v>
      </c>
      <c r="K106" s="70" t="s">
        <v>283</v>
      </c>
      <c r="L106" s="70" t="s">
        <v>284</v>
      </c>
      <c r="M106" s="83">
        <v>9577017671</v>
      </c>
      <c r="N106" s="82" t="s">
        <v>288</v>
      </c>
      <c r="O106" s="82">
        <v>8254075977</v>
      </c>
      <c r="P106" s="79">
        <v>43670</v>
      </c>
      <c r="Q106" s="70" t="s">
        <v>300</v>
      </c>
      <c r="R106" s="18"/>
      <c r="S106" s="18"/>
      <c r="T106" s="18"/>
    </row>
    <row r="107" spans="1:20" ht="28.5">
      <c r="A107" s="4">
        <v>103</v>
      </c>
      <c r="B107" s="17" t="s">
        <v>62</v>
      </c>
      <c r="C107" s="74" t="s">
        <v>230</v>
      </c>
      <c r="D107" s="70" t="s">
        <v>25</v>
      </c>
      <c r="E107" s="75" t="s">
        <v>231</v>
      </c>
      <c r="F107" s="70"/>
      <c r="G107" s="74">
        <v>26</v>
      </c>
      <c r="H107" s="74">
        <v>27</v>
      </c>
      <c r="I107" s="57">
        <f t="shared" si="1"/>
        <v>53</v>
      </c>
      <c r="J107" s="74">
        <v>9957719090</v>
      </c>
      <c r="K107" s="70" t="s">
        <v>283</v>
      </c>
      <c r="L107" s="70" t="s">
        <v>284</v>
      </c>
      <c r="M107" s="83">
        <v>9577017671</v>
      </c>
      <c r="N107" s="82" t="s">
        <v>289</v>
      </c>
      <c r="O107" s="82">
        <v>9613204029</v>
      </c>
      <c r="P107" s="79"/>
      <c r="Q107" s="70"/>
      <c r="R107" s="18"/>
      <c r="S107" s="18"/>
      <c r="T107" s="18"/>
    </row>
    <row r="108" spans="1:20" ht="28.5">
      <c r="A108" s="4">
        <v>104</v>
      </c>
      <c r="B108" s="17" t="s">
        <v>62</v>
      </c>
      <c r="C108" s="74" t="s">
        <v>232</v>
      </c>
      <c r="D108" s="70" t="s">
        <v>25</v>
      </c>
      <c r="E108" s="74">
        <v>372</v>
      </c>
      <c r="F108" s="70"/>
      <c r="G108" s="74">
        <v>20</v>
      </c>
      <c r="H108" s="74">
        <v>18</v>
      </c>
      <c r="I108" s="57">
        <f t="shared" si="1"/>
        <v>38</v>
      </c>
      <c r="J108" s="74">
        <v>9706796707</v>
      </c>
      <c r="K108" s="70" t="s">
        <v>283</v>
      </c>
      <c r="L108" s="70" t="s">
        <v>284</v>
      </c>
      <c r="M108" s="83">
        <v>9577017671</v>
      </c>
      <c r="N108" s="82" t="s">
        <v>290</v>
      </c>
      <c r="O108" s="82">
        <v>9859348630</v>
      </c>
      <c r="P108" s="79">
        <v>43671</v>
      </c>
      <c r="Q108" s="70" t="s">
        <v>300</v>
      </c>
      <c r="R108" s="18"/>
      <c r="S108" s="18"/>
      <c r="T108" s="18"/>
    </row>
    <row r="109" spans="1:20" ht="28.5">
      <c r="A109" s="4">
        <v>105</v>
      </c>
      <c r="B109" s="17" t="s">
        <v>62</v>
      </c>
      <c r="C109" s="74" t="s">
        <v>233</v>
      </c>
      <c r="D109" s="70" t="s">
        <v>25</v>
      </c>
      <c r="E109" s="74">
        <v>6</v>
      </c>
      <c r="F109" s="70"/>
      <c r="G109" s="74">
        <v>32</v>
      </c>
      <c r="H109" s="74">
        <v>27</v>
      </c>
      <c r="I109" s="57">
        <f t="shared" si="1"/>
        <v>59</v>
      </c>
      <c r="J109" s="74">
        <v>9678688249</v>
      </c>
      <c r="K109" s="70" t="s">
        <v>283</v>
      </c>
      <c r="L109" s="70" t="s">
        <v>284</v>
      </c>
      <c r="M109" s="83">
        <v>9577017671</v>
      </c>
      <c r="N109" s="82" t="s">
        <v>291</v>
      </c>
      <c r="O109" s="82">
        <v>9954320933</v>
      </c>
      <c r="P109" s="79"/>
      <c r="Q109" s="70"/>
      <c r="R109" s="18"/>
      <c r="S109" s="18"/>
      <c r="T109" s="18"/>
    </row>
    <row r="110" spans="1:20" ht="28.5">
      <c r="A110" s="4">
        <v>106</v>
      </c>
      <c r="B110" s="17" t="s">
        <v>62</v>
      </c>
      <c r="C110" s="74" t="s">
        <v>234</v>
      </c>
      <c r="D110" s="70" t="s">
        <v>25</v>
      </c>
      <c r="E110" s="74">
        <v>274</v>
      </c>
      <c r="F110" s="70"/>
      <c r="G110" s="74">
        <v>23</v>
      </c>
      <c r="H110" s="74">
        <v>25</v>
      </c>
      <c r="I110" s="57">
        <f t="shared" si="1"/>
        <v>48</v>
      </c>
      <c r="J110" s="74">
        <v>9678289929</v>
      </c>
      <c r="K110" s="70" t="s">
        <v>283</v>
      </c>
      <c r="L110" s="70" t="s">
        <v>284</v>
      </c>
      <c r="M110" s="83">
        <v>9577017671</v>
      </c>
      <c r="N110" s="82" t="s">
        <v>292</v>
      </c>
      <c r="O110" s="82">
        <v>9508268417</v>
      </c>
      <c r="P110" s="79"/>
      <c r="Q110" s="70"/>
      <c r="R110" s="18"/>
      <c r="S110" s="18"/>
      <c r="T110" s="18"/>
    </row>
    <row r="111" spans="1:20" ht="28.5">
      <c r="A111" s="4">
        <v>107</v>
      </c>
      <c r="B111" s="17" t="s">
        <v>62</v>
      </c>
      <c r="C111" s="74" t="s">
        <v>235</v>
      </c>
      <c r="D111" s="70" t="s">
        <v>25</v>
      </c>
      <c r="E111" s="74">
        <v>4</v>
      </c>
      <c r="F111" s="70"/>
      <c r="G111" s="74">
        <v>24</v>
      </c>
      <c r="H111" s="74">
        <v>21</v>
      </c>
      <c r="I111" s="57">
        <f t="shared" si="1"/>
        <v>45</v>
      </c>
      <c r="J111" s="74">
        <v>8011987313</v>
      </c>
      <c r="K111" s="70" t="s">
        <v>283</v>
      </c>
      <c r="L111" s="70" t="s">
        <v>284</v>
      </c>
      <c r="M111" s="83">
        <v>9577017671</v>
      </c>
      <c r="N111" s="82" t="s">
        <v>293</v>
      </c>
      <c r="O111" s="82">
        <v>8752009850</v>
      </c>
      <c r="P111" s="79">
        <v>43672</v>
      </c>
      <c r="Q111" s="70" t="s">
        <v>294</v>
      </c>
      <c r="R111" s="18"/>
      <c r="S111" s="18"/>
      <c r="T111" s="18"/>
    </row>
    <row r="112" spans="1:20" ht="28.5">
      <c r="A112" s="4">
        <v>108</v>
      </c>
      <c r="B112" s="17" t="s">
        <v>62</v>
      </c>
      <c r="C112" s="74" t="s">
        <v>236</v>
      </c>
      <c r="D112" s="70" t="s">
        <v>25</v>
      </c>
      <c r="E112" s="74">
        <v>418</v>
      </c>
      <c r="F112" s="70"/>
      <c r="G112" s="74">
        <v>27</v>
      </c>
      <c r="H112" s="74">
        <v>32</v>
      </c>
      <c r="I112" s="57">
        <f t="shared" si="1"/>
        <v>59</v>
      </c>
      <c r="J112" s="74">
        <v>8811178264</v>
      </c>
      <c r="K112" s="70" t="s">
        <v>283</v>
      </c>
      <c r="L112" s="70" t="s">
        <v>284</v>
      </c>
      <c r="M112" s="83">
        <v>9577017671</v>
      </c>
      <c r="N112" s="82" t="s">
        <v>286</v>
      </c>
      <c r="O112" s="82">
        <v>9678432036</v>
      </c>
      <c r="P112" s="79"/>
      <c r="Q112" s="70"/>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108</v>
      </c>
      <c r="D165" s="21"/>
      <c r="E165" s="13"/>
      <c r="F165" s="21"/>
      <c r="G165" s="58">
        <f>SUM(G5:G164)</f>
        <v>2893</v>
      </c>
      <c r="H165" s="58">
        <f>SUM(H5:H164)</f>
        <v>2362</v>
      </c>
      <c r="I165" s="58">
        <f>SUM(I5:I164)</f>
        <v>5255</v>
      </c>
      <c r="J165" s="21"/>
      <c r="K165" s="21"/>
      <c r="L165" s="21"/>
      <c r="M165" s="21"/>
      <c r="N165" s="21"/>
      <c r="O165" s="21"/>
      <c r="P165" s="14"/>
      <c r="Q165" s="21"/>
      <c r="R165" s="21"/>
      <c r="S165" s="21"/>
      <c r="T165" s="12"/>
    </row>
    <row r="166" spans="1:20">
      <c r="A166" s="44" t="s">
        <v>62</v>
      </c>
      <c r="B166" s="10">
        <f>COUNTIF(B$5:B$164,"Team 1")</f>
        <v>60</v>
      </c>
      <c r="C166" s="44" t="s">
        <v>25</v>
      </c>
      <c r="D166" s="10">
        <f>COUNTIF(D5:D164,"Anganwadi")</f>
        <v>108</v>
      </c>
    </row>
    <row r="167" spans="1:20">
      <c r="A167" s="44" t="s">
        <v>63</v>
      </c>
      <c r="B167" s="10">
        <f>COUNTIF(B$6:B$164,"Team 2")</f>
        <v>47</v>
      </c>
      <c r="C167" s="44" t="s">
        <v>23</v>
      </c>
      <c r="D167" s="10">
        <f>COUNTIF(D5:D164,"School")</f>
        <v>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0 D43:D48 D33:D41 D19:D24 D12:D17 D26:D31 D57:D164 D50: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65" activePane="bottomRight" state="frozen"/>
      <selection pane="topRight" activeCell="C1" sqref="C1"/>
      <selection pane="bottomLeft" activeCell="A5" sqref="A5"/>
      <selection pane="bottomRight" activeCell="B43" sqref="B43:B78"/>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80" t="s">
        <v>70</v>
      </c>
      <c r="B1" s="180"/>
      <c r="C1" s="180"/>
      <c r="D1" s="53"/>
      <c r="E1" s="53"/>
      <c r="F1" s="53"/>
      <c r="G1" s="53"/>
      <c r="H1" s="53"/>
      <c r="I1" s="53"/>
      <c r="J1" s="53"/>
      <c r="K1" s="53"/>
      <c r="L1" s="53"/>
      <c r="M1" s="53"/>
      <c r="N1" s="53"/>
      <c r="O1" s="53"/>
      <c r="P1" s="53"/>
      <c r="Q1" s="53"/>
      <c r="R1" s="53"/>
      <c r="S1" s="53"/>
    </row>
    <row r="2" spans="1:20">
      <c r="A2" s="174" t="s">
        <v>59</v>
      </c>
      <c r="B2" s="175"/>
      <c r="C2" s="175"/>
      <c r="D2" s="25">
        <v>43678</v>
      </c>
      <c r="E2" s="22"/>
      <c r="F2" s="22"/>
      <c r="G2" s="22"/>
      <c r="H2" s="22"/>
      <c r="I2" s="22"/>
      <c r="J2" s="22"/>
      <c r="K2" s="22"/>
      <c r="L2" s="22"/>
      <c r="M2" s="22"/>
      <c r="N2" s="22"/>
      <c r="O2" s="22"/>
      <c r="P2" s="22"/>
      <c r="Q2" s="22"/>
      <c r="R2" s="22"/>
      <c r="S2" s="22"/>
    </row>
    <row r="3" spans="1:20" ht="24" customHeight="1">
      <c r="A3" s="176" t="s">
        <v>14</v>
      </c>
      <c r="B3" s="172" t="s">
        <v>61</v>
      </c>
      <c r="C3" s="177" t="s">
        <v>7</v>
      </c>
      <c r="D3" s="177" t="s">
        <v>55</v>
      </c>
      <c r="E3" s="177" t="s">
        <v>16</v>
      </c>
      <c r="F3" s="178" t="s">
        <v>17</v>
      </c>
      <c r="G3" s="177" t="s">
        <v>8</v>
      </c>
      <c r="H3" s="177"/>
      <c r="I3" s="177"/>
      <c r="J3" s="177" t="s">
        <v>31</v>
      </c>
      <c r="K3" s="172" t="s">
        <v>33</v>
      </c>
      <c r="L3" s="172" t="s">
        <v>50</v>
      </c>
      <c r="M3" s="172" t="s">
        <v>51</v>
      </c>
      <c r="N3" s="172" t="s">
        <v>34</v>
      </c>
      <c r="O3" s="172" t="s">
        <v>35</v>
      </c>
      <c r="P3" s="176" t="s">
        <v>54</v>
      </c>
      <c r="Q3" s="177" t="s">
        <v>52</v>
      </c>
      <c r="R3" s="177" t="s">
        <v>32</v>
      </c>
      <c r="S3" s="177" t="s">
        <v>53</v>
      </c>
      <c r="T3" s="177" t="s">
        <v>13</v>
      </c>
    </row>
    <row r="4" spans="1:20" ht="25.5" customHeight="1">
      <c r="A4" s="176"/>
      <c r="B4" s="179"/>
      <c r="C4" s="177"/>
      <c r="D4" s="177"/>
      <c r="E4" s="177"/>
      <c r="F4" s="178"/>
      <c r="G4" s="23" t="s">
        <v>9</v>
      </c>
      <c r="H4" s="23" t="s">
        <v>10</v>
      </c>
      <c r="I4" s="23" t="s">
        <v>11</v>
      </c>
      <c r="J4" s="177"/>
      <c r="K4" s="173"/>
      <c r="L4" s="173"/>
      <c r="M4" s="173"/>
      <c r="N4" s="173"/>
      <c r="O4" s="173"/>
      <c r="P4" s="176"/>
      <c r="Q4" s="176"/>
      <c r="R4" s="177"/>
      <c r="S4" s="177"/>
      <c r="T4" s="177"/>
    </row>
    <row r="5" spans="1:20">
      <c r="A5" s="4">
        <v>1</v>
      </c>
      <c r="B5" s="17" t="s">
        <v>63</v>
      </c>
      <c r="C5" s="65" t="s">
        <v>92</v>
      </c>
      <c r="D5" s="66" t="s">
        <v>25</v>
      </c>
      <c r="E5" s="67">
        <v>71</v>
      </c>
      <c r="F5" s="66"/>
      <c r="G5" s="65">
        <v>40</v>
      </c>
      <c r="H5" s="65">
        <v>43</v>
      </c>
      <c r="I5" s="57">
        <f>SUM(G5:H5)</f>
        <v>83</v>
      </c>
      <c r="J5" s="65">
        <v>8749871890</v>
      </c>
      <c r="K5" s="66" t="s">
        <v>93</v>
      </c>
      <c r="L5" s="66" t="s">
        <v>94</v>
      </c>
      <c r="M5" s="66">
        <v>967851341</v>
      </c>
      <c r="N5" s="69" t="s">
        <v>95</v>
      </c>
      <c r="O5" s="69">
        <v>8136012859</v>
      </c>
      <c r="P5" s="107">
        <v>43678</v>
      </c>
      <c r="Q5" s="66" t="s">
        <v>300</v>
      </c>
      <c r="R5" s="66" t="s">
        <v>902</v>
      </c>
      <c r="S5" s="66" t="s">
        <v>296</v>
      </c>
      <c r="T5" s="18"/>
    </row>
    <row r="6" spans="1:20">
      <c r="A6" s="4">
        <v>2</v>
      </c>
      <c r="B6" s="17" t="s">
        <v>63</v>
      </c>
      <c r="C6" s="65" t="s">
        <v>96</v>
      </c>
      <c r="D6" s="66" t="s">
        <v>25</v>
      </c>
      <c r="E6" s="67">
        <v>414</v>
      </c>
      <c r="F6" s="66"/>
      <c r="G6" s="65">
        <v>18</v>
      </c>
      <c r="H6" s="65">
        <v>19</v>
      </c>
      <c r="I6" s="57">
        <f t="shared" ref="I6:I69" si="0">SUM(G6:H6)</f>
        <v>37</v>
      </c>
      <c r="J6" s="65">
        <v>8011177440</v>
      </c>
      <c r="K6" s="66" t="s">
        <v>93</v>
      </c>
      <c r="L6" s="66" t="s">
        <v>94</v>
      </c>
      <c r="M6" s="66">
        <v>967851342</v>
      </c>
      <c r="N6" s="69" t="s">
        <v>97</v>
      </c>
      <c r="O6" s="69">
        <v>9957889987</v>
      </c>
      <c r="P6" s="107">
        <v>43679</v>
      </c>
      <c r="Q6" s="66" t="s">
        <v>294</v>
      </c>
      <c r="R6" s="66" t="s">
        <v>902</v>
      </c>
      <c r="S6" s="66" t="s">
        <v>296</v>
      </c>
      <c r="T6" s="18"/>
    </row>
    <row r="7" spans="1:20">
      <c r="A7" s="4">
        <v>3</v>
      </c>
      <c r="B7" s="17" t="s">
        <v>63</v>
      </c>
      <c r="C7" s="65" t="s">
        <v>98</v>
      </c>
      <c r="D7" s="66" t="s">
        <v>25</v>
      </c>
      <c r="E7" s="67">
        <v>61</v>
      </c>
      <c r="F7" s="66"/>
      <c r="G7" s="65">
        <v>14</v>
      </c>
      <c r="H7" s="65">
        <v>20</v>
      </c>
      <c r="I7" s="57">
        <f t="shared" si="0"/>
        <v>34</v>
      </c>
      <c r="J7" s="65">
        <v>8486907132</v>
      </c>
      <c r="K7" s="66" t="s">
        <v>93</v>
      </c>
      <c r="L7" s="66" t="s">
        <v>94</v>
      </c>
      <c r="M7" s="66">
        <v>967851343</v>
      </c>
      <c r="N7" s="69" t="s">
        <v>99</v>
      </c>
      <c r="O7" s="69">
        <v>8011177346</v>
      </c>
      <c r="P7" s="107"/>
      <c r="Q7" s="66"/>
      <c r="R7" s="66"/>
      <c r="S7" s="66"/>
      <c r="T7" s="18"/>
    </row>
    <row r="8" spans="1:20">
      <c r="A8" s="4">
        <v>4</v>
      </c>
      <c r="B8" s="17" t="s">
        <v>63</v>
      </c>
      <c r="C8" s="65" t="s">
        <v>100</v>
      </c>
      <c r="D8" s="66" t="s">
        <v>25</v>
      </c>
      <c r="E8" s="67">
        <v>214</v>
      </c>
      <c r="F8" s="66"/>
      <c r="G8" s="65">
        <v>35</v>
      </c>
      <c r="H8" s="65">
        <v>40</v>
      </c>
      <c r="I8" s="57">
        <f t="shared" si="0"/>
        <v>75</v>
      </c>
      <c r="J8" s="65">
        <v>8720983285</v>
      </c>
      <c r="K8" s="66" t="s">
        <v>93</v>
      </c>
      <c r="L8" s="66" t="s">
        <v>94</v>
      </c>
      <c r="M8" s="66">
        <v>967851344</v>
      </c>
      <c r="N8" s="69" t="s">
        <v>95</v>
      </c>
      <c r="O8" s="69">
        <v>8136012859</v>
      </c>
      <c r="P8" s="107"/>
      <c r="Q8" s="66"/>
      <c r="R8" s="66"/>
      <c r="S8" s="66"/>
      <c r="T8" s="18"/>
    </row>
    <row r="9" spans="1:20">
      <c r="A9" s="4">
        <v>5</v>
      </c>
      <c r="B9" s="17" t="s">
        <v>63</v>
      </c>
      <c r="C9" s="65" t="s">
        <v>101</v>
      </c>
      <c r="D9" s="66" t="s">
        <v>25</v>
      </c>
      <c r="E9" s="67" t="s">
        <v>102</v>
      </c>
      <c r="F9" s="66"/>
      <c r="G9" s="65">
        <v>20</v>
      </c>
      <c r="H9" s="65">
        <v>14</v>
      </c>
      <c r="I9" s="57">
        <f t="shared" si="0"/>
        <v>34</v>
      </c>
      <c r="J9" s="65">
        <v>9678514402</v>
      </c>
      <c r="K9" s="66" t="s">
        <v>93</v>
      </c>
      <c r="L9" s="66" t="s">
        <v>94</v>
      </c>
      <c r="M9" s="66">
        <v>967851345</v>
      </c>
      <c r="N9" s="69" t="s">
        <v>97</v>
      </c>
      <c r="O9" s="69">
        <v>9957889987</v>
      </c>
      <c r="P9" s="107">
        <v>43680</v>
      </c>
      <c r="Q9" s="66" t="s">
        <v>297</v>
      </c>
      <c r="R9" s="66" t="s">
        <v>902</v>
      </c>
      <c r="S9" s="66" t="s">
        <v>296</v>
      </c>
      <c r="T9" s="18"/>
    </row>
    <row r="10" spans="1:20">
      <c r="A10" s="4">
        <v>6</v>
      </c>
      <c r="B10" s="17" t="s">
        <v>63</v>
      </c>
      <c r="C10" s="65" t="s">
        <v>103</v>
      </c>
      <c r="D10" s="66" t="s">
        <v>25</v>
      </c>
      <c r="E10" s="67">
        <v>220</v>
      </c>
      <c r="F10" s="66"/>
      <c r="G10" s="65">
        <v>30</v>
      </c>
      <c r="H10" s="65">
        <v>43</v>
      </c>
      <c r="I10" s="57">
        <f t="shared" si="0"/>
        <v>73</v>
      </c>
      <c r="J10" s="65">
        <v>9707695167</v>
      </c>
      <c r="K10" s="66" t="s">
        <v>93</v>
      </c>
      <c r="L10" s="66" t="s">
        <v>94</v>
      </c>
      <c r="M10" s="66">
        <v>967851346</v>
      </c>
      <c r="N10" s="69" t="s">
        <v>99</v>
      </c>
      <c r="O10" s="69">
        <v>8011177346</v>
      </c>
      <c r="P10" s="107"/>
      <c r="Q10" s="66"/>
      <c r="R10" s="66"/>
      <c r="S10" s="66"/>
      <c r="T10" s="18"/>
    </row>
    <row r="11" spans="1:20">
      <c r="A11" s="4">
        <v>7</v>
      </c>
      <c r="B11" s="17" t="s">
        <v>63</v>
      </c>
      <c r="C11" s="65" t="s">
        <v>104</v>
      </c>
      <c r="D11" s="66" t="s">
        <v>25</v>
      </c>
      <c r="E11" s="67">
        <v>417</v>
      </c>
      <c r="F11" s="66"/>
      <c r="G11" s="65">
        <v>51</v>
      </c>
      <c r="H11" s="65">
        <v>42</v>
      </c>
      <c r="I11" s="57">
        <f t="shared" si="0"/>
        <v>93</v>
      </c>
      <c r="J11" s="65">
        <v>8135056188</v>
      </c>
      <c r="K11" s="66" t="s">
        <v>93</v>
      </c>
      <c r="L11" s="66" t="s">
        <v>94</v>
      </c>
      <c r="M11" s="66">
        <v>967851347</v>
      </c>
      <c r="N11" s="69" t="s">
        <v>95</v>
      </c>
      <c r="O11" s="69">
        <v>8136012859</v>
      </c>
      <c r="P11" s="107">
        <v>43682</v>
      </c>
      <c r="Q11" s="66" t="s">
        <v>903</v>
      </c>
      <c r="R11" s="66" t="s">
        <v>902</v>
      </c>
      <c r="S11" s="66" t="s">
        <v>296</v>
      </c>
      <c r="T11" s="18"/>
    </row>
    <row r="12" spans="1:20">
      <c r="A12" s="4">
        <v>8</v>
      </c>
      <c r="B12" s="17" t="s">
        <v>63</v>
      </c>
      <c r="C12" s="65" t="s">
        <v>105</v>
      </c>
      <c r="D12" s="66" t="s">
        <v>25</v>
      </c>
      <c r="E12" s="67">
        <v>415</v>
      </c>
      <c r="F12" s="66"/>
      <c r="G12" s="65">
        <v>42</v>
      </c>
      <c r="H12" s="65">
        <v>28</v>
      </c>
      <c r="I12" s="57">
        <f t="shared" si="0"/>
        <v>70</v>
      </c>
      <c r="J12" s="65">
        <v>8472052407</v>
      </c>
      <c r="K12" s="66" t="s">
        <v>93</v>
      </c>
      <c r="L12" s="66" t="s">
        <v>94</v>
      </c>
      <c r="M12" s="66">
        <v>967851348</v>
      </c>
      <c r="N12" s="69" t="s">
        <v>97</v>
      </c>
      <c r="O12" s="69">
        <v>9957889987</v>
      </c>
      <c r="P12" s="107">
        <v>43683</v>
      </c>
      <c r="Q12" s="66" t="s">
        <v>298</v>
      </c>
      <c r="R12" s="66" t="s">
        <v>902</v>
      </c>
      <c r="S12" s="66" t="s">
        <v>296</v>
      </c>
      <c r="T12" s="18"/>
    </row>
    <row r="13" spans="1:20">
      <c r="A13" s="4">
        <v>9</v>
      </c>
      <c r="B13" s="17" t="s">
        <v>63</v>
      </c>
      <c r="C13" s="65" t="s">
        <v>106</v>
      </c>
      <c r="D13" s="66" t="s">
        <v>25</v>
      </c>
      <c r="E13" s="67">
        <v>235</v>
      </c>
      <c r="F13" s="66"/>
      <c r="G13" s="65">
        <v>43</v>
      </c>
      <c r="H13" s="65">
        <v>39</v>
      </c>
      <c r="I13" s="57">
        <f t="shared" si="0"/>
        <v>82</v>
      </c>
      <c r="J13" s="65">
        <v>9954383912</v>
      </c>
      <c r="K13" s="66" t="s">
        <v>93</v>
      </c>
      <c r="L13" s="66" t="s">
        <v>94</v>
      </c>
      <c r="M13" s="66">
        <v>967851349</v>
      </c>
      <c r="N13" s="69" t="s">
        <v>99</v>
      </c>
      <c r="O13" s="69">
        <v>8011177346</v>
      </c>
      <c r="P13" s="107"/>
      <c r="Q13" s="66"/>
      <c r="R13" s="66"/>
      <c r="S13" s="66"/>
      <c r="T13" s="18"/>
    </row>
    <row r="14" spans="1:20">
      <c r="A14" s="4">
        <v>10</v>
      </c>
      <c r="B14" s="17" t="s">
        <v>63</v>
      </c>
      <c r="C14" s="65" t="s">
        <v>107</v>
      </c>
      <c r="D14" s="66" t="s">
        <v>25</v>
      </c>
      <c r="E14" s="67">
        <v>149</v>
      </c>
      <c r="F14" s="66"/>
      <c r="G14" s="65">
        <v>27</v>
      </c>
      <c r="H14" s="65">
        <v>27</v>
      </c>
      <c r="I14" s="57">
        <f t="shared" si="0"/>
        <v>54</v>
      </c>
      <c r="J14" s="65">
        <v>9954849008</v>
      </c>
      <c r="K14" s="66" t="s">
        <v>93</v>
      </c>
      <c r="L14" s="66" t="s">
        <v>94</v>
      </c>
      <c r="M14" s="66">
        <v>967851350</v>
      </c>
      <c r="N14" s="69" t="s">
        <v>95</v>
      </c>
      <c r="O14" s="69">
        <v>8136012859</v>
      </c>
      <c r="P14" s="107">
        <v>43684</v>
      </c>
      <c r="Q14" s="66" t="s">
        <v>305</v>
      </c>
      <c r="R14" s="66" t="s">
        <v>902</v>
      </c>
      <c r="S14" s="66" t="s">
        <v>296</v>
      </c>
      <c r="T14" s="18"/>
    </row>
    <row r="15" spans="1:20">
      <c r="A15" s="4">
        <v>11</v>
      </c>
      <c r="B15" s="17" t="s">
        <v>63</v>
      </c>
      <c r="C15" s="65" t="s">
        <v>108</v>
      </c>
      <c r="D15" s="66" t="s">
        <v>25</v>
      </c>
      <c r="E15" s="67">
        <v>439</v>
      </c>
      <c r="F15" s="66"/>
      <c r="G15" s="65">
        <v>13</v>
      </c>
      <c r="H15" s="65">
        <v>14</v>
      </c>
      <c r="I15" s="57">
        <f t="shared" si="0"/>
        <v>27</v>
      </c>
      <c r="J15" s="65">
        <v>8486008535</v>
      </c>
      <c r="K15" s="66" t="s">
        <v>93</v>
      </c>
      <c r="L15" s="66" t="s">
        <v>94</v>
      </c>
      <c r="M15" s="66">
        <v>967851351</v>
      </c>
      <c r="N15" s="69" t="s">
        <v>97</v>
      </c>
      <c r="O15" s="69">
        <v>9957889987</v>
      </c>
      <c r="P15" s="107"/>
      <c r="Q15" s="66"/>
      <c r="R15" s="66"/>
      <c r="S15" s="66"/>
      <c r="T15" s="18"/>
    </row>
    <row r="16" spans="1:20">
      <c r="A16" s="4">
        <v>12</v>
      </c>
      <c r="B16" s="17" t="s">
        <v>63</v>
      </c>
      <c r="C16" s="65" t="s">
        <v>109</v>
      </c>
      <c r="D16" s="66" t="s">
        <v>25</v>
      </c>
      <c r="E16" s="67">
        <v>416</v>
      </c>
      <c r="F16" s="66"/>
      <c r="G16" s="65">
        <v>28</v>
      </c>
      <c r="H16" s="65">
        <v>35</v>
      </c>
      <c r="I16" s="57">
        <f t="shared" si="0"/>
        <v>63</v>
      </c>
      <c r="J16" s="65">
        <v>8011289215</v>
      </c>
      <c r="K16" s="66" t="s">
        <v>93</v>
      </c>
      <c r="L16" s="66" t="s">
        <v>94</v>
      </c>
      <c r="M16" s="66">
        <v>967851352</v>
      </c>
      <c r="N16" s="69" t="s">
        <v>99</v>
      </c>
      <c r="O16" s="69">
        <v>8011177346</v>
      </c>
      <c r="P16" s="107"/>
      <c r="Q16" s="66"/>
      <c r="R16" s="66"/>
      <c r="S16" s="66"/>
      <c r="T16" s="18"/>
    </row>
    <row r="17" spans="1:20">
      <c r="A17" s="4">
        <v>13</v>
      </c>
      <c r="B17" s="17" t="s">
        <v>63</v>
      </c>
      <c r="C17" s="65" t="s">
        <v>110</v>
      </c>
      <c r="D17" s="66" t="s">
        <v>25</v>
      </c>
      <c r="E17" s="67">
        <v>410</v>
      </c>
      <c r="F17" s="66"/>
      <c r="G17" s="65">
        <v>19</v>
      </c>
      <c r="H17" s="65">
        <v>20</v>
      </c>
      <c r="I17" s="57">
        <f t="shared" si="0"/>
        <v>39</v>
      </c>
      <c r="J17" s="65">
        <v>9859052670</v>
      </c>
      <c r="K17" s="66" t="s">
        <v>93</v>
      </c>
      <c r="L17" s="66" t="s">
        <v>94</v>
      </c>
      <c r="M17" s="66">
        <v>967851353</v>
      </c>
      <c r="N17" s="69" t="s">
        <v>95</v>
      </c>
      <c r="O17" s="69">
        <v>8136012859</v>
      </c>
      <c r="P17" s="107">
        <v>43685</v>
      </c>
      <c r="Q17" s="66" t="s">
        <v>300</v>
      </c>
      <c r="R17" s="66" t="s">
        <v>902</v>
      </c>
      <c r="S17" s="66" t="s">
        <v>296</v>
      </c>
      <c r="T17" s="18"/>
    </row>
    <row r="18" spans="1:20">
      <c r="A18" s="4">
        <v>14</v>
      </c>
      <c r="B18" s="17" t="s">
        <v>63</v>
      </c>
      <c r="C18" s="65" t="s">
        <v>111</v>
      </c>
      <c r="D18" s="66" t="s">
        <v>25</v>
      </c>
      <c r="E18" s="67" t="s">
        <v>112</v>
      </c>
      <c r="F18" s="66"/>
      <c r="G18" s="65">
        <v>15</v>
      </c>
      <c r="H18" s="65">
        <v>13</v>
      </c>
      <c r="I18" s="57">
        <f t="shared" si="0"/>
        <v>28</v>
      </c>
      <c r="J18" s="65">
        <v>9085295214</v>
      </c>
      <c r="K18" s="66" t="s">
        <v>93</v>
      </c>
      <c r="L18" s="66" t="s">
        <v>94</v>
      </c>
      <c r="M18" s="66">
        <v>967851354</v>
      </c>
      <c r="N18" s="69" t="s">
        <v>97</v>
      </c>
      <c r="O18" s="69">
        <v>9957889987</v>
      </c>
      <c r="P18" s="107"/>
      <c r="Q18" s="66"/>
      <c r="R18" s="66"/>
      <c r="S18" s="66"/>
      <c r="T18" s="18"/>
    </row>
    <row r="19" spans="1:20">
      <c r="A19" s="4">
        <v>15</v>
      </c>
      <c r="B19" s="17" t="s">
        <v>63</v>
      </c>
      <c r="C19" s="65" t="s">
        <v>113</v>
      </c>
      <c r="D19" s="66" t="s">
        <v>25</v>
      </c>
      <c r="E19" s="67">
        <v>215</v>
      </c>
      <c r="F19" s="66"/>
      <c r="G19" s="65">
        <v>41</v>
      </c>
      <c r="H19" s="65">
        <v>34</v>
      </c>
      <c r="I19" s="57">
        <f t="shared" si="0"/>
        <v>75</v>
      </c>
      <c r="J19" s="65">
        <v>9859104678</v>
      </c>
      <c r="K19" s="66" t="s">
        <v>93</v>
      </c>
      <c r="L19" s="66" t="s">
        <v>94</v>
      </c>
      <c r="M19" s="66">
        <v>967851355</v>
      </c>
      <c r="N19" s="69" t="s">
        <v>99</v>
      </c>
      <c r="O19" s="69">
        <v>8011177346</v>
      </c>
      <c r="P19" s="107"/>
      <c r="Q19" s="66"/>
      <c r="R19" s="66"/>
      <c r="S19" s="66"/>
      <c r="T19" s="18"/>
    </row>
    <row r="20" spans="1:20">
      <c r="A20" s="4">
        <v>16</v>
      </c>
      <c r="B20" s="17" t="s">
        <v>63</v>
      </c>
      <c r="C20" s="65" t="s">
        <v>114</v>
      </c>
      <c r="D20" s="66" t="s">
        <v>25</v>
      </c>
      <c r="E20" s="67">
        <v>67</v>
      </c>
      <c r="F20" s="66"/>
      <c r="G20" s="65">
        <v>40</v>
      </c>
      <c r="H20" s="65">
        <v>43</v>
      </c>
      <c r="I20" s="57">
        <f t="shared" si="0"/>
        <v>83</v>
      </c>
      <c r="J20" s="65">
        <v>9954185543</v>
      </c>
      <c r="K20" s="66" t="s">
        <v>93</v>
      </c>
      <c r="L20" s="66" t="s">
        <v>94</v>
      </c>
      <c r="M20" s="66">
        <v>967851356</v>
      </c>
      <c r="N20" s="69" t="s">
        <v>95</v>
      </c>
      <c r="O20" s="69">
        <v>8136012859</v>
      </c>
      <c r="P20" s="107">
        <v>43686</v>
      </c>
      <c r="Q20" s="66" t="s">
        <v>294</v>
      </c>
      <c r="R20" s="66" t="s">
        <v>902</v>
      </c>
      <c r="S20" s="66" t="s">
        <v>296</v>
      </c>
      <c r="T20" s="18"/>
    </row>
    <row r="21" spans="1:20">
      <c r="A21" s="4">
        <v>17</v>
      </c>
      <c r="B21" s="17" t="s">
        <v>63</v>
      </c>
      <c r="C21" s="65" t="s">
        <v>115</v>
      </c>
      <c r="D21" s="66" t="s">
        <v>25</v>
      </c>
      <c r="E21" s="67">
        <v>408</v>
      </c>
      <c r="F21" s="66"/>
      <c r="G21" s="65">
        <v>20</v>
      </c>
      <c r="H21" s="65">
        <v>17</v>
      </c>
      <c r="I21" s="57">
        <f t="shared" si="0"/>
        <v>37</v>
      </c>
      <c r="J21" s="65">
        <v>8399849217</v>
      </c>
      <c r="K21" s="66" t="s">
        <v>93</v>
      </c>
      <c r="L21" s="66" t="s">
        <v>94</v>
      </c>
      <c r="M21" s="66">
        <v>967851357</v>
      </c>
      <c r="N21" s="69" t="s">
        <v>97</v>
      </c>
      <c r="O21" s="69">
        <v>9957889987</v>
      </c>
      <c r="P21" s="107"/>
      <c r="Q21" s="66"/>
      <c r="R21" s="66"/>
      <c r="S21" s="66"/>
      <c r="T21" s="18"/>
    </row>
    <row r="22" spans="1:20">
      <c r="A22" s="4">
        <v>18</v>
      </c>
      <c r="B22" s="17" t="s">
        <v>63</v>
      </c>
      <c r="C22" s="65" t="s">
        <v>116</v>
      </c>
      <c r="D22" s="66" t="s">
        <v>25</v>
      </c>
      <c r="E22" s="67">
        <v>66</v>
      </c>
      <c r="F22" s="66"/>
      <c r="G22" s="65">
        <v>14</v>
      </c>
      <c r="H22" s="65">
        <v>20</v>
      </c>
      <c r="I22" s="57">
        <f t="shared" si="0"/>
        <v>34</v>
      </c>
      <c r="J22" s="65">
        <v>8720945954</v>
      </c>
      <c r="K22" s="66" t="s">
        <v>93</v>
      </c>
      <c r="L22" s="66" t="s">
        <v>94</v>
      </c>
      <c r="M22" s="66">
        <v>967851358</v>
      </c>
      <c r="N22" s="69" t="s">
        <v>99</v>
      </c>
      <c r="O22" s="69">
        <v>8011177346</v>
      </c>
      <c r="P22" s="107">
        <v>43687</v>
      </c>
      <c r="Q22" s="66" t="s">
        <v>297</v>
      </c>
      <c r="R22" s="66" t="s">
        <v>902</v>
      </c>
      <c r="S22" s="66" t="s">
        <v>296</v>
      </c>
      <c r="T22" s="18"/>
    </row>
    <row r="23" spans="1:20">
      <c r="A23" s="4">
        <v>19</v>
      </c>
      <c r="B23" s="17" t="s">
        <v>63</v>
      </c>
      <c r="C23" s="65" t="s">
        <v>117</v>
      </c>
      <c r="D23" s="66" t="s">
        <v>25</v>
      </c>
      <c r="E23" s="67">
        <v>409</v>
      </c>
      <c r="F23" s="66"/>
      <c r="G23" s="65">
        <v>37</v>
      </c>
      <c r="H23" s="65">
        <v>24</v>
      </c>
      <c r="I23" s="57">
        <f t="shared" si="0"/>
        <v>61</v>
      </c>
      <c r="J23" s="65">
        <v>8011937939</v>
      </c>
      <c r="K23" s="66" t="s">
        <v>93</v>
      </c>
      <c r="L23" s="66" t="s">
        <v>94</v>
      </c>
      <c r="M23" s="66">
        <v>967851359</v>
      </c>
      <c r="N23" s="69" t="s">
        <v>95</v>
      </c>
      <c r="O23" s="69">
        <v>8136012859</v>
      </c>
      <c r="P23" s="107"/>
      <c r="Q23" s="66"/>
      <c r="R23" s="66"/>
      <c r="S23" s="66"/>
      <c r="T23" s="18"/>
    </row>
    <row r="24" spans="1:20">
      <c r="A24" s="4">
        <v>20</v>
      </c>
      <c r="B24" s="17" t="s">
        <v>63</v>
      </c>
      <c r="C24" s="65" t="s">
        <v>118</v>
      </c>
      <c r="D24" s="66" t="s">
        <v>25</v>
      </c>
      <c r="E24" s="67">
        <v>398</v>
      </c>
      <c r="F24" s="66"/>
      <c r="G24" s="65">
        <v>20</v>
      </c>
      <c r="H24" s="65">
        <v>17</v>
      </c>
      <c r="I24" s="57">
        <f t="shared" si="0"/>
        <v>37</v>
      </c>
      <c r="J24" s="65">
        <v>9957773230</v>
      </c>
      <c r="K24" s="66" t="s">
        <v>93</v>
      </c>
      <c r="L24" s="66" t="s">
        <v>94</v>
      </c>
      <c r="M24" s="66">
        <v>967851360</v>
      </c>
      <c r="N24" s="69" t="s">
        <v>97</v>
      </c>
      <c r="O24" s="69">
        <v>9957889987</v>
      </c>
      <c r="P24" s="107">
        <v>43690</v>
      </c>
      <c r="Q24" s="66" t="s">
        <v>298</v>
      </c>
      <c r="R24" s="66" t="s">
        <v>902</v>
      </c>
      <c r="S24" s="66" t="s">
        <v>296</v>
      </c>
      <c r="T24" s="18"/>
    </row>
    <row r="25" spans="1:20">
      <c r="A25" s="4">
        <v>21</v>
      </c>
      <c r="B25" s="17" t="s">
        <v>63</v>
      </c>
      <c r="C25" s="65" t="s">
        <v>119</v>
      </c>
      <c r="D25" s="66" t="s">
        <v>25</v>
      </c>
      <c r="E25" s="67">
        <v>65</v>
      </c>
      <c r="F25" s="66"/>
      <c r="G25" s="65">
        <v>16</v>
      </c>
      <c r="H25" s="65">
        <v>21</v>
      </c>
      <c r="I25" s="57">
        <f t="shared" si="0"/>
        <v>37</v>
      </c>
      <c r="J25" s="65">
        <v>8812886086</v>
      </c>
      <c r="K25" s="66" t="s">
        <v>93</v>
      </c>
      <c r="L25" s="66" t="s">
        <v>94</v>
      </c>
      <c r="M25" s="66">
        <v>967851361</v>
      </c>
      <c r="N25" s="69" t="s">
        <v>99</v>
      </c>
      <c r="O25" s="69">
        <v>8011177346</v>
      </c>
      <c r="P25" s="107"/>
      <c r="Q25" s="66"/>
      <c r="R25" s="66"/>
      <c r="S25" s="66"/>
      <c r="T25" s="18"/>
    </row>
    <row r="26" spans="1:20" ht="25.5">
      <c r="A26" s="4">
        <v>22</v>
      </c>
      <c r="B26" s="17" t="s">
        <v>63</v>
      </c>
      <c r="C26" s="98" t="s">
        <v>810</v>
      </c>
      <c r="D26" s="66" t="s">
        <v>23</v>
      </c>
      <c r="E26" s="98" t="s">
        <v>811</v>
      </c>
      <c r="F26" s="66" t="s">
        <v>362</v>
      </c>
      <c r="G26" s="99">
        <v>14</v>
      </c>
      <c r="H26" s="99">
        <v>17</v>
      </c>
      <c r="I26" s="57">
        <f t="shared" si="0"/>
        <v>31</v>
      </c>
      <c r="J26" s="98" t="s">
        <v>904</v>
      </c>
      <c r="K26" s="66" t="s">
        <v>905</v>
      </c>
      <c r="L26" s="66" t="s">
        <v>906</v>
      </c>
      <c r="M26" s="83">
        <v>9435322576</v>
      </c>
      <c r="N26" s="110" t="s">
        <v>311</v>
      </c>
      <c r="O26" s="69">
        <v>9678333369</v>
      </c>
      <c r="P26" s="107">
        <v>43691</v>
      </c>
      <c r="Q26" s="66" t="s">
        <v>305</v>
      </c>
      <c r="R26" s="66" t="s">
        <v>907</v>
      </c>
      <c r="S26" s="66" t="s">
        <v>296</v>
      </c>
      <c r="T26" s="18"/>
    </row>
    <row r="27" spans="1:20">
      <c r="A27" s="4">
        <v>23</v>
      </c>
      <c r="B27" s="17" t="s">
        <v>63</v>
      </c>
      <c r="C27" s="98" t="s">
        <v>812</v>
      </c>
      <c r="D27" s="66" t="s">
        <v>23</v>
      </c>
      <c r="E27" s="98" t="s">
        <v>813</v>
      </c>
      <c r="F27" s="66" t="s">
        <v>362</v>
      </c>
      <c r="G27" s="99">
        <v>7</v>
      </c>
      <c r="H27" s="99">
        <v>8</v>
      </c>
      <c r="I27" s="57">
        <f t="shared" si="0"/>
        <v>15</v>
      </c>
      <c r="J27" s="98" t="s">
        <v>908</v>
      </c>
      <c r="K27" s="66" t="s">
        <v>905</v>
      </c>
      <c r="L27" s="66" t="s">
        <v>906</v>
      </c>
      <c r="M27" s="83">
        <v>9435322577</v>
      </c>
      <c r="N27" s="110" t="s">
        <v>313</v>
      </c>
      <c r="O27" s="69">
        <v>8399814977</v>
      </c>
      <c r="P27" s="107"/>
      <c r="Q27" s="66"/>
      <c r="R27" s="66"/>
      <c r="S27" s="66"/>
      <c r="T27" s="18"/>
    </row>
    <row r="28" spans="1:20">
      <c r="A28" s="4">
        <v>24</v>
      </c>
      <c r="B28" s="17" t="s">
        <v>63</v>
      </c>
      <c r="C28" s="98" t="s">
        <v>814</v>
      </c>
      <c r="D28" s="66" t="s">
        <v>23</v>
      </c>
      <c r="E28" s="98" t="s">
        <v>815</v>
      </c>
      <c r="F28" s="66" t="s">
        <v>362</v>
      </c>
      <c r="G28" s="99">
        <v>14</v>
      </c>
      <c r="H28" s="99">
        <v>15</v>
      </c>
      <c r="I28" s="57">
        <f t="shared" si="0"/>
        <v>29</v>
      </c>
      <c r="J28" s="98" t="s">
        <v>909</v>
      </c>
      <c r="K28" s="66" t="s">
        <v>905</v>
      </c>
      <c r="L28" s="66" t="s">
        <v>906</v>
      </c>
      <c r="M28" s="83">
        <v>9435322578</v>
      </c>
      <c r="N28" s="110" t="s">
        <v>315</v>
      </c>
      <c r="O28" s="69">
        <v>8011890069</v>
      </c>
      <c r="P28" s="107">
        <v>43692</v>
      </c>
      <c r="Q28" s="66" t="s">
        <v>300</v>
      </c>
      <c r="R28" s="66"/>
      <c r="S28" s="66"/>
      <c r="T28" s="18"/>
    </row>
    <row r="29" spans="1:20">
      <c r="A29" s="4">
        <v>25</v>
      </c>
      <c r="B29" s="17" t="s">
        <v>63</v>
      </c>
      <c r="C29" s="98" t="s">
        <v>816</v>
      </c>
      <c r="D29" s="66" t="s">
        <v>23</v>
      </c>
      <c r="E29" s="98" t="s">
        <v>817</v>
      </c>
      <c r="F29" s="66" t="s">
        <v>818</v>
      </c>
      <c r="G29" s="99">
        <v>168</v>
      </c>
      <c r="H29" s="99">
        <v>179</v>
      </c>
      <c r="I29" s="57">
        <f t="shared" si="0"/>
        <v>347</v>
      </c>
      <c r="J29" s="98" t="s">
        <v>910</v>
      </c>
      <c r="K29" s="66" t="s">
        <v>905</v>
      </c>
      <c r="L29" s="66" t="s">
        <v>906</v>
      </c>
      <c r="M29" s="83">
        <v>9435322579</v>
      </c>
      <c r="N29" s="110" t="s">
        <v>317</v>
      </c>
      <c r="O29" s="69">
        <v>9678358374</v>
      </c>
      <c r="P29" s="107"/>
      <c r="Q29" s="66"/>
      <c r="R29" s="66"/>
      <c r="S29" s="66"/>
      <c r="T29" s="18"/>
    </row>
    <row r="30" spans="1:20">
      <c r="A30" s="4">
        <v>26</v>
      </c>
      <c r="B30" s="17" t="s">
        <v>63</v>
      </c>
      <c r="C30" s="98" t="s">
        <v>819</v>
      </c>
      <c r="D30" s="66" t="s">
        <v>23</v>
      </c>
      <c r="E30" s="98" t="s">
        <v>820</v>
      </c>
      <c r="F30" s="66" t="s">
        <v>362</v>
      </c>
      <c r="G30" s="99">
        <v>27</v>
      </c>
      <c r="H30" s="99">
        <v>39</v>
      </c>
      <c r="I30" s="57">
        <f t="shared" si="0"/>
        <v>66</v>
      </c>
      <c r="J30" s="98" t="s">
        <v>911</v>
      </c>
      <c r="K30" s="66" t="s">
        <v>905</v>
      </c>
      <c r="L30" s="66" t="s">
        <v>906</v>
      </c>
      <c r="M30" s="83">
        <v>9435322583</v>
      </c>
      <c r="N30" s="110" t="s">
        <v>325</v>
      </c>
      <c r="O30" s="69">
        <v>8876792142</v>
      </c>
      <c r="P30" s="107"/>
      <c r="Q30" s="66"/>
      <c r="R30" s="66"/>
      <c r="S30" s="66"/>
      <c r="T30" s="18"/>
    </row>
    <row r="31" spans="1:20">
      <c r="A31" s="4">
        <v>27</v>
      </c>
      <c r="B31" s="17" t="s">
        <v>63</v>
      </c>
      <c r="C31" s="98" t="s">
        <v>821</v>
      </c>
      <c r="D31" s="66" t="s">
        <v>23</v>
      </c>
      <c r="E31" s="98" t="s">
        <v>822</v>
      </c>
      <c r="F31" s="66" t="s">
        <v>362</v>
      </c>
      <c r="G31" s="99">
        <v>45</v>
      </c>
      <c r="H31" s="99">
        <v>39</v>
      </c>
      <c r="I31" s="57">
        <f t="shared" si="0"/>
        <v>84</v>
      </c>
      <c r="J31" s="98" t="s">
        <v>912</v>
      </c>
      <c r="K31" s="66" t="s">
        <v>905</v>
      </c>
      <c r="L31" s="66" t="s">
        <v>906</v>
      </c>
      <c r="M31" s="83">
        <v>9435322584</v>
      </c>
      <c r="N31" s="110" t="s">
        <v>327</v>
      </c>
      <c r="O31" s="69">
        <v>8486250416</v>
      </c>
      <c r="P31" s="107">
        <v>43693</v>
      </c>
      <c r="Q31" s="66" t="s">
        <v>294</v>
      </c>
      <c r="R31" s="66" t="s">
        <v>907</v>
      </c>
      <c r="S31" s="66" t="s">
        <v>296</v>
      </c>
      <c r="T31" s="18"/>
    </row>
    <row r="32" spans="1:20">
      <c r="A32" s="4">
        <v>28</v>
      </c>
      <c r="B32" s="17" t="s">
        <v>63</v>
      </c>
      <c r="C32" s="98" t="s">
        <v>823</v>
      </c>
      <c r="D32" s="66" t="s">
        <v>23</v>
      </c>
      <c r="E32" s="98" t="s">
        <v>824</v>
      </c>
      <c r="F32" s="66" t="s">
        <v>362</v>
      </c>
      <c r="G32" s="99">
        <v>35</v>
      </c>
      <c r="H32" s="99">
        <v>40</v>
      </c>
      <c r="I32" s="57">
        <f t="shared" si="0"/>
        <v>75</v>
      </c>
      <c r="J32" s="98" t="s">
        <v>913</v>
      </c>
      <c r="K32" s="66" t="s">
        <v>905</v>
      </c>
      <c r="L32" s="66" t="s">
        <v>906</v>
      </c>
      <c r="M32" s="83">
        <v>9435322585</v>
      </c>
      <c r="N32" s="110" t="s">
        <v>311</v>
      </c>
      <c r="O32" s="69">
        <v>9678333369</v>
      </c>
      <c r="P32" s="107"/>
      <c r="Q32" s="66"/>
      <c r="R32" s="66"/>
      <c r="S32" s="66"/>
      <c r="T32" s="18"/>
    </row>
    <row r="33" spans="1:20">
      <c r="A33" s="4">
        <v>29</v>
      </c>
      <c r="B33" s="17" t="s">
        <v>63</v>
      </c>
      <c r="C33" s="98" t="s">
        <v>825</v>
      </c>
      <c r="D33" s="66" t="s">
        <v>23</v>
      </c>
      <c r="E33" s="98" t="s">
        <v>826</v>
      </c>
      <c r="F33" s="66" t="s">
        <v>362</v>
      </c>
      <c r="G33" s="99">
        <v>9</v>
      </c>
      <c r="H33" s="99">
        <v>7</v>
      </c>
      <c r="I33" s="57">
        <f t="shared" si="0"/>
        <v>16</v>
      </c>
      <c r="J33" s="98" t="s">
        <v>913</v>
      </c>
      <c r="K33" s="66" t="s">
        <v>905</v>
      </c>
      <c r="L33" s="66" t="s">
        <v>906</v>
      </c>
      <c r="M33" s="83">
        <v>9435322586</v>
      </c>
      <c r="N33" s="110" t="s">
        <v>313</v>
      </c>
      <c r="O33" s="69">
        <v>8399814977</v>
      </c>
      <c r="P33" s="107">
        <v>43694</v>
      </c>
      <c r="Q33" s="66" t="s">
        <v>297</v>
      </c>
      <c r="R33" s="66" t="s">
        <v>907</v>
      </c>
      <c r="S33" s="66" t="s">
        <v>296</v>
      </c>
      <c r="T33" s="18"/>
    </row>
    <row r="34" spans="1:20">
      <c r="A34" s="4">
        <v>30</v>
      </c>
      <c r="B34" s="17" t="s">
        <v>63</v>
      </c>
      <c r="C34" s="98" t="s">
        <v>827</v>
      </c>
      <c r="D34" s="66" t="s">
        <v>23</v>
      </c>
      <c r="E34" s="98" t="s">
        <v>828</v>
      </c>
      <c r="F34" s="66" t="s">
        <v>362</v>
      </c>
      <c r="G34" s="99">
        <v>57</v>
      </c>
      <c r="H34" s="99">
        <v>69</v>
      </c>
      <c r="I34" s="57">
        <f t="shared" si="0"/>
        <v>126</v>
      </c>
      <c r="J34" s="98" t="s">
        <v>914</v>
      </c>
      <c r="K34" s="66" t="s">
        <v>905</v>
      </c>
      <c r="L34" s="66" t="s">
        <v>906</v>
      </c>
      <c r="M34" s="83">
        <v>9435322588</v>
      </c>
      <c r="N34" s="110" t="s">
        <v>317</v>
      </c>
      <c r="O34" s="69">
        <v>9678358374</v>
      </c>
      <c r="P34" s="107"/>
      <c r="Q34" s="66"/>
      <c r="R34" s="66"/>
      <c r="S34" s="66"/>
      <c r="T34" s="18"/>
    </row>
    <row r="35" spans="1:20" ht="25.5">
      <c r="A35" s="4">
        <v>31</v>
      </c>
      <c r="B35" s="17" t="s">
        <v>63</v>
      </c>
      <c r="C35" s="98" t="s">
        <v>829</v>
      </c>
      <c r="D35" s="66" t="s">
        <v>23</v>
      </c>
      <c r="E35" s="98" t="s">
        <v>830</v>
      </c>
      <c r="F35" s="66" t="s">
        <v>362</v>
      </c>
      <c r="G35" s="99">
        <v>39</v>
      </c>
      <c r="H35" s="99">
        <v>35</v>
      </c>
      <c r="I35" s="57">
        <f t="shared" si="0"/>
        <v>74</v>
      </c>
      <c r="J35" s="98" t="s">
        <v>915</v>
      </c>
      <c r="K35" s="66" t="s">
        <v>905</v>
      </c>
      <c r="L35" s="66" t="s">
        <v>906</v>
      </c>
      <c r="M35" s="83">
        <v>9435322589</v>
      </c>
      <c r="N35" s="110" t="s">
        <v>319</v>
      </c>
      <c r="O35" s="69">
        <v>7896867364</v>
      </c>
      <c r="P35" s="107">
        <v>43696</v>
      </c>
      <c r="Q35" s="66" t="s">
        <v>903</v>
      </c>
      <c r="R35" s="66" t="s">
        <v>907</v>
      </c>
      <c r="S35" s="66" t="s">
        <v>296</v>
      </c>
      <c r="T35" s="18"/>
    </row>
    <row r="36" spans="1:20">
      <c r="A36" s="4">
        <v>32</v>
      </c>
      <c r="B36" s="17" t="s">
        <v>63</v>
      </c>
      <c r="C36" s="98" t="s">
        <v>831</v>
      </c>
      <c r="D36" s="66" t="s">
        <v>23</v>
      </c>
      <c r="E36" s="98" t="s">
        <v>832</v>
      </c>
      <c r="F36" s="66" t="s">
        <v>362</v>
      </c>
      <c r="G36" s="99">
        <v>32</v>
      </c>
      <c r="H36" s="99">
        <v>26</v>
      </c>
      <c r="I36" s="57">
        <f t="shared" si="0"/>
        <v>58</v>
      </c>
      <c r="J36" s="98" t="s">
        <v>916</v>
      </c>
      <c r="K36" s="66" t="s">
        <v>905</v>
      </c>
      <c r="L36" s="66" t="s">
        <v>906</v>
      </c>
      <c r="M36" s="83">
        <v>9435322590</v>
      </c>
      <c r="N36" s="110" t="s">
        <v>321</v>
      </c>
      <c r="O36" s="69">
        <v>8486539237</v>
      </c>
      <c r="P36" s="107"/>
      <c r="Q36" s="66"/>
      <c r="R36" s="66"/>
      <c r="S36" s="66"/>
      <c r="T36" s="18"/>
    </row>
    <row r="37" spans="1:20" ht="25.5">
      <c r="A37" s="4">
        <v>33</v>
      </c>
      <c r="B37" s="17" t="s">
        <v>63</v>
      </c>
      <c r="C37" s="98" t="s">
        <v>833</v>
      </c>
      <c r="D37" s="66" t="s">
        <v>23</v>
      </c>
      <c r="E37" s="98" t="s">
        <v>834</v>
      </c>
      <c r="F37" s="66" t="s">
        <v>362</v>
      </c>
      <c r="G37" s="99">
        <v>15</v>
      </c>
      <c r="H37" s="99">
        <v>16</v>
      </c>
      <c r="I37" s="57">
        <f t="shared" si="0"/>
        <v>31</v>
      </c>
      <c r="J37" s="98" t="s">
        <v>917</v>
      </c>
      <c r="K37" s="66" t="s">
        <v>346</v>
      </c>
      <c r="L37" s="66" t="s">
        <v>347</v>
      </c>
      <c r="M37" s="66" t="s">
        <v>348</v>
      </c>
      <c r="N37" s="110" t="s">
        <v>323</v>
      </c>
      <c r="O37" s="69">
        <v>9613115281</v>
      </c>
      <c r="P37" s="107">
        <v>43697</v>
      </c>
      <c r="Q37" s="66" t="s">
        <v>298</v>
      </c>
      <c r="R37" s="66" t="s">
        <v>907</v>
      </c>
      <c r="S37" s="66" t="s">
        <v>296</v>
      </c>
      <c r="T37" s="18"/>
    </row>
    <row r="38" spans="1:20" ht="25.5">
      <c r="A38" s="4">
        <v>34</v>
      </c>
      <c r="B38" s="17" t="s">
        <v>63</v>
      </c>
      <c r="C38" s="98" t="s">
        <v>839</v>
      </c>
      <c r="D38" s="66" t="s">
        <v>23</v>
      </c>
      <c r="E38" s="98" t="s">
        <v>840</v>
      </c>
      <c r="F38" s="66" t="s">
        <v>362</v>
      </c>
      <c r="G38" s="99">
        <v>38</v>
      </c>
      <c r="H38" s="99">
        <v>34</v>
      </c>
      <c r="I38" s="57">
        <f t="shared" si="0"/>
        <v>72</v>
      </c>
      <c r="J38" s="98" t="s">
        <v>920</v>
      </c>
      <c r="K38" s="66" t="s">
        <v>346</v>
      </c>
      <c r="L38" s="66" t="s">
        <v>347</v>
      </c>
      <c r="M38" s="66" t="s">
        <v>348</v>
      </c>
      <c r="N38" s="110" t="s">
        <v>313</v>
      </c>
      <c r="O38" s="69">
        <v>8399814977</v>
      </c>
      <c r="P38" s="107">
        <v>43698</v>
      </c>
      <c r="Q38" s="66" t="s">
        <v>305</v>
      </c>
      <c r="R38" s="66" t="s">
        <v>907</v>
      </c>
      <c r="S38" s="66" t="s">
        <v>296</v>
      </c>
      <c r="T38" s="18"/>
    </row>
    <row r="39" spans="1:20" ht="25.5">
      <c r="A39" s="4">
        <v>35</v>
      </c>
      <c r="B39" s="17" t="s">
        <v>63</v>
      </c>
      <c r="C39" s="98" t="s">
        <v>835</v>
      </c>
      <c r="D39" s="66" t="s">
        <v>23</v>
      </c>
      <c r="E39" s="98" t="s">
        <v>836</v>
      </c>
      <c r="F39" s="66" t="s">
        <v>362</v>
      </c>
      <c r="G39" s="99">
        <v>169</v>
      </c>
      <c r="H39" s="99">
        <v>172</v>
      </c>
      <c r="I39" s="57">
        <f t="shared" si="0"/>
        <v>341</v>
      </c>
      <c r="J39" s="98" t="s">
        <v>918</v>
      </c>
      <c r="K39" s="66" t="s">
        <v>346</v>
      </c>
      <c r="L39" s="66" t="s">
        <v>347</v>
      </c>
      <c r="M39" s="66" t="s">
        <v>348</v>
      </c>
      <c r="N39" s="110" t="s">
        <v>327</v>
      </c>
      <c r="O39" s="69">
        <v>8486250416</v>
      </c>
      <c r="P39" s="107">
        <v>43699</v>
      </c>
      <c r="Q39" s="66" t="s">
        <v>300</v>
      </c>
      <c r="R39" s="66" t="s">
        <v>907</v>
      </c>
      <c r="S39" s="66" t="s">
        <v>296</v>
      </c>
      <c r="T39" s="18"/>
    </row>
    <row r="40" spans="1:20" ht="25.5">
      <c r="A40" s="4">
        <v>36</v>
      </c>
      <c r="B40" s="17" t="s">
        <v>63</v>
      </c>
      <c r="C40" s="98" t="s">
        <v>837</v>
      </c>
      <c r="D40" s="66" t="s">
        <v>23</v>
      </c>
      <c r="E40" s="98" t="s">
        <v>838</v>
      </c>
      <c r="F40" s="66" t="s">
        <v>362</v>
      </c>
      <c r="G40" s="99">
        <v>84</v>
      </c>
      <c r="H40" s="99">
        <v>54</v>
      </c>
      <c r="I40" s="57">
        <f t="shared" si="0"/>
        <v>138</v>
      </c>
      <c r="J40" s="98" t="s">
        <v>919</v>
      </c>
      <c r="K40" s="66" t="s">
        <v>346</v>
      </c>
      <c r="L40" s="66" t="s">
        <v>347</v>
      </c>
      <c r="M40" s="66" t="s">
        <v>348</v>
      </c>
      <c r="N40" s="110" t="s">
        <v>311</v>
      </c>
      <c r="O40" s="69">
        <v>9678333369</v>
      </c>
      <c r="P40" s="107">
        <v>42608</v>
      </c>
      <c r="Q40" s="66" t="s">
        <v>903</v>
      </c>
      <c r="R40" s="66" t="s">
        <v>907</v>
      </c>
      <c r="S40" s="66" t="s">
        <v>296</v>
      </c>
      <c r="T40" s="18"/>
    </row>
    <row r="41" spans="1:20" ht="25.5">
      <c r="A41" s="4">
        <v>37</v>
      </c>
      <c r="B41" s="17" t="s">
        <v>63</v>
      </c>
      <c r="C41" s="98" t="s">
        <v>841</v>
      </c>
      <c r="D41" s="66" t="s">
        <v>23</v>
      </c>
      <c r="E41" s="98" t="s">
        <v>842</v>
      </c>
      <c r="F41" s="66" t="s">
        <v>352</v>
      </c>
      <c r="G41" s="99">
        <v>57</v>
      </c>
      <c r="H41" s="99">
        <v>73</v>
      </c>
      <c r="I41" s="57">
        <f t="shared" si="0"/>
        <v>130</v>
      </c>
      <c r="J41" s="98" t="s">
        <v>921</v>
      </c>
      <c r="K41" s="66" t="s">
        <v>346</v>
      </c>
      <c r="L41" s="66" t="s">
        <v>347</v>
      </c>
      <c r="M41" s="66" t="s">
        <v>348</v>
      </c>
      <c r="N41" s="110" t="s">
        <v>317</v>
      </c>
      <c r="O41" s="69">
        <v>9678358374</v>
      </c>
      <c r="P41" s="107">
        <v>43707</v>
      </c>
      <c r="Q41" s="66" t="s">
        <v>294</v>
      </c>
      <c r="R41" s="66" t="s">
        <v>907</v>
      </c>
      <c r="S41" s="66" t="s">
        <v>296</v>
      </c>
      <c r="T41" s="18"/>
    </row>
    <row r="42" spans="1:20" ht="25.5">
      <c r="A42" s="4">
        <v>38</v>
      </c>
      <c r="B42" s="17" t="s">
        <v>63</v>
      </c>
      <c r="C42" s="98" t="s">
        <v>843</v>
      </c>
      <c r="D42" s="66" t="s">
        <v>23</v>
      </c>
      <c r="E42" s="98" t="s">
        <v>844</v>
      </c>
      <c r="F42" s="66" t="s">
        <v>362</v>
      </c>
      <c r="G42" s="99">
        <v>60</v>
      </c>
      <c r="H42" s="99">
        <v>44</v>
      </c>
      <c r="I42" s="57">
        <f t="shared" si="0"/>
        <v>104</v>
      </c>
      <c r="J42" s="98" t="s">
        <v>922</v>
      </c>
      <c r="K42" s="66" t="s">
        <v>346</v>
      </c>
      <c r="L42" s="66" t="s">
        <v>347</v>
      </c>
      <c r="M42" s="66" t="s">
        <v>348</v>
      </c>
      <c r="N42" s="110" t="s">
        <v>319</v>
      </c>
      <c r="O42" s="69">
        <v>7896867364</v>
      </c>
      <c r="P42" s="107"/>
      <c r="Q42" s="66"/>
      <c r="R42" s="66"/>
      <c r="S42" s="66"/>
      <c r="T42" s="18"/>
    </row>
    <row r="43" spans="1:20">
      <c r="A43" s="4">
        <v>39</v>
      </c>
      <c r="B43" s="17" t="s">
        <v>62</v>
      </c>
      <c r="C43" s="98" t="s">
        <v>849</v>
      </c>
      <c r="D43" s="66" t="s">
        <v>23</v>
      </c>
      <c r="E43" s="98" t="s">
        <v>850</v>
      </c>
      <c r="F43" s="66" t="s">
        <v>362</v>
      </c>
      <c r="G43" s="99">
        <v>40</v>
      </c>
      <c r="H43" s="99">
        <v>26</v>
      </c>
      <c r="I43" s="57">
        <f t="shared" si="0"/>
        <v>66</v>
      </c>
      <c r="J43" s="98" t="s">
        <v>927</v>
      </c>
      <c r="K43" s="66" t="s">
        <v>622</v>
      </c>
      <c r="L43" s="66" t="s">
        <v>623</v>
      </c>
      <c r="M43" s="83">
        <v>8876986458</v>
      </c>
      <c r="N43" s="110" t="s">
        <v>805</v>
      </c>
      <c r="O43" s="69">
        <v>8812886732</v>
      </c>
      <c r="P43" s="107">
        <v>43678</v>
      </c>
      <c r="Q43" s="66" t="s">
        <v>300</v>
      </c>
      <c r="R43" s="66" t="s">
        <v>923</v>
      </c>
      <c r="S43" s="66" t="s">
        <v>304</v>
      </c>
      <c r="T43" s="18"/>
    </row>
    <row r="44" spans="1:20">
      <c r="A44" s="4">
        <v>40</v>
      </c>
      <c r="B44" s="17" t="s">
        <v>62</v>
      </c>
      <c r="C44" s="98" t="s">
        <v>851</v>
      </c>
      <c r="D44" s="66" t="s">
        <v>23</v>
      </c>
      <c r="E44" s="98" t="s">
        <v>852</v>
      </c>
      <c r="F44" s="66" t="s">
        <v>362</v>
      </c>
      <c r="G44" s="99">
        <v>24</v>
      </c>
      <c r="H44" s="99">
        <v>20</v>
      </c>
      <c r="I44" s="57">
        <f t="shared" si="0"/>
        <v>44</v>
      </c>
      <c r="J44" s="98" t="s">
        <v>928</v>
      </c>
      <c r="K44" s="66" t="s">
        <v>622</v>
      </c>
      <c r="L44" s="66" t="s">
        <v>623</v>
      </c>
      <c r="M44" s="83">
        <v>8876986459</v>
      </c>
      <c r="N44" s="110" t="s">
        <v>925</v>
      </c>
      <c r="O44" s="69">
        <v>8720919714</v>
      </c>
      <c r="P44" s="107"/>
      <c r="Q44" s="66"/>
      <c r="R44" s="66"/>
      <c r="S44" s="66"/>
      <c r="T44" s="18"/>
    </row>
    <row r="45" spans="1:20" ht="25.5">
      <c r="A45" s="4">
        <v>41</v>
      </c>
      <c r="B45" s="17" t="s">
        <v>62</v>
      </c>
      <c r="C45" s="98" t="s">
        <v>853</v>
      </c>
      <c r="D45" s="66" t="s">
        <v>23</v>
      </c>
      <c r="E45" s="98" t="s">
        <v>854</v>
      </c>
      <c r="F45" s="66" t="s">
        <v>362</v>
      </c>
      <c r="G45" s="99">
        <v>6</v>
      </c>
      <c r="H45" s="99">
        <v>12</v>
      </c>
      <c r="I45" s="57">
        <f t="shared" si="0"/>
        <v>18</v>
      </c>
      <c r="J45" s="98" t="s">
        <v>929</v>
      </c>
      <c r="K45" s="66" t="s">
        <v>622</v>
      </c>
      <c r="L45" s="66" t="s">
        <v>623</v>
      </c>
      <c r="M45" s="83">
        <v>8876986460</v>
      </c>
      <c r="N45" s="110" t="s">
        <v>805</v>
      </c>
      <c r="O45" s="69">
        <v>8812886732</v>
      </c>
      <c r="P45" s="107">
        <v>43679</v>
      </c>
      <c r="Q45" s="66" t="s">
        <v>294</v>
      </c>
      <c r="R45" s="66" t="s">
        <v>923</v>
      </c>
      <c r="S45" s="66" t="s">
        <v>304</v>
      </c>
      <c r="T45" s="18"/>
    </row>
    <row r="46" spans="1:20">
      <c r="A46" s="4">
        <v>42</v>
      </c>
      <c r="B46" s="17" t="s">
        <v>62</v>
      </c>
      <c r="C46" s="98" t="s">
        <v>879</v>
      </c>
      <c r="D46" s="66" t="s">
        <v>23</v>
      </c>
      <c r="E46" s="98" t="s">
        <v>880</v>
      </c>
      <c r="F46" s="66" t="s">
        <v>362</v>
      </c>
      <c r="G46" s="99">
        <v>41</v>
      </c>
      <c r="H46" s="99">
        <v>42</v>
      </c>
      <c r="I46" s="57">
        <f t="shared" si="0"/>
        <v>83</v>
      </c>
      <c r="J46" s="98" t="s">
        <v>943</v>
      </c>
      <c r="K46" s="66" t="s">
        <v>933</v>
      </c>
      <c r="L46" s="66" t="s">
        <v>623</v>
      </c>
      <c r="M46" s="83">
        <v>8876986475</v>
      </c>
      <c r="N46" s="110" t="s">
        <v>925</v>
      </c>
      <c r="O46" s="69">
        <v>8720919714</v>
      </c>
      <c r="P46" s="107"/>
      <c r="Q46" s="66"/>
      <c r="R46" s="66"/>
      <c r="S46" s="66"/>
      <c r="T46" s="18"/>
    </row>
    <row r="47" spans="1:20">
      <c r="A47" s="4">
        <v>43</v>
      </c>
      <c r="B47" s="17" t="s">
        <v>62</v>
      </c>
      <c r="C47" s="98" t="s">
        <v>855</v>
      </c>
      <c r="D47" s="66" t="s">
        <v>23</v>
      </c>
      <c r="E47" s="98" t="s">
        <v>856</v>
      </c>
      <c r="F47" s="66" t="s">
        <v>352</v>
      </c>
      <c r="G47" s="99">
        <v>53</v>
      </c>
      <c r="H47" s="99">
        <v>49</v>
      </c>
      <c r="I47" s="57">
        <f t="shared" si="0"/>
        <v>102</v>
      </c>
      <c r="J47" s="98" t="s">
        <v>930</v>
      </c>
      <c r="K47" s="66" t="s">
        <v>622</v>
      </c>
      <c r="L47" s="66" t="s">
        <v>623</v>
      </c>
      <c r="M47" s="83">
        <v>8876986462</v>
      </c>
      <c r="N47" s="110" t="s">
        <v>805</v>
      </c>
      <c r="O47" s="69">
        <v>8812886732</v>
      </c>
      <c r="P47" s="107"/>
      <c r="Q47" s="66"/>
      <c r="R47" s="66"/>
      <c r="S47" s="66"/>
      <c r="T47" s="18"/>
    </row>
    <row r="48" spans="1:20">
      <c r="A48" s="4">
        <v>44</v>
      </c>
      <c r="B48" s="17" t="s">
        <v>62</v>
      </c>
      <c r="C48" s="98" t="s">
        <v>857</v>
      </c>
      <c r="D48" s="66" t="s">
        <v>23</v>
      </c>
      <c r="E48" s="98" t="s">
        <v>858</v>
      </c>
      <c r="F48" s="66" t="s">
        <v>362</v>
      </c>
      <c r="G48" s="99">
        <v>33</v>
      </c>
      <c r="H48" s="99">
        <v>29</v>
      </c>
      <c r="I48" s="57">
        <f t="shared" si="0"/>
        <v>62</v>
      </c>
      <c r="J48" s="98" t="s">
        <v>931</v>
      </c>
      <c r="K48" s="66" t="s">
        <v>622</v>
      </c>
      <c r="L48" s="66" t="s">
        <v>623</v>
      </c>
      <c r="M48" s="83">
        <v>8876986463</v>
      </c>
      <c r="N48" s="110" t="s">
        <v>925</v>
      </c>
      <c r="O48" s="69">
        <v>8720919714</v>
      </c>
      <c r="P48" s="107">
        <v>43680</v>
      </c>
      <c r="Q48" s="66" t="s">
        <v>297</v>
      </c>
      <c r="R48" s="66" t="s">
        <v>923</v>
      </c>
      <c r="S48" s="66" t="s">
        <v>304</v>
      </c>
      <c r="T48" s="18"/>
    </row>
    <row r="49" spans="1:20">
      <c r="A49" s="4">
        <v>45</v>
      </c>
      <c r="B49" s="17" t="s">
        <v>62</v>
      </c>
      <c r="C49" s="98" t="s">
        <v>859</v>
      </c>
      <c r="D49" s="66" t="s">
        <v>23</v>
      </c>
      <c r="E49" s="98" t="s">
        <v>860</v>
      </c>
      <c r="F49" s="66" t="s">
        <v>362</v>
      </c>
      <c r="G49" s="99">
        <v>19</v>
      </c>
      <c r="H49" s="99">
        <v>25</v>
      </c>
      <c r="I49" s="57">
        <f t="shared" si="0"/>
        <v>44</v>
      </c>
      <c r="J49" s="98" t="s">
        <v>932</v>
      </c>
      <c r="K49" s="66" t="s">
        <v>933</v>
      </c>
      <c r="L49" s="66" t="s">
        <v>623</v>
      </c>
      <c r="M49" s="83">
        <v>8876986464</v>
      </c>
      <c r="N49" s="110" t="s">
        <v>805</v>
      </c>
      <c r="O49" s="69">
        <v>8812886732</v>
      </c>
      <c r="P49" s="107">
        <v>43682</v>
      </c>
      <c r="Q49" s="66" t="s">
        <v>903</v>
      </c>
      <c r="R49" s="66" t="s">
        <v>923</v>
      </c>
      <c r="S49" s="66" t="s">
        <v>304</v>
      </c>
      <c r="T49" s="18"/>
    </row>
    <row r="50" spans="1:20">
      <c r="A50" s="4">
        <v>46</v>
      </c>
      <c r="B50" s="17" t="s">
        <v>62</v>
      </c>
      <c r="C50" s="98" t="s">
        <v>861</v>
      </c>
      <c r="D50" s="66" t="s">
        <v>23</v>
      </c>
      <c r="E50" s="98" t="s">
        <v>862</v>
      </c>
      <c r="F50" s="66" t="s">
        <v>362</v>
      </c>
      <c r="G50" s="99">
        <v>13</v>
      </c>
      <c r="H50" s="99">
        <v>16</v>
      </c>
      <c r="I50" s="57">
        <f t="shared" si="0"/>
        <v>29</v>
      </c>
      <c r="J50" s="98" t="s">
        <v>934</v>
      </c>
      <c r="K50" s="66" t="s">
        <v>933</v>
      </c>
      <c r="L50" s="66" t="s">
        <v>623</v>
      </c>
      <c r="M50" s="83">
        <v>8876986465</v>
      </c>
      <c r="N50" s="110" t="s">
        <v>925</v>
      </c>
      <c r="O50" s="69">
        <v>8720919714</v>
      </c>
      <c r="P50" s="107"/>
      <c r="Q50" s="66"/>
      <c r="R50" s="66"/>
      <c r="S50" s="66"/>
      <c r="T50" s="18"/>
    </row>
    <row r="51" spans="1:20">
      <c r="A51" s="4">
        <v>47</v>
      </c>
      <c r="B51" s="17" t="s">
        <v>62</v>
      </c>
      <c r="C51" s="98" t="s">
        <v>863</v>
      </c>
      <c r="D51" s="66" t="s">
        <v>23</v>
      </c>
      <c r="E51" s="98" t="s">
        <v>864</v>
      </c>
      <c r="F51" s="66" t="s">
        <v>362</v>
      </c>
      <c r="G51" s="99">
        <v>14</v>
      </c>
      <c r="H51" s="99">
        <v>18</v>
      </c>
      <c r="I51" s="57">
        <f t="shared" si="0"/>
        <v>32</v>
      </c>
      <c r="J51" s="98" t="s">
        <v>935</v>
      </c>
      <c r="K51" s="66" t="s">
        <v>933</v>
      </c>
      <c r="L51" s="66" t="s">
        <v>623</v>
      </c>
      <c r="M51" s="83">
        <v>8876986466</v>
      </c>
      <c r="N51" s="110" t="s">
        <v>805</v>
      </c>
      <c r="O51" s="69">
        <v>8812886732</v>
      </c>
      <c r="P51" s="107">
        <v>43684</v>
      </c>
      <c r="Q51" s="66" t="s">
        <v>305</v>
      </c>
      <c r="R51" s="66" t="s">
        <v>923</v>
      </c>
      <c r="S51" s="66" t="s">
        <v>304</v>
      </c>
      <c r="T51" s="18"/>
    </row>
    <row r="52" spans="1:20" ht="25.5">
      <c r="A52" s="4">
        <v>48</v>
      </c>
      <c r="B52" s="17" t="s">
        <v>62</v>
      </c>
      <c r="C52" s="98" t="s">
        <v>865</v>
      </c>
      <c r="D52" s="66" t="s">
        <v>23</v>
      </c>
      <c r="E52" s="98" t="s">
        <v>866</v>
      </c>
      <c r="F52" s="66" t="s">
        <v>362</v>
      </c>
      <c r="G52" s="99">
        <v>17</v>
      </c>
      <c r="H52" s="99">
        <v>32</v>
      </c>
      <c r="I52" s="57">
        <f t="shared" si="0"/>
        <v>49</v>
      </c>
      <c r="J52" s="98" t="s">
        <v>936</v>
      </c>
      <c r="K52" s="66" t="s">
        <v>933</v>
      </c>
      <c r="L52" s="66" t="s">
        <v>623</v>
      </c>
      <c r="M52" s="83">
        <v>8876986467</v>
      </c>
      <c r="N52" s="110" t="s">
        <v>925</v>
      </c>
      <c r="O52" s="69">
        <v>8720919714</v>
      </c>
      <c r="P52" s="107"/>
      <c r="Q52" s="66"/>
      <c r="R52" s="66"/>
      <c r="S52" s="66"/>
      <c r="T52" s="18"/>
    </row>
    <row r="53" spans="1:20">
      <c r="A53" s="4">
        <v>49</v>
      </c>
      <c r="B53" s="17" t="s">
        <v>62</v>
      </c>
      <c r="C53" s="98" t="s">
        <v>867</v>
      </c>
      <c r="D53" s="66" t="s">
        <v>23</v>
      </c>
      <c r="E53" s="98" t="s">
        <v>868</v>
      </c>
      <c r="F53" s="66" t="s">
        <v>362</v>
      </c>
      <c r="G53" s="99">
        <v>9</v>
      </c>
      <c r="H53" s="99">
        <v>18</v>
      </c>
      <c r="I53" s="57">
        <f t="shared" si="0"/>
        <v>27</v>
      </c>
      <c r="J53" s="98" t="s">
        <v>937</v>
      </c>
      <c r="K53" s="66" t="s">
        <v>933</v>
      </c>
      <c r="L53" s="66" t="s">
        <v>623</v>
      </c>
      <c r="M53" s="83">
        <v>8876986468</v>
      </c>
      <c r="N53" s="110" t="s">
        <v>805</v>
      </c>
      <c r="O53" s="69">
        <v>8812886732</v>
      </c>
      <c r="P53" s="107"/>
      <c r="Q53" s="66"/>
      <c r="R53" s="66"/>
      <c r="S53" s="66"/>
      <c r="T53" s="18"/>
    </row>
    <row r="54" spans="1:20">
      <c r="A54" s="4">
        <v>50</v>
      </c>
      <c r="B54" s="17" t="s">
        <v>62</v>
      </c>
      <c r="C54" s="98" t="s">
        <v>869</v>
      </c>
      <c r="D54" s="66" t="s">
        <v>23</v>
      </c>
      <c r="E54" s="98" t="s">
        <v>870</v>
      </c>
      <c r="F54" s="66" t="s">
        <v>362</v>
      </c>
      <c r="G54" s="99">
        <v>22</v>
      </c>
      <c r="H54" s="99">
        <v>24</v>
      </c>
      <c r="I54" s="57">
        <f t="shared" si="0"/>
        <v>46</v>
      </c>
      <c r="J54" s="98" t="s">
        <v>938</v>
      </c>
      <c r="K54" s="66" t="s">
        <v>933</v>
      </c>
      <c r="L54" s="66" t="s">
        <v>623</v>
      </c>
      <c r="M54" s="83">
        <v>8876986469</v>
      </c>
      <c r="N54" s="110" t="s">
        <v>925</v>
      </c>
      <c r="O54" s="69">
        <v>8720919714</v>
      </c>
      <c r="P54" s="107">
        <v>43685</v>
      </c>
      <c r="Q54" s="66" t="s">
        <v>300</v>
      </c>
      <c r="R54" s="66" t="s">
        <v>923</v>
      </c>
      <c r="S54" s="66" t="s">
        <v>304</v>
      </c>
      <c r="T54" s="18"/>
    </row>
    <row r="55" spans="1:20">
      <c r="A55" s="4">
        <v>51</v>
      </c>
      <c r="B55" s="17" t="s">
        <v>62</v>
      </c>
      <c r="C55" s="98" t="s">
        <v>871</v>
      </c>
      <c r="D55" s="66" t="s">
        <v>23</v>
      </c>
      <c r="E55" s="98" t="s">
        <v>872</v>
      </c>
      <c r="F55" s="66" t="s">
        <v>362</v>
      </c>
      <c r="G55" s="99">
        <v>22</v>
      </c>
      <c r="H55" s="99">
        <v>20</v>
      </c>
      <c r="I55" s="57">
        <f t="shared" si="0"/>
        <v>42</v>
      </c>
      <c r="J55" s="98" t="s">
        <v>939</v>
      </c>
      <c r="K55" s="66" t="s">
        <v>933</v>
      </c>
      <c r="L55" s="66" t="s">
        <v>623</v>
      </c>
      <c r="M55" s="83">
        <v>8876986470</v>
      </c>
      <c r="N55" s="110" t="s">
        <v>805</v>
      </c>
      <c r="O55" s="69">
        <v>8812886732</v>
      </c>
      <c r="P55" s="107">
        <v>43686</v>
      </c>
      <c r="Q55" s="66" t="s">
        <v>294</v>
      </c>
      <c r="R55" s="66" t="s">
        <v>923</v>
      </c>
      <c r="S55" s="66" t="s">
        <v>304</v>
      </c>
      <c r="T55" s="18"/>
    </row>
    <row r="56" spans="1:20" ht="25.5">
      <c r="A56" s="4">
        <v>52</v>
      </c>
      <c r="B56" s="17" t="s">
        <v>62</v>
      </c>
      <c r="C56" s="98" t="s">
        <v>873</v>
      </c>
      <c r="D56" s="66" t="s">
        <v>23</v>
      </c>
      <c r="E56" s="98" t="s">
        <v>874</v>
      </c>
      <c r="F56" s="66" t="s">
        <v>362</v>
      </c>
      <c r="G56" s="99">
        <v>3</v>
      </c>
      <c r="H56" s="99">
        <v>5</v>
      </c>
      <c r="I56" s="57">
        <f t="shared" si="0"/>
        <v>8</v>
      </c>
      <c r="J56" s="98" t="s">
        <v>940</v>
      </c>
      <c r="K56" s="66" t="s">
        <v>933</v>
      </c>
      <c r="L56" s="66" t="s">
        <v>623</v>
      </c>
      <c r="M56" s="83">
        <v>8876986471</v>
      </c>
      <c r="N56" s="110" t="s">
        <v>925</v>
      </c>
      <c r="O56" s="69">
        <v>8720919714</v>
      </c>
      <c r="P56" s="107"/>
      <c r="Q56" s="66"/>
      <c r="R56" s="66"/>
      <c r="S56" s="66"/>
      <c r="T56" s="18"/>
    </row>
    <row r="57" spans="1:20">
      <c r="A57" s="4">
        <v>53</v>
      </c>
      <c r="B57" s="17" t="s">
        <v>62</v>
      </c>
      <c r="C57" s="98" t="s">
        <v>875</v>
      </c>
      <c r="D57" s="66" t="s">
        <v>23</v>
      </c>
      <c r="E57" s="98" t="s">
        <v>876</v>
      </c>
      <c r="F57" s="66" t="s">
        <v>362</v>
      </c>
      <c r="G57" s="99">
        <v>29</v>
      </c>
      <c r="H57" s="99">
        <v>32</v>
      </c>
      <c r="I57" s="57">
        <f t="shared" si="0"/>
        <v>61</v>
      </c>
      <c r="J57" s="98" t="s">
        <v>941</v>
      </c>
      <c r="K57" s="66" t="s">
        <v>933</v>
      </c>
      <c r="L57" s="66" t="s">
        <v>623</v>
      </c>
      <c r="M57" s="83">
        <v>8876986472</v>
      </c>
      <c r="N57" s="110" t="s">
        <v>805</v>
      </c>
      <c r="O57" s="69">
        <v>8812886732</v>
      </c>
      <c r="P57" s="107"/>
      <c r="Q57" s="66"/>
      <c r="R57" s="66"/>
      <c r="S57" s="66"/>
      <c r="T57" s="18"/>
    </row>
    <row r="58" spans="1:20">
      <c r="A58" s="4">
        <v>54</v>
      </c>
      <c r="B58" s="17" t="s">
        <v>62</v>
      </c>
      <c r="C58" s="98" t="s">
        <v>877</v>
      </c>
      <c r="D58" s="66" t="s">
        <v>23</v>
      </c>
      <c r="E58" s="98" t="s">
        <v>878</v>
      </c>
      <c r="F58" s="66" t="s">
        <v>352</v>
      </c>
      <c r="G58" s="99">
        <v>37</v>
      </c>
      <c r="H58" s="99">
        <v>40</v>
      </c>
      <c r="I58" s="57">
        <f t="shared" si="0"/>
        <v>77</v>
      </c>
      <c r="J58" s="98" t="s">
        <v>942</v>
      </c>
      <c r="K58" s="66" t="s">
        <v>933</v>
      </c>
      <c r="L58" s="66" t="s">
        <v>623</v>
      </c>
      <c r="M58" s="83">
        <v>8876986473</v>
      </c>
      <c r="N58" s="110" t="s">
        <v>925</v>
      </c>
      <c r="O58" s="69">
        <v>8720919714</v>
      </c>
      <c r="P58" s="107"/>
      <c r="Q58" s="66"/>
      <c r="R58" s="66"/>
      <c r="S58" s="66"/>
      <c r="T58" s="18"/>
    </row>
    <row r="59" spans="1:20">
      <c r="A59" s="4">
        <v>55</v>
      </c>
      <c r="B59" s="17" t="s">
        <v>62</v>
      </c>
      <c r="C59" s="98" t="s">
        <v>881</v>
      </c>
      <c r="D59" s="66" t="s">
        <v>23</v>
      </c>
      <c r="E59" s="98" t="s">
        <v>882</v>
      </c>
      <c r="F59" s="66" t="s">
        <v>393</v>
      </c>
      <c r="G59" s="99">
        <v>118</v>
      </c>
      <c r="H59" s="99">
        <v>129</v>
      </c>
      <c r="I59" s="57">
        <f t="shared" si="0"/>
        <v>247</v>
      </c>
      <c r="J59" s="98" t="s">
        <v>944</v>
      </c>
      <c r="K59" s="66" t="s">
        <v>933</v>
      </c>
      <c r="L59" s="66" t="s">
        <v>623</v>
      </c>
      <c r="M59" s="83">
        <v>8876986476</v>
      </c>
      <c r="N59" s="110" t="s">
        <v>805</v>
      </c>
      <c r="O59" s="69">
        <v>8812886732</v>
      </c>
      <c r="P59" s="107">
        <v>43687</v>
      </c>
      <c r="Q59" s="66" t="s">
        <v>297</v>
      </c>
      <c r="R59" s="66" t="s">
        <v>923</v>
      </c>
      <c r="S59" s="66" t="s">
        <v>304</v>
      </c>
      <c r="T59" s="18"/>
    </row>
    <row r="60" spans="1:20">
      <c r="A60" s="4">
        <v>56</v>
      </c>
      <c r="B60" s="17" t="s">
        <v>62</v>
      </c>
      <c r="C60" s="98" t="s">
        <v>883</v>
      </c>
      <c r="D60" s="66" t="s">
        <v>23</v>
      </c>
      <c r="E60" s="98" t="s">
        <v>884</v>
      </c>
      <c r="F60" s="66" t="s">
        <v>362</v>
      </c>
      <c r="G60" s="99">
        <v>22</v>
      </c>
      <c r="H60" s="99">
        <v>14</v>
      </c>
      <c r="I60" s="57">
        <f t="shared" si="0"/>
        <v>36</v>
      </c>
      <c r="J60" s="98" t="s">
        <v>945</v>
      </c>
      <c r="K60" s="66" t="s">
        <v>933</v>
      </c>
      <c r="L60" s="66" t="s">
        <v>623</v>
      </c>
      <c r="M60" s="83">
        <v>8876986478</v>
      </c>
      <c r="N60" s="110" t="s">
        <v>805</v>
      </c>
      <c r="O60" s="69">
        <v>8812886732</v>
      </c>
      <c r="P60" s="107"/>
      <c r="Q60" s="66"/>
      <c r="R60" s="66"/>
      <c r="S60" s="66"/>
      <c r="T60" s="18"/>
    </row>
    <row r="61" spans="1:20">
      <c r="A61" s="4">
        <v>57</v>
      </c>
      <c r="B61" s="17" t="s">
        <v>62</v>
      </c>
      <c r="C61" s="98" t="s">
        <v>885</v>
      </c>
      <c r="D61" s="66" t="s">
        <v>23</v>
      </c>
      <c r="E61" s="98" t="s">
        <v>886</v>
      </c>
      <c r="F61" s="66" t="s">
        <v>362</v>
      </c>
      <c r="G61" s="99">
        <v>28</v>
      </c>
      <c r="H61" s="99">
        <v>16</v>
      </c>
      <c r="I61" s="57">
        <f t="shared" si="0"/>
        <v>44</v>
      </c>
      <c r="J61" s="98" t="s">
        <v>946</v>
      </c>
      <c r="K61" s="66" t="s">
        <v>933</v>
      </c>
      <c r="L61" s="66" t="s">
        <v>623</v>
      </c>
      <c r="M61" s="83">
        <v>8876986479</v>
      </c>
      <c r="N61" s="110" t="s">
        <v>925</v>
      </c>
      <c r="O61" s="69">
        <v>8720919714</v>
      </c>
      <c r="P61" s="107"/>
      <c r="Q61" s="66"/>
      <c r="R61" s="66"/>
      <c r="S61" s="66"/>
      <c r="T61" s="18"/>
    </row>
    <row r="62" spans="1:20">
      <c r="A62" s="4">
        <v>58</v>
      </c>
      <c r="B62" s="17" t="s">
        <v>62</v>
      </c>
      <c r="C62" s="65" t="s">
        <v>887</v>
      </c>
      <c r="D62" s="66" t="s">
        <v>25</v>
      </c>
      <c r="E62" s="65">
        <v>136</v>
      </c>
      <c r="F62" s="66"/>
      <c r="G62" s="65">
        <v>33</v>
      </c>
      <c r="H62" s="65">
        <v>26</v>
      </c>
      <c r="I62" s="57">
        <f t="shared" si="0"/>
        <v>59</v>
      </c>
      <c r="J62" s="65">
        <v>7399134094</v>
      </c>
      <c r="K62" s="66" t="s">
        <v>947</v>
      </c>
      <c r="L62" s="66" t="s">
        <v>948</v>
      </c>
      <c r="M62" s="83">
        <v>9401451808</v>
      </c>
      <c r="N62" s="110" t="s">
        <v>949</v>
      </c>
      <c r="O62" s="69">
        <v>8473862514</v>
      </c>
      <c r="P62" s="107"/>
      <c r="Q62" s="66"/>
      <c r="R62" s="66"/>
      <c r="S62" s="66"/>
      <c r="T62" s="18"/>
    </row>
    <row r="63" spans="1:20">
      <c r="A63" s="4">
        <v>59</v>
      </c>
      <c r="B63" s="17" t="s">
        <v>62</v>
      </c>
      <c r="C63" s="65" t="s">
        <v>888</v>
      </c>
      <c r="D63" s="66" t="s">
        <v>25</v>
      </c>
      <c r="E63" s="65">
        <v>276</v>
      </c>
      <c r="F63" s="66"/>
      <c r="G63" s="65">
        <v>19</v>
      </c>
      <c r="H63" s="65">
        <v>16</v>
      </c>
      <c r="I63" s="57">
        <f t="shared" si="0"/>
        <v>35</v>
      </c>
      <c r="J63" s="65">
        <v>9954845582</v>
      </c>
      <c r="K63" s="66" t="s">
        <v>947</v>
      </c>
      <c r="L63" s="66" t="s">
        <v>948</v>
      </c>
      <c r="M63" s="83">
        <v>9401451809</v>
      </c>
      <c r="N63" s="110" t="s">
        <v>950</v>
      </c>
      <c r="O63" s="69">
        <v>9577682353</v>
      </c>
      <c r="P63" s="107">
        <v>43690</v>
      </c>
      <c r="Q63" s="66" t="s">
        <v>298</v>
      </c>
      <c r="R63" s="66" t="s">
        <v>923</v>
      </c>
      <c r="S63" s="66" t="s">
        <v>304</v>
      </c>
      <c r="T63" s="18"/>
    </row>
    <row r="64" spans="1:20">
      <c r="A64" s="4">
        <v>60</v>
      </c>
      <c r="B64" s="17" t="s">
        <v>62</v>
      </c>
      <c r="C64" s="65" t="s">
        <v>889</v>
      </c>
      <c r="D64" s="66" t="s">
        <v>25</v>
      </c>
      <c r="E64" s="65">
        <v>277</v>
      </c>
      <c r="F64" s="66"/>
      <c r="G64" s="65">
        <v>46</v>
      </c>
      <c r="H64" s="65">
        <v>36</v>
      </c>
      <c r="I64" s="57">
        <f t="shared" si="0"/>
        <v>82</v>
      </c>
      <c r="J64" s="65">
        <v>9954990977</v>
      </c>
      <c r="K64" s="66" t="s">
        <v>947</v>
      </c>
      <c r="L64" s="66" t="s">
        <v>948</v>
      </c>
      <c r="M64" s="83">
        <v>9401451810</v>
      </c>
      <c r="N64" s="110" t="s">
        <v>951</v>
      </c>
      <c r="O64" s="69">
        <v>7896379035</v>
      </c>
      <c r="P64" s="107"/>
      <c r="Q64" s="66"/>
      <c r="R64" s="66"/>
      <c r="S64" s="66"/>
      <c r="T64" s="18"/>
    </row>
    <row r="65" spans="1:20">
      <c r="A65" s="4">
        <v>61</v>
      </c>
      <c r="B65" s="17" t="s">
        <v>62</v>
      </c>
      <c r="C65" s="65" t="s">
        <v>890</v>
      </c>
      <c r="D65" s="66" t="s">
        <v>25</v>
      </c>
      <c r="E65" s="65">
        <v>275</v>
      </c>
      <c r="F65" s="66"/>
      <c r="G65" s="65">
        <v>33</v>
      </c>
      <c r="H65" s="65">
        <v>41</v>
      </c>
      <c r="I65" s="57">
        <f t="shared" si="0"/>
        <v>74</v>
      </c>
      <c r="J65" s="65">
        <v>9707480631</v>
      </c>
      <c r="K65" s="66" t="s">
        <v>947</v>
      </c>
      <c r="L65" s="66" t="s">
        <v>948</v>
      </c>
      <c r="M65" s="83">
        <v>9401451811</v>
      </c>
      <c r="N65" s="110" t="s">
        <v>952</v>
      </c>
      <c r="O65" s="69">
        <v>9678290296</v>
      </c>
      <c r="P65" s="107">
        <v>43691</v>
      </c>
      <c r="Q65" s="66" t="s">
        <v>305</v>
      </c>
      <c r="R65" s="66" t="s">
        <v>923</v>
      </c>
      <c r="S65" s="66" t="s">
        <v>304</v>
      </c>
      <c r="T65" s="18"/>
    </row>
    <row r="66" spans="1:20">
      <c r="A66" s="4">
        <v>62</v>
      </c>
      <c r="B66" s="17" t="s">
        <v>62</v>
      </c>
      <c r="C66" s="65" t="s">
        <v>891</v>
      </c>
      <c r="D66" s="66" t="s">
        <v>25</v>
      </c>
      <c r="E66" s="65">
        <v>440</v>
      </c>
      <c r="F66" s="66"/>
      <c r="G66" s="65">
        <v>21</v>
      </c>
      <c r="H66" s="65">
        <v>33</v>
      </c>
      <c r="I66" s="57">
        <f t="shared" si="0"/>
        <v>54</v>
      </c>
      <c r="J66" s="65">
        <v>8403931187</v>
      </c>
      <c r="K66" s="66" t="s">
        <v>947</v>
      </c>
      <c r="L66" s="66" t="s">
        <v>948</v>
      </c>
      <c r="M66" s="83">
        <v>9401451812</v>
      </c>
      <c r="N66" s="110" t="s">
        <v>953</v>
      </c>
      <c r="O66" s="69">
        <v>8011546736</v>
      </c>
      <c r="P66" s="107"/>
      <c r="Q66" s="66"/>
      <c r="R66" s="66"/>
      <c r="S66" s="66"/>
      <c r="T66" s="18"/>
    </row>
    <row r="67" spans="1:20">
      <c r="A67" s="4">
        <v>63</v>
      </c>
      <c r="B67" s="17" t="s">
        <v>62</v>
      </c>
      <c r="C67" s="65" t="s">
        <v>892</v>
      </c>
      <c r="D67" s="66" t="s">
        <v>25</v>
      </c>
      <c r="E67" s="65">
        <v>273</v>
      </c>
      <c r="F67" s="66"/>
      <c r="G67" s="65">
        <v>31</v>
      </c>
      <c r="H67" s="65">
        <v>28</v>
      </c>
      <c r="I67" s="57">
        <f t="shared" si="0"/>
        <v>59</v>
      </c>
      <c r="J67" s="65">
        <v>9864749454</v>
      </c>
      <c r="K67" s="66" t="s">
        <v>947</v>
      </c>
      <c r="L67" s="66" t="s">
        <v>948</v>
      </c>
      <c r="M67" s="83">
        <v>9401451813</v>
      </c>
      <c r="N67" s="110" t="s">
        <v>954</v>
      </c>
      <c r="O67" s="69">
        <v>9707698342</v>
      </c>
      <c r="P67" s="107"/>
      <c r="Q67" s="66"/>
      <c r="R67" s="66"/>
      <c r="S67" s="66"/>
      <c r="T67" s="18"/>
    </row>
    <row r="68" spans="1:20">
      <c r="A68" s="4">
        <v>64</v>
      </c>
      <c r="B68" s="17" t="s">
        <v>62</v>
      </c>
      <c r="C68" s="65" t="s">
        <v>893</v>
      </c>
      <c r="D68" s="66" t="s">
        <v>25</v>
      </c>
      <c r="E68" s="65">
        <v>441</v>
      </c>
      <c r="F68" s="66"/>
      <c r="G68" s="65">
        <v>27</v>
      </c>
      <c r="H68" s="65">
        <v>31</v>
      </c>
      <c r="I68" s="57">
        <f t="shared" si="0"/>
        <v>58</v>
      </c>
      <c r="J68" s="65">
        <v>8011463371</v>
      </c>
      <c r="K68" s="66" t="s">
        <v>947</v>
      </c>
      <c r="L68" s="66" t="s">
        <v>948</v>
      </c>
      <c r="M68" s="83">
        <v>9401451814</v>
      </c>
      <c r="N68" s="110" t="s">
        <v>955</v>
      </c>
      <c r="O68" s="69">
        <v>8486845177</v>
      </c>
      <c r="P68" s="107"/>
      <c r="Q68" s="66"/>
      <c r="R68" s="66"/>
      <c r="S68" s="66"/>
      <c r="T68" s="18"/>
    </row>
    <row r="69" spans="1:20">
      <c r="A69" s="4">
        <v>65</v>
      </c>
      <c r="B69" s="17" t="s">
        <v>62</v>
      </c>
      <c r="C69" s="65" t="s">
        <v>894</v>
      </c>
      <c r="D69" s="66" t="s">
        <v>25</v>
      </c>
      <c r="E69" s="65">
        <v>266</v>
      </c>
      <c r="F69" s="66"/>
      <c r="G69" s="65">
        <v>48</v>
      </c>
      <c r="H69" s="65">
        <v>41</v>
      </c>
      <c r="I69" s="57">
        <f t="shared" si="0"/>
        <v>89</v>
      </c>
      <c r="J69" s="65">
        <v>9954912221</v>
      </c>
      <c r="K69" s="66" t="s">
        <v>947</v>
      </c>
      <c r="L69" s="66" t="s">
        <v>948</v>
      </c>
      <c r="M69" s="83">
        <v>9401451815</v>
      </c>
      <c r="N69" s="110" t="s">
        <v>956</v>
      </c>
      <c r="O69" s="69">
        <v>7896261846</v>
      </c>
      <c r="P69" s="107"/>
      <c r="Q69" s="66"/>
      <c r="R69" s="66"/>
      <c r="S69" s="66"/>
      <c r="T69" s="18"/>
    </row>
    <row r="70" spans="1:20">
      <c r="A70" s="4">
        <v>66</v>
      </c>
      <c r="B70" s="17" t="s">
        <v>62</v>
      </c>
      <c r="C70" s="65" t="s">
        <v>895</v>
      </c>
      <c r="D70" s="66" t="s">
        <v>25</v>
      </c>
      <c r="E70" s="65">
        <v>278</v>
      </c>
      <c r="F70" s="66"/>
      <c r="G70" s="65">
        <v>37</v>
      </c>
      <c r="H70" s="65">
        <v>36</v>
      </c>
      <c r="I70" s="57">
        <f t="shared" ref="I70:I133" si="1">SUM(G70:H70)</f>
        <v>73</v>
      </c>
      <c r="J70" s="65">
        <v>8761648683</v>
      </c>
      <c r="K70" s="66" t="s">
        <v>947</v>
      </c>
      <c r="L70" s="66" t="s">
        <v>948</v>
      </c>
      <c r="M70" s="83">
        <v>9401451816</v>
      </c>
      <c r="N70" s="110" t="s">
        <v>957</v>
      </c>
      <c r="O70" s="69">
        <v>7896412401</v>
      </c>
      <c r="P70" s="107">
        <v>43698</v>
      </c>
      <c r="Q70" s="66" t="s">
        <v>305</v>
      </c>
      <c r="R70" s="66" t="s">
        <v>923</v>
      </c>
      <c r="S70" s="66" t="s">
        <v>304</v>
      </c>
      <c r="T70" s="18"/>
    </row>
    <row r="71" spans="1:20">
      <c r="A71" s="4">
        <v>67</v>
      </c>
      <c r="B71" s="17" t="s">
        <v>62</v>
      </c>
      <c r="C71" s="65" t="s">
        <v>896</v>
      </c>
      <c r="D71" s="66" t="s">
        <v>25</v>
      </c>
      <c r="E71" s="65">
        <v>268</v>
      </c>
      <c r="F71" s="66"/>
      <c r="G71" s="65">
        <v>57</v>
      </c>
      <c r="H71" s="65">
        <v>44</v>
      </c>
      <c r="I71" s="57">
        <f t="shared" si="1"/>
        <v>101</v>
      </c>
      <c r="J71" s="65">
        <v>9957058869</v>
      </c>
      <c r="K71" s="66" t="s">
        <v>947</v>
      </c>
      <c r="L71" s="66" t="s">
        <v>948</v>
      </c>
      <c r="M71" s="83">
        <v>9401451817</v>
      </c>
      <c r="N71" s="110" t="s">
        <v>949</v>
      </c>
      <c r="O71" s="69">
        <v>8473862514</v>
      </c>
      <c r="P71" s="107"/>
      <c r="Q71" s="66"/>
      <c r="R71" s="66"/>
      <c r="S71" s="66"/>
      <c r="T71" s="18"/>
    </row>
    <row r="72" spans="1:20">
      <c r="A72" s="4">
        <v>68</v>
      </c>
      <c r="B72" s="17" t="s">
        <v>62</v>
      </c>
      <c r="C72" s="65" t="s">
        <v>897</v>
      </c>
      <c r="D72" s="66" t="s">
        <v>25</v>
      </c>
      <c r="E72" s="65">
        <v>228</v>
      </c>
      <c r="F72" s="66"/>
      <c r="G72" s="65">
        <v>46</v>
      </c>
      <c r="H72" s="65">
        <v>28</v>
      </c>
      <c r="I72" s="57">
        <f t="shared" si="1"/>
        <v>74</v>
      </c>
      <c r="J72" s="65">
        <v>9706043169</v>
      </c>
      <c r="K72" s="66" t="s">
        <v>947</v>
      </c>
      <c r="L72" s="66" t="s">
        <v>948</v>
      </c>
      <c r="M72" s="83">
        <v>9401451818</v>
      </c>
      <c r="N72" s="110" t="s">
        <v>950</v>
      </c>
      <c r="O72" s="69">
        <v>9577682353</v>
      </c>
      <c r="P72" s="107">
        <v>43700</v>
      </c>
      <c r="Q72" s="66" t="s">
        <v>294</v>
      </c>
      <c r="R72" s="66" t="s">
        <v>923</v>
      </c>
      <c r="S72" s="66" t="s">
        <v>304</v>
      </c>
      <c r="T72" s="18"/>
    </row>
    <row r="73" spans="1:20">
      <c r="A73" s="4">
        <v>69</v>
      </c>
      <c r="B73" s="17" t="s">
        <v>62</v>
      </c>
      <c r="C73" s="65" t="s">
        <v>898</v>
      </c>
      <c r="D73" s="66" t="s">
        <v>25</v>
      </c>
      <c r="E73" s="65">
        <v>237</v>
      </c>
      <c r="F73" s="66"/>
      <c r="G73" s="65">
        <v>16</v>
      </c>
      <c r="H73" s="65">
        <v>24</v>
      </c>
      <c r="I73" s="57">
        <f t="shared" si="1"/>
        <v>40</v>
      </c>
      <c r="J73" s="65">
        <v>9508266967</v>
      </c>
      <c r="K73" s="66" t="s">
        <v>947</v>
      </c>
      <c r="L73" s="66" t="s">
        <v>948</v>
      </c>
      <c r="M73" s="83">
        <v>9401451819</v>
      </c>
      <c r="N73" s="110" t="s">
        <v>951</v>
      </c>
      <c r="O73" s="69">
        <v>7896379035</v>
      </c>
      <c r="P73" s="107"/>
      <c r="Q73" s="66"/>
      <c r="R73" s="66"/>
      <c r="S73" s="66"/>
      <c r="T73" s="18"/>
    </row>
    <row r="74" spans="1:20">
      <c r="A74" s="4">
        <v>70</v>
      </c>
      <c r="B74" s="17" t="s">
        <v>62</v>
      </c>
      <c r="C74" s="65" t="s">
        <v>899</v>
      </c>
      <c r="D74" s="66" t="s">
        <v>25</v>
      </c>
      <c r="E74" s="65">
        <v>133</v>
      </c>
      <c r="F74" s="66"/>
      <c r="G74" s="65">
        <v>18</v>
      </c>
      <c r="H74" s="65">
        <v>15</v>
      </c>
      <c r="I74" s="57">
        <f t="shared" si="1"/>
        <v>33</v>
      </c>
      <c r="J74" s="65">
        <v>9957983349</v>
      </c>
      <c r="K74" s="66" t="s">
        <v>947</v>
      </c>
      <c r="L74" s="66" t="s">
        <v>948</v>
      </c>
      <c r="M74" s="83">
        <v>9401451820</v>
      </c>
      <c r="N74" s="110" t="s">
        <v>952</v>
      </c>
      <c r="O74" s="69">
        <v>9678290296</v>
      </c>
      <c r="P74" s="107">
        <v>43703</v>
      </c>
      <c r="Q74" s="66" t="s">
        <v>903</v>
      </c>
      <c r="R74" s="66" t="s">
        <v>923</v>
      </c>
      <c r="S74" s="66" t="s">
        <v>304</v>
      </c>
      <c r="T74" s="18"/>
    </row>
    <row r="75" spans="1:20">
      <c r="A75" s="4">
        <v>71</v>
      </c>
      <c r="B75" s="17" t="s">
        <v>62</v>
      </c>
      <c r="C75" s="65" t="s">
        <v>900</v>
      </c>
      <c r="D75" s="66" t="s">
        <v>25</v>
      </c>
      <c r="E75" s="65">
        <v>234</v>
      </c>
      <c r="F75" s="66"/>
      <c r="G75" s="65">
        <v>20</v>
      </c>
      <c r="H75" s="65">
        <v>15</v>
      </c>
      <c r="I75" s="57">
        <f t="shared" si="1"/>
        <v>35</v>
      </c>
      <c r="J75" s="65">
        <v>9954328213</v>
      </c>
      <c r="K75" s="66" t="s">
        <v>947</v>
      </c>
      <c r="L75" s="66" t="s">
        <v>948</v>
      </c>
      <c r="M75" s="83">
        <v>9401451821</v>
      </c>
      <c r="N75" s="110" t="s">
        <v>953</v>
      </c>
      <c r="O75" s="69">
        <v>8011546736</v>
      </c>
      <c r="P75" s="107">
        <v>43704</v>
      </c>
      <c r="Q75" s="66" t="s">
        <v>298</v>
      </c>
      <c r="R75" s="66" t="s">
        <v>923</v>
      </c>
      <c r="S75" s="66" t="s">
        <v>304</v>
      </c>
      <c r="T75" s="18"/>
    </row>
    <row r="76" spans="1:20">
      <c r="A76" s="4">
        <v>72</v>
      </c>
      <c r="B76" s="17" t="s">
        <v>62</v>
      </c>
      <c r="C76" s="65" t="s">
        <v>901</v>
      </c>
      <c r="D76" s="66" t="s">
        <v>25</v>
      </c>
      <c r="E76" s="65">
        <v>279</v>
      </c>
      <c r="F76" s="66"/>
      <c r="G76" s="65">
        <v>30</v>
      </c>
      <c r="H76" s="65">
        <v>33</v>
      </c>
      <c r="I76" s="57">
        <f t="shared" si="1"/>
        <v>63</v>
      </c>
      <c r="J76" s="65">
        <v>9678631633</v>
      </c>
      <c r="K76" s="66" t="s">
        <v>947</v>
      </c>
      <c r="L76" s="66" t="s">
        <v>948</v>
      </c>
      <c r="M76" s="83">
        <v>9401451822</v>
      </c>
      <c r="N76" s="110" t="s">
        <v>954</v>
      </c>
      <c r="O76" s="69">
        <v>9707698342</v>
      </c>
      <c r="P76" s="107">
        <v>43705</v>
      </c>
      <c r="Q76" s="66" t="s">
        <v>305</v>
      </c>
      <c r="R76" s="66" t="s">
        <v>923</v>
      </c>
      <c r="S76" s="66" t="s">
        <v>304</v>
      </c>
      <c r="T76" s="18"/>
    </row>
    <row r="77" spans="1:20">
      <c r="A77" s="4">
        <v>73</v>
      </c>
      <c r="B77" s="17" t="s">
        <v>62</v>
      </c>
      <c r="C77" s="98" t="s">
        <v>845</v>
      </c>
      <c r="D77" s="66" t="s">
        <v>23</v>
      </c>
      <c r="E77" s="98" t="s">
        <v>846</v>
      </c>
      <c r="F77" s="66" t="s">
        <v>443</v>
      </c>
      <c r="G77" s="99">
        <v>178</v>
      </c>
      <c r="H77" s="99">
        <v>157</v>
      </c>
      <c r="I77" s="57">
        <f t="shared" si="1"/>
        <v>335</v>
      </c>
      <c r="J77" s="98" t="s">
        <v>924</v>
      </c>
      <c r="K77" s="66" t="s">
        <v>622</v>
      </c>
      <c r="L77" s="66" t="s">
        <v>623</v>
      </c>
      <c r="M77" s="83">
        <v>8876986455</v>
      </c>
      <c r="N77" s="110" t="s">
        <v>925</v>
      </c>
      <c r="O77" s="69">
        <v>8720919714</v>
      </c>
      <c r="P77" s="107">
        <v>43706</v>
      </c>
      <c r="Q77" s="66" t="s">
        <v>300</v>
      </c>
      <c r="R77" s="66" t="s">
        <v>923</v>
      </c>
      <c r="S77" s="66" t="s">
        <v>304</v>
      </c>
      <c r="T77" s="18"/>
    </row>
    <row r="78" spans="1:20">
      <c r="A78" s="4">
        <v>74</v>
      </c>
      <c r="B78" s="17" t="s">
        <v>62</v>
      </c>
      <c r="C78" s="98" t="s">
        <v>847</v>
      </c>
      <c r="D78" s="66" t="s">
        <v>23</v>
      </c>
      <c r="E78" s="98" t="s">
        <v>848</v>
      </c>
      <c r="F78" s="66" t="s">
        <v>352</v>
      </c>
      <c r="G78" s="99">
        <v>45</v>
      </c>
      <c r="H78" s="99">
        <v>63</v>
      </c>
      <c r="I78" s="57">
        <f t="shared" si="1"/>
        <v>108</v>
      </c>
      <c r="J78" s="98" t="s">
        <v>926</v>
      </c>
      <c r="K78" s="66" t="s">
        <v>622</v>
      </c>
      <c r="L78" s="66" t="s">
        <v>623</v>
      </c>
      <c r="M78" s="83">
        <v>8876986457</v>
      </c>
      <c r="N78" s="110" t="s">
        <v>925</v>
      </c>
      <c r="O78" s="69">
        <v>8720919714</v>
      </c>
      <c r="P78" s="107">
        <v>43707</v>
      </c>
      <c r="Q78" s="66" t="s">
        <v>294</v>
      </c>
      <c r="R78" s="66" t="s">
        <v>923</v>
      </c>
      <c r="S78" s="66" t="s">
        <v>304</v>
      </c>
      <c r="T78" s="18"/>
    </row>
    <row r="79" spans="1:20">
      <c r="A79" s="4">
        <v>75</v>
      </c>
      <c r="B79" s="17"/>
      <c r="C79" s="98"/>
      <c r="D79" s="66"/>
      <c r="E79" s="98"/>
      <c r="F79" s="66"/>
      <c r="G79" s="99"/>
      <c r="H79" s="99"/>
      <c r="I79" s="57">
        <f t="shared" si="1"/>
        <v>0</v>
      </c>
      <c r="J79" s="98"/>
      <c r="K79" s="66"/>
      <c r="L79" s="66"/>
      <c r="M79" s="83"/>
      <c r="N79" s="110"/>
      <c r="O79" s="69"/>
      <c r="P79" s="107"/>
      <c r="Q79" s="66"/>
      <c r="R79" s="66"/>
      <c r="S79" s="66"/>
      <c r="T79" s="18"/>
    </row>
    <row r="80" spans="1:20">
      <c r="A80" s="4">
        <v>76</v>
      </c>
      <c r="B80" s="17"/>
      <c r="C80" s="98"/>
      <c r="D80" s="66"/>
      <c r="E80" s="98"/>
      <c r="F80" s="66"/>
      <c r="G80" s="99"/>
      <c r="H80" s="99"/>
      <c r="I80" s="57">
        <f t="shared" si="1"/>
        <v>0</v>
      </c>
      <c r="J80" s="98"/>
      <c r="K80" s="66"/>
      <c r="L80" s="66"/>
      <c r="M80" s="83"/>
      <c r="N80" s="110"/>
      <c r="O80" s="69"/>
      <c r="P80" s="107"/>
      <c r="Q80" s="66"/>
      <c r="R80" s="66"/>
      <c r="S80" s="66"/>
      <c r="T80" s="18"/>
    </row>
    <row r="81" spans="1:20">
      <c r="A81" s="4">
        <v>77</v>
      </c>
      <c r="B81" s="17"/>
      <c r="C81" s="65"/>
      <c r="D81" s="66"/>
      <c r="E81" s="65"/>
      <c r="F81" s="66"/>
      <c r="G81" s="65"/>
      <c r="H81" s="65"/>
      <c r="I81" s="57">
        <f t="shared" si="1"/>
        <v>0</v>
      </c>
      <c r="J81" s="65"/>
      <c r="K81" s="66"/>
      <c r="L81" s="66"/>
      <c r="M81" s="83"/>
      <c r="N81" s="110"/>
      <c r="O81" s="69"/>
      <c r="P81" s="107"/>
      <c r="Q81" s="66"/>
      <c r="R81" s="66"/>
      <c r="S81" s="66"/>
      <c r="T81" s="18"/>
    </row>
    <row r="82" spans="1:20">
      <c r="A82" s="4">
        <v>78</v>
      </c>
      <c r="B82" s="17"/>
      <c r="C82" s="65"/>
      <c r="D82" s="66"/>
      <c r="E82" s="65"/>
      <c r="F82" s="66"/>
      <c r="G82" s="65"/>
      <c r="H82" s="65"/>
      <c r="I82" s="57">
        <f t="shared" si="1"/>
        <v>0</v>
      </c>
      <c r="J82" s="65"/>
      <c r="K82" s="66"/>
      <c r="L82" s="66"/>
      <c r="M82" s="83"/>
      <c r="N82" s="110"/>
      <c r="O82" s="69"/>
      <c r="P82" s="107"/>
      <c r="Q82" s="66"/>
      <c r="R82" s="66"/>
      <c r="S82" s="66"/>
      <c r="T82" s="18"/>
    </row>
    <row r="83" spans="1:20">
      <c r="A83" s="4">
        <v>79</v>
      </c>
      <c r="B83" s="17"/>
      <c r="C83" s="65"/>
      <c r="D83" s="66"/>
      <c r="E83" s="65"/>
      <c r="F83" s="66"/>
      <c r="G83" s="65"/>
      <c r="H83" s="65"/>
      <c r="I83" s="57">
        <f t="shared" si="1"/>
        <v>0</v>
      </c>
      <c r="J83" s="65"/>
      <c r="K83" s="66"/>
      <c r="L83" s="66"/>
      <c r="M83" s="83"/>
      <c r="N83" s="110"/>
      <c r="O83" s="69"/>
      <c r="P83" s="107"/>
      <c r="Q83" s="66"/>
      <c r="R83" s="66"/>
      <c r="S83" s="66"/>
      <c r="T83" s="18"/>
    </row>
    <row r="84" spans="1:20">
      <c r="A84" s="4">
        <v>80</v>
      </c>
      <c r="B84" s="17"/>
      <c r="C84" s="65"/>
      <c r="D84" s="66"/>
      <c r="E84" s="65"/>
      <c r="F84" s="66"/>
      <c r="G84" s="65"/>
      <c r="H84" s="65"/>
      <c r="I84" s="57">
        <f t="shared" si="1"/>
        <v>0</v>
      </c>
      <c r="J84" s="65"/>
      <c r="K84" s="66"/>
      <c r="L84" s="66"/>
      <c r="M84" s="83"/>
      <c r="N84" s="110"/>
      <c r="O84" s="69"/>
      <c r="P84" s="107"/>
      <c r="Q84" s="66"/>
      <c r="R84" s="66"/>
      <c r="S84" s="66"/>
      <c r="T84" s="18"/>
    </row>
    <row r="85" spans="1:20">
      <c r="A85" s="4">
        <v>81</v>
      </c>
      <c r="B85" s="17"/>
      <c r="C85" s="65"/>
      <c r="D85" s="66"/>
      <c r="E85" s="65"/>
      <c r="F85" s="66"/>
      <c r="G85" s="65"/>
      <c r="H85" s="65"/>
      <c r="I85" s="57">
        <f t="shared" si="1"/>
        <v>0</v>
      </c>
      <c r="J85" s="65"/>
      <c r="K85" s="66"/>
      <c r="L85" s="66"/>
      <c r="M85" s="83"/>
      <c r="N85" s="110"/>
      <c r="O85" s="69"/>
      <c r="P85" s="107"/>
      <c r="Q85" s="66"/>
      <c r="R85" s="66"/>
      <c r="S85" s="66"/>
      <c r="T85" s="18"/>
    </row>
    <row r="86" spans="1:20">
      <c r="A86" s="4">
        <v>82</v>
      </c>
      <c r="B86" s="17"/>
      <c r="C86" s="65"/>
      <c r="D86" s="66"/>
      <c r="E86" s="65"/>
      <c r="F86" s="66"/>
      <c r="G86" s="65"/>
      <c r="H86" s="65"/>
      <c r="I86" s="57">
        <f t="shared" si="1"/>
        <v>0</v>
      </c>
      <c r="J86" s="65"/>
      <c r="K86" s="66"/>
      <c r="L86" s="66"/>
      <c r="M86" s="83"/>
      <c r="N86" s="110"/>
      <c r="O86" s="69"/>
      <c r="P86" s="107"/>
      <c r="Q86" s="66"/>
      <c r="R86" s="66"/>
      <c r="S86" s="66"/>
      <c r="T86" s="18"/>
    </row>
    <row r="87" spans="1:20">
      <c r="A87" s="4">
        <v>83</v>
      </c>
      <c r="B87" s="17"/>
      <c r="C87" s="65"/>
      <c r="D87" s="66"/>
      <c r="E87" s="65"/>
      <c r="F87" s="66"/>
      <c r="G87" s="65"/>
      <c r="H87" s="65"/>
      <c r="I87" s="57">
        <f t="shared" si="1"/>
        <v>0</v>
      </c>
      <c r="J87" s="65"/>
      <c r="K87" s="66"/>
      <c r="L87" s="66"/>
      <c r="M87" s="83"/>
      <c r="N87" s="110"/>
      <c r="O87" s="69"/>
      <c r="P87" s="107"/>
      <c r="Q87" s="66"/>
      <c r="R87" s="66"/>
      <c r="S87" s="66"/>
      <c r="T87" s="18"/>
    </row>
    <row r="88" spans="1:20">
      <c r="A88" s="4">
        <v>84</v>
      </c>
      <c r="B88" s="17"/>
      <c r="C88" s="65"/>
      <c r="D88" s="66"/>
      <c r="E88" s="65"/>
      <c r="F88" s="66"/>
      <c r="G88" s="65"/>
      <c r="H88" s="65"/>
      <c r="I88" s="57">
        <f t="shared" si="1"/>
        <v>0</v>
      </c>
      <c r="J88" s="65"/>
      <c r="K88" s="66"/>
      <c r="L88" s="66"/>
      <c r="M88" s="83"/>
      <c r="N88" s="110"/>
      <c r="O88" s="69"/>
      <c r="P88" s="107"/>
      <c r="Q88" s="66"/>
      <c r="R88" s="66"/>
      <c r="S88" s="66"/>
      <c r="T88" s="18"/>
    </row>
    <row r="89" spans="1:20">
      <c r="A89" s="4">
        <v>85</v>
      </c>
      <c r="B89" s="17"/>
      <c r="C89" s="65"/>
      <c r="D89" s="66"/>
      <c r="E89" s="65"/>
      <c r="F89" s="66"/>
      <c r="G89" s="65"/>
      <c r="H89" s="65"/>
      <c r="I89" s="57">
        <f t="shared" si="1"/>
        <v>0</v>
      </c>
      <c r="J89" s="65"/>
      <c r="K89" s="66"/>
      <c r="L89" s="66"/>
      <c r="M89" s="83"/>
      <c r="N89" s="110"/>
      <c r="O89" s="69"/>
      <c r="P89" s="107"/>
      <c r="Q89" s="66"/>
      <c r="R89" s="66"/>
      <c r="S89" s="66"/>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74</v>
      </c>
      <c r="D165" s="21"/>
      <c r="E165" s="13"/>
      <c r="F165" s="21"/>
      <c r="G165" s="58">
        <f>SUM(G5:G164)</f>
        <v>2708</v>
      </c>
      <c r="H165" s="58">
        <f>SUM(H5:H164)</f>
        <v>2674</v>
      </c>
      <c r="I165" s="58">
        <f>SUM(I5:I164)</f>
        <v>5382</v>
      </c>
      <c r="J165" s="21"/>
      <c r="K165" s="21"/>
      <c r="L165" s="21"/>
      <c r="M165" s="21"/>
      <c r="N165" s="21"/>
      <c r="O165" s="21"/>
      <c r="P165" s="14"/>
      <c r="Q165" s="21"/>
      <c r="R165" s="21"/>
      <c r="S165" s="21"/>
      <c r="T165" s="12"/>
    </row>
    <row r="166" spans="1:20">
      <c r="A166" s="44" t="s">
        <v>62</v>
      </c>
      <c r="B166" s="10">
        <f>COUNTIF(B$5:B$164,"Team 1")</f>
        <v>36</v>
      </c>
      <c r="C166" s="44" t="s">
        <v>25</v>
      </c>
      <c r="D166" s="10">
        <f>COUNTIF(D5:D164,"Anganwadi")</f>
        <v>36</v>
      </c>
    </row>
    <row r="167" spans="1:20">
      <c r="A167" s="44" t="s">
        <v>63</v>
      </c>
      <c r="B167" s="10">
        <f>COUNTIF(B$6:B$164,"Team 2")</f>
        <v>37</v>
      </c>
      <c r="C167" s="44" t="s">
        <v>23</v>
      </c>
      <c r="D167" s="10">
        <f>COUNTIF(D5:D164,"School")</f>
        <v>38</v>
      </c>
    </row>
  </sheetData>
  <sheetProtection password="8527" sheet="1" objects="1" scenarios="1"/>
  <mergeCells count="20">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72" activePane="bottomRight" state="frozen"/>
      <selection pane="topRight" activeCell="C1" sqref="C1"/>
      <selection pane="bottomLeft" activeCell="A5" sqref="A5"/>
      <selection pane="bottomRight" activeCell="B43" sqref="B43:B84"/>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80" t="s">
        <v>70</v>
      </c>
      <c r="B1" s="180"/>
      <c r="C1" s="180"/>
      <c r="D1" s="53"/>
      <c r="E1" s="53"/>
      <c r="F1" s="53"/>
      <c r="G1" s="53"/>
      <c r="H1" s="53"/>
      <c r="I1" s="53"/>
      <c r="J1" s="53"/>
      <c r="K1" s="53"/>
      <c r="L1" s="53"/>
      <c r="M1" s="182"/>
      <c r="N1" s="182"/>
      <c r="O1" s="182"/>
      <c r="P1" s="182"/>
      <c r="Q1" s="182"/>
      <c r="R1" s="182"/>
      <c r="S1" s="182"/>
      <c r="T1" s="182"/>
    </row>
    <row r="2" spans="1:20">
      <c r="A2" s="174" t="s">
        <v>59</v>
      </c>
      <c r="B2" s="175"/>
      <c r="C2" s="175"/>
      <c r="D2" s="25">
        <v>43709</v>
      </c>
      <c r="E2" s="22"/>
      <c r="F2" s="22"/>
      <c r="G2" s="22"/>
      <c r="H2" s="22"/>
      <c r="I2" s="22"/>
      <c r="J2" s="22"/>
      <c r="K2" s="22"/>
      <c r="L2" s="22"/>
      <c r="M2" s="22"/>
      <c r="N2" s="22"/>
      <c r="O2" s="22"/>
      <c r="P2" s="22"/>
      <c r="Q2" s="22"/>
      <c r="R2" s="22"/>
      <c r="S2" s="22"/>
    </row>
    <row r="3" spans="1:20" ht="24" customHeight="1">
      <c r="A3" s="176" t="s">
        <v>14</v>
      </c>
      <c r="B3" s="172" t="s">
        <v>61</v>
      </c>
      <c r="C3" s="177" t="s">
        <v>7</v>
      </c>
      <c r="D3" s="177" t="s">
        <v>55</v>
      </c>
      <c r="E3" s="177" t="s">
        <v>16</v>
      </c>
      <c r="F3" s="178" t="s">
        <v>17</v>
      </c>
      <c r="G3" s="177" t="s">
        <v>8</v>
      </c>
      <c r="H3" s="177"/>
      <c r="I3" s="177"/>
      <c r="J3" s="177" t="s">
        <v>31</v>
      </c>
      <c r="K3" s="172" t="s">
        <v>33</v>
      </c>
      <c r="L3" s="172" t="s">
        <v>50</v>
      </c>
      <c r="M3" s="172" t="s">
        <v>51</v>
      </c>
      <c r="N3" s="172" t="s">
        <v>34</v>
      </c>
      <c r="O3" s="172" t="s">
        <v>35</v>
      </c>
      <c r="P3" s="176" t="s">
        <v>54</v>
      </c>
      <c r="Q3" s="177" t="s">
        <v>52</v>
      </c>
      <c r="R3" s="177" t="s">
        <v>32</v>
      </c>
      <c r="S3" s="177" t="s">
        <v>53</v>
      </c>
      <c r="T3" s="177" t="s">
        <v>13</v>
      </c>
    </row>
    <row r="4" spans="1:20" ht="25.5" customHeight="1">
      <c r="A4" s="176"/>
      <c r="B4" s="179"/>
      <c r="C4" s="177"/>
      <c r="D4" s="177"/>
      <c r="E4" s="177"/>
      <c r="F4" s="178"/>
      <c r="G4" s="23" t="s">
        <v>9</v>
      </c>
      <c r="H4" s="23" t="s">
        <v>10</v>
      </c>
      <c r="I4" s="23" t="s">
        <v>11</v>
      </c>
      <c r="J4" s="177"/>
      <c r="K4" s="173"/>
      <c r="L4" s="173"/>
      <c r="M4" s="173"/>
      <c r="N4" s="173"/>
      <c r="O4" s="173"/>
      <c r="P4" s="176"/>
      <c r="Q4" s="176"/>
      <c r="R4" s="177"/>
      <c r="S4" s="177"/>
      <c r="T4" s="177"/>
    </row>
    <row r="5" spans="1:20">
      <c r="A5" s="4">
        <v>1</v>
      </c>
      <c r="B5" s="17" t="s">
        <v>63</v>
      </c>
      <c r="C5" s="74" t="s">
        <v>958</v>
      </c>
      <c r="D5" s="70" t="s">
        <v>25</v>
      </c>
      <c r="E5" s="74">
        <v>72</v>
      </c>
      <c r="F5" s="70"/>
      <c r="G5" s="74">
        <v>30</v>
      </c>
      <c r="H5" s="74">
        <v>28</v>
      </c>
      <c r="I5" s="59">
        <f>SUM(G5:H5)</f>
        <v>58</v>
      </c>
      <c r="J5" s="74">
        <v>7399786136</v>
      </c>
      <c r="K5" s="70" t="s">
        <v>1060</v>
      </c>
      <c r="L5" s="70" t="s">
        <v>1061</v>
      </c>
      <c r="M5" s="69">
        <v>9954700525</v>
      </c>
      <c r="N5" s="82" t="s">
        <v>1062</v>
      </c>
      <c r="O5" s="82">
        <v>8011749237</v>
      </c>
      <c r="P5" s="79">
        <v>43711</v>
      </c>
      <c r="Q5" s="70" t="s">
        <v>298</v>
      </c>
      <c r="R5" s="70" t="s">
        <v>295</v>
      </c>
      <c r="S5" s="70" t="s">
        <v>296</v>
      </c>
      <c r="T5" s="18"/>
    </row>
    <row r="6" spans="1:20">
      <c r="A6" s="4">
        <v>2</v>
      </c>
      <c r="B6" s="17" t="s">
        <v>63</v>
      </c>
      <c r="C6" s="74" t="s">
        <v>959</v>
      </c>
      <c r="D6" s="70" t="s">
        <v>25</v>
      </c>
      <c r="E6" s="74">
        <v>216</v>
      </c>
      <c r="F6" s="70"/>
      <c r="G6" s="74">
        <v>26</v>
      </c>
      <c r="H6" s="74">
        <v>26</v>
      </c>
      <c r="I6" s="59">
        <f t="shared" ref="I6:I69" si="0">SUM(G6:H6)</f>
        <v>52</v>
      </c>
      <c r="J6" s="74">
        <v>9954037366</v>
      </c>
      <c r="K6" s="70" t="s">
        <v>1060</v>
      </c>
      <c r="L6" s="70" t="s">
        <v>1061</v>
      </c>
      <c r="M6" s="69">
        <v>9954700526</v>
      </c>
      <c r="N6" s="82" t="s">
        <v>1063</v>
      </c>
      <c r="O6" s="82">
        <v>8721869231</v>
      </c>
      <c r="P6" s="79"/>
      <c r="Q6" s="70"/>
      <c r="R6" s="70"/>
      <c r="S6" s="70"/>
      <c r="T6" s="18"/>
    </row>
    <row r="7" spans="1:20">
      <c r="A7" s="4">
        <v>3</v>
      </c>
      <c r="B7" s="17" t="s">
        <v>63</v>
      </c>
      <c r="C7" s="74" t="s">
        <v>960</v>
      </c>
      <c r="D7" s="70" t="s">
        <v>25</v>
      </c>
      <c r="E7" s="74">
        <v>81</v>
      </c>
      <c r="F7" s="70"/>
      <c r="G7" s="74">
        <v>29</v>
      </c>
      <c r="H7" s="74">
        <v>31</v>
      </c>
      <c r="I7" s="59">
        <f t="shared" si="0"/>
        <v>60</v>
      </c>
      <c r="J7" s="74">
        <v>8752045252</v>
      </c>
      <c r="K7" s="70" t="s">
        <v>1060</v>
      </c>
      <c r="L7" s="70" t="s">
        <v>1061</v>
      </c>
      <c r="M7" s="69">
        <v>9954700527</v>
      </c>
      <c r="N7" s="82" t="s">
        <v>1064</v>
      </c>
      <c r="O7" s="82">
        <v>9577222960</v>
      </c>
      <c r="P7" s="79">
        <v>43712</v>
      </c>
      <c r="Q7" s="70" t="s">
        <v>299</v>
      </c>
      <c r="R7" s="70" t="s">
        <v>295</v>
      </c>
      <c r="S7" s="70" t="s">
        <v>296</v>
      </c>
      <c r="T7" s="18"/>
    </row>
    <row r="8" spans="1:20">
      <c r="A8" s="4">
        <v>4</v>
      </c>
      <c r="B8" s="17" t="s">
        <v>63</v>
      </c>
      <c r="C8" s="74" t="s">
        <v>961</v>
      </c>
      <c r="D8" s="70" t="s">
        <v>25</v>
      </c>
      <c r="E8" s="74">
        <v>73</v>
      </c>
      <c r="F8" s="70"/>
      <c r="G8" s="74">
        <v>30</v>
      </c>
      <c r="H8" s="74">
        <v>30</v>
      </c>
      <c r="I8" s="59">
        <f t="shared" si="0"/>
        <v>60</v>
      </c>
      <c r="J8" s="74">
        <v>0</v>
      </c>
      <c r="K8" s="70" t="s">
        <v>1060</v>
      </c>
      <c r="L8" s="70" t="s">
        <v>1061</v>
      </c>
      <c r="M8" s="69">
        <v>9954700528</v>
      </c>
      <c r="N8" s="82" t="s">
        <v>1065</v>
      </c>
      <c r="O8" s="82">
        <v>9577904515</v>
      </c>
      <c r="P8" s="79"/>
      <c r="Q8" s="70"/>
      <c r="R8" s="70"/>
      <c r="S8" s="70"/>
      <c r="T8" s="18"/>
    </row>
    <row r="9" spans="1:20">
      <c r="A9" s="4">
        <v>5</v>
      </c>
      <c r="B9" s="17" t="s">
        <v>63</v>
      </c>
      <c r="C9" s="74" t="s">
        <v>962</v>
      </c>
      <c r="D9" s="70" t="s">
        <v>25</v>
      </c>
      <c r="E9" s="74">
        <v>421</v>
      </c>
      <c r="F9" s="70"/>
      <c r="G9" s="74">
        <v>24</v>
      </c>
      <c r="H9" s="74">
        <v>26</v>
      </c>
      <c r="I9" s="59">
        <f t="shared" si="0"/>
        <v>50</v>
      </c>
      <c r="J9" s="74">
        <v>9577053440</v>
      </c>
      <c r="K9" s="70" t="s">
        <v>1060</v>
      </c>
      <c r="L9" s="70" t="s">
        <v>1061</v>
      </c>
      <c r="M9" s="69">
        <v>9954700529</v>
      </c>
      <c r="N9" s="82" t="s">
        <v>1066</v>
      </c>
      <c r="O9" s="82">
        <v>8795266926</v>
      </c>
      <c r="P9" s="79">
        <v>43713</v>
      </c>
      <c r="Q9" s="70" t="s">
        <v>300</v>
      </c>
      <c r="R9" s="70" t="s">
        <v>295</v>
      </c>
      <c r="S9" s="70" t="s">
        <v>296</v>
      </c>
      <c r="T9" s="18"/>
    </row>
    <row r="10" spans="1:20">
      <c r="A10" s="4">
        <v>6</v>
      </c>
      <c r="B10" s="17" t="s">
        <v>63</v>
      </c>
      <c r="C10" s="74" t="s">
        <v>963</v>
      </c>
      <c r="D10" s="70" t="s">
        <v>25</v>
      </c>
      <c r="E10" s="74">
        <v>69</v>
      </c>
      <c r="F10" s="70"/>
      <c r="G10" s="74">
        <v>29</v>
      </c>
      <c r="H10" s="74">
        <v>22</v>
      </c>
      <c r="I10" s="59">
        <f t="shared" si="0"/>
        <v>51</v>
      </c>
      <c r="J10" s="74">
        <v>8749965012</v>
      </c>
      <c r="K10" s="70" t="s">
        <v>1060</v>
      </c>
      <c r="L10" s="70" t="s">
        <v>1061</v>
      </c>
      <c r="M10" s="69">
        <v>9954700530</v>
      </c>
      <c r="N10" s="82" t="s">
        <v>1067</v>
      </c>
      <c r="O10" s="82">
        <v>9613198754</v>
      </c>
      <c r="P10" s="79"/>
      <c r="Q10" s="70"/>
      <c r="R10" s="70"/>
      <c r="S10" s="70"/>
      <c r="T10" s="18"/>
    </row>
    <row r="11" spans="1:20">
      <c r="A11" s="4">
        <v>7</v>
      </c>
      <c r="B11" s="17" t="s">
        <v>63</v>
      </c>
      <c r="C11" s="74" t="s">
        <v>964</v>
      </c>
      <c r="D11" s="70" t="s">
        <v>25</v>
      </c>
      <c r="E11" s="74">
        <v>68</v>
      </c>
      <c r="F11" s="70"/>
      <c r="G11" s="74">
        <v>30</v>
      </c>
      <c r="H11" s="74">
        <v>40</v>
      </c>
      <c r="I11" s="59">
        <f t="shared" si="0"/>
        <v>70</v>
      </c>
      <c r="J11" s="74">
        <v>8749871790</v>
      </c>
      <c r="K11" s="70" t="s">
        <v>1060</v>
      </c>
      <c r="L11" s="70" t="s">
        <v>1061</v>
      </c>
      <c r="M11" s="69">
        <v>9954700531</v>
      </c>
      <c r="N11" s="82" t="s">
        <v>1068</v>
      </c>
      <c r="O11" s="82">
        <v>8011937699</v>
      </c>
      <c r="P11" s="79">
        <v>43714</v>
      </c>
      <c r="Q11" s="70" t="s">
        <v>294</v>
      </c>
      <c r="R11" s="70" t="s">
        <v>295</v>
      </c>
      <c r="S11" s="70" t="s">
        <v>296</v>
      </c>
      <c r="T11" s="18"/>
    </row>
    <row r="12" spans="1:20">
      <c r="A12" s="4">
        <v>8</v>
      </c>
      <c r="B12" s="17" t="s">
        <v>63</v>
      </c>
      <c r="C12" s="74" t="s">
        <v>965</v>
      </c>
      <c r="D12" s="70" t="s">
        <v>25</v>
      </c>
      <c r="E12" s="74">
        <v>219</v>
      </c>
      <c r="F12" s="70"/>
      <c r="G12" s="74">
        <v>22</v>
      </c>
      <c r="H12" s="74">
        <v>28</v>
      </c>
      <c r="I12" s="59">
        <f t="shared" si="0"/>
        <v>50</v>
      </c>
      <c r="J12" s="74">
        <v>9678247092</v>
      </c>
      <c r="K12" s="70" t="s">
        <v>1060</v>
      </c>
      <c r="L12" s="70" t="s">
        <v>1061</v>
      </c>
      <c r="M12" s="69">
        <v>9954700532</v>
      </c>
      <c r="N12" s="82" t="s">
        <v>1062</v>
      </c>
      <c r="O12" s="82">
        <v>8011749237</v>
      </c>
      <c r="P12" s="79"/>
      <c r="Q12" s="70"/>
      <c r="R12" s="70"/>
      <c r="S12" s="70"/>
      <c r="T12" s="18"/>
    </row>
    <row r="13" spans="1:20">
      <c r="A13" s="4">
        <v>9</v>
      </c>
      <c r="B13" s="17" t="s">
        <v>63</v>
      </c>
      <c r="C13" s="74" t="s">
        <v>966</v>
      </c>
      <c r="D13" s="70" t="s">
        <v>25</v>
      </c>
      <c r="E13" s="74">
        <v>142</v>
      </c>
      <c r="F13" s="70"/>
      <c r="G13" s="74">
        <v>29</v>
      </c>
      <c r="H13" s="74">
        <v>24</v>
      </c>
      <c r="I13" s="59">
        <f t="shared" si="0"/>
        <v>53</v>
      </c>
      <c r="J13" s="74">
        <v>7896943025</v>
      </c>
      <c r="K13" s="70" t="s">
        <v>1060</v>
      </c>
      <c r="L13" s="70" t="s">
        <v>1061</v>
      </c>
      <c r="M13" s="69">
        <v>9954700533</v>
      </c>
      <c r="N13" s="82" t="s">
        <v>1063</v>
      </c>
      <c r="O13" s="82">
        <v>8721869231</v>
      </c>
      <c r="P13" s="79">
        <v>43715</v>
      </c>
      <c r="Q13" s="70" t="s">
        <v>297</v>
      </c>
      <c r="R13" s="70" t="s">
        <v>295</v>
      </c>
      <c r="S13" s="70" t="s">
        <v>296</v>
      </c>
      <c r="T13" s="18"/>
    </row>
    <row r="14" spans="1:20">
      <c r="A14" s="4">
        <v>10</v>
      </c>
      <c r="B14" s="17" t="s">
        <v>63</v>
      </c>
      <c r="C14" s="74" t="s">
        <v>967</v>
      </c>
      <c r="D14" s="70" t="s">
        <v>25</v>
      </c>
      <c r="E14" s="74">
        <v>76</v>
      </c>
      <c r="F14" s="70"/>
      <c r="G14" s="74">
        <v>23</v>
      </c>
      <c r="H14" s="74">
        <v>29</v>
      </c>
      <c r="I14" s="59">
        <f t="shared" si="0"/>
        <v>52</v>
      </c>
      <c r="J14" s="74">
        <v>9706367852</v>
      </c>
      <c r="K14" s="70" t="s">
        <v>1060</v>
      </c>
      <c r="L14" s="70" t="s">
        <v>1061</v>
      </c>
      <c r="M14" s="69">
        <v>9954700534</v>
      </c>
      <c r="N14" s="82" t="s">
        <v>1064</v>
      </c>
      <c r="O14" s="82">
        <v>9577222960</v>
      </c>
      <c r="P14" s="79"/>
      <c r="Q14" s="70"/>
      <c r="R14" s="70"/>
      <c r="S14" s="70"/>
      <c r="T14" s="18"/>
    </row>
    <row r="15" spans="1:20">
      <c r="A15" s="4">
        <v>11</v>
      </c>
      <c r="B15" s="17" t="s">
        <v>63</v>
      </c>
      <c r="C15" s="74" t="s">
        <v>968</v>
      </c>
      <c r="D15" s="70" t="s">
        <v>25</v>
      </c>
      <c r="E15" s="74">
        <v>141</v>
      </c>
      <c r="F15" s="70"/>
      <c r="G15" s="74">
        <v>30</v>
      </c>
      <c r="H15" s="74">
        <v>28</v>
      </c>
      <c r="I15" s="59">
        <f t="shared" si="0"/>
        <v>58</v>
      </c>
      <c r="J15" s="74">
        <v>9401407997</v>
      </c>
      <c r="K15" s="70" t="s">
        <v>1060</v>
      </c>
      <c r="L15" s="70" t="s">
        <v>1061</v>
      </c>
      <c r="M15" s="69">
        <v>9954700535</v>
      </c>
      <c r="N15" s="82" t="s">
        <v>1065</v>
      </c>
      <c r="O15" s="82">
        <v>9577904515</v>
      </c>
      <c r="P15" s="79">
        <v>43717</v>
      </c>
      <c r="Q15" s="70" t="s">
        <v>301</v>
      </c>
      <c r="R15" s="70" t="s">
        <v>295</v>
      </c>
      <c r="S15" s="70" t="s">
        <v>296</v>
      </c>
      <c r="T15" s="18"/>
    </row>
    <row r="16" spans="1:20">
      <c r="A16" s="4">
        <v>12</v>
      </c>
      <c r="B16" s="17" t="s">
        <v>63</v>
      </c>
      <c r="C16" s="74" t="s">
        <v>969</v>
      </c>
      <c r="D16" s="70" t="s">
        <v>25</v>
      </c>
      <c r="E16" s="74">
        <v>79</v>
      </c>
      <c r="F16" s="70"/>
      <c r="G16" s="74">
        <v>30</v>
      </c>
      <c r="H16" s="74">
        <v>30</v>
      </c>
      <c r="I16" s="59">
        <f t="shared" si="0"/>
        <v>60</v>
      </c>
      <c r="J16" s="74">
        <v>9577890291</v>
      </c>
      <c r="K16" s="70" t="s">
        <v>1060</v>
      </c>
      <c r="L16" s="70" t="s">
        <v>1061</v>
      </c>
      <c r="M16" s="69">
        <v>9954700536</v>
      </c>
      <c r="N16" s="82" t="s">
        <v>1066</v>
      </c>
      <c r="O16" s="82">
        <v>8795266926</v>
      </c>
      <c r="P16" s="79"/>
      <c r="Q16" s="70"/>
      <c r="R16" s="70"/>
      <c r="S16" s="70"/>
      <c r="T16" s="18"/>
    </row>
    <row r="17" spans="1:20">
      <c r="A17" s="4">
        <v>13</v>
      </c>
      <c r="B17" s="17" t="s">
        <v>63</v>
      </c>
      <c r="C17" s="74" t="s">
        <v>970</v>
      </c>
      <c r="D17" s="70" t="s">
        <v>25</v>
      </c>
      <c r="E17" s="74">
        <v>419</v>
      </c>
      <c r="F17" s="70"/>
      <c r="G17" s="74">
        <v>23</v>
      </c>
      <c r="H17" s="74">
        <v>24</v>
      </c>
      <c r="I17" s="59">
        <f t="shared" si="0"/>
        <v>47</v>
      </c>
      <c r="J17" s="74">
        <v>9508650445</v>
      </c>
      <c r="K17" s="70" t="s">
        <v>1060</v>
      </c>
      <c r="L17" s="70" t="s">
        <v>1061</v>
      </c>
      <c r="M17" s="69">
        <v>9954700537</v>
      </c>
      <c r="N17" s="82" t="s">
        <v>1067</v>
      </c>
      <c r="O17" s="82">
        <v>9613198754</v>
      </c>
      <c r="P17" s="79">
        <v>43718</v>
      </c>
      <c r="Q17" s="70" t="s">
        <v>298</v>
      </c>
      <c r="R17" s="70" t="s">
        <v>295</v>
      </c>
      <c r="S17" s="70" t="s">
        <v>296</v>
      </c>
      <c r="T17" s="18"/>
    </row>
    <row r="18" spans="1:20">
      <c r="A18" s="4">
        <v>14</v>
      </c>
      <c r="B18" s="17" t="s">
        <v>63</v>
      </c>
      <c r="C18" s="74" t="s">
        <v>971</v>
      </c>
      <c r="D18" s="70" t="s">
        <v>25</v>
      </c>
      <c r="E18" s="75" t="s">
        <v>972</v>
      </c>
      <c r="F18" s="70"/>
      <c r="G18" s="74">
        <v>31</v>
      </c>
      <c r="H18" s="74">
        <v>18</v>
      </c>
      <c r="I18" s="59">
        <f t="shared" si="0"/>
        <v>49</v>
      </c>
      <c r="J18" s="74">
        <v>9613083898</v>
      </c>
      <c r="K18" s="70" t="s">
        <v>1060</v>
      </c>
      <c r="L18" s="70" t="s">
        <v>1061</v>
      </c>
      <c r="M18" s="69">
        <v>9954700538</v>
      </c>
      <c r="N18" s="82" t="s">
        <v>1068</v>
      </c>
      <c r="O18" s="82">
        <v>8011937699</v>
      </c>
      <c r="P18" s="79"/>
      <c r="Q18" s="70"/>
      <c r="R18" s="70"/>
      <c r="S18" s="70"/>
      <c r="T18" s="18"/>
    </row>
    <row r="19" spans="1:20">
      <c r="A19" s="4">
        <v>15</v>
      </c>
      <c r="B19" s="17" t="s">
        <v>63</v>
      </c>
      <c r="C19" s="74" t="s">
        <v>973</v>
      </c>
      <c r="D19" s="70" t="s">
        <v>25</v>
      </c>
      <c r="E19" s="75" t="s">
        <v>974</v>
      </c>
      <c r="F19" s="70"/>
      <c r="G19" s="74">
        <v>23</v>
      </c>
      <c r="H19" s="74">
        <v>20</v>
      </c>
      <c r="I19" s="59">
        <f t="shared" si="0"/>
        <v>43</v>
      </c>
      <c r="J19" s="74">
        <v>7399787683</v>
      </c>
      <c r="K19" s="70" t="s">
        <v>1060</v>
      </c>
      <c r="L19" s="70" t="s">
        <v>1061</v>
      </c>
      <c r="M19" s="69">
        <v>9954700539</v>
      </c>
      <c r="N19" s="82" t="s">
        <v>1062</v>
      </c>
      <c r="O19" s="82">
        <v>8011749237</v>
      </c>
      <c r="P19" s="79">
        <v>43719</v>
      </c>
      <c r="Q19" s="70" t="s">
        <v>299</v>
      </c>
      <c r="R19" s="70" t="s">
        <v>295</v>
      </c>
      <c r="S19" s="70" t="s">
        <v>296</v>
      </c>
      <c r="T19" s="18"/>
    </row>
    <row r="20" spans="1:20">
      <c r="A20" s="4">
        <v>16</v>
      </c>
      <c r="B20" s="17" t="s">
        <v>63</v>
      </c>
      <c r="C20" s="74" t="s">
        <v>975</v>
      </c>
      <c r="D20" s="70" t="s">
        <v>25</v>
      </c>
      <c r="E20" s="74">
        <v>146</v>
      </c>
      <c r="F20" s="70"/>
      <c r="G20" s="74">
        <v>23</v>
      </c>
      <c r="H20" s="74">
        <v>28</v>
      </c>
      <c r="I20" s="59">
        <f t="shared" si="0"/>
        <v>51</v>
      </c>
      <c r="J20" s="74">
        <v>8399031793</v>
      </c>
      <c r="K20" s="70" t="s">
        <v>1060</v>
      </c>
      <c r="L20" s="70" t="s">
        <v>1061</v>
      </c>
      <c r="M20" s="69">
        <v>9954700540</v>
      </c>
      <c r="N20" s="82" t="s">
        <v>1063</v>
      </c>
      <c r="O20" s="82">
        <v>8721869231</v>
      </c>
      <c r="P20" s="79"/>
      <c r="Q20" s="70"/>
      <c r="R20" s="70"/>
      <c r="S20" s="70"/>
      <c r="T20" s="18"/>
    </row>
    <row r="21" spans="1:20">
      <c r="A21" s="4">
        <v>17</v>
      </c>
      <c r="B21" s="17" t="s">
        <v>63</v>
      </c>
      <c r="C21" s="74" t="s">
        <v>976</v>
      </c>
      <c r="D21" s="70" t="s">
        <v>25</v>
      </c>
      <c r="E21" s="74">
        <v>218</v>
      </c>
      <c r="F21" s="70"/>
      <c r="G21" s="74">
        <v>27</v>
      </c>
      <c r="H21" s="74">
        <v>24</v>
      </c>
      <c r="I21" s="59">
        <f t="shared" si="0"/>
        <v>51</v>
      </c>
      <c r="J21" s="74">
        <v>9401228977</v>
      </c>
      <c r="K21" s="70" t="s">
        <v>1060</v>
      </c>
      <c r="L21" s="70" t="s">
        <v>1061</v>
      </c>
      <c r="M21" s="69">
        <v>9954700541</v>
      </c>
      <c r="N21" s="82" t="s">
        <v>1064</v>
      </c>
      <c r="O21" s="82">
        <v>9577222960</v>
      </c>
      <c r="P21" s="79">
        <v>43720</v>
      </c>
      <c r="Q21" s="70" t="s">
        <v>300</v>
      </c>
      <c r="R21" s="70" t="s">
        <v>295</v>
      </c>
      <c r="S21" s="70" t="s">
        <v>296</v>
      </c>
      <c r="T21" s="18"/>
    </row>
    <row r="22" spans="1:20">
      <c r="A22" s="4">
        <v>18</v>
      </c>
      <c r="B22" s="17" t="s">
        <v>63</v>
      </c>
      <c r="C22" s="74" t="s">
        <v>977</v>
      </c>
      <c r="D22" s="70" t="s">
        <v>25</v>
      </c>
      <c r="E22" s="74">
        <v>78</v>
      </c>
      <c r="F22" s="70"/>
      <c r="G22" s="74">
        <v>28</v>
      </c>
      <c r="H22" s="74">
        <v>27</v>
      </c>
      <c r="I22" s="59">
        <f t="shared" si="0"/>
        <v>55</v>
      </c>
      <c r="J22" s="74">
        <v>0</v>
      </c>
      <c r="K22" s="70" t="s">
        <v>1060</v>
      </c>
      <c r="L22" s="70" t="s">
        <v>1061</v>
      </c>
      <c r="M22" s="69">
        <v>9954700542</v>
      </c>
      <c r="N22" s="82" t="s">
        <v>1065</v>
      </c>
      <c r="O22" s="82">
        <v>9577904515</v>
      </c>
      <c r="P22" s="79"/>
      <c r="Q22" s="70"/>
      <c r="R22" s="70"/>
      <c r="S22" s="70"/>
      <c r="T22" s="18"/>
    </row>
    <row r="23" spans="1:20">
      <c r="A23" s="4">
        <v>19</v>
      </c>
      <c r="B23" s="17" t="s">
        <v>63</v>
      </c>
      <c r="C23" s="74" t="s">
        <v>978</v>
      </c>
      <c r="D23" s="70" t="s">
        <v>25</v>
      </c>
      <c r="E23" s="74">
        <v>217</v>
      </c>
      <c r="F23" s="70"/>
      <c r="G23" s="74">
        <v>29</v>
      </c>
      <c r="H23" s="74">
        <v>30</v>
      </c>
      <c r="I23" s="59">
        <f t="shared" si="0"/>
        <v>59</v>
      </c>
      <c r="J23" s="74">
        <v>9957262366</v>
      </c>
      <c r="K23" s="70" t="s">
        <v>1060</v>
      </c>
      <c r="L23" s="70" t="s">
        <v>1061</v>
      </c>
      <c r="M23" s="69">
        <v>9954700543</v>
      </c>
      <c r="N23" s="82" t="s">
        <v>1066</v>
      </c>
      <c r="O23" s="82">
        <v>8795266926</v>
      </c>
      <c r="P23" s="79">
        <v>43721</v>
      </c>
      <c r="Q23" s="70" t="s">
        <v>294</v>
      </c>
      <c r="R23" s="70" t="s">
        <v>295</v>
      </c>
      <c r="S23" s="70" t="s">
        <v>296</v>
      </c>
      <c r="T23" s="18"/>
    </row>
    <row r="24" spans="1:20">
      <c r="A24" s="4">
        <v>20</v>
      </c>
      <c r="B24" s="17" t="s">
        <v>63</v>
      </c>
      <c r="C24" s="74" t="s">
        <v>979</v>
      </c>
      <c r="D24" s="70" t="s">
        <v>25</v>
      </c>
      <c r="E24" s="74">
        <v>80</v>
      </c>
      <c r="F24" s="70"/>
      <c r="G24" s="74">
        <v>33</v>
      </c>
      <c r="H24" s="74">
        <v>29</v>
      </c>
      <c r="I24" s="59">
        <f t="shared" si="0"/>
        <v>62</v>
      </c>
      <c r="J24" s="74">
        <v>9954847471</v>
      </c>
      <c r="K24" s="70" t="s">
        <v>1060</v>
      </c>
      <c r="L24" s="70" t="s">
        <v>1061</v>
      </c>
      <c r="M24" s="69">
        <v>9954700544</v>
      </c>
      <c r="N24" s="82" t="s">
        <v>1067</v>
      </c>
      <c r="O24" s="82">
        <v>9613198754</v>
      </c>
      <c r="P24" s="79"/>
      <c r="Q24" s="70"/>
      <c r="R24" s="70"/>
      <c r="S24" s="70"/>
      <c r="T24" s="18"/>
    </row>
    <row r="25" spans="1:20">
      <c r="A25" s="4">
        <v>21</v>
      </c>
      <c r="B25" s="17" t="s">
        <v>63</v>
      </c>
      <c r="C25" s="104" t="s">
        <v>980</v>
      </c>
      <c r="D25" s="70" t="s">
        <v>23</v>
      </c>
      <c r="E25" s="104" t="s">
        <v>981</v>
      </c>
      <c r="F25" s="70" t="s">
        <v>362</v>
      </c>
      <c r="G25" s="105">
        <v>17</v>
      </c>
      <c r="H25" s="105">
        <v>23</v>
      </c>
      <c r="I25" s="59">
        <f t="shared" si="0"/>
        <v>40</v>
      </c>
      <c r="J25" s="104" t="s">
        <v>1069</v>
      </c>
      <c r="K25" s="70" t="s">
        <v>1070</v>
      </c>
      <c r="L25" s="70" t="s">
        <v>1061</v>
      </c>
      <c r="M25" s="69">
        <v>9954700545</v>
      </c>
      <c r="N25" s="82" t="s">
        <v>1068</v>
      </c>
      <c r="O25" s="82">
        <v>8011937699</v>
      </c>
      <c r="P25" s="79">
        <v>43722</v>
      </c>
      <c r="Q25" s="70" t="s">
        <v>297</v>
      </c>
      <c r="R25" s="70" t="s">
        <v>295</v>
      </c>
      <c r="S25" s="70" t="s">
        <v>296</v>
      </c>
      <c r="T25" s="18"/>
    </row>
    <row r="26" spans="1:20">
      <c r="A26" s="4">
        <v>22</v>
      </c>
      <c r="B26" s="17" t="s">
        <v>63</v>
      </c>
      <c r="C26" s="104" t="s">
        <v>982</v>
      </c>
      <c r="D26" s="70" t="s">
        <v>23</v>
      </c>
      <c r="E26" s="104" t="s">
        <v>983</v>
      </c>
      <c r="F26" s="70" t="s">
        <v>362</v>
      </c>
      <c r="G26" s="105">
        <v>13</v>
      </c>
      <c r="H26" s="105">
        <v>15</v>
      </c>
      <c r="I26" s="59">
        <f t="shared" si="0"/>
        <v>28</v>
      </c>
      <c r="J26" s="104" t="s">
        <v>1071</v>
      </c>
      <c r="K26" s="70" t="s">
        <v>1070</v>
      </c>
      <c r="L26" s="70" t="s">
        <v>1061</v>
      </c>
      <c r="M26" s="69">
        <v>9954700546</v>
      </c>
      <c r="N26" s="82" t="s">
        <v>1062</v>
      </c>
      <c r="O26" s="82">
        <v>8011749237</v>
      </c>
      <c r="P26" s="79"/>
      <c r="Q26" s="70"/>
      <c r="R26" s="70"/>
      <c r="S26" s="70"/>
      <c r="T26" s="18"/>
    </row>
    <row r="27" spans="1:20">
      <c r="A27" s="4">
        <v>23</v>
      </c>
      <c r="B27" s="17" t="s">
        <v>63</v>
      </c>
      <c r="C27" s="104" t="s">
        <v>984</v>
      </c>
      <c r="D27" s="70" t="s">
        <v>23</v>
      </c>
      <c r="E27" s="104" t="s">
        <v>985</v>
      </c>
      <c r="F27" s="70" t="s">
        <v>362</v>
      </c>
      <c r="G27" s="105">
        <v>9</v>
      </c>
      <c r="H27" s="105">
        <v>12</v>
      </c>
      <c r="I27" s="59">
        <f t="shared" si="0"/>
        <v>21</v>
      </c>
      <c r="J27" s="104" t="s">
        <v>1072</v>
      </c>
      <c r="K27" s="70" t="s">
        <v>1070</v>
      </c>
      <c r="L27" s="70" t="s">
        <v>1061</v>
      </c>
      <c r="M27" s="69">
        <v>9954700547</v>
      </c>
      <c r="N27" s="82" t="s">
        <v>1063</v>
      </c>
      <c r="O27" s="82">
        <v>8721869231</v>
      </c>
      <c r="P27" s="79"/>
      <c r="Q27" s="70"/>
      <c r="R27" s="70"/>
      <c r="S27" s="70"/>
      <c r="T27" s="18"/>
    </row>
    <row r="28" spans="1:20">
      <c r="A28" s="4">
        <v>24</v>
      </c>
      <c r="B28" s="17" t="s">
        <v>63</v>
      </c>
      <c r="C28" s="104" t="s">
        <v>986</v>
      </c>
      <c r="D28" s="70" t="s">
        <v>23</v>
      </c>
      <c r="E28" s="104" t="s">
        <v>987</v>
      </c>
      <c r="F28" s="70" t="s">
        <v>362</v>
      </c>
      <c r="G28" s="105">
        <v>16</v>
      </c>
      <c r="H28" s="105">
        <v>21</v>
      </c>
      <c r="I28" s="59">
        <f t="shared" si="0"/>
        <v>37</v>
      </c>
      <c r="J28" s="104" t="s">
        <v>1073</v>
      </c>
      <c r="K28" s="70" t="s">
        <v>1070</v>
      </c>
      <c r="L28" s="70" t="s">
        <v>1061</v>
      </c>
      <c r="M28" s="69">
        <v>9954700548</v>
      </c>
      <c r="N28" s="82" t="s">
        <v>1064</v>
      </c>
      <c r="O28" s="82">
        <v>9577222960</v>
      </c>
      <c r="P28" s="79">
        <v>43724</v>
      </c>
      <c r="Q28" s="70" t="s">
        <v>301</v>
      </c>
      <c r="R28" s="70" t="s">
        <v>295</v>
      </c>
      <c r="S28" s="70" t="s">
        <v>296</v>
      </c>
      <c r="T28" s="18"/>
    </row>
    <row r="29" spans="1:20">
      <c r="A29" s="4">
        <v>25</v>
      </c>
      <c r="B29" s="17" t="s">
        <v>63</v>
      </c>
      <c r="C29" s="104" t="s">
        <v>988</v>
      </c>
      <c r="D29" s="70" t="s">
        <v>23</v>
      </c>
      <c r="E29" s="104" t="s">
        <v>989</v>
      </c>
      <c r="F29" s="70" t="s">
        <v>362</v>
      </c>
      <c r="G29" s="105">
        <v>49</v>
      </c>
      <c r="H29" s="105">
        <v>41</v>
      </c>
      <c r="I29" s="59">
        <f t="shared" si="0"/>
        <v>90</v>
      </c>
      <c r="J29" s="104" t="s">
        <v>1074</v>
      </c>
      <c r="K29" s="70" t="s">
        <v>1070</v>
      </c>
      <c r="L29" s="70" t="s">
        <v>1061</v>
      </c>
      <c r="M29" s="69">
        <v>9954700549</v>
      </c>
      <c r="N29" s="82" t="s">
        <v>1065</v>
      </c>
      <c r="O29" s="82">
        <v>9577904515</v>
      </c>
      <c r="P29" s="79"/>
      <c r="Q29" s="70"/>
      <c r="R29" s="70"/>
      <c r="S29" s="70"/>
      <c r="T29" s="18"/>
    </row>
    <row r="30" spans="1:20">
      <c r="A30" s="4">
        <v>26</v>
      </c>
      <c r="B30" s="17" t="s">
        <v>63</v>
      </c>
      <c r="C30" s="104" t="s">
        <v>990</v>
      </c>
      <c r="D30" s="70" t="s">
        <v>23</v>
      </c>
      <c r="E30" s="104" t="s">
        <v>991</v>
      </c>
      <c r="F30" s="70" t="s">
        <v>362</v>
      </c>
      <c r="G30" s="105">
        <v>6</v>
      </c>
      <c r="H30" s="105">
        <v>12</v>
      </c>
      <c r="I30" s="59">
        <f t="shared" si="0"/>
        <v>18</v>
      </c>
      <c r="J30" s="104" t="s">
        <v>1075</v>
      </c>
      <c r="K30" s="70" t="s">
        <v>1070</v>
      </c>
      <c r="L30" s="70" t="s">
        <v>1061</v>
      </c>
      <c r="M30" s="69">
        <v>9954700550</v>
      </c>
      <c r="N30" s="82" t="s">
        <v>1066</v>
      </c>
      <c r="O30" s="82">
        <v>8795266926</v>
      </c>
      <c r="P30" s="79">
        <v>43726</v>
      </c>
      <c r="Q30" s="70" t="s">
        <v>299</v>
      </c>
      <c r="R30" s="70" t="s">
        <v>295</v>
      </c>
      <c r="S30" s="70" t="s">
        <v>296</v>
      </c>
      <c r="T30" s="18"/>
    </row>
    <row r="31" spans="1:20">
      <c r="A31" s="4">
        <v>27</v>
      </c>
      <c r="B31" s="17" t="s">
        <v>63</v>
      </c>
      <c r="C31" s="104" t="s">
        <v>992</v>
      </c>
      <c r="D31" s="70" t="s">
        <v>23</v>
      </c>
      <c r="E31" s="104" t="s">
        <v>993</v>
      </c>
      <c r="F31" s="70" t="s">
        <v>362</v>
      </c>
      <c r="G31" s="105">
        <v>9</v>
      </c>
      <c r="H31" s="105">
        <v>10</v>
      </c>
      <c r="I31" s="59">
        <f t="shared" si="0"/>
        <v>19</v>
      </c>
      <c r="J31" s="104" t="s">
        <v>1076</v>
      </c>
      <c r="K31" s="70" t="s">
        <v>1070</v>
      </c>
      <c r="L31" s="70" t="s">
        <v>1061</v>
      </c>
      <c r="M31" s="69">
        <v>9954700551</v>
      </c>
      <c r="N31" s="82" t="s">
        <v>1067</v>
      </c>
      <c r="O31" s="82">
        <v>9613198754</v>
      </c>
      <c r="P31" s="79"/>
      <c r="Q31" s="70"/>
      <c r="R31" s="70"/>
      <c r="S31" s="70"/>
      <c r="T31" s="18"/>
    </row>
    <row r="32" spans="1:20">
      <c r="A32" s="4">
        <v>28</v>
      </c>
      <c r="B32" s="17" t="s">
        <v>63</v>
      </c>
      <c r="C32" s="104" t="s">
        <v>994</v>
      </c>
      <c r="D32" s="70" t="s">
        <v>23</v>
      </c>
      <c r="E32" s="104" t="s">
        <v>995</v>
      </c>
      <c r="F32" s="70" t="s">
        <v>362</v>
      </c>
      <c r="G32" s="105">
        <v>32</v>
      </c>
      <c r="H32" s="105">
        <v>30</v>
      </c>
      <c r="I32" s="59">
        <f t="shared" si="0"/>
        <v>62</v>
      </c>
      <c r="J32" s="104" t="s">
        <v>1077</v>
      </c>
      <c r="K32" s="70" t="s">
        <v>1070</v>
      </c>
      <c r="L32" s="70" t="s">
        <v>1061</v>
      </c>
      <c r="M32" s="69">
        <v>9954700552</v>
      </c>
      <c r="N32" s="82" t="s">
        <v>1068</v>
      </c>
      <c r="O32" s="82">
        <v>8011937699</v>
      </c>
      <c r="P32" s="79"/>
      <c r="Q32" s="70"/>
      <c r="R32" s="70"/>
      <c r="S32" s="70"/>
      <c r="T32" s="18"/>
    </row>
    <row r="33" spans="1:20">
      <c r="A33" s="4">
        <v>29</v>
      </c>
      <c r="B33" s="17" t="s">
        <v>63</v>
      </c>
      <c r="C33" s="104" t="s">
        <v>996</v>
      </c>
      <c r="D33" s="70" t="s">
        <v>23</v>
      </c>
      <c r="E33" s="104" t="s">
        <v>997</v>
      </c>
      <c r="F33" s="70" t="s">
        <v>362</v>
      </c>
      <c r="G33" s="105">
        <v>18</v>
      </c>
      <c r="H33" s="105">
        <v>18</v>
      </c>
      <c r="I33" s="59">
        <f t="shared" si="0"/>
        <v>36</v>
      </c>
      <c r="J33" s="104" t="s">
        <v>1078</v>
      </c>
      <c r="K33" s="70" t="s">
        <v>1070</v>
      </c>
      <c r="L33" s="70" t="s">
        <v>1061</v>
      </c>
      <c r="M33" s="69">
        <v>9954700553</v>
      </c>
      <c r="N33" s="82" t="s">
        <v>1062</v>
      </c>
      <c r="O33" s="82">
        <v>8011749237</v>
      </c>
      <c r="P33" s="79">
        <v>43727</v>
      </c>
      <c r="Q33" s="70" t="s">
        <v>300</v>
      </c>
      <c r="R33" s="70" t="s">
        <v>295</v>
      </c>
      <c r="S33" s="70" t="s">
        <v>296</v>
      </c>
      <c r="T33" s="18"/>
    </row>
    <row r="34" spans="1:20">
      <c r="A34" s="4">
        <v>30</v>
      </c>
      <c r="B34" s="17" t="s">
        <v>63</v>
      </c>
      <c r="C34" s="104" t="s">
        <v>998</v>
      </c>
      <c r="D34" s="70" t="s">
        <v>23</v>
      </c>
      <c r="E34" s="104" t="s">
        <v>999</v>
      </c>
      <c r="F34" s="70" t="s">
        <v>362</v>
      </c>
      <c r="G34" s="105">
        <v>10</v>
      </c>
      <c r="H34" s="105">
        <v>6</v>
      </c>
      <c r="I34" s="59">
        <f t="shared" si="0"/>
        <v>16</v>
      </c>
      <c r="J34" s="104" t="s">
        <v>1079</v>
      </c>
      <c r="K34" s="70" t="s">
        <v>1070</v>
      </c>
      <c r="L34" s="70" t="s">
        <v>1061</v>
      </c>
      <c r="M34" s="69">
        <v>9954700554</v>
      </c>
      <c r="N34" s="82" t="s">
        <v>1063</v>
      </c>
      <c r="O34" s="82">
        <v>8721869231</v>
      </c>
      <c r="P34" s="79"/>
      <c r="Q34" s="70"/>
      <c r="R34" s="70"/>
      <c r="S34" s="70"/>
      <c r="T34" s="18"/>
    </row>
    <row r="35" spans="1:20">
      <c r="A35" s="4">
        <v>31</v>
      </c>
      <c r="B35" s="17" t="s">
        <v>63</v>
      </c>
      <c r="C35" s="104" t="s">
        <v>1000</v>
      </c>
      <c r="D35" s="70" t="s">
        <v>23</v>
      </c>
      <c r="E35" s="104" t="s">
        <v>1001</v>
      </c>
      <c r="F35" s="70" t="s">
        <v>362</v>
      </c>
      <c r="G35" s="105">
        <v>8</v>
      </c>
      <c r="H35" s="105">
        <v>7</v>
      </c>
      <c r="I35" s="59">
        <f t="shared" si="0"/>
        <v>15</v>
      </c>
      <c r="J35" s="104" t="s">
        <v>1080</v>
      </c>
      <c r="K35" s="70" t="s">
        <v>1070</v>
      </c>
      <c r="L35" s="70" t="s">
        <v>1061</v>
      </c>
      <c r="M35" s="69">
        <v>9954700555</v>
      </c>
      <c r="N35" s="82" t="s">
        <v>1064</v>
      </c>
      <c r="O35" s="82">
        <v>9577222960</v>
      </c>
      <c r="P35" s="79"/>
      <c r="Q35" s="70"/>
      <c r="R35" s="70"/>
      <c r="S35" s="70"/>
      <c r="T35" s="18"/>
    </row>
    <row r="36" spans="1:20">
      <c r="A36" s="4">
        <v>32</v>
      </c>
      <c r="B36" s="17" t="s">
        <v>63</v>
      </c>
      <c r="C36" s="104" t="s">
        <v>1002</v>
      </c>
      <c r="D36" s="70" t="s">
        <v>23</v>
      </c>
      <c r="E36" s="104" t="s">
        <v>1003</v>
      </c>
      <c r="F36" s="70" t="s">
        <v>362</v>
      </c>
      <c r="G36" s="105">
        <v>8</v>
      </c>
      <c r="H36" s="105">
        <v>8</v>
      </c>
      <c r="I36" s="59">
        <f t="shared" si="0"/>
        <v>16</v>
      </c>
      <c r="J36" s="104" t="s">
        <v>1081</v>
      </c>
      <c r="K36" s="70" t="s">
        <v>1070</v>
      </c>
      <c r="L36" s="70" t="s">
        <v>1061</v>
      </c>
      <c r="M36" s="69">
        <v>9954700556</v>
      </c>
      <c r="N36" s="82" t="s">
        <v>1065</v>
      </c>
      <c r="O36" s="82">
        <v>9577904515</v>
      </c>
      <c r="P36" s="79"/>
      <c r="Q36" s="70"/>
      <c r="R36" s="70"/>
      <c r="S36" s="70"/>
      <c r="T36" s="18"/>
    </row>
    <row r="37" spans="1:20">
      <c r="A37" s="4">
        <v>33</v>
      </c>
      <c r="B37" s="17" t="s">
        <v>63</v>
      </c>
      <c r="C37" s="104" t="s">
        <v>1004</v>
      </c>
      <c r="D37" s="70" t="s">
        <v>23</v>
      </c>
      <c r="E37" s="104" t="s">
        <v>1005</v>
      </c>
      <c r="F37" s="70" t="s">
        <v>352</v>
      </c>
      <c r="G37" s="105">
        <v>89</v>
      </c>
      <c r="H37" s="105">
        <v>83</v>
      </c>
      <c r="I37" s="59">
        <f t="shared" si="0"/>
        <v>172</v>
      </c>
      <c r="J37" s="104" t="s">
        <v>1082</v>
      </c>
      <c r="K37" s="70" t="s">
        <v>1070</v>
      </c>
      <c r="L37" s="70" t="s">
        <v>1061</v>
      </c>
      <c r="M37" s="69">
        <v>9954700557</v>
      </c>
      <c r="N37" s="82" t="s">
        <v>1066</v>
      </c>
      <c r="O37" s="82">
        <v>8795266926</v>
      </c>
      <c r="P37" s="79">
        <v>43728</v>
      </c>
      <c r="Q37" s="70" t="s">
        <v>294</v>
      </c>
      <c r="R37" s="70" t="s">
        <v>295</v>
      </c>
      <c r="S37" s="70" t="s">
        <v>296</v>
      </c>
      <c r="T37" s="18"/>
    </row>
    <row r="38" spans="1:20">
      <c r="A38" s="4">
        <v>34</v>
      </c>
      <c r="B38" s="17" t="s">
        <v>63</v>
      </c>
      <c r="C38" s="104" t="s">
        <v>1006</v>
      </c>
      <c r="D38" s="70" t="s">
        <v>23</v>
      </c>
      <c r="E38" s="104" t="s">
        <v>1007</v>
      </c>
      <c r="F38" s="70" t="s">
        <v>818</v>
      </c>
      <c r="G38" s="105">
        <v>65</v>
      </c>
      <c r="H38" s="105">
        <v>51</v>
      </c>
      <c r="I38" s="59">
        <f t="shared" si="0"/>
        <v>116</v>
      </c>
      <c r="J38" s="104" t="s">
        <v>1083</v>
      </c>
      <c r="K38" s="70" t="s">
        <v>1070</v>
      </c>
      <c r="L38" s="70" t="s">
        <v>1061</v>
      </c>
      <c r="M38" s="69">
        <v>9954700558</v>
      </c>
      <c r="N38" s="82" t="s">
        <v>1067</v>
      </c>
      <c r="O38" s="82">
        <v>9613198754</v>
      </c>
      <c r="P38" s="79">
        <v>43729</v>
      </c>
      <c r="Q38" s="70" t="s">
        <v>297</v>
      </c>
      <c r="R38" s="70" t="s">
        <v>295</v>
      </c>
      <c r="S38" s="70" t="s">
        <v>296</v>
      </c>
      <c r="T38" s="18"/>
    </row>
    <row r="39" spans="1:20">
      <c r="A39" s="4">
        <v>35</v>
      </c>
      <c r="B39" s="17" t="s">
        <v>63</v>
      </c>
      <c r="C39" s="104" t="s">
        <v>1008</v>
      </c>
      <c r="D39" s="70" t="s">
        <v>23</v>
      </c>
      <c r="E39" s="104" t="s">
        <v>1009</v>
      </c>
      <c r="F39" s="70" t="s">
        <v>352</v>
      </c>
      <c r="G39" s="105">
        <v>67</v>
      </c>
      <c r="H39" s="105">
        <v>71</v>
      </c>
      <c r="I39" s="59">
        <f t="shared" si="0"/>
        <v>138</v>
      </c>
      <c r="J39" s="104" t="s">
        <v>1084</v>
      </c>
      <c r="K39" s="70" t="s">
        <v>1085</v>
      </c>
      <c r="L39" s="70" t="s">
        <v>1086</v>
      </c>
      <c r="M39" s="83">
        <v>9957481208</v>
      </c>
      <c r="N39" s="82" t="s">
        <v>1087</v>
      </c>
      <c r="O39" s="82" t="s">
        <v>1088</v>
      </c>
      <c r="P39" s="79">
        <v>43731</v>
      </c>
      <c r="Q39" s="70" t="s">
        <v>301</v>
      </c>
      <c r="R39" s="70" t="s">
        <v>295</v>
      </c>
      <c r="S39" s="70" t="s">
        <v>296</v>
      </c>
      <c r="T39" s="18"/>
    </row>
    <row r="40" spans="1:20">
      <c r="A40" s="4">
        <v>36</v>
      </c>
      <c r="B40" s="17" t="s">
        <v>63</v>
      </c>
      <c r="C40" s="104" t="s">
        <v>1010</v>
      </c>
      <c r="D40" s="70" t="s">
        <v>23</v>
      </c>
      <c r="E40" s="104" t="s">
        <v>1011</v>
      </c>
      <c r="F40" s="70" t="s">
        <v>357</v>
      </c>
      <c r="G40" s="105">
        <v>649</v>
      </c>
      <c r="H40" s="105">
        <v>93</v>
      </c>
      <c r="I40" s="59">
        <f t="shared" si="0"/>
        <v>742</v>
      </c>
      <c r="J40" s="104" t="s">
        <v>1089</v>
      </c>
      <c r="K40" s="70" t="s">
        <v>1085</v>
      </c>
      <c r="L40" s="70" t="s">
        <v>1086</v>
      </c>
      <c r="M40" s="83">
        <v>9957481209</v>
      </c>
      <c r="N40" s="82" t="s">
        <v>1090</v>
      </c>
      <c r="O40" s="82">
        <v>7896120045</v>
      </c>
      <c r="P40" s="79">
        <v>43733</v>
      </c>
      <c r="Q40" s="70" t="s">
        <v>299</v>
      </c>
      <c r="R40" s="70" t="s">
        <v>295</v>
      </c>
      <c r="S40" s="70" t="s">
        <v>296</v>
      </c>
      <c r="T40" s="18"/>
    </row>
    <row r="41" spans="1:20">
      <c r="A41" s="4">
        <v>37</v>
      </c>
      <c r="B41" s="17" t="s">
        <v>62</v>
      </c>
      <c r="C41" s="84" t="s">
        <v>1012</v>
      </c>
      <c r="D41" s="84" t="s">
        <v>25</v>
      </c>
      <c r="E41" s="111">
        <v>190</v>
      </c>
      <c r="F41" s="84"/>
      <c r="G41" s="112">
        <v>30</v>
      </c>
      <c r="H41" s="112">
        <v>39</v>
      </c>
      <c r="I41" s="59">
        <f t="shared" si="0"/>
        <v>69</v>
      </c>
      <c r="J41" s="84">
        <v>9435128535</v>
      </c>
      <c r="K41" s="118" t="s">
        <v>608</v>
      </c>
      <c r="L41" s="84" t="s">
        <v>1091</v>
      </c>
      <c r="M41" s="84"/>
      <c r="N41" s="77" t="s">
        <v>1092</v>
      </c>
      <c r="O41" s="77">
        <v>8721877516</v>
      </c>
      <c r="P41" s="79">
        <v>43711</v>
      </c>
      <c r="Q41" s="84" t="s">
        <v>298</v>
      </c>
      <c r="R41" s="84" t="s">
        <v>302</v>
      </c>
      <c r="S41" s="84" t="s">
        <v>296</v>
      </c>
      <c r="T41" s="18"/>
    </row>
    <row r="42" spans="1:20">
      <c r="A42" s="4">
        <v>38</v>
      </c>
      <c r="B42" s="17" t="s">
        <v>63</v>
      </c>
      <c r="C42" s="84" t="s">
        <v>1013</v>
      </c>
      <c r="D42" s="84" t="s">
        <v>25</v>
      </c>
      <c r="E42" s="111">
        <v>318</v>
      </c>
      <c r="F42" s="84"/>
      <c r="G42" s="112">
        <v>19</v>
      </c>
      <c r="H42" s="112">
        <v>15</v>
      </c>
      <c r="I42" s="59">
        <f t="shared" si="0"/>
        <v>34</v>
      </c>
      <c r="J42" s="84">
        <v>7896983696</v>
      </c>
      <c r="K42" s="118" t="s">
        <v>608</v>
      </c>
      <c r="L42" s="84" t="s">
        <v>1091</v>
      </c>
      <c r="M42" s="86"/>
      <c r="N42" s="77" t="s">
        <v>1093</v>
      </c>
      <c r="O42" s="77">
        <v>8011625310</v>
      </c>
      <c r="P42" s="79"/>
      <c r="Q42" s="84"/>
      <c r="R42" s="84"/>
      <c r="S42" s="84"/>
      <c r="T42" s="18"/>
    </row>
    <row r="43" spans="1:20">
      <c r="A43" s="4">
        <v>39</v>
      </c>
      <c r="B43" s="17" t="s">
        <v>62</v>
      </c>
      <c r="C43" s="84" t="s">
        <v>1014</v>
      </c>
      <c r="D43" s="84" t="s">
        <v>25</v>
      </c>
      <c r="E43" s="111">
        <v>106</v>
      </c>
      <c r="F43" s="84"/>
      <c r="G43" s="112">
        <v>36</v>
      </c>
      <c r="H43" s="112">
        <v>28</v>
      </c>
      <c r="I43" s="59">
        <f t="shared" si="0"/>
        <v>64</v>
      </c>
      <c r="J43" s="84">
        <v>9954102882</v>
      </c>
      <c r="K43" s="118" t="s">
        <v>608</v>
      </c>
      <c r="L43" s="84" t="s">
        <v>1091</v>
      </c>
      <c r="M43" s="86"/>
      <c r="N43" s="77" t="s">
        <v>1094</v>
      </c>
      <c r="O43" s="77">
        <v>9678236807</v>
      </c>
      <c r="P43" s="79">
        <v>43712</v>
      </c>
      <c r="Q43" s="84" t="s">
        <v>299</v>
      </c>
      <c r="R43" s="84" t="s">
        <v>302</v>
      </c>
      <c r="S43" s="84" t="s">
        <v>296</v>
      </c>
      <c r="T43" s="18"/>
    </row>
    <row r="44" spans="1:20">
      <c r="A44" s="4">
        <v>40</v>
      </c>
      <c r="B44" s="17" t="s">
        <v>62</v>
      </c>
      <c r="C44" s="84" t="s">
        <v>1015</v>
      </c>
      <c r="D44" s="84" t="s">
        <v>25</v>
      </c>
      <c r="E44" s="111">
        <v>109</v>
      </c>
      <c r="F44" s="84"/>
      <c r="G44" s="112">
        <v>64</v>
      </c>
      <c r="H44" s="112">
        <v>46</v>
      </c>
      <c r="I44" s="59">
        <f t="shared" si="0"/>
        <v>110</v>
      </c>
      <c r="J44" s="119">
        <v>9401415930</v>
      </c>
      <c r="K44" s="118" t="s">
        <v>608</v>
      </c>
      <c r="L44" s="84" t="s">
        <v>1091</v>
      </c>
      <c r="M44" s="86"/>
      <c r="N44" s="77" t="s">
        <v>1095</v>
      </c>
      <c r="O44" s="77">
        <v>9678289762</v>
      </c>
      <c r="P44" s="79">
        <v>43713</v>
      </c>
      <c r="Q44" s="84" t="s">
        <v>300</v>
      </c>
      <c r="R44" s="84" t="s">
        <v>302</v>
      </c>
      <c r="S44" s="84" t="s">
        <v>296</v>
      </c>
      <c r="T44" s="18"/>
    </row>
    <row r="45" spans="1:20">
      <c r="A45" s="4">
        <v>41</v>
      </c>
      <c r="B45" s="17" t="s">
        <v>62</v>
      </c>
      <c r="C45" s="84" t="s">
        <v>1016</v>
      </c>
      <c r="D45" s="84" t="s">
        <v>25</v>
      </c>
      <c r="E45" s="111">
        <v>328</v>
      </c>
      <c r="F45" s="84"/>
      <c r="G45" s="112">
        <v>19</v>
      </c>
      <c r="H45" s="112">
        <v>24</v>
      </c>
      <c r="I45" s="59">
        <f t="shared" si="0"/>
        <v>43</v>
      </c>
      <c r="J45" s="84">
        <v>8136051406</v>
      </c>
      <c r="K45" s="118" t="s">
        <v>608</v>
      </c>
      <c r="L45" s="84" t="s">
        <v>1091</v>
      </c>
      <c r="M45" s="86"/>
      <c r="N45" s="77" t="s">
        <v>1096</v>
      </c>
      <c r="O45" s="77">
        <v>9957544599</v>
      </c>
      <c r="P45" s="79">
        <v>43714</v>
      </c>
      <c r="Q45" s="84" t="s">
        <v>294</v>
      </c>
      <c r="R45" s="84" t="s">
        <v>302</v>
      </c>
      <c r="S45" s="84" t="s">
        <v>296</v>
      </c>
      <c r="T45" s="18"/>
    </row>
    <row r="46" spans="1:20">
      <c r="A46" s="4">
        <v>42</v>
      </c>
      <c r="B46" s="17" t="s">
        <v>62</v>
      </c>
      <c r="C46" s="84" t="s">
        <v>1017</v>
      </c>
      <c r="D46" s="84" t="s">
        <v>25</v>
      </c>
      <c r="E46" s="111">
        <v>315</v>
      </c>
      <c r="F46" s="84"/>
      <c r="G46" s="112">
        <v>14</v>
      </c>
      <c r="H46" s="112">
        <v>21</v>
      </c>
      <c r="I46" s="59">
        <f t="shared" si="0"/>
        <v>35</v>
      </c>
      <c r="J46" s="84">
        <v>8011400163</v>
      </c>
      <c r="K46" s="118" t="s">
        <v>608</v>
      </c>
      <c r="L46" s="84" t="s">
        <v>1091</v>
      </c>
      <c r="M46" s="86"/>
      <c r="N46" s="77" t="s">
        <v>1097</v>
      </c>
      <c r="O46" s="77">
        <v>8486780367</v>
      </c>
      <c r="P46" s="85"/>
      <c r="Q46" s="84"/>
      <c r="R46" s="84"/>
      <c r="S46" s="84"/>
      <c r="T46" s="18"/>
    </row>
    <row r="47" spans="1:20">
      <c r="A47" s="4">
        <v>43</v>
      </c>
      <c r="B47" s="17" t="s">
        <v>62</v>
      </c>
      <c r="C47" s="84" t="s">
        <v>1018</v>
      </c>
      <c r="D47" s="84" t="s">
        <v>25</v>
      </c>
      <c r="E47" s="111">
        <v>315</v>
      </c>
      <c r="F47" s="84"/>
      <c r="G47" s="112">
        <v>31</v>
      </c>
      <c r="H47" s="112">
        <v>29</v>
      </c>
      <c r="I47" s="59">
        <f t="shared" si="0"/>
        <v>60</v>
      </c>
      <c r="J47" s="84">
        <v>9678380608</v>
      </c>
      <c r="K47" s="118" t="s">
        <v>608</v>
      </c>
      <c r="L47" s="84" t="s">
        <v>1091</v>
      </c>
      <c r="M47" s="86"/>
      <c r="N47" s="77" t="s">
        <v>1092</v>
      </c>
      <c r="O47" s="77">
        <v>8721877516</v>
      </c>
      <c r="P47" s="79">
        <v>43715</v>
      </c>
      <c r="Q47" s="84" t="s">
        <v>297</v>
      </c>
      <c r="R47" s="84" t="s">
        <v>302</v>
      </c>
      <c r="S47" s="84" t="s">
        <v>296</v>
      </c>
      <c r="T47" s="18"/>
    </row>
    <row r="48" spans="1:20">
      <c r="A48" s="4">
        <v>44</v>
      </c>
      <c r="B48" s="17" t="s">
        <v>62</v>
      </c>
      <c r="C48" s="84" t="s">
        <v>1019</v>
      </c>
      <c r="D48" s="84" t="s">
        <v>25</v>
      </c>
      <c r="E48" s="113" t="s">
        <v>1020</v>
      </c>
      <c r="F48" s="84"/>
      <c r="G48" s="112">
        <v>19</v>
      </c>
      <c r="H48" s="112">
        <v>14</v>
      </c>
      <c r="I48" s="59">
        <f t="shared" si="0"/>
        <v>33</v>
      </c>
      <c r="J48" s="84">
        <v>8011271913</v>
      </c>
      <c r="K48" s="118" t="s">
        <v>608</v>
      </c>
      <c r="L48" s="84" t="s">
        <v>1091</v>
      </c>
      <c r="M48" s="86"/>
      <c r="N48" s="77" t="s">
        <v>1093</v>
      </c>
      <c r="O48" s="77">
        <v>8011625310</v>
      </c>
      <c r="P48" s="86"/>
      <c r="Q48" s="84"/>
      <c r="R48" s="84"/>
      <c r="S48" s="84"/>
      <c r="T48" s="18"/>
    </row>
    <row r="49" spans="1:20">
      <c r="A49" s="4">
        <v>45</v>
      </c>
      <c r="B49" s="17" t="s">
        <v>62</v>
      </c>
      <c r="C49" s="84" t="s">
        <v>1021</v>
      </c>
      <c r="D49" s="84" t="s">
        <v>25</v>
      </c>
      <c r="E49" s="111">
        <v>267</v>
      </c>
      <c r="F49" s="84"/>
      <c r="G49" s="112">
        <v>20</v>
      </c>
      <c r="H49" s="112">
        <v>15</v>
      </c>
      <c r="I49" s="59">
        <f t="shared" si="0"/>
        <v>35</v>
      </c>
      <c r="J49" s="84">
        <v>9954110856</v>
      </c>
      <c r="K49" s="118" t="s">
        <v>608</v>
      </c>
      <c r="L49" s="84" t="s">
        <v>1091</v>
      </c>
      <c r="M49" s="86"/>
      <c r="N49" s="77" t="s">
        <v>1094</v>
      </c>
      <c r="O49" s="77">
        <v>9678236807</v>
      </c>
      <c r="P49" s="86"/>
      <c r="Q49" s="84"/>
      <c r="R49" s="84"/>
      <c r="S49" s="84"/>
      <c r="T49" s="18"/>
    </row>
    <row r="50" spans="1:20">
      <c r="A50" s="4">
        <v>46</v>
      </c>
      <c r="B50" s="17" t="s">
        <v>62</v>
      </c>
      <c r="C50" s="84" t="s">
        <v>1022</v>
      </c>
      <c r="D50" s="84" t="s">
        <v>25</v>
      </c>
      <c r="E50" s="111">
        <v>140</v>
      </c>
      <c r="F50" s="84"/>
      <c r="G50" s="112">
        <v>41</v>
      </c>
      <c r="H50" s="112">
        <v>54</v>
      </c>
      <c r="I50" s="59">
        <f t="shared" si="0"/>
        <v>95</v>
      </c>
      <c r="J50" s="84">
        <v>9678474851</v>
      </c>
      <c r="K50" s="118" t="s">
        <v>608</v>
      </c>
      <c r="L50" s="84" t="s">
        <v>1091</v>
      </c>
      <c r="M50" s="86"/>
      <c r="N50" s="77" t="s">
        <v>1095</v>
      </c>
      <c r="O50" s="77">
        <v>9678289762</v>
      </c>
      <c r="P50" s="86">
        <v>43717</v>
      </c>
      <c r="Q50" s="84" t="s">
        <v>301</v>
      </c>
      <c r="R50" s="84" t="s">
        <v>302</v>
      </c>
      <c r="S50" s="84" t="s">
        <v>296</v>
      </c>
      <c r="T50" s="18"/>
    </row>
    <row r="51" spans="1:20">
      <c r="A51" s="4">
        <v>47</v>
      </c>
      <c r="B51" s="17" t="s">
        <v>62</v>
      </c>
      <c r="C51" s="84" t="s">
        <v>1023</v>
      </c>
      <c r="D51" s="84" t="s">
        <v>25</v>
      </c>
      <c r="E51" s="111">
        <v>108</v>
      </c>
      <c r="F51" s="84"/>
      <c r="G51" s="112">
        <v>25</v>
      </c>
      <c r="H51" s="112">
        <v>26</v>
      </c>
      <c r="I51" s="59">
        <f t="shared" si="0"/>
        <v>51</v>
      </c>
      <c r="J51" s="84">
        <v>8011568098</v>
      </c>
      <c r="K51" s="118" t="s">
        <v>608</v>
      </c>
      <c r="L51" s="84" t="s">
        <v>1091</v>
      </c>
      <c r="M51" s="86"/>
      <c r="N51" s="77" t="s">
        <v>1096</v>
      </c>
      <c r="O51" s="77">
        <v>9957544599</v>
      </c>
      <c r="P51" s="86">
        <v>43719</v>
      </c>
      <c r="Q51" s="84" t="s">
        <v>299</v>
      </c>
      <c r="R51" s="84" t="s">
        <v>302</v>
      </c>
      <c r="S51" s="84" t="s">
        <v>296</v>
      </c>
      <c r="T51" s="18"/>
    </row>
    <row r="52" spans="1:20">
      <c r="A52" s="4">
        <v>48</v>
      </c>
      <c r="B52" s="17" t="s">
        <v>62</v>
      </c>
      <c r="C52" s="84" t="s">
        <v>1024</v>
      </c>
      <c r="D52" s="84" t="s">
        <v>25</v>
      </c>
      <c r="E52" s="111">
        <v>184</v>
      </c>
      <c r="F52" s="84"/>
      <c r="G52" s="112">
        <v>22</v>
      </c>
      <c r="H52" s="112">
        <v>14</v>
      </c>
      <c r="I52" s="59">
        <f t="shared" si="0"/>
        <v>36</v>
      </c>
      <c r="J52" s="84">
        <v>9508758709</v>
      </c>
      <c r="K52" s="118" t="s">
        <v>608</v>
      </c>
      <c r="L52" s="84" t="s">
        <v>1091</v>
      </c>
      <c r="M52" s="86"/>
      <c r="N52" s="77" t="s">
        <v>1097</v>
      </c>
      <c r="O52" s="77">
        <v>8486780367</v>
      </c>
      <c r="P52" s="86"/>
      <c r="Q52" s="84"/>
      <c r="R52" s="84"/>
      <c r="S52" s="84"/>
      <c r="T52" s="18"/>
    </row>
    <row r="53" spans="1:20">
      <c r="A53" s="4">
        <v>49</v>
      </c>
      <c r="B53" s="17" t="s">
        <v>62</v>
      </c>
      <c r="C53" s="84" t="s">
        <v>1025</v>
      </c>
      <c r="D53" s="84" t="s">
        <v>25</v>
      </c>
      <c r="E53" s="111">
        <v>7</v>
      </c>
      <c r="F53" s="84"/>
      <c r="G53" s="112">
        <v>26</v>
      </c>
      <c r="H53" s="112">
        <v>25</v>
      </c>
      <c r="I53" s="59">
        <f t="shared" si="0"/>
        <v>51</v>
      </c>
      <c r="J53" s="84">
        <v>8011741016</v>
      </c>
      <c r="K53" s="118" t="s">
        <v>608</v>
      </c>
      <c r="L53" s="84" t="s">
        <v>1091</v>
      </c>
      <c r="M53" s="86"/>
      <c r="N53" s="77" t="s">
        <v>1092</v>
      </c>
      <c r="O53" s="77">
        <v>8721877516</v>
      </c>
      <c r="P53" s="86">
        <v>43720</v>
      </c>
      <c r="Q53" s="84" t="s">
        <v>300</v>
      </c>
      <c r="R53" s="84" t="s">
        <v>302</v>
      </c>
      <c r="S53" s="84" t="s">
        <v>296</v>
      </c>
      <c r="T53" s="18"/>
    </row>
    <row r="54" spans="1:20">
      <c r="A54" s="4">
        <v>50</v>
      </c>
      <c r="B54" s="17" t="s">
        <v>62</v>
      </c>
      <c r="C54" s="84" t="s">
        <v>1026</v>
      </c>
      <c r="D54" s="84" t="s">
        <v>25</v>
      </c>
      <c r="E54" s="111">
        <v>102</v>
      </c>
      <c r="F54" s="84"/>
      <c r="G54" s="112">
        <v>17</v>
      </c>
      <c r="H54" s="112">
        <v>12</v>
      </c>
      <c r="I54" s="59">
        <f t="shared" si="0"/>
        <v>29</v>
      </c>
      <c r="J54" s="84">
        <v>8474867339</v>
      </c>
      <c r="K54" s="118" t="s">
        <v>608</v>
      </c>
      <c r="L54" s="84" t="s">
        <v>1091</v>
      </c>
      <c r="M54" s="86"/>
      <c r="N54" s="77" t="s">
        <v>1093</v>
      </c>
      <c r="O54" s="77">
        <v>8011625310</v>
      </c>
      <c r="P54" s="86"/>
      <c r="Q54" s="84"/>
      <c r="R54" s="84"/>
      <c r="S54" s="84"/>
      <c r="T54" s="18"/>
    </row>
    <row r="55" spans="1:20">
      <c r="A55" s="4">
        <v>51</v>
      </c>
      <c r="B55" s="17" t="s">
        <v>62</v>
      </c>
      <c r="C55" s="84" t="s">
        <v>1027</v>
      </c>
      <c r="D55" s="84" t="s">
        <v>25</v>
      </c>
      <c r="E55" s="111">
        <v>9</v>
      </c>
      <c r="F55" s="84"/>
      <c r="G55" s="112">
        <v>13</v>
      </c>
      <c r="H55" s="112">
        <v>18</v>
      </c>
      <c r="I55" s="59">
        <f t="shared" si="0"/>
        <v>31</v>
      </c>
      <c r="J55" s="84">
        <v>7399576943</v>
      </c>
      <c r="K55" s="118" t="s">
        <v>608</v>
      </c>
      <c r="L55" s="84" t="s">
        <v>1091</v>
      </c>
      <c r="M55" s="86"/>
      <c r="N55" s="77" t="s">
        <v>1094</v>
      </c>
      <c r="O55" s="77">
        <v>9678236807</v>
      </c>
      <c r="P55" s="86"/>
      <c r="Q55" s="84"/>
      <c r="R55" s="84"/>
      <c r="S55" s="84"/>
      <c r="T55" s="18"/>
    </row>
    <row r="56" spans="1:20">
      <c r="A56" s="4">
        <v>52</v>
      </c>
      <c r="B56" s="17" t="s">
        <v>62</v>
      </c>
      <c r="C56" s="84" t="s">
        <v>1028</v>
      </c>
      <c r="D56" s="84" t="s">
        <v>25</v>
      </c>
      <c r="E56" s="111">
        <v>322</v>
      </c>
      <c r="F56" s="84"/>
      <c r="G56" s="112">
        <v>13</v>
      </c>
      <c r="H56" s="112">
        <v>13</v>
      </c>
      <c r="I56" s="59">
        <f t="shared" si="0"/>
        <v>26</v>
      </c>
      <c r="J56" s="84">
        <v>9957873824</v>
      </c>
      <c r="K56" s="118" t="s">
        <v>608</v>
      </c>
      <c r="L56" s="84" t="s">
        <v>1091</v>
      </c>
      <c r="M56" s="86"/>
      <c r="N56" s="77" t="s">
        <v>1095</v>
      </c>
      <c r="O56" s="77">
        <v>9678289762</v>
      </c>
      <c r="P56" s="86">
        <v>43721</v>
      </c>
      <c r="Q56" s="84" t="s">
        <v>294</v>
      </c>
      <c r="R56" s="84" t="s">
        <v>302</v>
      </c>
      <c r="S56" s="84" t="s">
        <v>296</v>
      </c>
      <c r="T56" s="18"/>
    </row>
    <row r="57" spans="1:20">
      <c r="A57" s="4">
        <v>53</v>
      </c>
      <c r="B57" s="17" t="s">
        <v>62</v>
      </c>
      <c r="C57" s="84" t="s">
        <v>1029</v>
      </c>
      <c r="D57" s="84" t="s">
        <v>25</v>
      </c>
      <c r="E57" s="111">
        <v>323</v>
      </c>
      <c r="F57" s="84"/>
      <c r="G57" s="112">
        <v>16</v>
      </c>
      <c r="H57" s="112">
        <v>14</v>
      </c>
      <c r="I57" s="59">
        <f t="shared" si="0"/>
        <v>30</v>
      </c>
      <c r="J57" s="84">
        <v>8753985896</v>
      </c>
      <c r="K57" s="118" t="s">
        <v>608</v>
      </c>
      <c r="L57" s="84" t="s">
        <v>1091</v>
      </c>
      <c r="M57" s="86"/>
      <c r="N57" s="77" t="s">
        <v>1096</v>
      </c>
      <c r="O57" s="77">
        <v>9957544599</v>
      </c>
      <c r="P57" s="86"/>
      <c r="Q57" s="84"/>
      <c r="R57" s="84"/>
      <c r="S57" s="84"/>
      <c r="T57" s="18"/>
    </row>
    <row r="58" spans="1:20">
      <c r="A58" s="4">
        <v>54</v>
      </c>
      <c r="B58" s="17" t="s">
        <v>62</v>
      </c>
      <c r="C58" s="84" t="s">
        <v>1030</v>
      </c>
      <c r="D58" s="84" t="s">
        <v>25</v>
      </c>
      <c r="E58" s="111">
        <v>267</v>
      </c>
      <c r="F58" s="84"/>
      <c r="G58" s="112">
        <v>17</v>
      </c>
      <c r="H58" s="112">
        <v>28</v>
      </c>
      <c r="I58" s="59">
        <f t="shared" si="0"/>
        <v>45</v>
      </c>
      <c r="J58" s="84">
        <v>8876895004</v>
      </c>
      <c r="K58" s="118" t="s">
        <v>608</v>
      </c>
      <c r="L58" s="84" t="s">
        <v>1091</v>
      </c>
      <c r="M58" s="86"/>
      <c r="N58" s="77" t="s">
        <v>1097</v>
      </c>
      <c r="O58" s="77">
        <v>8486780367</v>
      </c>
      <c r="P58" s="86"/>
      <c r="Q58" s="84"/>
      <c r="R58" s="84"/>
      <c r="S58" s="84"/>
      <c r="T58" s="18"/>
    </row>
    <row r="59" spans="1:20">
      <c r="A59" s="4">
        <v>55</v>
      </c>
      <c r="B59" s="17" t="s">
        <v>62</v>
      </c>
      <c r="C59" s="84" t="s">
        <v>1031</v>
      </c>
      <c r="D59" s="84" t="s">
        <v>25</v>
      </c>
      <c r="E59" s="111">
        <v>325</v>
      </c>
      <c r="F59" s="84"/>
      <c r="G59" s="112">
        <v>14</v>
      </c>
      <c r="H59" s="112">
        <v>14</v>
      </c>
      <c r="I59" s="59">
        <f t="shared" si="0"/>
        <v>28</v>
      </c>
      <c r="J59" s="84">
        <v>7896977401</v>
      </c>
      <c r="K59" s="118" t="s">
        <v>608</v>
      </c>
      <c r="L59" s="84" t="s">
        <v>1091</v>
      </c>
      <c r="M59" s="86"/>
      <c r="N59" s="77" t="s">
        <v>1092</v>
      </c>
      <c r="O59" s="77">
        <v>8721877516</v>
      </c>
      <c r="P59" s="86">
        <v>43722</v>
      </c>
      <c r="Q59" s="84" t="s">
        <v>297</v>
      </c>
      <c r="R59" s="84" t="s">
        <v>302</v>
      </c>
      <c r="S59" s="84" t="s">
        <v>296</v>
      </c>
      <c r="T59" s="18"/>
    </row>
    <row r="60" spans="1:20">
      <c r="A60" s="4">
        <v>56</v>
      </c>
      <c r="B60" s="17" t="s">
        <v>62</v>
      </c>
      <c r="C60" s="84" t="s">
        <v>1032</v>
      </c>
      <c r="D60" s="84" t="s">
        <v>25</v>
      </c>
      <c r="E60" s="111">
        <v>103</v>
      </c>
      <c r="F60" s="84"/>
      <c r="G60" s="112">
        <v>25</v>
      </c>
      <c r="H60" s="112">
        <v>26</v>
      </c>
      <c r="I60" s="59">
        <f t="shared" si="0"/>
        <v>51</v>
      </c>
      <c r="J60" s="84">
        <v>9954287061</v>
      </c>
      <c r="K60" s="118" t="s">
        <v>608</v>
      </c>
      <c r="L60" s="84" t="s">
        <v>1091</v>
      </c>
      <c r="M60" s="86"/>
      <c r="N60" s="77" t="s">
        <v>1093</v>
      </c>
      <c r="O60" s="77">
        <v>8011625310</v>
      </c>
      <c r="P60" s="86"/>
      <c r="Q60" s="84"/>
      <c r="R60" s="84"/>
      <c r="S60" s="84"/>
      <c r="T60" s="18"/>
    </row>
    <row r="61" spans="1:20">
      <c r="A61" s="4">
        <v>57</v>
      </c>
      <c r="B61" s="17" t="s">
        <v>62</v>
      </c>
      <c r="C61" s="114" t="s">
        <v>1033</v>
      </c>
      <c r="D61" s="84" t="s">
        <v>25</v>
      </c>
      <c r="E61" s="112">
        <v>15</v>
      </c>
      <c r="F61" s="84"/>
      <c r="G61" s="111">
        <v>29</v>
      </c>
      <c r="H61" s="111">
        <v>26</v>
      </c>
      <c r="I61" s="59">
        <f t="shared" si="0"/>
        <v>55</v>
      </c>
      <c r="J61" s="111">
        <v>9957146885</v>
      </c>
      <c r="K61" s="118" t="s">
        <v>1098</v>
      </c>
      <c r="L61" s="84" t="s">
        <v>1099</v>
      </c>
      <c r="M61" s="120">
        <v>9678923727</v>
      </c>
      <c r="N61" s="77" t="s">
        <v>1100</v>
      </c>
      <c r="O61" s="77">
        <v>8011550237</v>
      </c>
      <c r="P61" s="86">
        <v>43724</v>
      </c>
      <c r="Q61" s="84" t="s">
        <v>301</v>
      </c>
      <c r="R61" s="84" t="s">
        <v>302</v>
      </c>
      <c r="S61" s="84" t="s">
        <v>296</v>
      </c>
      <c r="T61" s="18"/>
    </row>
    <row r="62" spans="1:20">
      <c r="A62" s="4">
        <v>58</v>
      </c>
      <c r="B62" s="17" t="s">
        <v>62</v>
      </c>
      <c r="C62" s="114" t="s">
        <v>1034</v>
      </c>
      <c r="D62" s="84" t="s">
        <v>25</v>
      </c>
      <c r="E62" s="112">
        <v>100</v>
      </c>
      <c r="F62" s="84"/>
      <c r="G62" s="111">
        <v>20</v>
      </c>
      <c r="H62" s="111">
        <v>22</v>
      </c>
      <c r="I62" s="59">
        <f t="shared" si="0"/>
        <v>42</v>
      </c>
      <c r="J62" s="111">
        <v>9954484600</v>
      </c>
      <c r="K62" s="118" t="s">
        <v>1098</v>
      </c>
      <c r="L62" s="84" t="s">
        <v>1099</v>
      </c>
      <c r="M62" s="120">
        <v>9678923728</v>
      </c>
      <c r="N62" s="77" t="s">
        <v>1101</v>
      </c>
      <c r="O62" s="77">
        <v>8011413049</v>
      </c>
      <c r="P62" s="86"/>
      <c r="Q62" s="84"/>
      <c r="R62" s="84"/>
      <c r="S62" s="84"/>
      <c r="T62" s="18"/>
    </row>
    <row r="63" spans="1:20">
      <c r="A63" s="4">
        <v>59</v>
      </c>
      <c r="B63" s="17" t="s">
        <v>62</v>
      </c>
      <c r="C63" s="114" t="s">
        <v>1035</v>
      </c>
      <c r="D63" s="84" t="s">
        <v>25</v>
      </c>
      <c r="E63" s="112">
        <v>101</v>
      </c>
      <c r="F63" s="84"/>
      <c r="G63" s="111">
        <v>10</v>
      </c>
      <c r="H63" s="111">
        <v>12</v>
      </c>
      <c r="I63" s="59">
        <f t="shared" si="0"/>
        <v>22</v>
      </c>
      <c r="J63" s="111">
        <v>9954351082</v>
      </c>
      <c r="K63" s="118" t="s">
        <v>1098</v>
      </c>
      <c r="L63" s="84" t="s">
        <v>1099</v>
      </c>
      <c r="M63" s="120">
        <v>9678923729</v>
      </c>
      <c r="N63" s="77" t="s">
        <v>1102</v>
      </c>
      <c r="O63" s="77">
        <v>8812041883</v>
      </c>
      <c r="P63" s="86"/>
      <c r="Q63" s="84"/>
      <c r="R63" s="84"/>
      <c r="S63" s="84"/>
      <c r="T63" s="18"/>
    </row>
    <row r="64" spans="1:20">
      <c r="A64" s="4">
        <v>60</v>
      </c>
      <c r="B64" s="17" t="s">
        <v>62</v>
      </c>
      <c r="C64" s="114" t="s">
        <v>1036</v>
      </c>
      <c r="D64" s="84" t="s">
        <v>25</v>
      </c>
      <c r="E64" s="112">
        <v>165</v>
      </c>
      <c r="F64" s="84"/>
      <c r="G64" s="111">
        <v>13</v>
      </c>
      <c r="H64" s="111">
        <v>15</v>
      </c>
      <c r="I64" s="59">
        <f t="shared" si="0"/>
        <v>28</v>
      </c>
      <c r="J64" s="111">
        <v>7896577877</v>
      </c>
      <c r="K64" s="118" t="s">
        <v>1098</v>
      </c>
      <c r="L64" s="84" t="s">
        <v>1099</v>
      </c>
      <c r="M64" s="120">
        <v>9678923730</v>
      </c>
      <c r="N64" s="77" t="s">
        <v>1103</v>
      </c>
      <c r="O64" s="77">
        <v>9954029865</v>
      </c>
      <c r="P64" s="86"/>
      <c r="Q64" s="84"/>
      <c r="R64" s="84"/>
      <c r="S64" s="84"/>
      <c r="T64" s="18"/>
    </row>
    <row r="65" spans="1:20">
      <c r="A65" s="4">
        <v>61</v>
      </c>
      <c r="B65" s="17" t="s">
        <v>62</v>
      </c>
      <c r="C65" s="114" t="s">
        <v>1037</v>
      </c>
      <c r="D65" s="84" t="s">
        <v>25</v>
      </c>
      <c r="E65" s="112">
        <v>191</v>
      </c>
      <c r="F65" s="84"/>
      <c r="G65" s="111">
        <v>20</v>
      </c>
      <c r="H65" s="111">
        <v>24</v>
      </c>
      <c r="I65" s="59">
        <f t="shared" si="0"/>
        <v>44</v>
      </c>
      <c r="J65" s="111">
        <v>9678416271</v>
      </c>
      <c r="K65" s="118" t="s">
        <v>1098</v>
      </c>
      <c r="L65" s="84" t="s">
        <v>1099</v>
      </c>
      <c r="M65" s="120">
        <v>9678923731</v>
      </c>
      <c r="N65" s="77" t="s">
        <v>1104</v>
      </c>
      <c r="O65" s="77">
        <v>84728666912</v>
      </c>
      <c r="P65" s="86">
        <v>43726</v>
      </c>
      <c r="Q65" s="84" t="s">
        <v>299</v>
      </c>
      <c r="R65" s="84" t="s">
        <v>302</v>
      </c>
      <c r="S65" s="84" t="s">
        <v>296</v>
      </c>
      <c r="T65" s="18"/>
    </row>
    <row r="66" spans="1:20">
      <c r="A66" s="4">
        <v>62</v>
      </c>
      <c r="B66" s="17" t="s">
        <v>62</v>
      </c>
      <c r="C66" s="114" t="s">
        <v>1038</v>
      </c>
      <c r="D66" s="84" t="s">
        <v>25</v>
      </c>
      <c r="E66" s="112">
        <v>192</v>
      </c>
      <c r="F66" s="84"/>
      <c r="G66" s="111">
        <v>23</v>
      </c>
      <c r="H66" s="111">
        <v>12</v>
      </c>
      <c r="I66" s="59">
        <f t="shared" si="0"/>
        <v>35</v>
      </c>
      <c r="J66" s="111">
        <v>7896577853</v>
      </c>
      <c r="K66" s="118" t="s">
        <v>1098</v>
      </c>
      <c r="L66" s="84" t="s">
        <v>1099</v>
      </c>
      <c r="M66" s="120">
        <v>9678923732</v>
      </c>
      <c r="N66" s="77" t="s">
        <v>1105</v>
      </c>
      <c r="O66" s="77">
        <v>9957359735</v>
      </c>
      <c r="P66" s="86"/>
      <c r="Q66" s="84"/>
      <c r="R66" s="84"/>
      <c r="S66" s="84"/>
      <c r="T66" s="18"/>
    </row>
    <row r="67" spans="1:20">
      <c r="A67" s="4">
        <v>63</v>
      </c>
      <c r="B67" s="17" t="s">
        <v>62</v>
      </c>
      <c r="C67" s="114" t="s">
        <v>1039</v>
      </c>
      <c r="D67" s="84" t="s">
        <v>25</v>
      </c>
      <c r="E67" s="112">
        <v>193</v>
      </c>
      <c r="F67" s="84"/>
      <c r="G67" s="111">
        <v>25</v>
      </c>
      <c r="H67" s="111">
        <v>17</v>
      </c>
      <c r="I67" s="59">
        <f t="shared" si="0"/>
        <v>42</v>
      </c>
      <c r="J67" s="111">
        <v>8011178202</v>
      </c>
      <c r="K67" s="118" t="s">
        <v>1098</v>
      </c>
      <c r="L67" s="84" t="s">
        <v>1099</v>
      </c>
      <c r="M67" s="120">
        <v>9678923733</v>
      </c>
      <c r="N67" s="77" t="s">
        <v>1106</v>
      </c>
      <c r="O67" s="77">
        <v>8135039300</v>
      </c>
      <c r="P67" s="86"/>
      <c r="Q67" s="84"/>
      <c r="R67" s="84"/>
      <c r="S67" s="84"/>
      <c r="T67" s="18"/>
    </row>
    <row r="68" spans="1:20">
      <c r="A68" s="4">
        <v>64</v>
      </c>
      <c r="B68" s="17" t="s">
        <v>62</v>
      </c>
      <c r="C68" s="114" t="s">
        <v>1040</v>
      </c>
      <c r="D68" s="84" t="s">
        <v>25</v>
      </c>
      <c r="E68" s="112">
        <v>194</v>
      </c>
      <c r="F68" s="84"/>
      <c r="G68" s="111">
        <v>9</v>
      </c>
      <c r="H68" s="111">
        <v>11</v>
      </c>
      <c r="I68" s="59">
        <f t="shared" si="0"/>
        <v>20</v>
      </c>
      <c r="J68" s="111">
        <v>8811926718</v>
      </c>
      <c r="K68" s="118" t="s">
        <v>1098</v>
      </c>
      <c r="L68" s="84" t="s">
        <v>1099</v>
      </c>
      <c r="M68" s="120">
        <v>9678923734</v>
      </c>
      <c r="N68" s="77" t="s">
        <v>1100</v>
      </c>
      <c r="O68" s="77">
        <v>8011550237</v>
      </c>
      <c r="P68" s="86">
        <v>43727</v>
      </c>
      <c r="Q68" s="84" t="s">
        <v>300</v>
      </c>
      <c r="R68" s="84" t="s">
        <v>302</v>
      </c>
      <c r="S68" s="84" t="s">
        <v>296</v>
      </c>
      <c r="T68" s="18"/>
    </row>
    <row r="69" spans="1:20">
      <c r="A69" s="4">
        <v>65</v>
      </c>
      <c r="B69" s="17" t="s">
        <v>62</v>
      </c>
      <c r="C69" s="114" t="s">
        <v>1041</v>
      </c>
      <c r="D69" s="84" t="s">
        <v>25</v>
      </c>
      <c r="E69" s="112">
        <v>195</v>
      </c>
      <c r="F69" s="84"/>
      <c r="G69" s="111">
        <v>14</v>
      </c>
      <c r="H69" s="111">
        <v>12</v>
      </c>
      <c r="I69" s="59">
        <f t="shared" si="0"/>
        <v>26</v>
      </c>
      <c r="J69" s="111">
        <v>8761091808</v>
      </c>
      <c r="K69" s="118" t="s">
        <v>1098</v>
      </c>
      <c r="L69" s="84" t="s">
        <v>1099</v>
      </c>
      <c r="M69" s="120">
        <v>9678923735</v>
      </c>
      <c r="N69" s="77" t="s">
        <v>1101</v>
      </c>
      <c r="O69" s="77">
        <v>8011413049</v>
      </c>
      <c r="P69" s="86"/>
      <c r="Q69" s="84"/>
      <c r="R69" s="84"/>
      <c r="S69" s="84"/>
      <c r="T69" s="18"/>
    </row>
    <row r="70" spans="1:20">
      <c r="A70" s="4">
        <v>66</v>
      </c>
      <c r="B70" s="17" t="s">
        <v>62</v>
      </c>
      <c r="C70" s="114" t="s">
        <v>1042</v>
      </c>
      <c r="D70" s="84" t="s">
        <v>25</v>
      </c>
      <c r="E70" s="112">
        <v>196</v>
      </c>
      <c r="F70" s="84"/>
      <c r="G70" s="111">
        <v>17</v>
      </c>
      <c r="H70" s="111">
        <v>13</v>
      </c>
      <c r="I70" s="59">
        <f t="shared" ref="I70:I133" si="1">SUM(G70:H70)</f>
        <v>30</v>
      </c>
      <c r="J70" s="111">
        <v>9954308760</v>
      </c>
      <c r="K70" s="118" t="s">
        <v>1098</v>
      </c>
      <c r="L70" s="84" t="s">
        <v>1099</v>
      </c>
      <c r="M70" s="120">
        <v>9678923736</v>
      </c>
      <c r="N70" s="77" t="s">
        <v>1102</v>
      </c>
      <c r="O70" s="77">
        <v>8812041883</v>
      </c>
      <c r="P70" s="86"/>
      <c r="Q70" s="84"/>
      <c r="R70" s="84"/>
      <c r="S70" s="84"/>
      <c r="T70" s="18"/>
    </row>
    <row r="71" spans="1:20">
      <c r="A71" s="4">
        <v>67</v>
      </c>
      <c r="B71" s="17" t="s">
        <v>62</v>
      </c>
      <c r="C71" s="114" t="s">
        <v>1043</v>
      </c>
      <c r="D71" s="84" t="s">
        <v>25</v>
      </c>
      <c r="E71" s="112">
        <v>312</v>
      </c>
      <c r="F71" s="84"/>
      <c r="G71" s="111">
        <v>19</v>
      </c>
      <c r="H71" s="111">
        <v>17</v>
      </c>
      <c r="I71" s="59">
        <f t="shared" si="1"/>
        <v>36</v>
      </c>
      <c r="J71" s="111">
        <v>9954486806</v>
      </c>
      <c r="K71" s="118" t="s">
        <v>1098</v>
      </c>
      <c r="L71" s="84" t="s">
        <v>1099</v>
      </c>
      <c r="M71" s="120">
        <v>9678923737</v>
      </c>
      <c r="N71" s="77" t="s">
        <v>1103</v>
      </c>
      <c r="O71" s="77">
        <v>9954029865</v>
      </c>
      <c r="P71" s="86"/>
      <c r="Q71" s="84"/>
      <c r="R71" s="84"/>
      <c r="S71" s="84"/>
      <c r="T71" s="18"/>
    </row>
    <row r="72" spans="1:20">
      <c r="A72" s="4">
        <v>68</v>
      </c>
      <c r="B72" s="17" t="s">
        <v>62</v>
      </c>
      <c r="C72" s="114" t="s">
        <v>1044</v>
      </c>
      <c r="D72" s="84" t="s">
        <v>25</v>
      </c>
      <c r="E72" s="112">
        <v>264</v>
      </c>
      <c r="F72" s="84"/>
      <c r="G72" s="111">
        <v>14</v>
      </c>
      <c r="H72" s="111">
        <v>6</v>
      </c>
      <c r="I72" s="59">
        <f t="shared" si="1"/>
        <v>20</v>
      </c>
      <c r="J72" s="111">
        <v>7896695151</v>
      </c>
      <c r="K72" s="118" t="s">
        <v>1098</v>
      </c>
      <c r="L72" s="84" t="s">
        <v>1099</v>
      </c>
      <c r="M72" s="120">
        <v>9678923738</v>
      </c>
      <c r="N72" s="77" t="s">
        <v>1104</v>
      </c>
      <c r="O72" s="77">
        <v>84728666912</v>
      </c>
      <c r="P72" s="86">
        <v>43728</v>
      </c>
      <c r="Q72" s="84" t="s">
        <v>294</v>
      </c>
      <c r="R72" s="84" t="s">
        <v>302</v>
      </c>
      <c r="S72" s="84" t="s">
        <v>296</v>
      </c>
      <c r="T72" s="18"/>
    </row>
    <row r="73" spans="1:20">
      <c r="A73" s="4">
        <v>69</v>
      </c>
      <c r="B73" s="17" t="s">
        <v>62</v>
      </c>
      <c r="C73" s="114" t="s">
        <v>1045</v>
      </c>
      <c r="D73" s="84" t="s">
        <v>25</v>
      </c>
      <c r="E73" s="112">
        <v>319</v>
      </c>
      <c r="F73" s="84"/>
      <c r="G73" s="111">
        <v>22</v>
      </c>
      <c r="H73" s="111">
        <v>19</v>
      </c>
      <c r="I73" s="59">
        <f t="shared" si="1"/>
        <v>41</v>
      </c>
      <c r="J73" s="111">
        <v>8812860249</v>
      </c>
      <c r="K73" s="118" t="s">
        <v>1098</v>
      </c>
      <c r="L73" s="84" t="s">
        <v>1099</v>
      </c>
      <c r="M73" s="120">
        <v>9678923739</v>
      </c>
      <c r="N73" s="77" t="s">
        <v>1105</v>
      </c>
      <c r="O73" s="77">
        <v>9957359735</v>
      </c>
      <c r="P73" s="86"/>
      <c r="Q73" s="84"/>
      <c r="R73" s="84"/>
      <c r="S73" s="84"/>
      <c r="T73" s="18"/>
    </row>
    <row r="74" spans="1:20">
      <c r="A74" s="4">
        <v>70</v>
      </c>
      <c r="B74" s="17" t="s">
        <v>62</v>
      </c>
      <c r="C74" s="114" t="s">
        <v>1046</v>
      </c>
      <c r="D74" s="84" t="s">
        <v>25</v>
      </c>
      <c r="E74" s="112">
        <v>320</v>
      </c>
      <c r="F74" s="84"/>
      <c r="G74" s="111">
        <v>17</v>
      </c>
      <c r="H74" s="111">
        <v>16</v>
      </c>
      <c r="I74" s="59">
        <f t="shared" si="1"/>
        <v>33</v>
      </c>
      <c r="J74" s="111">
        <v>9678688088</v>
      </c>
      <c r="K74" s="118" t="s">
        <v>1098</v>
      </c>
      <c r="L74" s="84" t="s">
        <v>1099</v>
      </c>
      <c r="M74" s="120">
        <v>9678923740</v>
      </c>
      <c r="N74" s="77" t="s">
        <v>1106</v>
      </c>
      <c r="O74" s="77">
        <v>8135039300</v>
      </c>
      <c r="P74" s="86"/>
      <c r="Q74" s="84"/>
      <c r="R74" s="84"/>
      <c r="S74" s="84"/>
      <c r="T74" s="18"/>
    </row>
    <row r="75" spans="1:20">
      <c r="A75" s="4">
        <v>71</v>
      </c>
      <c r="B75" s="17" t="s">
        <v>62</v>
      </c>
      <c r="C75" s="114" t="s">
        <v>1047</v>
      </c>
      <c r="D75" s="84" t="s">
        <v>25</v>
      </c>
      <c r="E75" s="112">
        <v>321</v>
      </c>
      <c r="F75" s="84"/>
      <c r="G75" s="111">
        <v>11</v>
      </c>
      <c r="H75" s="111">
        <v>19</v>
      </c>
      <c r="I75" s="59">
        <f t="shared" si="1"/>
        <v>30</v>
      </c>
      <c r="J75" s="111">
        <v>7896516861</v>
      </c>
      <c r="K75" s="118" t="s">
        <v>1098</v>
      </c>
      <c r="L75" s="84" t="s">
        <v>1099</v>
      </c>
      <c r="M75" s="120">
        <v>9678923741</v>
      </c>
      <c r="N75" s="77" t="s">
        <v>1100</v>
      </c>
      <c r="O75" s="77">
        <v>8011550237</v>
      </c>
      <c r="P75" s="86"/>
      <c r="Q75" s="84"/>
      <c r="R75" s="84"/>
      <c r="S75" s="84"/>
      <c r="T75" s="18"/>
    </row>
    <row r="76" spans="1:20" ht="25.5">
      <c r="A76" s="4">
        <v>72</v>
      </c>
      <c r="B76" s="17" t="s">
        <v>62</v>
      </c>
      <c r="C76" s="114" t="s">
        <v>1048</v>
      </c>
      <c r="D76" s="84" t="s">
        <v>25</v>
      </c>
      <c r="E76" s="112">
        <v>324</v>
      </c>
      <c r="F76" s="84"/>
      <c r="G76" s="111">
        <v>35</v>
      </c>
      <c r="H76" s="111">
        <v>32</v>
      </c>
      <c r="I76" s="59">
        <f t="shared" si="1"/>
        <v>67</v>
      </c>
      <c r="J76" s="111">
        <v>9707597527</v>
      </c>
      <c r="K76" s="118" t="s">
        <v>1098</v>
      </c>
      <c r="L76" s="84" t="s">
        <v>1099</v>
      </c>
      <c r="M76" s="120">
        <v>9678923742</v>
      </c>
      <c r="N76" s="77" t="s">
        <v>1101</v>
      </c>
      <c r="O76" s="77">
        <v>8011413049</v>
      </c>
      <c r="P76" s="86"/>
      <c r="Q76" s="84"/>
      <c r="R76" s="84"/>
      <c r="S76" s="84"/>
      <c r="T76" s="18"/>
    </row>
    <row r="77" spans="1:20">
      <c r="A77" s="4">
        <v>73</v>
      </c>
      <c r="B77" s="17" t="s">
        <v>62</v>
      </c>
      <c r="C77" s="114" t="s">
        <v>1049</v>
      </c>
      <c r="D77" s="84" t="s">
        <v>25</v>
      </c>
      <c r="E77" s="112">
        <v>326</v>
      </c>
      <c r="F77" s="84"/>
      <c r="G77" s="111">
        <v>34</v>
      </c>
      <c r="H77" s="111">
        <v>32</v>
      </c>
      <c r="I77" s="59">
        <f t="shared" si="1"/>
        <v>66</v>
      </c>
      <c r="J77" s="111">
        <v>7896119742</v>
      </c>
      <c r="K77" s="118" t="s">
        <v>1098</v>
      </c>
      <c r="L77" s="84" t="s">
        <v>1099</v>
      </c>
      <c r="M77" s="120">
        <v>9678923743</v>
      </c>
      <c r="N77" s="77" t="s">
        <v>1102</v>
      </c>
      <c r="O77" s="77">
        <v>8812041883</v>
      </c>
      <c r="P77" s="86">
        <v>43729</v>
      </c>
      <c r="Q77" s="84" t="s">
        <v>297</v>
      </c>
      <c r="R77" s="84" t="s">
        <v>302</v>
      </c>
      <c r="S77" s="84" t="s">
        <v>296</v>
      </c>
      <c r="T77" s="18"/>
    </row>
    <row r="78" spans="1:20">
      <c r="A78" s="4">
        <v>74</v>
      </c>
      <c r="B78" s="17" t="s">
        <v>62</v>
      </c>
      <c r="C78" s="114" t="s">
        <v>1050</v>
      </c>
      <c r="D78" s="84" t="s">
        <v>25</v>
      </c>
      <c r="E78" s="112">
        <v>327</v>
      </c>
      <c r="F78" s="84"/>
      <c r="G78" s="111">
        <v>22</v>
      </c>
      <c r="H78" s="111">
        <v>14</v>
      </c>
      <c r="I78" s="59">
        <f t="shared" si="1"/>
        <v>36</v>
      </c>
      <c r="J78" s="111">
        <v>9678379301</v>
      </c>
      <c r="K78" s="118" t="s">
        <v>1098</v>
      </c>
      <c r="L78" s="84" t="s">
        <v>1099</v>
      </c>
      <c r="M78" s="120">
        <v>9678923744</v>
      </c>
      <c r="N78" s="77" t="s">
        <v>1103</v>
      </c>
      <c r="O78" s="77">
        <v>9954029865</v>
      </c>
      <c r="P78" s="86"/>
      <c r="Q78" s="84"/>
      <c r="R78" s="84"/>
      <c r="S78" s="84"/>
      <c r="T78" s="18"/>
    </row>
    <row r="79" spans="1:20">
      <c r="A79" s="4">
        <v>75</v>
      </c>
      <c r="B79" s="17" t="s">
        <v>62</v>
      </c>
      <c r="C79" s="114" t="s">
        <v>1051</v>
      </c>
      <c r="D79" s="84" t="s">
        <v>25</v>
      </c>
      <c r="E79" s="112">
        <v>329</v>
      </c>
      <c r="F79" s="84"/>
      <c r="G79" s="111">
        <v>27</v>
      </c>
      <c r="H79" s="111">
        <v>25</v>
      </c>
      <c r="I79" s="59">
        <f t="shared" si="1"/>
        <v>52</v>
      </c>
      <c r="J79" s="111">
        <v>8876436427</v>
      </c>
      <c r="K79" s="118" t="s">
        <v>1098</v>
      </c>
      <c r="L79" s="84" t="s">
        <v>1099</v>
      </c>
      <c r="M79" s="120">
        <v>9678923745</v>
      </c>
      <c r="N79" s="77" t="s">
        <v>1104</v>
      </c>
      <c r="O79" s="77">
        <v>84728666912</v>
      </c>
      <c r="P79" s="86">
        <v>43731</v>
      </c>
      <c r="Q79" s="84" t="s">
        <v>301</v>
      </c>
      <c r="R79" s="84" t="s">
        <v>302</v>
      </c>
      <c r="S79" s="84" t="s">
        <v>296</v>
      </c>
      <c r="T79" s="18"/>
    </row>
    <row r="80" spans="1:20">
      <c r="A80" s="4">
        <v>76</v>
      </c>
      <c r="B80" s="17" t="s">
        <v>62</v>
      </c>
      <c r="C80" s="114" t="s">
        <v>1052</v>
      </c>
      <c r="D80" s="84" t="s">
        <v>25</v>
      </c>
      <c r="E80" s="112">
        <v>330</v>
      </c>
      <c r="F80" s="84"/>
      <c r="G80" s="111">
        <v>24</v>
      </c>
      <c r="H80" s="111">
        <v>20</v>
      </c>
      <c r="I80" s="59">
        <f t="shared" si="1"/>
        <v>44</v>
      </c>
      <c r="J80" s="111">
        <v>9954012168</v>
      </c>
      <c r="K80" s="118" t="s">
        <v>1098</v>
      </c>
      <c r="L80" s="84" t="s">
        <v>1099</v>
      </c>
      <c r="M80" s="120">
        <v>9678923746</v>
      </c>
      <c r="N80" s="77" t="s">
        <v>1105</v>
      </c>
      <c r="O80" s="77">
        <v>9957359735</v>
      </c>
      <c r="P80" s="86"/>
      <c r="Q80" s="84"/>
      <c r="R80" s="84"/>
      <c r="S80" s="84"/>
      <c r="T80" s="18"/>
    </row>
    <row r="81" spans="1:20">
      <c r="A81" s="4">
        <v>77</v>
      </c>
      <c r="B81" s="17" t="s">
        <v>62</v>
      </c>
      <c r="C81" s="114" t="s">
        <v>1053</v>
      </c>
      <c r="D81" s="84" t="s">
        <v>25</v>
      </c>
      <c r="E81" s="112">
        <v>331</v>
      </c>
      <c r="F81" s="84"/>
      <c r="G81" s="111">
        <v>14</v>
      </c>
      <c r="H81" s="111">
        <v>6</v>
      </c>
      <c r="I81" s="59">
        <f t="shared" si="1"/>
        <v>20</v>
      </c>
      <c r="J81" s="111">
        <v>9678447312</v>
      </c>
      <c r="K81" s="118" t="s">
        <v>1098</v>
      </c>
      <c r="L81" s="84" t="s">
        <v>1099</v>
      </c>
      <c r="M81" s="120">
        <v>9678923747</v>
      </c>
      <c r="N81" s="77" t="s">
        <v>1106</v>
      </c>
      <c r="O81" s="77">
        <v>8135039300</v>
      </c>
      <c r="P81" s="86"/>
      <c r="Q81" s="84"/>
      <c r="R81" s="84"/>
      <c r="S81" s="84"/>
      <c r="T81" s="18"/>
    </row>
    <row r="82" spans="1:20">
      <c r="A82" s="4">
        <v>78</v>
      </c>
      <c r="B82" s="17" t="s">
        <v>62</v>
      </c>
      <c r="C82" s="115" t="s">
        <v>1054</v>
      </c>
      <c r="D82" s="84" t="s">
        <v>23</v>
      </c>
      <c r="E82" s="116" t="s">
        <v>1055</v>
      </c>
      <c r="F82" s="84" t="s">
        <v>362</v>
      </c>
      <c r="G82" s="117">
        <v>10</v>
      </c>
      <c r="H82" s="117">
        <v>16</v>
      </c>
      <c r="I82" s="59">
        <f t="shared" si="1"/>
        <v>26</v>
      </c>
      <c r="J82" s="115" t="s">
        <v>1107</v>
      </c>
      <c r="K82" s="118" t="s">
        <v>608</v>
      </c>
      <c r="L82" s="84" t="s">
        <v>1091</v>
      </c>
      <c r="M82" s="84"/>
      <c r="N82" s="77" t="s">
        <v>1092</v>
      </c>
      <c r="O82" s="77">
        <v>8721877516</v>
      </c>
      <c r="P82" s="86">
        <v>43732</v>
      </c>
      <c r="Q82" s="84" t="s">
        <v>298</v>
      </c>
      <c r="R82" s="84" t="s">
        <v>302</v>
      </c>
      <c r="S82" s="84" t="s">
        <v>296</v>
      </c>
      <c r="T82" s="18"/>
    </row>
    <row r="83" spans="1:20">
      <c r="A83" s="4">
        <v>79</v>
      </c>
      <c r="B83" s="17" t="s">
        <v>62</v>
      </c>
      <c r="C83" s="115" t="s">
        <v>1056</v>
      </c>
      <c r="D83" s="84" t="s">
        <v>23</v>
      </c>
      <c r="E83" s="116" t="s">
        <v>1057</v>
      </c>
      <c r="F83" s="84" t="s">
        <v>362</v>
      </c>
      <c r="G83" s="117">
        <v>12</v>
      </c>
      <c r="H83" s="117">
        <v>16</v>
      </c>
      <c r="I83" s="59">
        <f t="shared" si="1"/>
        <v>28</v>
      </c>
      <c r="J83" s="115" t="s">
        <v>1108</v>
      </c>
      <c r="K83" s="118" t="s">
        <v>608</v>
      </c>
      <c r="L83" s="84" t="s">
        <v>1091</v>
      </c>
      <c r="M83" s="84"/>
      <c r="N83" s="77" t="s">
        <v>1093</v>
      </c>
      <c r="O83" s="77">
        <v>8011625310</v>
      </c>
      <c r="P83" s="86"/>
      <c r="Q83" s="84"/>
      <c r="R83" s="84"/>
      <c r="S83" s="84"/>
      <c r="T83" s="18"/>
    </row>
    <row r="84" spans="1:20">
      <c r="A84" s="4">
        <v>80</v>
      </c>
      <c r="B84" s="17" t="s">
        <v>62</v>
      </c>
      <c r="C84" s="115" t="s">
        <v>1058</v>
      </c>
      <c r="D84" s="84" t="s">
        <v>23</v>
      </c>
      <c r="E84" s="116" t="s">
        <v>1059</v>
      </c>
      <c r="F84" s="84" t="s">
        <v>818</v>
      </c>
      <c r="G84" s="117">
        <v>616</v>
      </c>
      <c r="H84" s="117">
        <v>450</v>
      </c>
      <c r="I84" s="59">
        <f t="shared" si="1"/>
        <v>1066</v>
      </c>
      <c r="J84" s="115" t="s">
        <v>1109</v>
      </c>
      <c r="K84" s="118" t="s">
        <v>608</v>
      </c>
      <c r="L84" s="84" t="s">
        <v>1091</v>
      </c>
      <c r="M84" s="84"/>
      <c r="N84" s="77" t="s">
        <v>1095</v>
      </c>
      <c r="O84" s="77">
        <v>9678289762</v>
      </c>
      <c r="P84" s="86">
        <v>43733</v>
      </c>
      <c r="Q84" s="84" t="s">
        <v>299</v>
      </c>
      <c r="R84" s="84" t="s">
        <v>302</v>
      </c>
      <c r="S84" s="84" t="s">
        <v>296</v>
      </c>
      <c r="T84" s="18"/>
    </row>
    <row r="85" spans="1:20">
      <c r="A85" s="4">
        <v>81</v>
      </c>
      <c r="B85" s="17"/>
      <c r="C85" s="18"/>
      <c r="D85" s="18"/>
      <c r="E85" s="19"/>
      <c r="F85" s="18"/>
      <c r="G85" s="19"/>
      <c r="H85" s="19"/>
      <c r="I85" s="59">
        <f t="shared" si="1"/>
        <v>0</v>
      </c>
      <c r="J85" s="18"/>
      <c r="K85" s="18"/>
      <c r="L85" s="18"/>
      <c r="M85" s="18"/>
      <c r="N85" s="18"/>
      <c r="O85" s="18"/>
      <c r="P85" s="24"/>
      <c r="Q85" s="18"/>
      <c r="R85" s="18"/>
      <c r="S85" s="18"/>
      <c r="T85" s="18"/>
    </row>
    <row r="86" spans="1:20">
      <c r="A86" s="4">
        <v>82</v>
      </c>
      <c r="B86" s="17"/>
      <c r="C86" s="18"/>
      <c r="D86" s="18"/>
      <c r="E86" s="19"/>
      <c r="F86" s="18"/>
      <c r="G86" s="19"/>
      <c r="H86" s="19"/>
      <c r="I86" s="59">
        <f t="shared" si="1"/>
        <v>0</v>
      </c>
      <c r="J86" s="18"/>
      <c r="K86" s="18"/>
      <c r="L86" s="18"/>
      <c r="M86" s="18"/>
      <c r="N86" s="18"/>
      <c r="O86" s="18"/>
      <c r="P86" s="24"/>
      <c r="Q86" s="18"/>
      <c r="R86" s="18"/>
      <c r="S86" s="18"/>
      <c r="T86" s="18"/>
    </row>
    <row r="87" spans="1:20">
      <c r="A87" s="4">
        <v>83</v>
      </c>
      <c r="B87" s="17"/>
      <c r="C87" s="18"/>
      <c r="D87" s="18"/>
      <c r="E87" s="19"/>
      <c r="F87" s="18"/>
      <c r="G87" s="19"/>
      <c r="H87" s="19"/>
      <c r="I87" s="59">
        <f t="shared" si="1"/>
        <v>0</v>
      </c>
      <c r="J87" s="18"/>
      <c r="K87" s="18"/>
      <c r="L87" s="18"/>
      <c r="M87" s="18"/>
      <c r="N87" s="18"/>
      <c r="O87" s="18"/>
      <c r="P87" s="24"/>
      <c r="Q87" s="18"/>
      <c r="R87" s="18"/>
      <c r="S87" s="18"/>
      <c r="T87" s="18"/>
    </row>
    <row r="88" spans="1:20">
      <c r="A88" s="4">
        <v>84</v>
      </c>
      <c r="B88" s="17"/>
      <c r="C88" s="18"/>
      <c r="D88" s="18"/>
      <c r="E88" s="19"/>
      <c r="F88" s="18"/>
      <c r="G88" s="19"/>
      <c r="H88" s="19"/>
      <c r="I88" s="59">
        <f t="shared" si="1"/>
        <v>0</v>
      </c>
      <c r="J88" s="18"/>
      <c r="K88" s="18"/>
      <c r="L88" s="18"/>
      <c r="M88" s="18"/>
      <c r="N88" s="18"/>
      <c r="O88" s="18"/>
      <c r="P88" s="24"/>
      <c r="Q88" s="18"/>
      <c r="R88" s="18"/>
      <c r="S88" s="18"/>
      <c r="T88" s="18"/>
    </row>
    <row r="89" spans="1:20">
      <c r="A89" s="4">
        <v>85</v>
      </c>
      <c r="B89" s="17"/>
      <c r="C89" s="18"/>
      <c r="D89" s="18"/>
      <c r="E89" s="19"/>
      <c r="F89" s="18"/>
      <c r="G89" s="19"/>
      <c r="H89" s="19"/>
      <c r="I89" s="59">
        <f t="shared" si="1"/>
        <v>0</v>
      </c>
      <c r="J89" s="18"/>
      <c r="K89" s="18"/>
      <c r="L89" s="18"/>
      <c r="M89" s="18"/>
      <c r="N89" s="18"/>
      <c r="O89" s="18"/>
      <c r="P89" s="24"/>
      <c r="Q89" s="18"/>
      <c r="R89" s="18"/>
      <c r="S89" s="18"/>
      <c r="T89" s="18"/>
    </row>
    <row r="90" spans="1:20">
      <c r="A90" s="4">
        <v>86</v>
      </c>
      <c r="B90" s="17"/>
      <c r="C90" s="18"/>
      <c r="D90" s="18"/>
      <c r="E90" s="19"/>
      <c r="F90" s="18"/>
      <c r="G90" s="19"/>
      <c r="H90" s="19"/>
      <c r="I90" s="59">
        <f t="shared" si="1"/>
        <v>0</v>
      </c>
      <c r="J90" s="18"/>
      <c r="K90" s="18"/>
      <c r="L90" s="18"/>
      <c r="M90" s="18"/>
      <c r="N90" s="18"/>
      <c r="O90" s="18"/>
      <c r="P90" s="24"/>
      <c r="Q90" s="18"/>
      <c r="R90" s="18"/>
      <c r="S90" s="18"/>
      <c r="T90" s="18"/>
    </row>
    <row r="91" spans="1:20">
      <c r="A91" s="4">
        <v>87</v>
      </c>
      <c r="B91" s="17"/>
      <c r="C91" s="18"/>
      <c r="D91" s="18"/>
      <c r="E91" s="19"/>
      <c r="F91" s="18"/>
      <c r="G91" s="19"/>
      <c r="H91" s="19"/>
      <c r="I91" s="59">
        <f t="shared" si="1"/>
        <v>0</v>
      </c>
      <c r="J91" s="18"/>
      <c r="K91" s="18"/>
      <c r="L91" s="18"/>
      <c r="M91" s="18"/>
      <c r="N91" s="18"/>
      <c r="O91" s="18"/>
      <c r="P91" s="24"/>
      <c r="Q91" s="18"/>
      <c r="R91" s="18"/>
      <c r="S91" s="18"/>
      <c r="T91" s="18"/>
    </row>
    <row r="92" spans="1:20">
      <c r="A92" s="4">
        <v>88</v>
      </c>
      <c r="B92" s="17"/>
      <c r="C92" s="18"/>
      <c r="D92" s="18"/>
      <c r="E92" s="19"/>
      <c r="F92" s="18"/>
      <c r="G92" s="19"/>
      <c r="H92" s="19"/>
      <c r="I92" s="59">
        <f t="shared" si="1"/>
        <v>0</v>
      </c>
      <c r="J92" s="18"/>
      <c r="K92" s="18"/>
      <c r="L92" s="18"/>
      <c r="M92" s="18"/>
      <c r="N92" s="18"/>
      <c r="O92" s="18"/>
      <c r="P92" s="24"/>
      <c r="Q92" s="18"/>
      <c r="R92" s="18"/>
      <c r="S92" s="18"/>
      <c r="T92" s="18"/>
    </row>
    <row r="93" spans="1:20">
      <c r="A93" s="4">
        <v>89</v>
      </c>
      <c r="B93" s="17"/>
      <c r="C93" s="18"/>
      <c r="D93" s="18"/>
      <c r="E93" s="19"/>
      <c r="F93" s="18"/>
      <c r="G93" s="19"/>
      <c r="H93" s="19"/>
      <c r="I93" s="59">
        <f t="shared" si="1"/>
        <v>0</v>
      </c>
      <c r="J93" s="18"/>
      <c r="K93" s="18"/>
      <c r="L93" s="18"/>
      <c r="M93" s="18"/>
      <c r="N93" s="18"/>
      <c r="O93" s="18"/>
      <c r="P93" s="24"/>
      <c r="Q93" s="18"/>
      <c r="R93" s="18"/>
      <c r="S93" s="18"/>
      <c r="T93" s="18"/>
    </row>
    <row r="94" spans="1:20">
      <c r="A94" s="4">
        <v>90</v>
      </c>
      <c r="B94" s="17"/>
      <c r="C94" s="18"/>
      <c r="D94" s="18"/>
      <c r="E94" s="19"/>
      <c r="F94" s="18"/>
      <c r="G94" s="19"/>
      <c r="H94" s="19"/>
      <c r="I94" s="59">
        <f t="shared" si="1"/>
        <v>0</v>
      </c>
      <c r="J94" s="18"/>
      <c r="K94" s="18"/>
      <c r="L94" s="18"/>
      <c r="M94" s="18"/>
      <c r="N94" s="18"/>
      <c r="O94" s="18"/>
      <c r="P94" s="24"/>
      <c r="Q94" s="18"/>
      <c r="R94" s="18"/>
      <c r="S94" s="18"/>
      <c r="T94" s="18"/>
    </row>
    <row r="95" spans="1:20">
      <c r="A95" s="4">
        <v>91</v>
      </c>
      <c r="B95" s="17"/>
      <c r="C95" s="18"/>
      <c r="D95" s="18"/>
      <c r="E95" s="19"/>
      <c r="F95" s="18"/>
      <c r="G95" s="19"/>
      <c r="H95" s="19"/>
      <c r="I95" s="59">
        <f t="shared" si="1"/>
        <v>0</v>
      </c>
      <c r="J95" s="18"/>
      <c r="K95" s="18"/>
      <c r="L95" s="18"/>
      <c r="M95" s="18"/>
      <c r="N95" s="18"/>
      <c r="O95" s="18"/>
      <c r="P95" s="24"/>
      <c r="Q95" s="18"/>
      <c r="R95" s="18"/>
      <c r="S95" s="18"/>
      <c r="T95" s="18"/>
    </row>
    <row r="96" spans="1:20">
      <c r="A96" s="4">
        <v>92</v>
      </c>
      <c r="B96" s="17"/>
      <c r="C96" s="18"/>
      <c r="D96" s="18"/>
      <c r="E96" s="19"/>
      <c r="F96" s="18"/>
      <c r="G96" s="19"/>
      <c r="H96" s="19"/>
      <c r="I96" s="59">
        <f t="shared" si="1"/>
        <v>0</v>
      </c>
      <c r="J96" s="18"/>
      <c r="K96" s="18"/>
      <c r="L96" s="18"/>
      <c r="M96" s="18"/>
      <c r="N96" s="18"/>
      <c r="O96" s="18"/>
      <c r="P96" s="24"/>
      <c r="Q96" s="18"/>
      <c r="R96" s="18"/>
      <c r="S96" s="18"/>
      <c r="T96" s="18"/>
    </row>
    <row r="97" spans="1:20">
      <c r="A97" s="4">
        <v>93</v>
      </c>
      <c r="B97" s="17"/>
      <c r="C97" s="18"/>
      <c r="D97" s="18"/>
      <c r="E97" s="19"/>
      <c r="F97" s="18"/>
      <c r="G97" s="19"/>
      <c r="H97" s="19"/>
      <c r="I97" s="59">
        <f t="shared" si="1"/>
        <v>0</v>
      </c>
      <c r="J97" s="18"/>
      <c r="K97" s="18"/>
      <c r="L97" s="18"/>
      <c r="M97" s="18"/>
      <c r="N97" s="18"/>
      <c r="O97" s="18"/>
      <c r="P97" s="24"/>
      <c r="Q97" s="18"/>
      <c r="R97" s="18"/>
      <c r="S97" s="18"/>
      <c r="T97" s="18"/>
    </row>
    <row r="98" spans="1:20">
      <c r="A98" s="4">
        <v>94</v>
      </c>
      <c r="B98" s="17"/>
      <c r="C98" s="48"/>
      <c r="D98" s="48"/>
      <c r="E98" s="19"/>
      <c r="F98" s="48"/>
      <c r="G98" s="19"/>
      <c r="H98" s="19"/>
      <c r="I98" s="59">
        <f t="shared" si="1"/>
        <v>0</v>
      </c>
      <c r="J98" s="48"/>
      <c r="K98" s="48"/>
      <c r="L98" s="48"/>
      <c r="M98" s="48"/>
      <c r="N98" s="48"/>
      <c r="O98" s="48"/>
      <c r="P98" s="24"/>
      <c r="Q98" s="18"/>
      <c r="R98" s="18"/>
      <c r="S98" s="18"/>
      <c r="T98" s="18"/>
    </row>
    <row r="99" spans="1:20">
      <c r="A99" s="4">
        <v>95</v>
      </c>
      <c r="B99" s="17"/>
      <c r="C99" s="18"/>
      <c r="D99" s="18"/>
      <c r="E99" s="19"/>
      <c r="F99" s="18"/>
      <c r="G99" s="19"/>
      <c r="H99" s="19"/>
      <c r="I99" s="59">
        <f t="shared" si="1"/>
        <v>0</v>
      </c>
      <c r="J99" s="18"/>
      <c r="K99" s="18"/>
      <c r="L99" s="18"/>
      <c r="M99" s="18"/>
      <c r="N99" s="18"/>
      <c r="O99" s="18"/>
      <c r="P99" s="24"/>
      <c r="Q99" s="18"/>
      <c r="R99" s="18"/>
      <c r="S99" s="18"/>
      <c r="T99" s="18"/>
    </row>
    <row r="100" spans="1:20">
      <c r="A100" s="4">
        <v>96</v>
      </c>
      <c r="B100" s="17"/>
      <c r="C100" s="18"/>
      <c r="D100" s="18"/>
      <c r="E100" s="19"/>
      <c r="F100" s="1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COUNTIFS(C6:C164,"*")</f>
        <v>79</v>
      </c>
      <c r="D165" s="21"/>
      <c r="E165" s="13"/>
      <c r="F165" s="21"/>
      <c r="G165" s="58">
        <f>SUM(G6:G164)</f>
        <v>3122</v>
      </c>
      <c r="H165" s="58">
        <f>SUM(H6:H164)</f>
        <v>2342</v>
      </c>
      <c r="I165" s="58">
        <f>SUM(I6:I164)</f>
        <v>5464</v>
      </c>
      <c r="J165" s="21"/>
      <c r="K165" s="21"/>
      <c r="L165" s="21"/>
      <c r="M165" s="21"/>
      <c r="N165" s="21"/>
      <c r="O165" s="21"/>
      <c r="P165" s="14"/>
      <c r="Q165" s="21"/>
      <c r="R165" s="21"/>
      <c r="S165" s="21"/>
      <c r="T165" s="12"/>
    </row>
    <row r="166" spans="1:20">
      <c r="A166" s="44" t="s">
        <v>62</v>
      </c>
      <c r="B166" s="10">
        <f>COUNTIF(B$5:B$164,"Team 1")</f>
        <v>43</v>
      </c>
      <c r="C166" s="44" t="s">
        <v>25</v>
      </c>
      <c r="D166" s="10">
        <f>COUNTIF(D6:D164,"Anganwadi")</f>
        <v>60</v>
      </c>
    </row>
    <row r="167" spans="1:20">
      <c r="A167" s="44" t="s">
        <v>63</v>
      </c>
      <c r="B167" s="10">
        <f>COUNTIF(B$6:B$164,"Team 2")</f>
        <v>36</v>
      </c>
      <c r="C167" s="44" t="s">
        <v>23</v>
      </c>
      <c r="D167" s="10">
        <f>COUNTIF(D6:D164,"School")</f>
        <v>19</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sqref="A1:J1"/>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92" t="s">
        <v>71</v>
      </c>
      <c r="B1" s="192"/>
      <c r="C1" s="192"/>
      <c r="D1" s="192"/>
      <c r="E1" s="192"/>
      <c r="F1" s="193"/>
      <c r="G1" s="193"/>
      <c r="H1" s="193"/>
      <c r="I1" s="193"/>
      <c r="J1" s="193"/>
    </row>
    <row r="2" spans="1:11" ht="25.5">
      <c r="A2" s="194" t="s">
        <v>0</v>
      </c>
      <c r="B2" s="195"/>
      <c r="C2" s="196" t="str">
        <f>'Block at a Glance'!C2:D2</f>
        <v>ASSAM</v>
      </c>
      <c r="D2" s="197"/>
      <c r="E2" s="27" t="s">
        <v>1</v>
      </c>
      <c r="F2" s="198" t="s">
        <v>90</v>
      </c>
      <c r="G2" s="199"/>
      <c r="H2" s="28" t="s">
        <v>24</v>
      </c>
      <c r="I2" s="198" t="s">
        <v>91</v>
      </c>
      <c r="J2" s="199"/>
    </row>
    <row r="3" spans="1:11" ht="28.5" customHeight="1">
      <c r="A3" s="203" t="s">
        <v>66</v>
      </c>
      <c r="B3" s="203"/>
      <c r="C3" s="203"/>
      <c r="D3" s="203"/>
      <c r="E3" s="203"/>
      <c r="F3" s="203"/>
      <c r="G3" s="203"/>
      <c r="H3" s="203"/>
      <c r="I3" s="203"/>
      <c r="J3" s="203"/>
    </row>
    <row r="4" spans="1:11">
      <c r="A4" s="202" t="s">
        <v>27</v>
      </c>
      <c r="B4" s="201" t="s">
        <v>28</v>
      </c>
      <c r="C4" s="200" t="s">
        <v>29</v>
      </c>
      <c r="D4" s="200" t="s">
        <v>36</v>
      </c>
      <c r="E4" s="200"/>
      <c r="F4" s="200"/>
      <c r="G4" s="200" t="s">
        <v>30</v>
      </c>
      <c r="H4" s="200" t="s">
        <v>37</v>
      </c>
      <c r="I4" s="200"/>
      <c r="J4" s="200"/>
    </row>
    <row r="5" spans="1:11" ht="22.5" customHeight="1">
      <c r="A5" s="202"/>
      <c r="B5" s="201"/>
      <c r="C5" s="200"/>
      <c r="D5" s="29" t="s">
        <v>9</v>
      </c>
      <c r="E5" s="29" t="s">
        <v>10</v>
      </c>
      <c r="F5" s="29" t="s">
        <v>11</v>
      </c>
      <c r="G5" s="200"/>
      <c r="H5" s="29" t="s">
        <v>9</v>
      </c>
      <c r="I5" s="29" t="s">
        <v>10</v>
      </c>
      <c r="J5" s="29" t="s">
        <v>11</v>
      </c>
    </row>
    <row r="6" spans="1:11" ht="22.5" customHeight="1">
      <c r="A6" s="45">
        <v>1</v>
      </c>
      <c r="B6" s="60">
        <v>43556</v>
      </c>
      <c r="C6" s="31">
        <f>COUNTIFS('April-19'!D$5:D$164,"Anganwadi")</f>
        <v>40</v>
      </c>
      <c r="D6" s="32">
        <f>SUMIF('April-19'!$D$5:$D$164,"Anganwadi",'April-19'!$G$5:$G$164)</f>
        <v>911</v>
      </c>
      <c r="E6" s="32">
        <f>SUMIF('April-19'!$D$5:$D$164,"Anganwadi",'April-19'!$H$5:$H$164)</f>
        <v>901</v>
      </c>
      <c r="F6" s="32">
        <f>+D6+E6</f>
        <v>1812</v>
      </c>
      <c r="G6" s="31">
        <f>COUNTIF('April-19'!D5:D164,"School")</f>
        <v>18</v>
      </c>
      <c r="H6" s="32">
        <f>SUMIF('April-19'!$D$5:$D$164,"School",'April-19'!$G$5:$G$164)</f>
        <v>1411</v>
      </c>
      <c r="I6" s="32">
        <f>SUMIF('April-19'!$D$5:$D$164,"School",'April-19'!$H$5:$H$164)</f>
        <v>1360</v>
      </c>
      <c r="J6" s="32">
        <f>+H6+I6</f>
        <v>2771</v>
      </c>
      <c r="K6" s="33"/>
    </row>
    <row r="7" spans="1:11" ht="22.5" customHeight="1">
      <c r="A7" s="30">
        <v>2</v>
      </c>
      <c r="B7" s="61">
        <v>43601</v>
      </c>
      <c r="C7" s="31">
        <f>COUNTIF('May-19'!D5:D164,"Anganwadi")</f>
        <v>40</v>
      </c>
      <c r="D7" s="32">
        <f>SUMIF('May-19'!$D$5:$D$164,"Anganwadi",'May-19'!$G$5:$G$164)</f>
        <v>1054</v>
      </c>
      <c r="E7" s="32">
        <f>SUMIF('May-19'!$D$5:$D$164,"Anganwadi",'May-19'!$H$5:$H$164)</f>
        <v>1016</v>
      </c>
      <c r="F7" s="32">
        <f t="shared" ref="F7:F11" si="0">+D7+E7</f>
        <v>2070</v>
      </c>
      <c r="G7" s="31">
        <f>COUNTIF('May-19'!D5:D164,"School")</f>
        <v>49</v>
      </c>
      <c r="H7" s="32">
        <f>SUMIF('May-19'!$D$5:$D$164,"School",'May-19'!$G$5:$G$164)</f>
        <v>1681</v>
      </c>
      <c r="I7" s="32">
        <f>SUMIF('May-19'!$D$5:$D$164,"School",'May-19'!$H$5:$H$164)</f>
        <v>1948</v>
      </c>
      <c r="J7" s="32">
        <f t="shared" ref="J7:J11" si="1">+H7+I7</f>
        <v>3629</v>
      </c>
    </row>
    <row r="8" spans="1:11" ht="22.5" customHeight="1">
      <c r="A8" s="30">
        <v>3</v>
      </c>
      <c r="B8" s="61">
        <v>43632</v>
      </c>
      <c r="C8" s="31">
        <f>COUNTIF('Jun-19'!D5:D164,"Anganwadi")</f>
        <v>40</v>
      </c>
      <c r="D8" s="32">
        <f>SUMIF('Jun-19'!$D$5:$D$164,"Anganwadi",'Jun-19'!$G$5:$G$164)</f>
        <v>1118</v>
      </c>
      <c r="E8" s="32">
        <f>SUMIF('Jun-19'!$D$5:$D$164,"Anganwadi",'Jun-19'!$H$5:$H$164)</f>
        <v>1102</v>
      </c>
      <c r="F8" s="32">
        <f t="shared" si="0"/>
        <v>2220</v>
      </c>
      <c r="G8" s="31">
        <f>COUNTIF('Jun-19'!D5:D164,"School")</f>
        <v>36</v>
      </c>
      <c r="H8" s="32">
        <f>SUMIF('Jun-19'!$D$5:$D$164,"School",'Jun-19'!$G$5:$G$164)</f>
        <v>1545</v>
      </c>
      <c r="I8" s="32">
        <f>SUMIF('Jun-19'!$D$5:$D$164,"School",'Jun-19'!$H$5:$H$164)</f>
        <v>1617</v>
      </c>
      <c r="J8" s="32">
        <f t="shared" si="1"/>
        <v>3162</v>
      </c>
    </row>
    <row r="9" spans="1:11" ht="22.5" customHeight="1">
      <c r="A9" s="30">
        <v>4</v>
      </c>
      <c r="B9" s="61">
        <v>43662</v>
      </c>
      <c r="C9" s="31">
        <f>COUNTIF('Jul-19'!D5:D164,"Anganwadi")</f>
        <v>108</v>
      </c>
      <c r="D9" s="32">
        <f>SUMIF('Jul-19'!$D$5:$D$164,"Anganwadi",'Jul-19'!$G$5:$G$164)</f>
        <v>2893</v>
      </c>
      <c r="E9" s="32">
        <f>SUMIF('Jul-19'!$D$5:$D$164,"Anganwadi",'Jul-19'!$H$5:$H$164)</f>
        <v>2362</v>
      </c>
      <c r="F9" s="32">
        <f t="shared" si="0"/>
        <v>5255</v>
      </c>
      <c r="G9" s="31">
        <f>COUNTIF('Jul-19'!D5:D164,"School")</f>
        <v>0</v>
      </c>
      <c r="H9" s="32">
        <f>SUMIF('Jul-19'!$D$5:$D$164,"School",'Jul-19'!$G$5:$G$164)</f>
        <v>0</v>
      </c>
      <c r="I9" s="32">
        <f>SUMIF('Jul-19'!$D$5:$D$164,"School",'Jul-19'!$H$5:$H$164)</f>
        <v>0</v>
      </c>
      <c r="J9" s="32">
        <f t="shared" si="1"/>
        <v>0</v>
      </c>
    </row>
    <row r="10" spans="1:11" ht="22.5" customHeight="1">
      <c r="A10" s="30">
        <v>5</v>
      </c>
      <c r="B10" s="61">
        <v>43693</v>
      </c>
      <c r="C10" s="31">
        <f>COUNTIF('Aug-19'!D5:D164,"Anganwadi")</f>
        <v>36</v>
      </c>
      <c r="D10" s="32">
        <f>SUMIF('Aug-19'!$D$5:$D$164,"Anganwadi",'Aug-19'!$G$5:$G$164)</f>
        <v>1065</v>
      </c>
      <c r="E10" s="32">
        <f>SUMIF('Aug-19'!$D$5:$D$164,"Anganwadi",'Aug-19'!$H$5:$H$164)</f>
        <v>1020</v>
      </c>
      <c r="F10" s="32">
        <f t="shared" si="0"/>
        <v>2085</v>
      </c>
      <c r="G10" s="31">
        <f>COUNTIF('Aug-19'!D5:D164,"School")</f>
        <v>38</v>
      </c>
      <c r="H10" s="32">
        <f>SUMIF('Aug-19'!$D$5:$D$164,"School",'Aug-19'!$G$5:$G$164)</f>
        <v>1643</v>
      </c>
      <c r="I10" s="32">
        <f>SUMIF('Aug-19'!$D$5:$D$164,"School",'Aug-19'!$H$5:$H$164)</f>
        <v>1654</v>
      </c>
      <c r="J10" s="32">
        <f t="shared" si="1"/>
        <v>3297</v>
      </c>
    </row>
    <row r="11" spans="1:11" ht="22.5" customHeight="1">
      <c r="A11" s="30">
        <v>6</v>
      </c>
      <c r="B11" s="61">
        <v>43724</v>
      </c>
      <c r="C11" s="31">
        <f>COUNTIF('Sep-19'!D6:D164,"Anganwadi")</f>
        <v>60</v>
      </c>
      <c r="D11" s="32">
        <f>SUMIF('Sep-19'!$D$6:$D$164,"Anganwadi",'Sep-19'!$G$6:$G$164)</f>
        <v>1419</v>
      </c>
      <c r="E11" s="32">
        <f>SUMIF('Sep-19'!$D$6:$D$164,"Anganwadi",'Sep-19'!$H$6:$H$164)</f>
        <v>1359</v>
      </c>
      <c r="F11" s="32">
        <f t="shared" si="0"/>
        <v>2778</v>
      </c>
      <c r="G11" s="31">
        <f>COUNTIF('Sep-19'!D6:D164,"School")</f>
        <v>19</v>
      </c>
      <c r="H11" s="32">
        <f>SUMIF('Sep-19'!$D$6:$D$164,"School",'Sep-19'!$G$6:$G$164)</f>
        <v>1703</v>
      </c>
      <c r="I11" s="32">
        <f>SUMIF('Sep-19'!$D$6:$D$164,"School",'Sep-19'!$H$6:$H$164)</f>
        <v>983</v>
      </c>
      <c r="J11" s="32">
        <f t="shared" si="1"/>
        <v>2686</v>
      </c>
    </row>
    <row r="12" spans="1:11" ht="19.5" customHeight="1">
      <c r="A12" s="191" t="s">
        <v>38</v>
      </c>
      <c r="B12" s="191"/>
      <c r="C12" s="34">
        <f>SUM(C6:C11)</f>
        <v>324</v>
      </c>
      <c r="D12" s="34">
        <f t="shared" ref="D12:J12" si="2">SUM(D6:D11)</f>
        <v>8460</v>
      </c>
      <c r="E12" s="34">
        <f t="shared" si="2"/>
        <v>7760</v>
      </c>
      <c r="F12" s="34">
        <f t="shared" si="2"/>
        <v>16220</v>
      </c>
      <c r="G12" s="34">
        <f t="shared" si="2"/>
        <v>160</v>
      </c>
      <c r="H12" s="34">
        <f t="shared" si="2"/>
        <v>7983</v>
      </c>
      <c r="I12" s="34">
        <f t="shared" si="2"/>
        <v>7562</v>
      </c>
      <c r="J12" s="34">
        <f t="shared" si="2"/>
        <v>15545</v>
      </c>
    </row>
    <row r="14" spans="1:11">
      <c r="A14" s="186" t="s">
        <v>67</v>
      </c>
      <c r="B14" s="186"/>
      <c r="C14" s="186"/>
      <c r="D14" s="186"/>
      <c r="E14" s="186"/>
      <c r="F14" s="186"/>
    </row>
    <row r="15" spans="1:11" ht="82.5">
      <c r="A15" s="43" t="s">
        <v>27</v>
      </c>
      <c r="B15" s="42" t="s">
        <v>28</v>
      </c>
      <c r="C15" s="46" t="s">
        <v>64</v>
      </c>
      <c r="D15" s="41" t="s">
        <v>29</v>
      </c>
      <c r="E15" s="41" t="s">
        <v>30</v>
      </c>
      <c r="F15" s="41" t="s">
        <v>65</v>
      </c>
    </row>
    <row r="16" spans="1:11">
      <c r="A16" s="189">
        <v>1</v>
      </c>
      <c r="B16" s="187">
        <v>43571</v>
      </c>
      <c r="C16" s="47" t="s">
        <v>62</v>
      </c>
      <c r="D16" s="31">
        <f>COUNTIFS('April-19'!B$5:B$164,"Team 1",'April-19'!D$5:D$164,"Anganwadi")</f>
        <v>19</v>
      </c>
      <c r="E16" s="31">
        <f>COUNTIFS('April-19'!B$5:B$164,"Team 1",'April-19'!D$5:D$164,"School")</f>
        <v>15</v>
      </c>
      <c r="F16" s="32">
        <f>SUMIF('April-19'!$B$5:$B$164,"Team 1",'April-19'!$I$5:$I$164)</f>
        <v>2078</v>
      </c>
    </row>
    <row r="17" spans="1:6">
      <c r="A17" s="190"/>
      <c r="B17" s="188"/>
      <c r="C17" s="47" t="s">
        <v>63</v>
      </c>
      <c r="D17" s="31">
        <f>COUNTIFS('April-19'!B$5:B$164,"Team 2",'April-19'!D$5:D$164,"Anganwadi")</f>
        <v>21</v>
      </c>
      <c r="E17" s="31">
        <f>COUNTIFS('April-19'!B$5:B$164,"Team 2",'April-19'!D$5:D$164,"School")</f>
        <v>3</v>
      </c>
      <c r="F17" s="32">
        <f>SUMIF('April-19'!$B$5:$B$164,"Team 2",'April-19'!$I$5:$I$164)</f>
        <v>2505</v>
      </c>
    </row>
    <row r="18" spans="1:6">
      <c r="A18" s="189">
        <v>2</v>
      </c>
      <c r="B18" s="187">
        <v>43601</v>
      </c>
      <c r="C18" s="47" t="s">
        <v>62</v>
      </c>
      <c r="D18" s="31">
        <f>COUNTIFS('May-19'!B$5:B$164,"Team 1",'May-19'!D$5:D$164,"Anganwadi")</f>
        <v>20</v>
      </c>
      <c r="E18" s="31">
        <f>COUNTIFS('May-19'!B$5:B$164,"Team 1",'May-19'!D$5:D$164,"School")</f>
        <v>31</v>
      </c>
      <c r="F18" s="32">
        <f>SUMIF('May-19'!$B$5:$B$164,"Team 1",'May-19'!$I$5:$I$164)</f>
        <v>2825</v>
      </c>
    </row>
    <row r="19" spans="1:6">
      <c r="A19" s="190"/>
      <c r="B19" s="188"/>
      <c r="C19" s="47" t="s">
        <v>63</v>
      </c>
      <c r="D19" s="31">
        <f>COUNTIFS('May-19'!B$5:B$164,"Team 2",'May-19'!D$5:D$164,"Anganwadi")</f>
        <v>20</v>
      </c>
      <c r="E19" s="31">
        <f>COUNTIFS('May-19'!B$5:B$164,"Team 2",'May-19'!D$5:D$164,"School")</f>
        <v>18</v>
      </c>
      <c r="F19" s="32">
        <f>SUMIF('May-19'!$B$5:$B$164,"Team 2",'May-19'!$I$5:$I$164)</f>
        <v>2874</v>
      </c>
    </row>
    <row r="20" spans="1:6">
      <c r="A20" s="189">
        <v>3</v>
      </c>
      <c r="B20" s="187">
        <v>43632</v>
      </c>
      <c r="C20" s="47" t="s">
        <v>62</v>
      </c>
      <c r="D20" s="31">
        <f>COUNTIFS('Jun-19'!B$5:B$164,"Team 1",'Jun-19'!D$5:D$164,"Anganwadi")</f>
        <v>19</v>
      </c>
      <c r="E20" s="31">
        <f>COUNTIFS('Jun-19'!B$5:B$164,"Team 1",'Jun-19'!D$5:D$164,"School")</f>
        <v>27</v>
      </c>
      <c r="F20" s="32">
        <f>SUMIF('Jun-19'!$B$5:$B$164,"Team 1",'Jun-19'!$I$5:$I$164)</f>
        <v>2592</v>
      </c>
    </row>
    <row r="21" spans="1:6">
      <c r="A21" s="190"/>
      <c r="B21" s="188"/>
      <c r="C21" s="47" t="s">
        <v>63</v>
      </c>
      <c r="D21" s="31">
        <f>COUNTIFS('Jun-19'!B$5:B$164,"Team 2",'Jun-19'!D$5:D$164,"Anganwadi")</f>
        <v>21</v>
      </c>
      <c r="E21" s="31">
        <f>COUNTIFS('Jun-19'!B$5:B$164,"Team 2",'Jun-19'!D$5:D$164,"School")</f>
        <v>9</v>
      </c>
      <c r="F21" s="32">
        <f>SUMIF('Jun-19'!$B$5:$B$164,"Team 2",'Jun-19'!$I$5:$I$164)</f>
        <v>2790</v>
      </c>
    </row>
    <row r="22" spans="1:6">
      <c r="A22" s="189">
        <v>4</v>
      </c>
      <c r="B22" s="187">
        <v>43662</v>
      </c>
      <c r="C22" s="47" t="s">
        <v>62</v>
      </c>
      <c r="D22" s="31">
        <f>COUNTIFS('Jul-19'!B$5:B$164,"Team 1",'Jul-19'!D$5:D$164,"Anganwadi")</f>
        <v>60</v>
      </c>
      <c r="E22" s="31">
        <f>COUNTIFS('Jul-19'!B$5:B$164,"Team 1",'Jul-19'!D$5:D$164,"School")</f>
        <v>0</v>
      </c>
      <c r="F22" s="32">
        <f>SUMIF('Jul-19'!$B$5:$B$164,"Team 1",'Jul-19'!$I$5:$I$164)</f>
        <v>2542</v>
      </c>
    </row>
    <row r="23" spans="1:6">
      <c r="A23" s="190"/>
      <c r="B23" s="188"/>
      <c r="C23" s="47" t="s">
        <v>63</v>
      </c>
      <c r="D23" s="31">
        <f>COUNTIFS('Jul-19'!B$5:B$164,"Team 2",'Jul-19'!D$5:D$164,"Anganwadi")</f>
        <v>48</v>
      </c>
      <c r="E23" s="31">
        <f>COUNTIFS('Jul-19'!B$5:B$164,"Team 2",'Jul-19'!D$5:D$164,"School")</f>
        <v>0</v>
      </c>
      <c r="F23" s="32">
        <f>SUMIF('Jul-19'!$B$5:$B$164,"Team 2",'Jul-19'!$I$5:$I$164)</f>
        <v>2713</v>
      </c>
    </row>
    <row r="24" spans="1:6">
      <c r="A24" s="189">
        <v>5</v>
      </c>
      <c r="B24" s="187">
        <v>43693</v>
      </c>
      <c r="C24" s="47" t="s">
        <v>62</v>
      </c>
      <c r="D24" s="31">
        <f>COUNTIFS('Aug-19'!B$5:B$164,"Team 1",'Aug-19'!D$5:D$164,"Anganwadi")</f>
        <v>15</v>
      </c>
      <c r="E24" s="31">
        <f>COUNTIFS('Aug-19'!B$5:B$164,"Team 1",'Aug-19'!D$5:D$164,"School")</f>
        <v>21</v>
      </c>
      <c r="F24" s="32">
        <f>SUMIF('Aug-19'!$B$5:$B$164,"Team 1",'Aug-19'!$I$5:$I$164)</f>
        <v>2489</v>
      </c>
    </row>
    <row r="25" spans="1:6">
      <c r="A25" s="190"/>
      <c r="B25" s="188"/>
      <c r="C25" s="47" t="s">
        <v>63</v>
      </c>
      <c r="D25" s="31">
        <f>COUNTIFS('Aug-19'!B$5:B$164,"Team 2",'Aug-19'!D$5:D$164,"Anganwadi")</f>
        <v>21</v>
      </c>
      <c r="E25" s="31">
        <f>COUNTIFS('Aug-19'!B$5:B$164,"Team 2",'Aug-19'!D$5:D$164,"School")</f>
        <v>17</v>
      </c>
      <c r="F25" s="32">
        <f>SUMIF('Aug-19'!$B$5:$B$164,"Team 2",'Aug-19'!$I$5:$I$164)</f>
        <v>2893</v>
      </c>
    </row>
    <row r="26" spans="1:6">
      <c r="A26" s="189">
        <v>6</v>
      </c>
      <c r="B26" s="187">
        <v>43724</v>
      </c>
      <c r="C26" s="47" t="s">
        <v>62</v>
      </c>
      <c r="D26" s="31">
        <f>COUNTIFS('Sep-19'!B$5:B$164,"Team 1",'Sep-19'!D$5:D$164,"Anganwadi")</f>
        <v>40</v>
      </c>
      <c r="E26" s="31">
        <f>COUNTIFS('Sep-19'!B$5:B$164,"Team 1",'Sep-19'!D$5:D$164,"School")</f>
        <v>3</v>
      </c>
      <c r="F26" s="32">
        <f>SUMIF('Sep-19'!$B$5:$B$164,"Team 1",'Sep-19'!$I$5:$I$164)</f>
        <v>2831</v>
      </c>
    </row>
    <row r="27" spans="1:6">
      <c r="A27" s="190"/>
      <c r="B27" s="188"/>
      <c r="C27" s="47" t="s">
        <v>63</v>
      </c>
      <c r="D27" s="31">
        <f>COUNTIFS('Sep-19'!B$5:B$164,"Team 2",'Sep-19'!D$5:D$164,"Anganwadi")</f>
        <v>21</v>
      </c>
      <c r="E27" s="31">
        <f>COUNTIFS('Sep-19'!B$5:B$164,"Team 2",'Sep-19'!D$5:D$164,"School")</f>
        <v>16</v>
      </c>
      <c r="F27" s="32">
        <f>SUMIF('Sep-19'!$B$5:$B$164,"Team 2",'Sep-19'!$I$5:$I$164)</f>
        <v>2691</v>
      </c>
    </row>
    <row r="28" spans="1:6">
      <c r="A28" s="183" t="s">
        <v>38</v>
      </c>
      <c r="B28" s="184"/>
      <c r="C28" s="185"/>
      <c r="D28" s="40">
        <f>SUM(D16:D27)</f>
        <v>325</v>
      </c>
      <c r="E28" s="40">
        <f>SUM(E16:E27)</f>
        <v>160</v>
      </c>
      <c r="F28" s="40">
        <f>SUM(F16:F27)</f>
        <v>31823</v>
      </c>
    </row>
  </sheetData>
  <sheetProtection password="8527" sheet="1" objects="1" scenarios="1"/>
  <mergeCells count="27">
    <mergeCell ref="A12:B12"/>
    <mergeCell ref="A1:J1"/>
    <mergeCell ref="A2:B2"/>
    <mergeCell ref="C2:D2"/>
    <mergeCell ref="F2:G2"/>
    <mergeCell ref="I2:J2"/>
    <mergeCell ref="D4:F4"/>
    <mergeCell ref="B4:B5"/>
    <mergeCell ref="C4:C5"/>
    <mergeCell ref="A4:A5"/>
    <mergeCell ref="H4:J4"/>
    <mergeCell ref="G4:G5"/>
    <mergeCell ref="A3:J3"/>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2019-05-02T05:55:11Z</dcterms:modified>
</cp:coreProperties>
</file>