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3"/>
  </bookViews>
  <sheets>
    <sheet name="Block at a Glance" sheetId="1" r:id="rId1"/>
    <sheet name="April,19" sheetId="5" r:id="rId2"/>
    <sheet name="May,19" sheetId="17" r:id="rId3"/>
    <sheet name="Jun,19" sheetId="18" r:id="rId4"/>
    <sheet name="July,19" sheetId="19" r:id="rId5"/>
    <sheet name="Aug,19" sheetId="20" r:id="rId6"/>
    <sheet name="Sep,19" sheetId="21" r:id="rId7"/>
    <sheet name="Summary Sheet" sheetId="11" r:id="rId8"/>
    <sheet name="Sheet1" sheetId="24" r:id="rId9"/>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'July,19'!$3:$4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82" i="18"/>
  <c r="I102" i="17"/>
  <c r="I101"/>
  <c r="I100"/>
  <c r="I99"/>
  <c r="I98"/>
  <c r="I97"/>
  <c r="I96"/>
  <c r="I95"/>
  <c r="I94"/>
  <c r="I93"/>
  <c r="I92"/>
  <c r="I91"/>
  <c r="I90"/>
  <c r="I89"/>
  <c r="I88"/>
  <c r="I87"/>
  <c r="I78" i="5"/>
  <c r="I86" i="17"/>
  <c r="I85"/>
  <c r="I53"/>
  <c r="I54"/>
  <c r="I55"/>
  <c r="I56"/>
  <c r="I80" i="5"/>
  <c r="I81"/>
  <c r="I82"/>
  <c r="I83"/>
  <c r="I84"/>
  <c r="I85"/>
  <c r="I86"/>
  <c r="I87"/>
  <c r="I76"/>
  <c r="I77"/>
  <c r="I79"/>
  <c r="I88"/>
  <c r="I89"/>
  <c r="I62"/>
  <c r="I61"/>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7"/>
  <c r="I58"/>
  <c r="I59"/>
  <c r="I60"/>
  <c r="I61"/>
  <c r="I62"/>
  <c r="I63"/>
  <c r="I64"/>
  <c r="I66"/>
  <c r="I67"/>
  <c r="I68"/>
  <c r="I69"/>
  <c r="I70"/>
  <c r="I71"/>
  <c r="I72"/>
  <c r="I73"/>
  <c r="I74"/>
  <c r="I75"/>
  <c r="I76"/>
  <c r="I77"/>
  <c r="I78"/>
  <c r="I79"/>
  <c r="I80"/>
  <c r="I81"/>
  <c r="I82"/>
  <c r="I83"/>
  <c r="I8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3"/>
  <c r="I64"/>
  <c r="I65"/>
  <c r="I66"/>
  <c r="I67"/>
  <c r="I68"/>
  <c r="I69"/>
  <c r="I70"/>
  <c r="I71"/>
  <c r="I72"/>
  <c r="I73"/>
  <c r="I74"/>
  <c r="I75"/>
  <c r="I5"/>
  <c r="H41" i="24"/>
  <c r="H40"/>
  <c r="H39"/>
  <c r="H38"/>
  <c r="H37"/>
  <c r="H36"/>
  <c r="H34"/>
  <c r="H33"/>
  <c r="H32"/>
  <c r="H31"/>
  <c r="H30"/>
  <c r="H29"/>
  <c r="H28"/>
  <c r="H27"/>
  <c r="H26"/>
  <c r="H25"/>
  <c r="H24"/>
  <c r="H23"/>
  <c r="H22"/>
  <c r="H21"/>
  <c r="H20"/>
  <c r="H19"/>
  <c r="H18"/>
  <c r="H17"/>
  <c r="H16"/>
  <c r="H15"/>
  <c r="H14"/>
  <c r="H13"/>
  <c r="H12"/>
  <c r="H11"/>
  <c r="H10"/>
  <c r="H8"/>
  <c r="H7"/>
  <c r="H6"/>
  <c r="H5"/>
  <c r="H4"/>
  <c r="I67" i="19"/>
  <c r="I66"/>
  <c r="I65"/>
  <c r="I64"/>
  <c r="I63"/>
  <c r="I62"/>
  <c r="I60"/>
  <c r="I59"/>
  <c r="I58"/>
  <c r="I57"/>
  <c r="I56"/>
  <c r="I55"/>
  <c r="I54"/>
  <c r="I53"/>
  <c r="I52"/>
  <c r="I51"/>
  <c r="I50"/>
  <c r="I49"/>
  <c r="I48"/>
  <c r="I47"/>
  <c r="I46"/>
  <c r="I45"/>
  <c r="I44"/>
  <c r="I43"/>
  <c r="I42"/>
  <c r="I41"/>
  <c r="I40"/>
  <c r="I39"/>
  <c r="I38"/>
  <c r="I37"/>
  <c r="I36"/>
  <c r="I34"/>
  <c r="I33"/>
  <c r="I32"/>
  <c r="I31"/>
  <c r="I30"/>
  <c r="I11" i="20"/>
  <c r="I92"/>
  <c r="I91"/>
  <c r="I77"/>
  <c r="I76"/>
  <c r="I75"/>
  <c r="I74"/>
  <c r="I73"/>
  <c r="I72"/>
  <c r="I71"/>
  <c r="I70"/>
  <c r="I69"/>
  <c r="I68"/>
  <c r="I67"/>
  <c r="I66"/>
  <c r="I65"/>
  <c r="I64"/>
  <c r="I63"/>
  <c r="I62"/>
  <c r="I61"/>
  <c r="I60"/>
  <c r="I59"/>
  <c r="I58"/>
  <c r="I57"/>
  <c r="I88" i="21"/>
  <c r="I87"/>
  <c r="I86"/>
  <c r="I85"/>
  <c r="I84"/>
  <c r="I83"/>
  <c r="I82"/>
  <c r="I63"/>
  <c r="I62"/>
  <c r="I61"/>
  <c r="I60"/>
  <c r="I94" i="18"/>
  <c r="I93"/>
  <c r="I92"/>
  <c r="I91"/>
  <c r="I90"/>
  <c r="I89"/>
  <c r="I88"/>
  <c r="I87"/>
  <c r="I86"/>
  <c r="I85"/>
  <c r="I84"/>
  <c r="I83"/>
  <c r="I81"/>
  <c r="I80"/>
  <c r="I18" i="20"/>
  <c r="I17"/>
  <c r="I16"/>
  <c r="I15"/>
  <c r="I14"/>
  <c r="I13"/>
  <c r="I10"/>
  <c r="I9"/>
  <c r="I8"/>
  <c r="I7"/>
  <c r="I6"/>
  <c r="I5"/>
  <c r="I79" i="18"/>
  <c r="I78"/>
  <c r="I77"/>
  <c r="I76"/>
  <c r="I75"/>
  <c r="I74"/>
  <c r="I73"/>
  <c r="I72"/>
  <c r="I71"/>
  <c r="I70"/>
  <c r="I69"/>
  <c r="I68"/>
  <c r="I67"/>
  <c r="I66"/>
  <c r="I65"/>
  <c r="I64" l="1"/>
  <c r="I63"/>
  <c r="I61"/>
  <c r="I62"/>
  <c r="I55"/>
  <c r="I54"/>
  <c r="I41" i="21" l="1"/>
  <c r="I40"/>
  <c r="I39"/>
  <c r="I14" i="18"/>
  <c r="I42" i="21"/>
  <c r="I38"/>
  <c r="I27"/>
  <c r="I26"/>
  <c r="I37"/>
  <c r="I36"/>
  <c r="I35"/>
  <c r="I34"/>
  <c r="I33"/>
  <c r="I32"/>
  <c r="I17"/>
  <c r="I16"/>
  <c r="I15"/>
  <c r="I5"/>
  <c r="I46" i="18"/>
  <c r="I45"/>
  <c r="I44"/>
  <c r="I43"/>
  <c r="I42"/>
  <c r="I41"/>
  <c r="I40"/>
  <c r="I39"/>
  <c r="I38"/>
  <c r="I37"/>
  <c r="I36"/>
  <c r="I35"/>
  <c r="I34"/>
  <c r="I33"/>
  <c r="I32"/>
  <c r="I31"/>
  <c r="I30"/>
  <c r="I29"/>
  <c r="I28"/>
  <c r="I27"/>
  <c r="I26"/>
  <c r="I25"/>
  <c r="I24"/>
  <c r="I23"/>
  <c r="I22"/>
  <c r="I21"/>
  <c r="I20"/>
  <c r="I19"/>
  <c r="I18"/>
  <c r="I17"/>
  <c r="I16"/>
  <c r="I15"/>
  <c r="I13"/>
  <c r="I12"/>
  <c r="I11"/>
  <c r="I10"/>
  <c r="I106"/>
  <c r="I107"/>
  <c r="I108"/>
  <c r="I109"/>
  <c r="I110"/>
  <c r="I111"/>
  <c r="I112"/>
  <c r="I113"/>
  <c r="I114"/>
  <c r="I115"/>
  <c r="I116"/>
  <c r="I117"/>
  <c r="I118"/>
  <c r="I119"/>
  <c r="I120"/>
  <c r="I121"/>
  <c r="I7"/>
  <c r="I8"/>
  <c r="I9"/>
  <c r="I6"/>
  <c r="I5"/>
  <c r="I29" i="19"/>
  <c r="I28"/>
  <c r="I27"/>
  <c r="I26"/>
  <c r="I25"/>
  <c r="I24"/>
  <c r="I23"/>
  <c r="I22"/>
  <c r="I21"/>
  <c r="I20"/>
  <c r="I19"/>
  <c r="I18"/>
  <c r="I17"/>
  <c r="I16"/>
  <c r="I15"/>
  <c r="I14"/>
  <c r="I13"/>
  <c r="I12"/>
  <c r="I11"/>
  <c r="I10"/>
  <c r="I9"/>
  <c r="I8"/>
  <c r="I7"/>
  <c r="I6"/>
  <c r="I5"/>
  <c r="I105" i="17" l="1"/>
  <c r="I106"/>
  <c r="I107"/>
  <c r="I108"/>
  <c r="I109"/>
  <c r="I110"/>
  <c r="I111"/>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F26" i="11" s="1"/>
  <c r="I122" i="21"/>
  <c r="I121"/>
  <c r="I120"/>
  <c r="I119"/>
  <c r="I118"/>
  <c r="I117"/>
  <c r="I116"/>
  <c r="I115"/>
  <c r="I114"/>
  <c r="I113"/>
  <c r="I112"/>
  <c r="I111"/>
  <c r="D167" i="20"/>
  <c r="D166"/>
  <c r="H165"/>
  <c r="G165"/>
  <c r="C165"/>
  <c r="D167" i="19"/>
  <c r="D166"/>
  <c r="H165"/>
  <c r="G165"/>
  <c r="C165"/>
  <c r="I122"/>
  <c r="I121"/>
  <c r="I120"/>
  <c r="I119"/>
  <c r="I118"/>
  <c r="I117"/>
  <c r="I116"/>
  <c r="I115"/>
  <c r="I114"/>
  <c r="I113"/>
  <c r="I112"/>
  <c r="I111"/>
  <c r="I110"/>
  <c r="I109"/>
  <c r="F23" i="11"/>
  <c r="F22"/>
  <c r="D167" i="18"/>
  <c r="D166"/>
  <c r="H165"/>
  <c r="G165"/>
  <c r="C165"/>
  <c r="I122"/>
  <c r="F21" i="11"/>
  <c r="F20"/>
  <c r="D167" i="17"/>
  <c r="D166"/>
  <c r="H165"/>
  <c r="G165"/>
  <c r="C165"/>
  <c r="I122"/>
  <c r="I121"/>
  <c r="I120"/>
  <c r="I119"/>
  <c r="I118"/>
  <c r="I117"/>
  <c r="I116"/>
  <c r="I115"/>
  <c r="I114"/>
  <c r="I113"/>
  <c r="I112"/>
  <c r="F18" i="11"/>
  <c r="F19"/>
  <c r="F17"/>
  <c r="C2"/>
  <c r="I2"/>
  <c r="F2"/>
  <c r="F27" l="1"/>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<sst xmlns="http://schemas.openxmlformats.org/spreadsheetml/2006/main" count="5327" uniqueCount="945">
  <si>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</si>
  <si>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</si>
  <si>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</si>
  <si>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</si>
  <si>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</si>
  <si>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</si>
  <si>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</si>
  <si>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</si>
  <si>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</si>
  <si>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</si>
  <si>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</si>
  <si>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</si>
  <si>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</si>
  <si>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</si>
  <si>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</si>
  <si>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</si>
  <si>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</si>
  <si>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</si>
  <si>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</si>
  <si>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</si>
  <si>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</si>
  <si>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</si>
  <si>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</si>
  <si>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</si>
  <si>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</si>
  <si>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</si>
  <si>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</si>
  <si>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</si>
  <si>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</si>
  <si>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</si>
  <si>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</si>
  <si>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</si>
  <si>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</si>
  <si>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</si>
  <si>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</si>
  <si>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</si>
  <si>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</si>
  <si>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</si>
  <si>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</si>
  <si>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</si>
  <si>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</si>
  <si>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</si>
  <si>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</si>
  <si>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</si>
  <si>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</si>
  <si>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</si>
  <si>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</si>
  <si>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</si>
  <si>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</si>
  <si>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</si>
  <si>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</si>
  <si>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</si>
  <si>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</si>
  <si>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</si>
  <si>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</si>
  <si>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</si>
  <si>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</si>
  <si>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</si>
  <si>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</si>
  <si>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</si>
  <si>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</si>
  <si>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</si>
  <si>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</si>
  <si>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</si>
  <si>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rPr>
        <b/>
        <sz val="11"/>
        <color theme="1"/>
        <rFont val="Arial Narrow"/>
        <family val="2"/>
      </rPr>
      <t>MICRO PLAN FORMAT</t>
    </r>
    <r>
      <rPr>
        <b/>
        <sz val="10"/>
        <color theme="1"/>
        <rFont val="Arial Narrow"/>
        <family val="2"/>
      </rPr>
      <t xml:space="preserve">
NATIONAL HEALTH MISSION-Rashtriya Bal Swasthya Karyakram (RBSK)
ACTION  PLAN OF YEAR - 2016-17</t>
    </r>
  </si>
  <si>
    <r>
      <rPr>
        <b/>
        <sz val="11"/>
        <color theme="1"/>
        <rFont val="Arial Narrow"/>
        <family val="2"/>
      </rPr>
      <t>MICRO PLAN FORMAT</t>
    </r>
    <r>
      <rPr>
        <b/>
        <sz val="10"/>
        <color theme="1"/>
        <rFont val="Arial Narrow"/>
        <family val="2"/>
      </rPr>
      <t xml:space="preserve">
NATIONAL HEALTH MISSION-Rashtriya Bal Swasthya Karyakram (RBSK)
ACTION  PLAN OF YEAR -2016-17</t>
    </r>
  </si>
  <si>
    <r>
      <rPr>
        <b/>
        <sz val="11"/>
        <color theme="1"/>
        <rFont val="Arial Narrow"/>
        <family val="2"/>
      </rPr>
      <t>MICRO PLAN FORMAT
NATIONAL HEALTH MISSION-Rashtriya Bal Swasthya Karyakram (RBSK)</t>
    </r>
    <r>
      <rPr>
        <b/>
        <sz val="10"/>
        <color theme="1"/>
        <rFont val="Arial Narrow"/>
        <family val="2"/>
      </rPr>
      <t xml:space="preserve">
ACTION  PLAN OF YEAR - 2016-17</t>
    </r>
  </si>
  <si>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</si>
  <si>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</si>
  <si>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</si>
  <si>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</si>
  <si>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</si>
  <si>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</si>
  <si>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</si>
  <si>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LP</t>
  </si>
  <si>
    <t>UP</t>
  </si>
  <si>
    <t>HS</t>
  </si>
  <si>
    <t>Ghilamora BPHC</t>
  </si>
  <si>
    <t>Priyakshi Chetia</t>
  </si>
  <si>
    <t>Gadanga Chuk SC</t>
  </si>
  <si>
    <t>Rikumoni Saikia</t>
  </si>
  <si>
    <t>Borkhamukh SC</t>
  </si>
  <si>
    <t>Niramai Doley</t>
  </si>
  <si>
    <t>Pinki Das</t>
  </si>
  <si>
    <t>Sonai Chapori MPHC</t>
  </si>
  <si>
    <t>Issu Pv. Chutia</t>
  </si>
  <si>
    <t>Kekuri Bebejia SC</t>
  </si>
  <si>
    <t>Purnima Chutia</t>
  </si>
  <si>
    <t>Barkhamukh SC</t>
  </si>
  <si>
    <t>Monika Gogoi</t>
  </si>
  <si>
    <t>Baby Taid</t>
  </si>
  <si>
    <t>Mamoni Gohain</t>
  </si>
  <si>
    <t>Sangita Saikia</t>
  </si>
  <si>
    <t>Renu Chutia</t>
  </si>
  <si>
    <t>Bordoibam SC</t>
  </si>
  <si>
    <t>Tiluttama Dutta</t>
  </si>
  <si>
    <t>Puspa Chutia</t>
  </si>
  <si>
    <t>Nipamoni Konwar</t>
  </si>
  <si>
    <t>Nirada Baruah</t>
  </si>
  <si>
    <t>Hirama Gogoi</t>
  </si>
  <si>
    <t>Padma Mili</t>
  </si>
  <si>
    <t>Baby Gogoi</t>
  </si>
  <si>
    <t>Bebejia SD</t>
  </si>
  <si>
    <t>Bitumoni Saikia</t>
  </si>
  <si>
    <t>Debajani Saikia</t>
  </si>
  <si>
    <t>Balahi SC</t>
  </si>
  <si>
    <t>Rewati Gohain</t>
  </si>
  <si>
    <t>Dipali Singha</t>
  </si>
  <si>
    <t>Dipti Gogoi</t>
  </si>
  <si>
    <t>Chakuli SC</t>
  </si>
  <si>
    <t>Ranjana Kutum</t>
  </si>
  <si>
    <t>Akani Saikia</t>
  </si>
  <si>
    <t>Renu Khanikar</t>
  </si>
  <si>
    <t>Palash Kumari Pegu</t>
  </si>
  <si>
    <t>Snahlata Handique</t>
  </si>
  <si>
    <t>Rima Gohain</t>
  </si>
  <si>
    <t>Niva Sonowal</t>
  </si>
  <si>
    <t>Ambika Gogoi</t>
  </si>
  <si>
    <t>Bolero</t>
  </si>
  <si>
    <t>Niru Hazarika</t>
  </si>
  <si>
    <t>Runu Saikia</t>
  </si>
  <si>
    <t>Rijumoni Doley</t>
  </si>
  <si>
    <t>Muhila Hazarika</t>
  </si>
  <si>
    <t>Golapi Chenty</t>
  </si>
  <si>
    <t>Rijumoni Chutia</t>
  </si>
  <si>
    <t>Aliza Pegu</t>
  </si>
  <si>
    <t>Chandra Pv. Gogoi</t>
  </si>
  <si>
    <t>Runu Chutia</t>
  </si>
  <si>
    <t>Indira Hazarika</t>
  </si>
  <si>
    <t>Gita Gohain</t>
  </si>
  <si>
    <t>Kamaleswari Borah</t>
  </si>
  <si>
    <t>Nehu Girls MES</t>
  </si>
  <si>
    <t>Bihuti Manki</t>
  </si>
  <si>
    <t>Rupali Baruah</t>
  </si>
  <si>
    <t>Dibyajyoti Gogoi</t>
  </si>
  <si>
    <t>Numali Patir</t>
  </si>
  <si>
    <t>Mina Taid</t>
  </si>
  <si>
    <t>Bichitra Gogoi</t>
  </si>
  <si>
    <t>Sarumai Chutia</t>
  </si>
  <si>
    <t>BOLERO</t>
  </si>
  <si>
    <t>Banhguri AWC</t>
  </si>
  <si>
    <t>Banhguri Chapori LPS</t>
  </si>
  <si>
    <t>Ubhata Champara AWC</t>
  </si>
  <si>
    <t>Namoni Barkhamukh AWC</t>
  </si>
  <si>
    <t>Madhupur Town MES</t>
  </si>
  <si>
    <t>Borjul Gohain LPS</t>
  </si>
  <si>
    <t>Rupjyoti MES</t>
  </si>
  <si>
    <t>Bolahi Tamuli LPS</t>
  </si>
  <si>
    <t>Amiya Preamy</t>
  </si>
  <si>
    <t>Mamoni Gohian</t>
  </si>
  <si>
    <t>Monika Taid</t>
  </si>
  <si>
    <t>Junali Taw</t>
  </si>
  <si>
    <t>Praviti Gogoi</t>
  </si>
  <si>
    <t>Rita Kumbang</t>
  </si>
  <si>
    <t>Bolahi SC</t>
  </si>
  <si>
    <t>Swarna Baruah</t>
  </si>
  <si>
    <t>Niva Chutia</t>
  </si>
  <si>
    <t>Kabita Pegu</t>
  </si>
  <si>
    <t>Hirana Gogoi</t>
  </si>
  <si>
    <t>Amiya Chetia</t>
  </si>
  <si>
    <t>Wed Day</t>
  </si>
  <si>
    <t>Thu Day</t>
  </si>
  <si>
    <t>Fri Day</t>
  </si>
  <si>
    <t>Sat Day</t>
  </si>
  <si>
    <t>Mon Day</t>
  </si>
  <si>
    <t>Tue Day</t>
  </si>
  <si>
    <t>Namoni Dorge AWC</t>
  </si>
  <si>
    <t>Sonari Chapori MPHC</t>
  </si>
  <si>
    <t>25 KM</t>
  </si>
  <si>
    <t>38 KM</t>
  </si>
  <si>
    <t>39 KM</t>
  </si>
  <si>
    <t>50 KM</t>
  </si>
  <si>
    <t>52 KM</t>
  </si>
  <si>
    <t>58 KM</t>
  </si>
  <si>
    <t>54 KM</t>
  </si>
  <si>
    <t>56 KM</t>
  </si>
  <si>
    <t>62 KM</t>
  </si>
  <si>
    <t>65 KM</t>
  </si>
  <si>
    <t>69 KM</t>
  </si>
  <si>
    <t>18 KM</t>
  </si>
  <si>
    <t>10 KM</t>
  </si>
  <si>
    <t>4 KM</t>
  </si>
  <si>
    <t>22 KM</t>
  </si>
  <si>
    <t>27 KM</t>
  </si>
  <si>
    <t>30 KM</t>
  </si>
  <si>
    <t>53 KM</t>
  </si>
  <si>
    <t>20 KM</t>
  </si>
  <si>
    <t>21 KM</t>
  </si>
  <si>
    <t>105 KM</t>
  </si>
  <si>
    <t>108 KM</t>
  </si>
  <si>
    <t>110 KM</t>
  </si>
  <si>
    <t>107 KM</t>
  </si>
  <si>
    <t>98 KM</t>
  </si>
  <si>
    <t>79 KM</t>
  </si>
  <si>
    <t>83 KM</t>
  </si>
  <si>
    <t>36 KM</t>
  </si>
  <si>
    <t>35 KM</t>
  </si>
  <si>
    <t>ASSAM</t>
  </si>
  <si>
    <t>LAKHIMPUR</t>
  </si>
  <si>
    <t>GHILAMORA</t>
  </si>
  <si>
    <t>Palky Dutta</t>
  </si>
  <si>
    <t>Devi Hazarika</t>
  </si>
  <si>
    <t>Pratyush Pratim Gogoi</t>
  </si>
  <si>
    <t>bpashp.ghilamora@gmail.com</t>
  </si>
  <si>
    <t>Minumoni Narah</t>
  </si>
  <si>
    <t>Kumal Pv Chutia</t>
  </si>
  <si>
    <t>Ratneswari Pegu</t>
  </si>
  <si>
    <t>Rewati Ghohain</t>
  </si>
  <si>
    <t>Monday</t>
  </si>
  <si>
    <t>Tueday</t>
  </si>
  <si>
    <t>Wedday</t>
  </si>
  <si>
    <t>Friday</t>
  </si>
  <si>
    <t>Satday</t>
  </si>
  <si>
    <t>85 KM</t>
  </si>
  <si>
    <t>86 KM</t>
  </si>
  <si>
    <t>67 KM</t>
  </si>
  <si>
    <t>29 KM</t>
  </si>
  <si>
    <t>40 KM</t>
  </si>
  <si>
    <t>Solichuk AWC</t>
  </si>
  <si>
    <t>Baligaon Kapak AWC</t>
  </si>
  <si>
    <t>Dorge SC</t>
  </si>
  <si>
    <t>Menaka Bora</t>
  </si>
  <si>
    <t>Ghilamora Bphc</t>
  </si>
  <si>
    <t>Rima Gogoi</t>
  </si>
  <si>
    <t>Niromai Doley</t>
  </si>
  <si>
    <t>Krisna Das</t>
  </si>
  <si>
    <t>Monomoti Patir</t>
  </si>
  <si>
    <t>Gunin Dutta</t>
  </si>
  <si>
    <t>MICRO PLAN FORMAT
NATIONAL HEALTH MISSION-Rashtriya Bal Swasthya Karyakram (RBSK)
ACTION  PLAN OF YEAR - 2018-19</t>
  </si>
  <si>
    <t xml:space="preserve">Bebejia SD </t>
  </si>
  <si>
    <t>AWC</t>
  </si>
  <si>
    <t>Tuesday</t>
  </si>
  <si>
    <t>LPS</t>
  </si>
  <si>
    <t>Borkh amukhSC</t>
  </si>
  <si>
    <t>Kumal Saikia</t>
  </si>
  <si>
    <t>Snehlata Handikoi</t>
  </si>
  <si>
    <t>20KM</t>
  </si>
  <si>
    <t>Kapak Chapori MVS</t>
  </si>
  <si>
    <t>Puspanjoli Mili</t>
  </si>
  <si>
    <t>Dipali Chutia</t>
  </si>
  <si>
    <t>Simoluguri AWC</t>
  </si>
  <si>
    <t>Debeswar Das LPS</t>
  </si>
  <si>
    <t>Madhupur LPS</t>
  </si>
  <si>
    <t>Jamuguri AWC</t>
  </si>
  <si>
    <t>Parghat AWC</t>
  </si>
  <si>
    <t>Kekuri Bebejia SD</t>
  </si>
  <si>
    <t>MES</t>
  </si>
  <si>
    <t>Tues Day</t>
  </si>
  <si>
    <t>LPs</t>
  </si>
  <si>
    <t>Thurs Day</t>
  </si>
  <si>
    <t>Dr Rimpi Deuri</t>
  </si>
  <si>
    <t>Dr Bijoy Sarma</t>
  </si>
  <si>
    <t>Jutishna Borah</t>
  </si>
  <si>
    <t>43 KM</t>
  </si>
  <si>
    <t>54 Km</t>
  </si>
  <si>
    <t>57 KM</t>
  </si>
  <si>
    <t>Amlakhi LPS</t>
  </si>
  <si>
    <t>Borkoliya AWC</t>
  </si>
  <si>
    <t>Kopak Chapori MVS</t>
  </si>
  <si>
    <t>3 No Kopap Selak LPS</t>
  </si>
  <si>
    <t>Panoi LPS</t>
  </si>
  <si>
    <t>Panoi AWC</t>
  </si>
  <si>
    <t>1 No Palashpara Khamti LPS</t>
  </si>
  <si>
    <t>Bagmara AWC</t>
  </si>
  <si>
    <t>1 No Jamuguri Mini Awc</t>
  </si>
  <si>
    <t>97 No Ghunasuti LPS</t>
  </si>
  <si>
    <t>Gunasuti Bagmara LPS</t>
  </si>
  <si>
    <t>Gunasuti Girls HS</t>
  </si>
  <si>
    <t>Gunasuti MES</t>
  </si>
  <si>
    <t>Gunasuti Girls MES</t>
  </si>
  <si>
    <t>Namoni Dorge LPs</t>
  </si>
  <si>
    <t>Namoni Dorge MES</t>
  </si>
  <si>
    <t>Thursday</t>
  </si>
  <si>
    <t>Karha Chapori MES</t>
  </si>
  <si>
    <t>Borsha Balichapori LPS</t>
  </si>
  <si>
    <t>Borkha Chapori LPS</t>
  </si>
  <si>
    <t>Borkha Konachapori LPS</t>
  </si>
  <si>
    <t>95 No Solichuck LPS</t>
  </si>
  <si>
    <t>Solichuck LPS</t>
  </si>
  <si>
    <t>Namoni Korha chapori AWC</t>
  </si>
  <si>
    <t>Borkha Kona Chapori AWC</t>
  </si>
  <si>
    <t>Balichapori Missing gaon AWC</t>
  </si>
  <si>
    <t>Phulbari Dambu Khel AWC</t>
  </si>
  <si>
    <t>Tajen LPS</t>
  </si>
  <si>
    <t>Dohipolo LPS</t>
  </si>
  <si>
    <t>Solichuck Baligaon LPS</t>
  </si>
  <si>
    <t>Ujani Karha Chapori AWC</t>
  </si>
  <si>
    <t>Borsamuk AWC</t>
  </si>
  <si>
    <t>Bandrakata AWC</t>
  </si>
  <si>
    <t>Madhu Jyoti AWC</t>
  </si>
  <si>
    <t>Erasuti AWC</t>
  </si>
  <si>
    <t>Majpatricuk AWC</t>
  </si>
  <si>
    <t>Majpatricuk MES</t>
  </si>
  <si>
    <t>69KM</t>
  </si>
  <si>
    <t>60 Km</t>
  </si>
  <si>
    <t>59 KM</t>
  </si>
  <si>
    <t>55 KM</t>
  </si>
  <si>
    <t>40  KM</t>
  </si>
  <si>
    <t>48 KM</t>
  </si>
  <si>
    <t>34 KM</t>
  </si>
  <si>
    <t>45 KM</t>
  </si>
  <si>
    <t>49 KM</t>
  </si>
  <si>
    <t>Kaman Chapori AWC</t>
  </si>
  <si>
    <t xml:space="preserve">Rengam Chapori </t>
  </si>
  <si>
    <t>Alimur Chapori AWC</t>
  </si>
  <si>
    <t>32 KM</t>
  </si>
  <si>
    <t>Ghunasuti HS</t>
  </si>
  <si>
    <t>Erasuti LPS</t>
  </si>
  <si>
    <t>Balibheti MES</t>
  </si>
  <si>
    <t>Loochali Jyanti LPS</t>
  </si>
  <si>
    <t>Uriamtola AWC</t>
  </si>
  <si>
    <t>Uriamtola Nahorani LPS</t>
  </si>
  <si>
    <t>2 No Naharani LPS</t>
  </si>
  <si>
    <t>Sumoni Medor guri AWC</t>
  </si>
  <si>
    <t>Sumoni LPS</t>
  </si>
  <si>
    <t>2 No Bamunijan AWC</t>
  </si>
  <si>
    <t>Naharani AWC</t>
  </si>
  <si>
    <t>Khamtigaon AWC</t>
  </si>
  <si>
    <t>Ghunasuti Jamuguri AWC</t>
  </si>
  <si>
    <t>34 Km</t>
  </si>
  <si>
    <t>47 KM</t>
  </si>
  <si>
    <t>51 KM</t>
  </si>
  <si>
    <t>Bandorkata Janajati LPS</t>
  </si>
  <si>
    <t>Bandoekata LPS</t>
  </si>
  <si>
    <t>Mahara Barchapori LPS</t>
  </si>
  <si>
    <t>Mohora MES</t>
  </si>
  <si>
    <t>Barchapori MES</t>
  </si>
  <si>
    <t>Balibheta LPS</t>
  </si>
  <si>
    <t>Balibheta AWC</t>
  </si>
  <si>
    <t>Gudabari AWC</t>
  </si>
  <si>
    <t>Ujjantali LPS</t>
  </si>
  <si>
    <t>Nabjyti LPS</t>
  </si>
  <si>
    <t>Madhupur Borchapori Mini AWC</t>
  </si>
  <si>
    <t>Mahoro Borchapori AWC</t>
  </si>
  <si>
    <t>Kaliyani Kalyanpur LPS</t>
  </si>
  <si>
    <t>Saebeswar Bharali LPS</t>
  </si>
  <si>
    <t>2 No Bamini jan LPS</t>
  </si>
  <si>
    <t>1 No Naharani Mising AWC</t>
  </si>
  <si>
    <t>2 No Naharani AWC</t>
  </si>
  <si>
    <t>Kaliani Baligaon AWC</t>
  </si>
  <si>
    <t>1 No Bamunijan AWC</t>
  </si>
  <si>
    <t>Tamucuk AWC</t>
  </si>
  <si>
    <t>Tazikgaon AWC</t>
  </si>
  <si>
    <t>Tamuchuck AWC</t>
  </si>
  <si>
    <t>Kopak Chapori AWC</t>
  </si>
  <si>
    <t>Charikoriya AWC</t>
  </si>
  <si>
    <t>ThursDay</t>
  </si>
  <si>
    <t>Pitamoni AWC</t>
  </si>
  <si>
    <t>Thurs day</t>
  </si>
  <si>
    <t xml:space="preserve">Solichuck </t>
  </si>
  <si>
    <t xml:space="preserve">Solichuck  2No </t>
  </si>
  <si>
    <t xml:space="preserve">Mohkuti </t>
  </si>
  <si>
    <t xml:space="preserve">Borkhachapori </t>
  </si>
  <si>
    <t xml:space="preserve">Telichapori Missing Gaon </t>
  </si>
  <si>
    <t xml:space="preserve">Phulbari Dambu Khel </t>
  </si>
  <si>
    <t xml:space="preserve">Amlakhi </t>
  </si>
  <si>
    <t>Bagmara ME</t>
  </si>
  <si>
    <t>monika Gohain</t>
  </si>
  <si>
    <t>Ghuasuti</t>
  </si>
  <si>
    <t>IshupPrabha</t>
  </si>
  <si>
    <t>Ghunasuti</t>
  </si>
  <si>
    <t>Balideuri SC</t>
  </si>
  <si>
    <t>Issu Prova chutia</t>
  </si>
  <si>
    <t>Borkolya LP</t>
  </si>
  <si>
    <t>Borkolya MES</t>
  </si>
  <si>
    <t>Chri hiring GarahLPS</t>
  </si>
  <si>
    <t>chiringgarah AWC</t>
  </si>
  <si>
    <t>Rewati gohain</t>
  </si>
  <si>
    <t>Balijan kachari AWC</t>
  </si>
  <si>
    <t>somdiya Mala</t>
  </si>
  <si>
    <t>Akhoifutia AWC</t>
  </si>
  <si>
    <t>Merkathani AWC</t>
  </si>
  <si>
    <t>Deolia gaon AWC 1no</t>
  </si>
  <si>
    <t>Deolia Gaon 24 no</t>
  </si>
  <si>
    <t>Ghailamora BPHC</t>
  </si>
  <si>
    <t>Majborkha Mukh AWC</t>
  </si>
  <si>
    <t>Ujoni Dorge AWC</t>
  </si>
  <si>
    <t>Ujoni Dorge Sumeswari Narah LPS</t>
  </si>
  <si>
    <t>namoni Dorge LPS</t>
  </si>
  <si>
    <t>Reserve Dorge AWC</t>
  </si>
  <si>
    <t>Ujoni Patri Chuk AWC</t>
  </si>
  <si>
    <t>Maj Patrichuk AWC</t>
  </si>
  <si>
    <t>Majigaon AWC</t>
  </si>
  <si>
    <t>Vati Kekuri AWC</t>
  </si>
  <si>
    <t>105 No Kekuri LPS</t>
  </si>
  <si>
    <t>Kekuri MES old</t>
  </si>
  <si>
    <t>2 no solichuk AWC</t>
  </si>
  <si>
    <t>Mohkhuti AWC</t>
  </si>
  <si>
    <t>BorokhaChapori AWC</t>
  </si>
  <si>
    <t>Borokha Kona Capori AWC</t>
  </si>
  <si>
    <t>Namoni karha Chapori AWC</t>
  </si>
  <si>
    <t>Karha Chapori ganggang AWC</t>
  </si>
  <si>
    <t>Ujoni Karha Chapori AWC</t>
  </si>
  <si>
    <t>Namoni Baghmora AWC</t>
  </si>
  <si>
    <t>Baghmora AWC</t>
  </si>
  <si>
    <t>Namoni baghmora LPS</t>
  </si>
  <si>
    <t>Ghilamora Adarsa LPS</t>
  </si>
  <si>
    <t>Ghilamora HSS</t>
  </si>
  <si>
    <t>Telichapori Missing AWC</t>
  </si>
  <si>
    <t>181202-6701</t>
  </si>
  <si>
    <t>Bibhuti manki</t>
  </si>
  <si>
    <t>Namoni Patrichuck AWC</t>
  </si>
  <si>
    <t>Bogum AWC</t>
  </si>
  <si>
    <t>Monisha Guhai</t>
  </si>
  <si>
    <t>Bebejiya SD</t>
  </si>
  <si>
    <t>Mamoni Ghuhai</t>
  </si>
  <si>
    <t>Gadangachuck</t>
  </si>
  <si>
    <t>Bodoibamsc</t>
  </si>
  <si>
    <t>Ratneswari Saikia</t>
  </si>
  <si>
    <t>Namoni Medak AWC</t>
  </si>
  <si>
    <t>Satur Day</t>
  </si>
  <si>
    <t>SaturDay</t>
  </si>
  <si>
    <t>wed Day</t>
  </si>
  <si>
    <t>ThuDay</t>
  </si>
  <si>
    <t>95 KM</t>
  </si>
  <si>
    <t>89 KM</t>
  </si>
  <si>
    <t>93 KM</t>
  </si>
  <si>
    <t>102 KM</t>
  </si>
  <si>
    <t>97 KM</t>
  </si>
  <si>
    <t>101KM</t>
  </si>
  <si>
    <t>101 KM</t>
  </si>
  <si>
    <t>99 KM</t>
  </si>
  <si>
    <t>105KM</t>
  </si>
  <si>
    <t>97KM</t>
  </si>
  <si>
    <t>96 KM</t>
  </si>
  <si>
    <t>103 KM</t>
  </si>
  <si>
    <t>107KM</t>
  </si>
  <si>
    <t>106 KM</t>
  </si>
  <si>
    <t>Bilmukh AWC</t>
  </si>
  <si>
    <t>s</t>
  </si>
  <si>
    <t>85KM</t>
  </si>
  <si>
    <t>86KM</t>
  </si>
  <si>
    <t>86Km</t>
  </si>
  <si>
    <t>Bagum SC</t>
  </si>
  <si>
    <t>Mamoni Saikia</t>
  </si>
  <si>
    <t>monday</t>
  </si>
  <si>
    <t>tueday</t>
  </si>
  <si>
    <t>tue Day</t>
  </si>
  <si>
    <t>thus day</t>
  </si>
  <si>
    <t>thusday</t>
  </si>
  <si>
    <t>High</t>
  </si>
  <si>
    <t>Borchapori Balivetta HS</t>
  </si>
  <si>
    <t>Ghunasuti SD</t>
  </si>
  <si>
    <t>Sikhalata Taid</t>
  </si>
  <si>
    <t>Archana Medak</t>
  </si>
  <si>
    <t>Gomiramchuk AWC</t>
  </si>
  <si>
    <t>Rupali Taid</t>
  </si>
  <si>
    <t>Palashpam LPS</t>
  </si>
  <si>
    <t>Obonari Majorchapori Lps</t>
  </si>
  <si>
    <t>Tanuchuk Major Chapori Lps</t>
  </si>
  <si>
    <t>Kopatchapori HS</t>
  </si>
  <si>
    <t>Tanuchuk AWC</t>
  </si>
  <si>
    <t>325 No Dambukial LPS</t>
  </si>
  <si>
    <t>Renu payeng</t>
  </si>
  <si>
    <t>344 No Parghat LPs</t>
  </si>
  <si>
    <t>Ghunakhuti Baligoan LPS</t>
  </si>
  <si>
    <t>Erasuti Ghagormukh LPS</t>
  </si>
  <si>
    <t>Balijjan Kaibatra AWC</t>
  </si>
  <si>
    <t>Mornoi Borjul Gaharani AWC</t>
  </si>
  <si>
    <t>1No Hatiyemora AWC</t>
  </si>
  <si>
    <t>Mornoi Bebejia Majgoan AWC</t>
  </si>
  <si>
    <t>Bebejia Kaibatra AWC</t>
  </si>
  <si>
    <t>pinki Das</t>
  </si>
  <si>
    <t>Bolahi AWC</t>
  </si>
  <si>
    <t>Purani Kathni AWC</t>
  </si>
  <si>
    <t>2 No Dakhingoan Awc</t>
  </si>
  <si>
    <t>Dakhin AWC</t>
  </si>
  <si>
    <t>703 No Dakhingoan Lps</t>
  </si>
  <si>
    <t>Madhya Champara Joya MES</t>
  </si>
  <si>
    <t>Madhya Champara Joya HS</t>
  </si>
  <si>
    <t>Dakhin kathalguri AWC</t>
  </si>
  <si>
    <t>Keseruguri AWC</t>
  </si>
  <si>
    <t>Keseruguri LPS</t>
  </si>
  <si>
    <t>Ujani Chenimari Nathgoan AWC</t>
  </si>
  <si>
    <t>Bahpara Taranichuk AWC 1No</t>
  </si>
  <si>
    <t>2No Bahpara Taranichuk AWC</t>
  </si>
  <si>
    <t>Rupali Boruah</t>
  </si>
  <si>
    <t>Sonari Chapori MPhc</t>
  </si>
  <si>
    <t>issu prava chutia</t>
  </si>
  <si>
    <t>runu chutia</t>
  </si>
  <si>
    <t>Namoni Bamunijan LPS</t>
  </si>
  <si>
    <t>Ghunasuti SC</t>
  </si>
  <si>
    <t>Urimtola Nathgoan LPS</t>
  </si>
  <si>
    <t>Ghuasuti SC</t>
  </si>
  <si>
    <t>Bakulbari LPS</t>
  </si>
  <si>
    <t>Mornoi AWC</t>
  </si>
  <si>
    <t>Mornoi Pamuwa AWC</t>
  </si>
  <si>
    <t>Mornoi Bebejia AWC</t>
  </si>
  <si>
    <t>Goroimari Parghali awc</t>
  </si>
  <si>
    <t>Baghmora MES</t>
  </si>
  <si>
    <t>Baghmora LPs</t>
  </si>
  <si>
    <t>subansiri Girls MES</t>
  </si>
  <si>
    <t>Somdia Tribal HS</t>
  </si>
  <si>
    <t>Kekuri Girls MES</t>
  </si>
  <si>
    <t>Kekuri  adarsha MES</t>
  </si>
  <si>
    <t>Archana Taid</t>
  </si>
  <si>
    <t>Tanuchuck LPS</t>
  </si>
  <si>
    <t>Renu Payeng</t>
  </si>
  <si>
    <t>Sakuntola Payeng</t>
  </si>
  <si>
    <t>Jayanti Pegu</t>
  </si>
  <si>
    <t>Puspanjali Mili</t>
  </si>
  <si>
    <t>Sangita Taid</t>
  </si>
  <si>
    <t>Joya Rai</t>
  </si>
  <si>
    <t>Monika Doley</t>
  </si>
  <si>
    <t>Jayanti pegu</t>
  </si>
  <si>
    <t>Joya rai</t>
  </si>
  <si>
    <t>Nachilchuk Naharani Awc</t>
  </si>
  <si>
    <t>Sumitra Dutta</t>
  </si>
  <si>
    <t>Issu prava Chutia</t>
  </si>
  <si>
    <t xml:space="preserve">Priankshi Chetia </t>
  </si>
  <si>
    <t>Rupali BORuah</t>
  </si>
  <si>
    <t>Borkhmukh SC</t>
  </si>
  <si>
    <t>Sonari Chapori mphc</t>
  </si>
  <si>
    <t>Debajani Changmai</t>
  </si>
  <si>
    <t>Issu Pra Chutia</t>
  </si>
  <si>
    <t>Minali Gogoi</t>
  </si>
  <si>
    <t>78km</t>
  </si>
  <si>
    <t>75km</t>
  </si>
  <si>
    <t>9km</t>
  </si>
  <si>
    <t>8km</t>
  </si>
  <si>
    <t>10km</t>
  </si>
  <si>
    <t>11km</t>
  </si>
  <si>
    <t>20km</t>
  </si>
  <si>
    <t>19km</t>
  </si>
  <si>
    <t>68km</t>
  </si>
  <si>
    <t>69km</t>
  </si>
  <si>
    <t>2km</t>
  </si>
  <si>
    <t>Ghuasuti Sc</t>
  </si>
  <si>
    <t>Ranjana Kaman</t>
  </si>
  <si>
    <t>Kekuri Bebejia Sc</t>
  </si>
  <si>
    <t>MonikaTaid</t>
  </si>
  <si>
    <t>89km</t>
  </si>
  <si>
    <t>Nipa Gohain</t>
  </si>
  <si>
    <t>Kalpana Das</t>
  </si>
  <si>
    <t>Muhila hazarika</t>
  </si>
  <si>
    <t>Ratneswawi Saikia</t>
  </si>
  <si>
    <t>59km</t>
  </si>
  <si>
    <t>GhunasutiSC</t>
  </si>
  <si>
    <t>Ujani Kekuri LPS</t>
  </si>
  <si>
    <t>Kekuri Anthatguri LPS</t>
  </si>
  <si>
    <t>Kekuri Jamuguri LPS</t>
  </si>
  <si>
    <t>Kekuri MES New</t>
  </si>
  <si>
    <t>Kekuri Adarsha LPS</t>
  </si>
  <si>
    <t>Charisutimukh LPS</t>
  </si>
  <si>
    <t>Charisutimukh MES</t>
  </si>
  <si>
    <t>Kekuri Kathalguri Abotani HS</t>
  </si>
  <si>
    <t>Hatiyemora Tinigharia aWC</t>
  </si>
  <si>
    <t>Dorge Sc</t>
  </si>
  <si>
    <t>GadANGCHUK sc</t>
  </si>
  <si>
    <t>krishna das</t>
  </si>
  <si>
    <t>Majpatirchuk SC</t>
  </si>
  <si>
    <t>135 No Hatiyemora LPS</t>
  </si>
  <si>
    <t>Ujani Hatiyemora LPS</t>
  </si>
  <si>
    <t>70 KM</t>
  </si>
  <si>
    <t>71 KM</t>
  </si>
  <si>
    <t>3 KM</t>
  </si>
  <si>
    <t>73km</t>
  </si>
  <si>
    <t>63km</t>
  </si>
  <si>
    <t>95km</t>
  </si>
  <si>
    <t>97km</t>
  </si>
  <si>
    <t>102km</t>
  </si>
  <si>
    <t>104km</t>
  </si>
  <si>
    <t>101km</t>
  </si>
  <si>
    <t>93km</t>
  </si>
  <si>
    <t>91km</t>
  </si>
  <si>
    <t>103km</t>
  </si>
  <si>
    <t>23km</t>
  </si>
  <si>
    <t>22km</t>
  </si>
  <si>
    <t>39km</t>
  </si>
  <si>
    <t>38km</t>
  </si>
  <si>
    <t>98km</t>
  </si>
  <si>
    <t>76km</t>
  </si>
  <si>
    <t>79km</t>
  </si>
  <si>
    <t>29km</t>
  </si>
  <si>
    <t>86km</t>
  </si>
  <si>
    <t>84km</t>
  </si>
  <si>
    <t>85km</t>
  </si>
  <si>
    <t>92km</t>
  </si>
  <si>
    <t>90km</t>
  </si>
  <si>
    <t>Ujani Alimurchapori AWC</t>
  </si>
  <si>
    <t>Jan</t>
  </si>
  <si>
    <t>Bilmukh Kothal guri LPS</t>
  </si>
  <si>
    <t>Bilmukh kathalguri AWC</t>
  </si>
  <si>
    <t>3 No gadangarchuk AWC</t>
  </si>
  <si>
    <t>2 No gadangarchuk AWC</t>
  </si>
  <si>
    <t>Tejik Gaon AWC</t>
  </si>
  <si>
    <t>solichuk 2 No AWC</t>
  </si>
  <si>
    <t>Patrichuk Adarsa LPS</t>
  </si>
  <si>
    <t>25KM</t>
  </si>
  <si>
    <t>27km</t>
  </si>
  <si>
    <t>74 KM</t>
  </si>
  <si>
    <t>75 KM</t>
  </si>
  <si>
    <t>Phulabari dambukial AWC</t>
  </si>
  <si>
    <t>Gang gang Taid AWC</t>
  </si>
  <si>
    <t>Borkhamukh AWC</t>
  </si>
  <si>
    <t>1 no gadangar Chuk AWC</t>
  </si>
  <si>
    <t>Namoni dorge AWC</t>
  </si>
  <si>
    <t>73 Km</t>
  </si>
  <si>
    <t>Ujoni dorge AWC</t>
  </si>
  <si>
    <t>Sumeswari Narah LPS</t>
  </si>
  <si>
    <t>Dakhin Kothalguri AWC</t>
  </si>
  <si>
    <t>Dakhingaon AWC</t>
  </si>
  <si>
    <t>2 No Dakhingaon AWC</t>
  </si>
  <si>
    <t>Amlakhi AWC</t>
  </si>
  <si>
    <t>Kuwarbari AWC</t>
  </si>
  <si>
    <t>Lowarbari LPS</t>
  </si>
  <si>
    <t>Ghanakanta Doly MES</t>
  </si>
  <si>
    <t>Bankeleng AWC</t>
  </si>
  <si>
    <t>Bankeleng LPS</t>
  </si>
  <si>
    <t>Kuwarbari MES</t>
  </si>
  <si>
    <t>Bolai Doly LPS</t>
  </si>
  <si>
    <t>Kankonchapori AWC</t>
  </si>
  <si>
    <t>Kopakchapori AWC</t>
  </si>
  <si>
    <t>Baligaon Kopakchapori AWC</t>
  </si>
  <si>
    <t>Borsalatumchapori AWC</t>
  </si>
  <si>
    <t>Gandangachuck</t>
  </si>
  <si>
    <t>Kopakchapori</t>
  </si>
  <si>
    <t>706 no Kuwarbari LPS</t>
  </si>
  <si>
    <t>Kopakcheleng AWC</t>
  </si>
  <si>
    <t xml:space="preserve">Kopakchapori </t>
  </si>
  <si>
    <t>Puranihubindrapur LPS</t>
  </si>
  <si>
    <t>Sakuli  S/c</t>
  </si>
  <si>
    <t>UjaniPhukon LPS</t>
  </si>
  <si>
    <t>Ghilamora PHc</t>
  </si>
  <si>
    <t>Ujaniphukon gaon AWC</t>
  </si>
  <si>
    <t>Pitamoni LPS</t>
  </si>
  <si>
    <t>Parghat Koibtra AWC</t>
  </si>
  <si>
    <t>Parghat Koibatra LPs</t>
  </si>
  <si>
    <t>Jamuguri LPS</t>
  </si>
  <si>
    <t>Polashbari AWC</t>
  </si>
  <si>
    <t>Polashbari LPS</t>
  </si>
  <si>
    <t>Kekuri bebejiya S/D</t>
  </si>
  <si>
    <t>1No Balideuri AWC</t>
  </si>
  <si>
    <t>2No Balideuri AWC</t>
  </si>
  <si>
    <t>Balideuri S/C</t>
  </si>
  <si>
    <t>Bolahi S/C</t>
  </si>
  <si>
    <t>Potiya Chapori S/C</t>
  </si>
  <si>
    <t>Sonarichapori S/C</t>
  </si>
  <si>
    <t>2 No Borpotiya AWC</t>
  </si>
  <si>
    <t>Charisuti mukh LPS</t>
  </si>
  <si>
    <t>Saupotiya AWC</t>
  </si>
  <si>
    <t>Mahdhuwa AWC</t>
  </si>
  <si>
    <t>Garukhuti AWC</t>
  </si>
  <si>
    <t>Garukhuti Kochari LPS</t>
  </si>
  <si>
    <t>Kekuri Kachari AWC</t>
  </si>
  <si>
    <t>Kekuri Kachari LPS</t>
  </si>
  <si>
    <t>Rangpur Bhatikekuri AWC</t>
  </si>
  <si>
    <t>Majphukon AWC</t>
  </si>
  <si>
    <t>Dakhin Ghilamora HS</t>
  </si>
  <si>
    <t>Dakhin Ghilamora MES</t>
  </si>
  <si>
    <t>Hilodaiting LPS</t>
  </si>
  <si>
    <t>Hilodaiting AWC</t>
  </si>
  <si>
    <t>201 No Patrichuck LPS</t>
  </si>
  <si>
    <t>Baliyani Chapori AWC</t>
  </si>
  <si>
    <t>Kumbang LPS</t>
  </si>
  <si>
    <t>Chakpora Bolahi LPS</t>
  </si>
  <si>
    <t>Potiyachapori LPS</t>
  </si>
  <si>
    <t>397  No Lakhipukhuri LPS</t>
  </si>
  <si>
    <t>ME</t>
  </si>
  <si>
    <t>Baliyani  Chapori LPS</t>
  </si>
  <si>
    <t>593 no Bogum LPS</t>
  </si>
  <si>
    <t>529 No Alimur chapori LPS</t>
  </si>
  <si>
    <t>Baliyani Kumbang AWC</t>
  </si>
  <si>
    <t>Satiyana Kumbang AWC</t>
  </si>
  <si>
    <t>Puranigubindrapur AWC</t>
  </si>
  <si>
    <t>Kekuri Jokaichuck AWC</t>
  </si>
  <si>
    <t>Bogum S/C</t>
  </si>
  <si>
    <t>AKONI GOGOI</t>
  </si>
  <si>
    <t>ANIMA SINGHA</t>
  </si>
  <si>
    <t>ANJOLI GOGOI</t>
  </si>
  <si>
    <t>Anurupa Phukan</t>
  </si>
  <si>
    <t>Bina Payang</t>
  </si>
  <si>
    <t>Binu Gohain</t>
  </si>
  <si>
    <t>Bitumani Saikia</t>
  </si>
  <si>
    <t>DEBILOTA PEGU</t>
  </si>
  <si>
    <t>Devajani Saikia</t>
  </si>
  <si>
    <t>Dibyajyuti Gogoi</t>
  </si>
  <si>
    <t>Doly Chetia</t>
  </si>
  <si>
    <t>Eliza Pegu</t>
  </si>
  <si>
    <t>Geeta Burha Gohain</t>
  </si>
  <si>
    <t>GITIMONI BARUAH</t>
  </si>
  <si>
    <t>Hemanti Baruah</t>
  </si>
  <si>
    <t>Jayanti Sonowal</t>
  </si>
  <si>
    <t>JONMONI DAS</t>
  </si>
  <si>
    <t>Junu Boruah</t>
  </si>
  <si>
    <t>KANAKLATA  MILI</t>
  </si>
  <si>
    <t>KOBITA DOLEY</t>
  </si>
  <si>
    <t>Wednessday</t>
  </si>
  <si>
    <t>Saturday</t>
  </si>
  <si>
    <t>Wednesday</t>
  </si>
  <si>
    <t>Wenessday</t>
  </si>
  <si>
    <t>Jun,19</t>
  </si>
  <si>
    <t>APRIL,19</t>
  </si>
  <si>
    <t>MAY,19</t>
  </si>
  <si>
    <t>July,19</t>
  </si>
  <si>
    <t>Aug,19</t>
  </si>
  <si>
    <t>Sep,19</t>
  </si>
  <si>
    <t>Jutish Baruah and Bilima Borguhai</t>
  </si>
  <si>
    <t>MO(ayus)</t>
  </si>
  <si>
    <t>Dental</t>
  </si>
  <si>
    <t>Dr.Flurence</t>
  </si>
  <si>
    <t>Majigaon LPS</t>
  </si>
  <si>
    <t>Amud Barbari AWC</t>
  </si>
  <si>
    <t>Amud Barbari LPS</t>
  </si>
  <si>
    <t>Amud Chapori AWC</t>
  </si>
  <si>
    <t>2 No Naharani  AWC</t>
  </si>
  <si>
    <t>Kaliyani Baligaon AWC</t>
  </si>
  <si>
    <t>Koupatani AWC</t>
  </si>
  <si>
    <t>Gohaichapori Kopatani LPS</t>
  </si>
  <si>
    <t>Dighali AWC</t>
  </si>
  <si>
    <t>Gohai Choukham AWC</t>
  </si>
  <si>
    <t>Bordoibam Majigaon AWC</t>
  </si>
  <si>
    <t>Ghilamora HS</t>
  </si>
  <si>
    <t>Trisul AWC</t>
  </si>
  <si>
    <t>Phuskoramukh AWC</t>
  </si>
  <si>
    <t>Nagpur AWC</t>
  </si>
  <si>
    <t>Kamalpur MES</t>
  </si>
  <si>
    <t>Balijan Kachari LPS</t>
  </si>
  <si>
    <t>Balijan Kachari AWC</t>
  </si>
  <si>
    <t>Pachim Balijan MES</t>
  </si>
  <si>
    <t>492 No Borkhamukh LPS</t>
  </si>
  <si>
    <t>Namoni Borkhamukh LPS</t>
  </si>
  <si>
    <t>Betoli AWC</t>
  </si>
  <si>
    <t>Lahuwal AWC</t>
  </si>
  <si>
    <t>Betoli LPS</t>
  </si>
  <si>
    <t>Arasuti Balijan AWC</t>
  </si>
  <si>
    <t>Balijan Koibatra LPS</t>
  </si>
  <si>
    <t>Balijan Koibatra AWC</t>
  </si>
  <si>
    <t>Namoni Borkhamukh AWC</t>
  </si>
  <si>
    <t>Mahanibari LPS</t>
  </si>
  <si>
    <t>Mahanibari AWC</t>
  </si>
  <si>
    <t>Krishna Das</t>
  </si>
  <si>
    <t>Kumal Prv. Chutia</t>
  </si>
  <si>
    <t>Lili Nath</t>
  </si>
  <si>
    <t>MANJULA PHUKON</t>
  </si>
  <si>
    <t>Mihir Prova Das</t>
  </si>
  <si>
    <t>Minakhi  Das</t>
  </si>
  <si>
    <t>MINATI CHUTIA</t>
  </si>
  <si>
    <t>MONIKA PEGU</t>
  </si>
  <si>
    <t>Mrinali Paw</t>
  </si>
  <si>
    <t>Mrinali Taid</t>
  </si>
  <si>
    <t>Mrs Bichitra Doley</t>
  </si>
  <si>
    <t>Mrs Bichitra Gogoi</t>
  </si>
  <si>
    <t>Mrs Bonti sonowal</t>
  </si>
  <si>
    <t>Mrs Deepa Pegu</t>
  </si>
  <si>
    <t>Mrs Jayanti Chutia</t>
  </si>
  <si>
    <t>Mrs Korabi Gogoi</t>
  </si>
  <si>
    <t>Mrs Mina Taid  Panyang</t>
  </si>
  <si>
    <t>Mrs Minumai Narah</t>
  </si>
  <si>
    <t>Mrs Monumoti Paritr</t>
  </si>
  <si>
    <t>Mrs Nabanita Sonowal</t>
  </si>
  <si>
    <t>Mrs Numali Mili Patir</t>
  </si>
  <si>
    <t>Mrs Rijumani Doley</t>
  </si>
  <si>
    <t>Mrs Runu Sonowal</t>
  </si>
  <si>
    <t>Mrs Rupawati Doley</t>
  </si>
  <si>
    <t>Nirupama Chetia</t>
  </si>
  <si>
    <t>Niva Gogoi</t>
  </si>
  <si>
    <t>Nivarani Taid</t>
  </si>
  <si>
    <t>PHULMONI GOHAIN</t>
  </si>
  <si>
    <t>Popimoni Saikia</t>
  </si>
  <si>
    <t>Porimoni Baruah</t>
  </si>
  <si>
    <t>Prajolita Morang</t>
  </si>
  <si>
    <t>Pranati Boruah</t>
  </si>
  <si>
    <t>Pranita Taid</t>
  </si>
  <si>
    <t>PUNIMA DAS</t>
  </si>
  <si>
    <t>Punyabala Saikia</t>
  </si>
  <si>
    <t>Uvota Champora AWC</t>
  </si>
  <si>
    <t>Uvota Champora Ujani AWC</t>
  </si>
  <si>
    <t>Uvota Baligaon LPS</t>
  </si>
  <si>
    <t>444 Uvota Champoramukh LPS</t>
  </si>
  <si>
    <t>Arasuti AWC</t>
  </si>
  <si>
    <t>Madhabjyoti AWC</t>
  </si>
  <si>
    <t>Ghahibari AWC</t>
  </si>
  <si>
    <t>Ghahibari MES</t>
  </si>
  <si>
    <t>senimari AWC</t>
  </si>
  <si>
    <t>Karpunguli AWC</t>
  </si>
  <si>
    <t>Mahurachapori LPS</t>
  </si>
  <si>
    <t>Koronga AWC</t>
  </si>
  <si>
    <t>32 No Siringara AWC</t>
  </si>
  <si>
    <t>32 No Siringara LPS</t>
  </si>
  <si>
    <t>30 No Lamugaon AWC</t>
  </si>
  <si>
    <t>2 No Hatiyamora AWC</t>
  </si>
  <si>
    <t>Jonki LPS</t>
  </si>
  <si>
    <t>Hatiyemora Tinighariya AWC</t>
  </si>
  <si>
    <t>Regan Chapori AWC</t>
  </si>
  <si>
    <t>Hatiyemora regam chapori LPS</t>
  </si>
  <si>
    <t>Banchiramchuk AWC</t>
  </si>
  <si>
    <t>Baharatchuk AWC</t>
  </si>
  <si>
    <t>Alimur Banchiramchuk LPS</t>
  </si>
  <si>
    <t>679 NO Hatiyemora Goanburha LPS</t>
  </si>
  <si>
    <t>Basudevthan LPS</t>
  </si>
  <si>
    <t>Mohesh Ch.Dev Goswami LPS</t>
  </si>
  <si>
    <t>Mornoigoan LPS</t>
  </si>
  <si>
    <t>Mornoi Baghgoan LPS</t>
  </si>
  <si>
    <t>Noltoli Bolahi LPS</t>
  </si>
  <si>
    <t>Bebejiya</t>
  </si>
  <si>
    <t>Bharatchuck</t>
  </si>
  <si>
    <t>Hatiyemora</t>
  </si>
  <si>
    <t>Mohuwachuck AWC</t>
  </si>
  <si>
    <t>Mohuwachapori LPS</t>
  </si>
  <si>
    <t>Borkhamukh</t>
  </si>
  <si>
    <t>Gunasuti</t>
  </si>
  <si>
    <t>Mornoi Bebejiya</t>
  </si>
  <si>
    <t>Shikholata Taid</t>
  </si>
  <si>
    <t>senimari  LPS</t>
  </si>
  <si>
    <t xml:space="preserve">Ujani Senimarii Nath gaon </t>
  </si>
  <si>
    <t>296 no HatiyemoraChapori  LPS</t>
  </si>
  <si>
    <t>Bordoibam</t>
  </si>
  <si>
    <t>gunasuti</t>
  </si>
  <si>
    <t>Ghilamora</t>
  </si>
  <si>
    <t>Gharaguri AWC</t>
  </si>
  <si>
    <t>Somdiyamala AWC</t>
  </si>
  <si>
    <t>Sonarichapori</t>
  </si>
  <si>
    <t>Ujani Borkhamukh  AWC</t>
  </si>
  <si>
    <t>Mohjul Pachim AWC</t>
  </si>
  <si>
    <t>BaligaonLahuwal  Janjati LPS</t>
  </si>
  <si>
    <t>Koronga Balijan LPS</t>
  </si>
  <si>
    <t>Madhya Subansiri Hs</t>
  </si>
  <si>
    <t>Hatiyamora chukiya chapori AWC</t>
  </si>
  <si>
    <t>Hatiyamora chukiya chapori LPS</t>
  </si>
  <si>
    <t>Rupjyoti koli LPS</t>
  </si>
  <si>
    <t>Dakhin Saikariya LPS</t>
  </si>
  <si>
    <t>Dakhin Saikariya AWC</t>
  </si>
  <si>
    <t>Taranichuck LPS</t>
  </si>
  <si>
    <t>Mornoichapori LPS</t>
  </si>
  <si>
    <t>Patrichuck Mornoi chapori LPs</t>
  </si>
  <si>
    <t>Champoraghat AWC</t>
  </si>
  <si>
    <t>Champoraghat LPS</t>
  </si>
  <si>
    <t>Maghuwachuck AWC</t>
  </si>
  <si>
    <t>Bakul Maghuwachuck LPS</t>
  </si>
  <si>
    <t>Dhulpeta AWC</t>
  </si>
  <si>
    <t>Dhulpeta LPS</t>
  </si>
  <si>
    <t>khmonmukh Moyengia LPS</t>
  </si>
  <si>
    <t>Vati Phukan AWC</t>
  </si>
  <si>
    <t>Chowkhamghat AWC</t>
  </si>
  <si>
    <t>Jalvari AWC</t>
  </si>
  <si>
    <t>Kekuri Kathalguri Abotanini HS</t>
  </si>
  <si>
    <t>Chowkhamghat Noichuk AWC</t>
  </si>
  <si>
    <t>Gopalpur AWC</t>
  </si>
  <si>
    <t>Borbari jonojati Tribel MES</t>
  </si>
  <si>
    <t>Dakhin Charikoria Tribel HS</t>
  </si>
  <si>
    <t>Sonari Chapori Nagar LPS</t>
  </si>
  <si>
    <t>GadangarChuk SC</t>
  </si>
  <si>
    <t xml:space="preserve">Goroimari AWC </t>
  </si>
  <si>
    <t>Bijoy Pur AWC</t>
  </si>
  <si>
    <t>DakhinCharikuriya AWC</t>
  </si>
  <si>
    <t>Borchapori AWC</t>
  </si>
  <si>
    <t>Borbari Pothar AWC</t>
  </si>
  <si>
    <t>Sarupotiya AWC</t>
  </si>
  <si>
    <t>Borpotia AWC</t>
  </si>
  <si>
    <t>Koriguri Kochari AWC</t>
  </si>
  <si>
    <t>Nakoroiguri AWC</t>
  </si>
  <si>
    <t>Gopalpur AWCC</t>
  </si>
  <si>
    <t>Jalbhari AWC</t>
  </si>
  <si>
    <t>Soukhamghat AWC</t>
  </si>
  <si>
    <t>Phukon gaon AWC</t>
  </si>
  <si>
    <t>Chandrapur MINI AWC</t>
  </si>
  <si>
    <t>1 No Gadangachuck AWC</t>
  </si>
  <si>
    <t>Uluwanigorah (mini )AWC</t>
  </si>
  <si>
    <t>Pholbari AWC</t>
  </si>
  <si>
    <t>Konwabari AWC</t>
  </si>
  <si>
    <t>Gopalpur Satra AWC</t>
  </si>
  <si>
    <t>Bilmukh Kothalguri AWC</t>
  </si>
  <si>
    <t>Sariyani Camp AWC</t>
  </si>
  <si>
    <t>Rongpur Vati kekuri AWC</t>
  </si>
  <si>
    <t>Vati kekuri Jokaichuk AWC</t>
  </si>
  <si>
    <t>Mazar Bari AWC</t>
  </si>
  <si>
    <t>Santipur Nalbanga AWC</t>
  </si>
  <si>
    <t>Rupohi AWC</t>
  </si>
  <si>
    <t>Ujoni Phukan Gaon AWC</t>
  </si>
  <si>
    <t>Mornoi Bebejiya AWC</t>
  </si>
  <si>
    <t>Puchkoramukh AWC</t>
  </si>
  <si>
    <t>1 No Balideuri AWC</t>
  </si>
  <si>
    <t>2 No Balideuri AWC</t>
  </si>
  <si>
    <t>Ujani Kekuri AWC</t>
  </si>
  <si>
    <t>Borpotiya AWC</t>
  </si>
  <si>
    <t>Kaupatoni AWC</t>
  </si>
  <si>
    <t>Dhopeta AWC</t>
  </si>
  <si>
    <t>Udaypur AWC</t>
  </si>
  <si>
    <t>2No Alimur Baligoan AWC</t>
  </si>
  <si>
    <t>Morangchuk AWC</t>
  </si>
  <si>
    <t>Bokula Maghuwachuk Awc</t>
  </si>
  <si>
    <t>Mahtoli AWC</t>
  </si>
  <si>
    <t>Bhati Phukon AWC</t>
  </si>
  <si>
    <t>Trishul AWC</t>
  </si>
  <si>
    <t>Gaharaguri AWC</t>
  </si>
  <si>
    <t>Bordobam Majigoan Mini awc</t>
  </si>
  <si>
    <t>Lamugaon AWC</t>
  </si>
  <si>
    <t>Chinai Chutiakari AWC</t>
  </si>
  <si>
    <t>Ujai Chenimari AWC</t>
  </si>
  <si>
    <t>Chenimari AWC</t>
  </si>
  <si>
    <t>Chenai chowkham AWC</t>
  </si>
  <si>
    <t>Chinai Guhai AWC</t>
  </si>
  <si>
    <t>Moinapara AWC</t>
  </si>
  <si>
    <t>Moinapara AWC 2no</t>
  </si>
  <si>
    <t>Mohmora Dighali</t>
  </si>
  <si>
    <t>Balichapori AWC</t>
  </si>
  <si>
    <t xml:space="preserve">Bhatimur Chakiya Chapori </t>
  </si>
  <si>
    <t>Phagnna Kali AWC</t>
  </si>
  <si>
    <t>Aeinsiri AWC</t>
  </si>
  <si>
    <t>Rupjyoti Koli AWC</t>
  </si>
  <si>
    <t>Yasi Koli AWC</t>
  </si>
  <si>
    <t>Mohbul Pochim AWC</t>
  </si>
  <si>
    <t>Dighali Basti AWC</t>
  </si>
  <si>
    <t>Mahbul AWC</t>
  </si>
  <si>
    <t>Baliyani AWC</t>
  </si>
  <si>
    <t>Raidingiya AWC</t>
  </si>
  <si>
    <t>Mahura Chapori AWC</t>
  </si>
  <si>
    <t>Karpungpuli AWC</t>
  </si>
  <si>
    <t>Ujani Borkhamukh</t>
  </si>
  <si>
    <t>Bahoi chala Dhulpeta AWC</t>
  </si>
  <si>
    <t>Tengaam Majgaon AWC</t>
  </si>
  <si>
    <t>Tengaam ka AWC</t>
  </si>
  <si>
    <t>Dighali  AWC</t>
  </si>
  <si>
    <t>Guhai Chowkham AWC</t>
  </si>
  <si>
    <t>Bordoibam majigaonAWC</t>
  </si>
  <si>
    <t>Bordoibam tinali AWC</t>
  </si>
  <si>
    <t>Balijan Kaibatra AWC</t>
  </si>
  <si>
    <t>Bharalbheti AWC</t>
  </si>
  <si>
    <t>Usharani Doley</t>
  </si>
  <si>
    <t>Mina Kaman</t>
  </si>
  <si>
    <t>Sarmila Panyang</t>
  </si>
  <si>
    <t>Dipa Narah</t>
  </si>
  <si>
    <t>Kamaleswari Bora</t>
  </si>
  <si>
    <t>Amiya Permey</t>
  </si>
  <si>
    <t>Minumai Narah</t>
  </si>
  <si>
    <t>Hideswari Deori</t>
  </si>
  <si>
    <t>Kunjalata pa nyang</t>
  </si>
  <si>
    <t>Chandra  Prava Gogoi</t>
  </si>
  <si>
    <t>Sarupahi Dutta</t>
  </si>
  <si>
    <t>punyalata Saikia</t>
  </si>
  <si>
    <t>Nirupoma Chetia</t>
  </si>
  <si>
    <t>Rupali Nath</t>
  </si>
  <si>
    <t>rima gohain</t>
  </si>
  <si>
    <t>Rima gohain</t>
  </si>
  <si>
    <t>Baby gogoi</t>
  </si>
  <si>
    <t>Pomidoi Narah</t>
  </si>
  <si>
    <t>Dermati Kaman</t>
  </si>
  <si>
    <t>Dibyalata Gogoi</t>
  </si>
  <si>
    <t>amiya permey</t>
  </si>
  <si>
    <t>Rina Narah</t>
  </si>
  <si>
    <t>Smriti sonowal</t>
  </si>
  <si>
    <t>Punyalata Saikia</t>
  </si>
  <si>
    <t>Kamaleswari bora</t>
  </si>
  <si>
    <t>Wednsday</t>
  </si>
</sst>
</file>

<file path=xl/styles.xml><?xml version="1.0" encoding="utf-8"?>
<styleSheet xmlns="http://schemas.openxmlformats.org/spreadsheetml/2006/main">
  <numFmts count="1">
    <numFmt numFmtId="164" formatCode="[$-409]d/mmm/yy;@"/>
  </numFmts>
  <fonts count="19">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2"/>
      <color theme="1"/>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37">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left" vertical="center" wrapText="1"/>
      <protection locked="0"/>
    </xf>
    <xf numFmtId="0" fontId="18" fillId="0" borderId="1" xfId="0" applyFont="1" applyBorder="1" applyProtection="1">
      <protection locked="0"/>
    </xf>
    <xf numFmtId="1" fontId="3" fillId="0" borderId="1" xfId="0" applyNumberFormat="1" applyFont="1" applyBorder="1" applyAlignment="1" applyProtection="1">
      <alignment horizontal="center" vertical="center"/>
      <protection locked="0"/>
    </xf>
    <xf numFmtId="0" fontId="2"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11" xfId="0" applyFill="1" applyBorder="1" applyAlignment="1" applyProtection="1">
      <alignment horizontal="center"/>
      <protection locked="0"/>
    </xf>
    <xf numFmtId="3" fontId="15" fillId="0" borderId="1" xfId="0" applyNumberFormat="1" applyFont="1" applyFill="1" applyBorder="1" applyAlignment="1" applyProtection="1">
      <alignment vertic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M11" sqref="M1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5.5703125" style="1" customWidth="1"/>
    <col min="13" max="13" width="30.28515625" style="1" customWidth="1"/>
    <col min="14" max="16384" width="9.140625" style="1"/>
  </cols>
  <sheetData>
    <row r="1" spans="1:14" ht="60" customHeight="1">
      <c r="A1" s="86" t="s">
        <v>228</v>
      </c>
      <c r="B1" s="86"/>
      <c r="C1" s="86"/>
      <c r="D1" s="86"/>
      <c r="E1" s="86"/>
      <c r="F1" s="86"/>
      <c r="G1" s="86"/>
      <c r="H1" s="86"/>
      <c r="I1" s="86"/>
      <c r="J1" s="86"/>
      <c r="K1" s="86"/>
      <c r="L1" s="86"/>
      <c r="M1" s="86"/>
    </row>
    <row r="2" spans="1:14">
      <c r="A2" s="87" t="s">
        <v>0</v>
      </c>
      <c r="B2" s="87"/>
      <c r="C2" s="89" t="s">
        <v>197</v>
      </c>
      <c r="D2" s="90"/>
      <c r="E2" s="2" t="s">
        <v>1</v>
      </c>
      <c r="F2" s="101" t="s">
        <v>198</v>
      </c>
      <c r="G2" s="101"/>
      <c r="H2" s="101"/>
      <c r="I2" s="101"/>
      <c r="J2" s="101"/>
      <c r="K2" s="99" t="s">
        <v>27</v>
      </c>
      <c r="L2" s="99"/>
      <c r="M2" s="37" t="s">
        <v>199</v>
      </c>
    </row>
    <row r="3" spans="1:14" ht="7.5" customHeight="1">
      <c r="A3" s="65"/>
      <c r="B3" s="65"/>
      <c r="C3" s="65"/>
      <c r="D3" s="65"/>
      <c r="E3" s="65"/>
      <c r="F3" s="64"/>
      <c r="G3" s="64"/>
      <c r="H3" s="64"/>
      <c r="I3" s="64"/>
      <c r="J3" s="64"/>
      <c r="K3" s="66"/>
      <c r="L3" s="66"/>
      <c r="M3" s="66"/>
    </row>
    <row r="4" spans="1:14">
      <c r="A4" s="95" t="s">
        <v>2</v>
      </c>
      <c r="B4" s="96"/>
      <c r="C4" s="96"/>
      <c r="D4" s="96"/>
      <c r="E4" s="97"/>
      <c r="F4" s="64"/>
      <c r="G4" s="64"/>
      <c r="H4" s="64"/>
      <c r="I4" s="67" t="s">
        <v>63</v>
      </c>
      <c r="J4" s="67"/>
      <c r="K4" s="67"/>
      <c r="L4" s="67"/>
      <c r="M4" s="67"/>
    </row>
    <row r="5" spans="1:14" ht="18.75" customHeight="1">
      <c r="A5" s="62" t="s">
        <v>4</v>
      </c>
      <c r="B5" s="62"/>
      <c r="C5" s="80" t="s">
        <v>227</v>
      </c>
      <c r="D5" s="98"/>
      <c r="E5" s="81"/>
      <c r="F5" s="64"/>
      <c r="G5" s="64"/>
      <c r="H5" s="64"/>
      <c r="I5" s="91" t="s">
        <v>5</v>
      </c>
      <c r="J5" s="91"/>
      <c r="K5" s="92" t="s">
        <v>697</v>
      </c>
      <c r="L5" s="93"/>
      <c r="M5" s="94"/>
    </row>
    <row r="6" spans="1:14" ht="18.75" customHeight="1">
      <c r="A6" s="63" t="s">
        <v>21</v>
      </c>
      <c r="B6" s="63"/>
      <c r="C6" s="38"/>
      <c r="D6" s="88">
        <v>9957426212</v>
      </c>
      <c r="E6" s="88"/>
      <c r="F6" s="64"/>
      <c r="G6" s="64"/>
      <c r="H6" s="64"/>
      <c r="I6" s="63" t="s">
        <v>21</v>
      </c>
      <c r="J6" s="63"/>
      <c r="K6" s="88">
        <v>9954111635</v>
      </c>
      <c r="L6" s="88"/>
      <c r="M6" s="60"/>
    </row>
    <row r="7" spans="1:14">
      <c r="A7" s="61" t="s">
        <v>3</v>
      </c>
      <c r="B7" s="61"/>
      <c r="C7" s="61"/>
      <c r="D7" s="61"/>
      <c r="E7" s="61"/>
      <c r="F7" s="61"/>
      <c r="G7" s="61"/>
      <c r="H7" s="61"/>
      <c r="I7" s="61"/>
      <c r="J7" s="61"/>
      <c r="K7" s="61"/>
      <c r="L7" s="61"/>
      <c r="M7" s="61"/>
    </row>
    <row r="8" spans="1:14">
      <c r="A8" s="106" t="s">
        <v>24</v>
      </c>
      <c r="B8" s="107"/>
      <c r="C8" s="108"/>
      <c r="D8" s="3" t="s">
        <v>23</v>
      </c>
      <c r="E8" s="40"/>
      <c r="F8" s="71"/>
      <c r="G8" s="72"/>
      <c r="H8" s="72"/>
      <c r="I8" s="106" t="s">
        <v>25</v>
      </c>
      <c r="J8" s="107"/>
      <c r="K8" s="108"/>
      <c r="L8" s="3" t="s">
        <v>23</v>
      </c>
      <c r="M8" s="40"/>
    </row>
    <row r="9" spans="1:14">
      <c r="A9" s="76" t="s">
        <v>29</v>
      </c>
      <c r="B9" s="77"/>
      <c r="C9" s="6" t="s">
        <v>6</v>
      </c>
      <c r="D9" s="9" t="s">
        <v>12</v>
      </c>
      <c r="E9" s="5" t="s">
        <v>15</v>
      </c>
      <c r="F9" s="73"/>
      <c r="G9" s="74"/>
      <c r="H9" s="74"/>
      <c r="I9" s="76" t="s">
        <v>29</v>
      </c>
      <c r="J9" s="77"/>
      <c r="K9" s="6" t="s">
        <v>6</v>
      </c>
      <c r="L9" s="9" t="s">
        <v>12</v>
      </c>
      <c r="M9" s="5" t="s">
        <v>15</v>
      </c>
    </row>
    <row r="10" spans="1:14">
      <c r="A10" s="85" t="s">
        <v>250</v>
      </c>
      <c r="B10" s="85"/>
      <c r="C10" s="4" t="s">
        <v>18</v>
      </c>
      <c r="D10" s="38">
        <v>9706788676</v>
      </c>
      <c r="E10" s="38"/>
      <c r="F10" s="73"/>
      <c r="G10" s="74"/>
      <c r="H10" s="74"/>
      <c r="I10" s="78" t="s">
        <v>251</v>
      </c>
      <c r="J10" s="79"/>
      <c r="K10" s="4" t="s">
        <v>698</v>
      </c>
      <c r="L10" s="38">
        <v>9019561072</v>
      </c>
      <c r="M10" s="39"/>
    </row>
    <row r="11" spans="1:14">
      <c r="A11" s="85"/>
      <c r="B11" s="85"/>
      <c r="C11" s="4"/>
      <c r="D11" s="38"/>
      <c r="E11" s="38"/>
      <c r="F11" s="73"/>
      <c r="G11" s="74"/>
      <c r="H11" s="74"/>
      <c r="I11" s="80" t="s">
        <v>700</v>
      </c>
      <c r="J11" s="81"/>
      <c r="K11" s="20" t="s">
        <v>699</v>
      </c>
      <c r="L11" s="38">
        <v>6002056622</v>
      </c>
      <c r="M11" s="39"/>
    </row>
    <row r="12" spans="1:14">
      <c r="A12" s="85" t="s">
        <v>202</v>
      </c>
      <c r="B12" s="85"/>
      <c r="C12" s="4" t="s">
        <v>19</v>
      </c>
      <c r="D12" s="38">
        <v>8473979141</v>
      </c>
      <c r="E12" s="38"/>
      <c r="F12" s="73"/>
      <c r="G12" s="74"/>
      <c r="H12" s="74"/>
      <c r="I12" s="78" t="s">
        <v>200</v>
      </c>
      <c r="J12" s="79"/>
      <c r="K12" s="4" t="s">
        <v>19</v>
      </c>
      <c r="L12" s="38">
        <v>7086838100</v>
      </c>
      <c r="M12" s="38"/>
    </row>
    <row r="13" spans="1:14">
      <c r="A13" s="85" t="s">
        <v>201</v>
      </c>
      <c r="B13" s="85"/>
      <c r="C13" s="4" t="s">
        <v>20</v>
      </c>
      <c r="D13" s="38">
        <v>8472929721</v>
      </c>
      <c r="E13" s="38"/>
      <c r="F13" s="73"/>
      <c r="G13" s="74"/>
      <c r="H13" s="74"/>
      <c r="I13" s="78" t="s">
        <v>252</v>
      </c>
      <c r="J13" s="79"/>
      <c r="K13" s="4" t="s">
        <v>20</v>
      </c>
      <c r="L13" s="38">
        <v>8474002962</v>
      </c>
      <c r="M13" s="38"/>
    </row>
    <row r="14" spans="1:14">
      <c r="A14" s="82" t="s">
        <v>22</v>
      </c>
      <c r="B14" s="83"/>
      <c r="C14" s="84"/>
      <c r="D14" s="105" t="s">
        <v>203</v>
      </c>
      <c r="E14" s="105"/>
      <c r="F14" s="73"/>
      <c r="G14" s="74"/>
      <c r="H14" s="74"/>
      <c r="I14" s="75"/>
      <c r="J14" s="75"/>
      <c r="K14" s="75"/>
      <c r="L14" s="75"/>
      <c r="M14" s="75"/>
      <c r="N14" s="8"/>
    </row>
    <row r="15" spans="1:14">
      <c r="A15" s="70"/>
      <c r="B15" s="70"/>
      <c r="C15" s="70"/>
      <c r="D15" s="70"/>
      <c r="E15" s="70"/>
      <c r="F15" s="70"/>
      <c r="G15" s="70"/>
      <c r="H15" s="70"/>
      <c r="I15" s="70"/>
      <c r="J15" s="70"/>
      <c r="K15" s="70"/>
      <c r="L15" s="70"/>
      <c r="M15" s="70"/>
    </row>
    <row r="16" spans="1:14">
      <c r="A16" s="69" t="s">
        <v>47</v>
      </c>
      <c r="B16" s="69"/>
      <c r="C16" s="69"/>
      <c r="D16" s="69"/>
      <c r="E16" s="69"/>
      <c r="F16" s="69"/>
      <c r="G16" s="69"/>
      <c r="H16" s="69"/>
      <c r="I16" s="69"/>
      <c r="J16" s="69"/>
      <c r="K16" s="69"/>
      <c r="L16" s="69"/>
      <c r="M16" s="69"/>
    </row>
    <row r="17" spans="1:13" ht="32.25" customHeight="1">
      <c r="A17" s="103" t="s">
        <v>59</v>
      </c>
      <c r="B17" s="103"/>
      <c r="C17" s="103"/>
      <c r="D17" s="103"/>
      <c r="E17" s="103"/>
      <c r="F17" s="103"/>
      <c r="G17" s="103"/>
      <c r="H17" s="103"/>
      <c r="I17" s="103"/>
      <c r="J17" s="103"/>
      <c r="K17" s="103"/>
      <c r="L17" s="103"/>
      <c r="M17" s="103"/>
    </row>
    <row r="18" spans="1:13">
      <c r="A18" s="68" t="s">
        <v>60</v>
      </c>
      <c r="B18" s="68"/>
      <c r="C18" s="68"/>
      <c r="D18" s="68"/>
      <c r="E18" s="68"/>
      <c r="F18" s="68"/>
      <c r="G18" s="68"/>
      <c r="H18" s="68"/>
      <c r="I18" s="68"/>
      <c r="J18" s="68"/>
      <c r="K18" s="68"/>
      <c r="L18" s="68"/>
      <c r="M18" s="68"/>
    </row>
    <row r="19" spans="1:13">
      <c r="A19" s="68" t="s">
        <v>48</v>
      </c>
      <c r="B19" s="68"/>
      <c r="C19" s="68"/>
      <c r="D19" s="68"/>
      <c r="E19" s="68"/>
      <c r="F19" s="68"/>
      <c r="G19" s="68"/>
      <c r="H19" s="68"/>
      <c r="I19" s="68"/>
      <c r="J19" s="68"/>
      <c r="K19" s="68"/>
      <c r="L19" s="68"/>
      <c r="M19" s="68"/>
    </row>
    <row r="20" spans="1:13">
      <c r="A20" s="68" t="s">
        <v>42</v>
      </c>
      <c r="B20" s="68"/>
      <c r="C20" s="68"/>
      <c r="D20" s="68"/>
      <c r="E20" s="68"/>
      <c r="F20" s="68"/>
      <c r="G20" s="68"/>
      <c r="H20" s="68"/>
      <c r="I20" s="68"/>
      <c r="J20" s="68"/>
      <c r="K20" s="68"/>
      <c r="L20" s="68"/>
      <c r="M20" s="68"/>
    </row>
    <row r="21" spans="1:13">
      <c r="A21" s="68" t="s">
        <v>49</v>
      </c>
      <c r="B21" s="68"/>
      <c r="C21" s="68"/>
      <c r="D21" s="68"/>
      <c r="E21" s="68"/>
      <c r="F21" s="68"/>
      <c r="G21" s="68"/>
      <c r="H21" s="68"/>
      <c r="I21" s="68"/>
      <c r="J21" s="68"/>
      <c r="K21" s="68"/>
      <c r="L21" s="68"/>
      <c r="M21" s="68"/>
    </row>
    <row r="22" spans="1:13">
      <c r="A22" s="68" t="s">
        <v>43</v>
      </c>
      <c r="B22" s="68"/>
      <c r="C22" s="68"/>
      <c r="D22" s="68"/>
      <c r="E22" s="68"/>
      <c r="F22" s="68"/>
      <c r="G22" s="68"/>
      <c r="H22" s="68"/>
      <c r="I22" s="68"/>
      <c r="J22" s="68"/>
      <c r="K22" s="68"/>
      <c r="L22" s="68"/>
      <c r="M22" s="68"/>
    </row>
    <row r="23" spans="1:13">
      <c r="A23" s="104" t="s">
        <v>52</v>
      </c>
      <c r="B23" s="104"/>
      <c r="C23" s="104"/>
      <c r="D23" s="104"/>
      <c r="E23" s="104"/>
      <c r="F23" s="104"/>
      <c r="G23" s="104"/>
      <c r="H23" s="104"/>
      <c r="I23" s="104"/>
      <c r="J23" s="104"/>
      <c r="K23" s="104"/>
      <c r="L23" s="104"/>
      <c r="M23" s="104"/>
    </row>
    <row r="24" spans="1:13">
      <c r="A24" s="68" t="s">
        <v>44</v>
      </c>
      <c r="B24" s="68"/>
      <c r="C24" s="68"/>
      <c r="D24" s="68"/>
      <c r="E24" s="68"/>
      <c r="F24" s="68"/>
      <c r="G24" s="68"/>
      <c r="H24" s="68"/>
      <c r="I24" s="68"/>
      <c r="J24" s="68"/>
      <c r="K24" s="68"/>
      <c r="L24" s="68"/>
      <c r="M24" s="68"/>
    </row>
    <row r="25" spans="1:13">
      <c r="A25" s="68" t="s">
        <v>45</v>
      </c>
      <c r="B25" s="68"/>
      <c r="C25" s="68"/>
      <c r="D25" s="68"/>
      <c r="E25" s="68"/>
      <c r="F25" s="68"/>
      <c r="G25" s="68"/>
      <c r="H25" s="68"/>
      <c r="I25" s="68"/>
      <c r="J25" s="68"/>
      <c r="K25" s="68"/>
      <c r="L25" s="68"/>
      <c r="M25" s="68"/>
    </row>
    <row r="26" spans="1:13">
      <c r="A26" s="68" t="s">
        <v>46</v>
      </c>
      <c r="B26" s="68"/>
      <c r="C26" s="68"/>
      <c r="D26" s="68"/>
      <c r="E26" s="68"/>
      <c r="F26" s="68"/>
      <c r="G26" s="68"/>
      <c r="H26" s="68"/>
      <c r="I26" s="68"/>
      <c r="J26" s="68"/>
      <c r="K26" s="68"/>
      <c r="L26" s="68"/>
      <c r="M26" s="68"/>
    </row>
    <row r="27" spans="1:13">
      <c r="A27" s="102" t="s">
        <v>50</v>
      </c>
      <c r="B27" s="102"/>
      <c r="C27" s="102"/>
      <c r="D27" s="102"/>
      <c r="E27" s="102"/>
      <c r="F27" s="102"/>
      <c r="G27" s="102"/>
      <c r="H27" s="102"/>
      <c r="I27" s="102"/>
      <c r="J27" s="102"/>
      <c r="K27" s="102"/>
      <c r="L27" s="102"/>
      <c r="M27" s="102"/>
    </row>
    <row r="28" spans="1:13">
      <c r="A28" s="68" t="s">
        <v>51</v>
      </c>
      <c r="B28" s="68"/>
      <c r="C28" s="68"/>
      <c r="D28" s="68"/>
      <c r="E28" s="68"/>
      <c r="F28" s="68"/>
      <c r="G28" s="68"/>
      <c r="H28" s="68"/>
      <c r="I28" s="68"/>
      <c r="J28" s="68"/>
      <c r="K28" s="68"/>
      <c r="L28" s="68"/>
      <c r="M28" s="68"/>
    </row>
    <row r="29" spans="1:13" ht="44.25" customHeight="1">
      <c r="A29" s="100" t="s">
        <v>61</v>
      </c>
      <c r="B29" s="100"/>
      <c r="C29" s="100"/>
      <c r="D29" s="100"/>
      <c r="E29" s="100"/>
      <c r="F29" s="100"/>
      <c r="G29" s="100"/>
      <c r="H29" s="100"/>
      <c r="I29" s="100"/>
      <c r="J29" s="100"/>
      <c r="K29" s="100"/>
      <c r="L29" s="100"/>
      <c r="M29" s="100"/>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D10:E13 C6 L10:L13 M12:M13"/>
    <dataValidation allowBlank="1" showInputMessage="1" showErrorMessage="1" prompt="E-mail Id" sqref="M10:M11 K6:M6 D6:E6 D14:E14"/>
    <dataValidation allowBlank="1" showInputMessage="1" showErrorMessage="1" prompt="Insert Unique Id of Mobile Health Team" sqref="E8 M8"/>
  </dataValidations>
  <printOptions horizontalCentered="1"/>
  <pageMargins left="0.37" right="0.23" top="0.43" bottom="0.45" header="0.3" footer="0.3"/>
  <pageSetup paperSize="9" scale="8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80" zoomScaleNormal="80" workbookViewId="0">
      <pane xSplit="3" ySplit="4" topLeftCell="D76" activePane="bottomRight" state="frozen"/>
      <selection pane="topRight" activeCell="C1" sqref="C1"/>
      <selection pane="bottomLeft" activeCell="A5" sqref="A5"/>
      <selection pane="bottomRight" activeCell="I61" sqref="I6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12.28515625"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1" t="s">
        <v>64</v>
      </c>
      <c r="B1" s="111"/>
      <c r="C1" s="111"/>
      <c r="D1" s="112"/>
      <c r="E1" s="112"/>
      <c r="F1" s="112"/>
      <c r="G1" s="112"/>
      <c r="H1" s="112"/>
      <c r="I1" s="112"/>
      <c r="J1" s="112"/>
      <c r="K1" s="112"/>
      <c r="L1" s="112"/>
      <c r="M1" s="112"/>
      <c r="N1" s="112"/>
      <c r="O1" s="112"/>
      <c r="P1" s="112"/>
      <c r="Q1" s="112"/>
      <c r="R1" s="112"/>
      <c r="S1" s="112"/>
    </row>
    <row r="2" spans="1:20" ht="16.5" customHeight="1">
      <c r="A2" s="115" t="s">
        <v>62</v>
      </c>
      <c r="B2" s="116"/>
      <c r="C2" s="116"/>
      <c r="D2" s="25" t="s">
        <v>692</v>
      </c>
      <c r="E2" s="22"/>
      <c r="F2" s="22"/>
      <c r="G2" s="22"/>
      <c r="H2" s="22"/>
      <c r="I2" s="22"/>
      <c r="J2" s="22"/>
      <c r="K2" s="22"/>
      <c r="L2" s="22"/>
      <c r="M2" s="22"/>
      <c r="N2" s="22"/>
      <c r="O2" s="22"/>
      <c r="P2" s="22"/>
      <c r="Q2" s="22"/>
      <c r="R2" s="22"/>
      <c r="S2" s="22"/>
    </row>
    <row r="3" spans="1:20" ht="24" customHeight="1">
      <c r="A3" s="110" t="s">
        <v>14</v>
      </c>
      <c r="B3" s="113" t="s">
        <v>67</v>
      </c>
      <c r="C3" s="109" t="s">
        <v>7</v>
      </c>
      <c r="D3" s="109" t="s">
        <v>58</v>
      </c>
      <c r="E3" s="109" t="s">
        <v>16</v>
      </c>
      <c r="F3" s="117" t="s">
        <v>17</v>
      </c>
      <c r="G3" s="109" t="s">
        <v>8</v>
      </c>
      <c r="H3" s="109"/>
      <c r="I3" s="109"/>
      <c r="J3" s="109" t="s">
        <v>34</v>
      </c>
      <c r="K3" s="113" t="s">
        <v>36</v>
      </c>
      <c r="L3" s="113" t="s">
        <v>53</v>
      </c>
      <c r="M3" s="113" t="s">
        <v>54</v>
      </c>
      <c r="N3" s="113" t="s">
        <v>37</v>
      </c>
      <c r="O3" s="113" t="s">
        <v>38</v>
      </c>
      <c r="P3" s="110" t="s">
        <v>57</v>
      </c>
      <c r="Q3" s="109" t="s">
        <v>55</v>
      </c>
      <c r="R3" s="109" t="s">
        <v>35</v>
      </c>
      <c r="S3" s="109" t="s">
        <v>56</v>
      </c>
      <c r="T3" s="109" t="s">
        <v>13</v>
      </c>
    </row>
    <row r="4" spans="1:20" ht="25.5" customHeight="1">
      <c r="A4" s="110"/>
      <c r="B4" s="118"/>
      <c r="C4" s="109"/>
      <c r="D4" s="109"/>
      <c r="E4" s="109"/>
      <c r="F4" s="117"/>
      <c r="G4" s="15" t="s">
        <v>9</v>
      </c>
      <c r="H4" s="15" t="s">
        <v>10</v>
      </c>
      <c r="I4" s="11" t="s">
        <v>11</v>
      </c>
      <c r="J4" s="109"/>
      <c r="K4" s="114"/>
      <c r="L4" s="114"/>
      <c r="M4" s="114"/>
      <c r="N4" s="114"/>
      <c r="O4" s="114"/>
      <c r="P4" s="110"/>
      <c r="Q4" s="110"/>
      <c r="R4" s="109"/>
      <c r="S4" s="109"/>
      <c r="T4" s="109"/>
    </row>
    <row r="5" spans="1:20">
      <c r="A5" s="4">
        <v>1</v>
      </c>
      <c r="B5" s="17" t="s">
        <v>68</v>
      </c>
      <c r="C5" s="52" t="s">
        <v>581</v>
      </c>
      <c r="D5" s="52" t="s">
        <v>26</v>
      </c>
      <c r="E5" s="19">
        <v>18120203403</v>
      </c>
      <c r="F5" s="52" t="s">
        <v>74</v>
      </c>
      <c r="G5" s="19">
        <v>20</v>
      </c>
      <c r="H5" s="19">
        <v>15</v>
      </c>
      <c r="I5" s="56">
        <f>G5+H5</f>
        <v>35</v>
      </c>
      <c r="J5" s="18">
        <v>8134005152</v>
      </c>
      <c r="K5" s="52" t="s">
        <v>615</v>
      </c>
      <c r="L5" s="52" t="s">
        <v>97</v>
      </c>
      <c r="M5" s="52">
        <v>8486717445</v>
      </c>
      <c r="N5" s="59" t="s">
        <v>111</v>
      </c>
      <c r="O5" s="59">
        <v>8011703111</v>
      </c>
      <c r="P5" s="24">
        <v>43556</v>
      </c>
      <c r="Q5" s="52" t="s">
        <v>208</v>
      </c>
      <c r="R5" s="52" t="s">
        <v>589</v>
      </c>
      <c r="S5" s="18" t="s">
        <v>139</v>
      </c>
      <c r="T5" s="18"/>
    </row>
    <row r="6" spans="1:20">
      <c r="A6" s="4">
        <v>2</v>
      </c>
      <c r="B6" s="17" t="s">
        <v>68</v>
      </c>
      <c r="C6" s="52" t="s">
        <v>582</v>
      </c>
      <c r="D6" s="52" t="s">
        <v>28</v>
      </c>
      <c r="E6" s="53">
        <v>25</v>
      </c>
      <c r="F6" s="52" t="s">
        <v>28</v>
      </c>
      <c r="G6" s="19">
        <v>22</v>
      </c>
      <c r="H6" s="19">
        <v>17</v>
      </c>
      <c r="I6" s="56">
        <f t="shared" ref="I6:I69" si="0">G6+H6</f>
        <v>39</v>
      </c>
      <c r="J6" s="18">
        <v>9401644353</v>
      </c>
      <c r="K6" s="52" t="s">
        <v>615</v>
      </c>
      <c r="L6" s="52" t="s">
        <v>97</v>
      </c>
      <c r="M6" s="52">
        <v>8486717445</v>
      </c>
      <c r="N6" s="59" t="s">
        <v>667</v>
      </c>
      <c r="O6" s="59">
        <v>8752944791</v>
      </c>
      <c r="P6" s="54">
        <v>43556</v>
      </c>
      <c r="Q6" s="52" t="s">
        <v>208</v>
      </c>
      <c r="R6" s="52" t="s">
        <v>588</v>
      </c>
      <c r="S6" s="18" t="s">
        <v>139</v>
      </c>
      <c r="T6" s="18"/>
    </row>
    <row r="7" spans="1:20">
      <c r="A7" s="4">
        <v>3</v>
      </c>
      <c r="B7" s="17" t="s">
        <v>68</v>
      </c>
      <c r="C7" s="52" t="s">
        <v>583</v>
      </c>
      <c r="D7" s="52" t="s">
        <v>28</v>
      </c>
      <c r="E7" s="19">
        <v>22</v>
      </c>
      <c r="F7" s="52" t="s">
        <v>28</v>
      </c>
      <c r="G7" s="19">
        <v>21</v>
      </c>
      <c r="H7" s="19">
        <v>24</v>
      </c>
      <c r="I7" s="56">
        <f t="shared" si="0"/>
        <v>45</v>
      </c>
      <c r="J7" s="18">
        <v>940116032</v>
      </c>
      <c r="K7" s="52" t="s">
        <v>615</v>
      </c>
      <c r="L7" s="52" t="s">
        <v>97</v>
      </c>
      <c r="M7" s="52">
        <v>8486717445</v>
      </c>
      <c r="N7" s="59" t="s">
        <v>117</v>
      </c>
      <c r="O7" s="59">
        <v>8723893078</v>
      </c>
      <c r="P7" s="54">
        <v>43557</v>
      </c>
      <c r="Q7" s="52" t="s">
        <v>231</v>
      </c>
      <c r="R7" s="52" t="s">
        <v>193</v>
      </c>
      <c r="S7" s="18" t="s">
        <v>139</v>
      </c>
      <c r="T7" s="18"/>
    </row>
    <row r="8" spans="1:20">
      <c r="A8" s="4">
        <v>4</v>
      </c>
      <c r="B8" s="17" t="s">
        <v>68</v>
      </c>
      <c r="C8" s="52" t="s">
        <v>584</v>
      </c>
      <c r="D8" s="52" t="s">
        <v>28</v>
      </c>
      <c r="E8" s="53">
        <v>21</v>
      </c>
      <c r="F8" s="52" t="s">
        <v>28</v>
      </c>
      <c r="G8" s="19">
        <v>22</v>
      </c>
      <c r="H8" s="19">
        <v>21</v>
      </c>
      <c r="I8" s="56">
        <f t="shared" si="0"/>
        <v>43</v>
      </c>
      <c r="J8" s="17">
        <v>6000875275</v>
      </c>
      <c r="K8" s="52" t="s">
        <v>615</v>
      </c>
      <c r="L8" s="52" t="s">
        <v>91</v>
      </c>
      <c r="M8" s="52">
        <v>9401725831</v>
      </c>
      <c r="N8" s="59" t="s">
        <v>148</v>
      </c>
      <c r="O8" s="59">
        <v>9678100977</v>
      </c>
      <c r="P8" s="24">
        <v>43557</v>
      </c>
      <c r="Q8" s="52" t="s">
        <v>231</v>
      </c>
      <c r="R8" s="52" t="s">
        <v>213</v>
      </c>
      <c r="S8" s="18" t="s">
        <v>139</v>
      </c>
      <c r="T8" s="18"/>
    </row>
    <row r="9" spans="1:20">
      <c r="A9" s="4">
        <v>5</v>
      </c>
      <c r="B9" s="17" t="s">
        <v>68</v>
      </c>
      <c r="C9" s="52" t="s">
        <v>281</v>
      </c>
      <c r="D9" s="52" t="s">
        <v>28</v>
      </c>
      <c r="E9" s="53">
        <v>16</v>
      </c>
      <c r="F9" s="52" t="s">
        <v>28</v>
      </c>
      <c r="G9" s="19">
        <v>46</v>
      </c>
      <c r="H9" s="19">
        <v>32</v>
      </c>
      <c r="I9" s="56">
        <f t="shared" si="0"/>
        <v>78</v>
      </c>
      <c r="J9" s="18">
        <v>9365586673</v>
      </c>
      <c r="K9" s="52" t="s">
        <v>616</v>
      </c>
      <c r="L9" s="52" t="s">
        <v>91</v>
      </c>
      <c r="M9" s="52">
        <v>9401725831</v>
      </c>
      <c r="N9" s="59" t="s">
        <v>668</v>
      </c>
      <c r="O9" s="59">
        <v>8822035608</v>
      </c>
      <c r="P9" s="54">
        <v>43558</v>
      </c>
      <c r="Q9" s="52" t="s">
        <v>687</v>
      </c>
      <c r="R9" s="52" t="s">
        <v>590</v>
      </c>
      <c r="S9" s="18" t="s">
        <v>139</v>
      </c>
      <c r="T9" s="18"/>
    </row>
    <row r="10" spans="1:20">
      <c r="A10" s="4">
        <v>6</v>
      </c>
      <c r="B10" s="17" t="s">
        <v>68</v>
      </c>
      <c r="C10" s="52" t="s">
        <v>585</v>
      </c>
      <c r="D10" s="52" t="s">
        <v>28</v>
      </c>
      <c r="E10" s="19">
        <v>13</v>
      </c>
      <c r="F10" s="52" t="s">
        <v>28</v>
      </c>
      <c r="G10" s="19">
        <v>37</v>
      </c>
      <c r="H10" s="19">
        <v>36</v>
      </c>
      <c r="I10" s="56">
        <f t="shared" si="0"/>
        <v>73</v>
      </c>
      <c r="J10" s="18">
        <v>9954661452</v>
      </c>
      <c r="K10" s="52" t="s">
        <v>616</v>
      </c>
      <c r="L10" s="52" t="s">
        <v>91</v>
      </c>
      <c r="M10" s="52">
        <v>9401725831</v>
      </c>
      <c r="N10" s="59" t="s">
        <v>669</v>
      </c>
      <c r="O10" s="59">
        <v>9706440913</v>
      </c>
      <c r="P10" s="54">
        <v>43558</v>
      </c>
      <c r="Q10" s="52" t="s">
        <v>687</v>
      </c>
      <c r="R10" s="52" t="s">
        <v>591</v>
      </c>
      <c r="S10" s="18" t="s">
        <v>139</v>
      </c>
      <c r="T10" s="18"/>
    </row>
    <row r="11" spans="1:20">
      <c r="A11" s="4">
        <v>7</v>
      </c>
      <c r="B11" s="17" t="s">
        <v>68</v>
      </c>
      <c r="C11" s="52" t="s">
        <v>586</v>
      </c>
      <c r="D11" s="52" t="s">
        <v>28</v>
      </c>
      <c r="E11" s="53">
        <v>14</v>
      </c>
      <c r="F11" s="52" t="s">
        <v>28</v>
      </c>
      <c r="G11" s="19">
        <v>61</v>
      </c>
      <c r="H11" s="19">
        <v>62</v>
      </c>
      <c r="I11" s="56">
        <f t="shared" si="0"/>
        <v>123</v>
      </c>
      <c r="J11" s="18">
        <v>7002570205</v>
      </c>
      <c r="K11" s="52" t="s">
        <v>616</v>
      </c>
      <c r="L11" s="52" t="s">
        <v>91</v>
      </c>
      <c r="M11" s="52">
        <v>9401725831</v>
      </c>
      <c r="N11" s="59" t="s">
        <v>670</v>
      </c>
      <c r="O11" s="59">
        <v>9678163655</v>
      </c>
      <c r="P11" s="24">
        <v>43559</v>
      </c>
      <c r="Q11" s="52" t="s">
        <v>272</v>
      </c>
      <c r="R11" s="18" t="s">
        <v>172</v>
      </c>
      <c r="S11" s="18" t="s">
        <v>139</v>
      </c>
      <c r="T11" s="18"/>
    </row>
    <row r="12" spans="1:20">
      <c r="A12" s="4">
        <v>8</v>
      </c>
      <c r="B12" s="17" t="s">
        <v>68</v>
      </c>
      <c r="C12" s="52" t="s">
        <v>218</v>
      </c>
      <c r="D12" s="52" t="s">
        <v>28</v>
      </c>
      <c r="E12" s="53">
        <v>15</v>
      </c>
      <c r="F12" s="52" t="s">
        <v>28</v>
      </c>
      <c r="G12" s="19">
        <v>61</v>
      </c>
      <c r="H12" s="19">
        <v>57</v>
      </c>
      <c r="I12" s="56">
        <f t="shared" si="0"/>
        <v>118</v>
      </c>
      <c r="J12" s="18">
        <v>8035021204</v>
      </c>
      <c r="K12" s="52" t="s">
        <v>616</v>
      </c>
      <c r="L12" s="52" t="s">
        <v>91</v>
      </c>
      <c r="M12" s="52">
        <v>9401725831</v>
      </c>
      <c r="N12" s="59" t="s">
        <v>101</v>
      </c>
      <c r="O12" s="59">
        <v>9954793506</v>
      </c>
      <c r="P12" s="54">
        <v>43560</v>
      </c>
      <c r="Q12" s="52" t="s">
        <v>211</v>
      </c>
      <c r="R12" s="18" t="s">
        <v>173</v>
      </c>
      <c r="S12" s="18" t="s">
        <v>139</v>
      </c>
      <c r="T12" s="18"/>
    </row>
    <row r="13" spans="1:20">
      <c r="A13" s="4">
        <v>9</v>
      </c>
      <c r="B13" s="17" t="s">
        <v>68</v>
      </c>
      <c r="C13" s="52" t="s">
        <v>587</v>
      </c>
      <c r="D13" s="52" t="s">
        <v>26</v>
      </c>
      <c r="E13" s="53">
        <v>18120200201</v>
      </c>
      <c r="F13" s="52" t="s">
        <v>74</v>
      </c>
      <c r="G13" s="19">
        <v>27</v>
      </c>
      <c r="H13" s="19">
        <v>29</v>
      </c>
      <c r="I13" s="56">
        <f t="shared" si="0"/>
        <v>56</v>
      </c>
      <c r="J13" s="18">
        <v>9859107153</v>
      </c>
      <c r="K13" s="52" t="s">
        <v>615</v>
      </c>
      <c r="L13" s="52" t="s">
        <v>224</v>
      </c>
      <c r="M13" s="52">
        <v>9401725834</v>
      </c>
      <c r="N13" s="59" t="s">
        <v>90</v>
      </c>
      <c r="O13" s="59">
        <v>7896624383</v>
      </c>
      <c r="P13" s="54">
        <v>43561</v>
      </c>
      <c r="Q13" s="52" t="s">
        <v>688</v>
      </c>
      <c r="R13" s="18" t="s">
        <v>174</v>
      </c>
      <c r="S13" s="18" t="s">
        <v>139</v>
      </c>
      <c r="T13" s="18"/>
    </row>
    <row r="14" spans="1:20">
      <c r="A14" s="4">
        <v>10</v>
      </c>
      <c r="B14" s="17" t="s">
        <v>68</v>
      </c>
      <c r="C14" s="52" t="s">
        <v>398</v>
      </c>
      <c r="D14" s="52" t="s">
        <v>28</v>
      </c>
      <c r="E14" s="19">
        <v>21</v>
      </c>
      <c r="F14" s="52" t="s">
        <v>28</v>
      </c>
      <c r="G14" s="19">
        <v>30</v>
      </c>
      <c r="H14" s="19">
        <v>21</v>
      </c>
      <c r="I14" s="56">
        <f t="shared" si="0"/>
        <v>51</v>
      </c>
      <c r="J14" s="18">
        <v>6000764553</v>
      </c>
      <c r="K14" s="52" t="s">
        <v>616</v>
      </c>
      <c r="L14" s="52" t="s">
        <v>224</v>
      </c>
      <c r="M14" s="52">
        <v>9401725834</v>
      </c>
      <c r="N14" s="59" t="s">
        <v>132</v>
      </c>
      <c r="O14" s="59">
        <v>9954000659</v>
      </c>
      <c r="P14" s="54">
        <v>43563</v>
      </c>
      <c r="Q14" s="52" t="s">
        <v>208</v>
      </c>
      <c r="R14" s="18" t="s">
        <v>174</v>
      </c>
      <c r="S14" s="18" t="s">
        <v>139</v>
      </c>
      <c r="T14" s="18"/>
    </row>
    <row r="15" spans="1:20">
      <c r="A15" s="4">
        <v>11</v>
      </c>
      <c r="B15" s="17" t="s">
        <v>68</v>
      </c>
      <c r="C15" s="52" t="s">
        <v>592</v>
      </c>
      <c r="D15" s="52" t="s">
        <v>28</v>
      </c>
      <c r="E15" s="19">
        <v>17</v>
      </c>
      <c r="F15" s="52" t="s">
        <v>28</v>
      </c>
      <c r="G15" s="19">
        <v>25</v>
      </c>
      <c r="H15" s="19">
        <v>20</v>
      </c>
      <c r="I15" s="56">
        <f t="shared" si="0"/>
        <v>45</v>
      </c>
      <c r="J15" s="18">
        <v>6001667109</v>
      </c>
      <c r="K15" s="52" t="s">
        <v>616</v>
      </c>
      <c r="L15" s="52" t="s">
        <v>224</v>
      </c>
      <c r="M15" s="52">
        <v>9401725834</v>
      </c>
      <c r="N15" s="59" t="s">
        <v>671</v>
      </c>
      <c r="O15" s="59">
        <v>9678640527</v>
      </c>
      <c r="P15" s="54">
        <v>43563</v>
      </c>
      <c r="Q15" s="52" t="s">
        <v>208</v>
      </c>
      <c r="R15" s="18" t="s">
        <v>175</v>
      </c>
      <c r="S15" s="18" t="s">
        <v>139</v>
      </c>
      <c r="T15" s="18"/>
    </row>
    <row r="16" spans="1:20">
      <c r="A16" s="4">
        <v>12</v>
      </c>
      <c r="B16" s="17" t="s">
        <v>68</v>
      </c>
      <c r="C16" s="52" t="s">
        <v>451</v>
      </c>
      <c r="D16" s="52" t="s">
        <v>28</v>
      </c>
      <c r="E16" s="53">
        <v>18</v>
      </c>
      <c r="F16" s="52" t="s">
        <v>28</v>
      </c>
      <c r="G16" s="19">
        <v>27</v>
      </c>
      <c r="H16" s="19">
        <v>25</v>
      </c>
      <c r="I16" s="56">
        <f t="shared" si="0"/>
        <v>52</v>
      </c>
      <c r="J16" s="18">
        <v>6000827493</v>
      </c>
      <c r="K16" s="52" t="s">
        <v>616</v>
      </c>
      <c r="L16" s="52" t="s">
        <v>224</v>
      </c>
      <c r="M16" s="52">
        <v>9401725834</v>
      </c>
      <c r="N16" s="59" t="s">
        <v>672</v>
      </c>
      <c r="O16" s="59">
        <v>9957452885</v>
      </c>
      <c r="P16" s="24">
        <v>43564</v>
      </c>
      <c r="Q16" s="52" t="s">
        <v>231</v>
      </c>
      <c r="R16" s="18" t="s">
        <v>176</v>
      </c>
      <c r="S16" s="18" t="s">
        <v>139</v>
      </c>
      <c r="T16" s="18"/>
    </row>
    <row r="17" spans="1:20">
      <c r="A17" s="4">
        <v>13</v>
      </c>
      <c r="B17" s="17" t="s">
        <v>68</v>
      </c>
      <c r="C17" s="52" t="s">
        <v>392</v>
      </c>
      <c r="D17" s="52" t="s">
        <v>28</v>
      </c>
      <c r="E17" s="53">
        <v>4</v>
      </c>
      <c r="F17" s="52" t="s">
        <v>28</v>
      </c>
      <c r="G17" s="19">
        <v>27</v>
      </c>
      <c r="H17" s="19">
        <v>25</v>
      </c>
      <c r="I17" s="56">
        <f t="shared" si="0"/>
        <v>52</v>
      </c>
      <c r="J17" s="18">
        <v>9365831223</v>
      </c>
      <c r="K17" s="52" t="s">
        <v>616</v>
      </c>
      <c r="L17" s="52" t="s">
        <v>91</v>
      </c>
      <c r="M17" s="52">
        <v>9401725831</v>
      </c>
      <c r="N17" s="59" t="s">
        <v>673</v>
      </c>
      <c r="O17" s="59">
        <v>9957583568</v>
      </c>
      <c r="P17" s="24">
        <v>43565</v>
      </c>
      <c r="Q17" s="52" t="s">
        <v>687</v>
      </c>
      <c r="R17" s="18" t="s">
        <v>177</v>
      </c>
      <c r="S17" s="18" t="s">
        <v>139</v>
      </c>
      <c r="T17" s="18"/>
    </row>
    <row r="18" spans="1:20">
      <c r="A18" s="4">
        <v>14</v>
      </c>
      <c r="B18" s="17" t="s">
        <v>68</v>
      </c>
      <c r="C18" s="52" t="s">
        <v>593</v>
      </c>
      <c r="D18" s="52" t="s">
        <v>28</v>
      </c>
      <c r="E18" s="53">
        <v>39</v>
      </c>
      <c r="F18" s="52" t="s">
        <v>28</v>
      </c>
      <c r="G18" s="19">
        <v>16</v>
      </c>
      <c r="H18" s="19">
        <v>16</v>
      </c>
      <c r="I18" s="56">
        <f t="shared" si="0"/>
        <v>32</v>
      </c>
      <c r="J18" s="18">
        <v>9954383335</v>
      </c>
      <c r="K18" s="52" t="s">
        <v>616</v>
      </c>
      <c r="L18" s="52" t="s">
        <v>91</v>
      </c>
      <c r="M18" s="52">
        <v>9401725831</v>
      </c>
      <c r="N18" s="59" t="s">
        <v>513</v>
      </c>
      <c r="O18" s="59">
        <v>9508187078</v>
      </c>
      <c r="P18" s="24">
        <v>43565</v>
      </c>
      <c r="Q18" s="52" t="s">
        <v>687</v>
      </c>
      <c r="R18" s="18" t="s">
        <v>178</v>
      </c>
      <c r="S18" s="18" t="s">
        <v>139</v>
      </c>
      <c r="T18" s="18"/>
    </row>
    <row r="19" spans="1:20">
      <c r="A19" s="4">
        <v>15</v>
      </c>
      <c r="B19" s="17" t="s">
        <v>68</v>
      </c>
      <c r="C19" s="52" t="s">
        <v>594</v>
      </c>
      <c r="D19" s="52" t="s">
        <v>28</v>
      </c>
      <c r="E19" s="53">
        <v>132</v>
      </c>
      <c r="F19" s="52" t="s">
        <v>28</v>
      </c>
      <c r="G19" s="19">
        <v>22</v>
      </c>
      <c r="H19" s="19">
        <v>27</v>
      </c>
      <c r="I19" s="56">
        <f t="shared" si="0"/>
        <v>49</v>
      </c>
      <c r="J19" s="18">
        <v>6001061595</v>
      </c>
      <c r="K19" s="52" t="s">
        <v>616</v>
      </c>
      <c r="L19" s="52" t="s">
        <v>91</v>
      </c>
      <c r="M19" s="52">
        <v>9401725831</v>
      </c>
      <c r="N19" s="59" t="s">
        <v>674</v>
      </c>
      <c r="O19" s="59">
        <v>9613633090</v>
      </c>
      <c r="P19" s="24">
        <v>43567</v>
      </c>
      <c r="Q19" s="52" t="s">
        <v>272</v>
      </c>
      <c r="R19" s="52" t="s">
        <v>254</v>
      </c>
      <c r="S19" s="18" t="s">
        <v>139</v>
      </c>
      <c r="T19" s="18"/>
    </row>
    <row r="20" spans="1:20">
      <c r="A20" s="4">
        <v>16</v>
      </c>
      <c r="B20" s="17" t="s">
        <v>68</v>
      </c>
      <c r="C20" s="52" t="s">
        <v>387</v>
      </c>
      <c r="D20" s="52" t="s">
        <v>28</v>
      </c>
      <c r="E20" s="53">
        <v>195</v>
      </c>
      <c r="F20" s="52" t="s">
        <v>28</v>
      </c>
      <c r="G20" s="19">
        <v>25</v>
      </c>
      <c r="H20" s="19">
        <v>40</v>
      </c>
      <c r="I20" s="56">
        <f t="shared" si="0"/>
        <v>65</v>
      </c>
      <c r="J20" s="18">
        <v>9954327016</v>
      </c>
      <c r="K20" s="52" t="s">
        <v>616</v>
      </c>
      <c r="L20" s="52" t="s">
        <v>91</v>
      </c>
      <c r="M20" s="52">
        <v>9401725831</v>
      </c>
      <c r="N20" s="59" t="s">
        <v>117</v>
      </c>
      <c r="O20" s="59">
        <v>8723893078</v>
      </c>
      <c r="P20" s="24">
        <v>43567</v>
      </c>
      <c r="Q20" s="52" t="s">
        <v>272</v>
      </c>
      <c r="R20" s="52" t="s">
        <v>171</v>
      </c>
      <c r="S20" s="18" t="s">
        <v>139</v>
      </c>
      <c r="T20" s="18"/>
    </row>
    <row r="21" spans="1:20">
      <c r="A21" s="4">
        <v>17</v>
      </c>
      <c r="B21" s="17" t="s">
        <v>68</v>
      </c>
      <c r="C21" s="52" t="s">
        <v>595</v>
      </c>
      <c r="D21" s="52" t="s">
        <v>28</v>
      </c>
      <c r="E21" s="53">
        <v>76</v>
      </c>
      <c r="F21" s="52" t="s">
        <v>28</v>
      </c>
      <c r="G21" s="19">
        <v>25</v>
      </c>
      <c r="H21" s="19">
        <v>27</v>
      </c>
      <c r="I21" s="56">
        <f t="shared" si="0"/>
        <v>52</v>
      </c>
      <c r="J21" s="18">
        <v>99546140662</v>
      </c>
      <c r="K21" s="52" t="s">
        <v>615</v>
      </c>
      <c r="L21" s="52" t="s">
        <v>91</v>
      </c>
      <c r="M21" s="52">
        <v>9401725831</v>
      </c>
      <c r="N21" s="59" t="s">
        <v>148</v>
      </c>
      <c r="O21" s="59">
        <v>9678100977</v>
      </c>
      <c r="P21" s="24">
        <v>43568</v>
      </c>
      <c r="Q21" s="52" t="s">
        <v>211</v>
      </c>
      <c r="R21" s="52" t="s">
        <v>192</v>
      </c>
      <c r="S21" s="18" t="s">
        <v>139</v>
      </c>
      <c r="T21" s="18"/>
    </row>
    <row r="22" spans="1:20">
      <c r="A22" s="4">
        <v>18</v>
      </c>
      <c r="B22" s="17" t="s">
        <v>68</v>
      </c>
      <c r="C22" s="52" t="s">
        <v>379</v>
      </c>
      <c r="D22" s="52" t="s">
        <v>28</v>
      </c>
      <c r="E22" s="53">
        <v>27</v>
      </c>
      <c r="F22" s="52" t="s">
        <v>28</v>
      </c>
      <c r="G22" s="19">
        <v>29</v>
      </c>
      <c r="H22" s="19">
        <v>24</v>
      </c>
      <c r="I22" s="56">
        <f t="shared" si="0"/>
        <v>53</v>
      </c>
      <c r="J22" s="52">
        <v>6001183405</v>
      </c>
      <c r="K22" s="52" t="s">
        <v>547</v>
      </c>
      <c r="L22" s="52" t="s">
        <v>97</v>
      </c>
      <c r="M22" s="52">
        <v>8486717445</v>
      </c>
      <c r="N22" s="59" t="s">
        <v>668</v>
      </c>
      <c r="O22" s="59">
        <v>8822035608</v>
      </c>
      <c r="P22" s="24">
        <v>43572</v>
      </c>
      <c r="Q22" s="52" t="s">
        <v>687</v>
      </c>
      <c r="R22" s="52" t="s">
        <v>597</v>
      </c>
      <c r="S22" s="18" t="s">
        <v>139</v>
      </c>
      <c r="T22" s="18"/>
    </row>
    <row r="23" spans="1:20">
      <c r="A23" s="4">
        <v>19</v>
      </c>
      <c r="B23" s="17" t="s">
        <v>68</v>
      </c>
      <c r="C23" s="52" t="s">
        <v>596</v>
      </c>
      <c r="D23" s="52" t="s">
        <v>28</v>
      </c>
      <c r="E23" s="53">
        <v>122</v>
      </c>
      <c r="F23" s="52" t="s">
        <v>28</v>
      </c>
      <c r="G23" s="19">
        <v>37</v>
      </c>
      <c r="H23" s="19">
        <v>41</v>
      </c>
      <c r="I23" s="56">
        <f t="shared" si="0"/>
        <v>78</v>
      </c>
      <c r="J23" s="52">
        <v>9957838095</v>
      </c>
      <c r="K23" s="52" t="s">
        <v>547</v>
      </c>
      <c r="L23" s="52" t="s">
        <v>97</v>
      </c>
      <c r="M23" s="52">
        <v>8486717445</v>
      </c>
      <c r="N23" s="59" t="s">
        <v>669</v>
      </c>
      <c r="O23" s="59">
        <v>9706440913</v>
      </c>
      <c r="P23" s="24">
        <v>43572</v>
      </c>
      <c r="Q23" s="52" t="s">
        <v>687</v>
      </c>
      <c r="R23" s="52" t="s">
        <v>178</v>
      </c>
      <c r="S23" s="18" t="s">
        <v>139</v>
      </c>
      <c r="T23" s="18"/>
    </row>
    <row r="24" spans="1:20">
      <c r="A24" s="4">
        <v>20</v>
      </c>
      <c r="B24" s="17" t="s">
        <v>68</v>
      </c>
      <c r="C24" s="52" t="s">
        <v>598</v>
      </c>
      <c r="D24" s="52" t="s">
        <v>28</v>
      </c>
      <c r="E24" s="53">
        <v>129</v>
      </c>
      <c r="F24" s="52" t="s">
        <v>28</v>
      </c>
      <c r="G24" s="19">
        <v>60</v>
      </c>
      <c r="H24" s="19">
        <v>51</v>
      </c>
      <c r="I24" s="56">
        <f t="shared" si="0"/>
        <v>111</v>
      </c>
      <c r="J24" s="18">
        <v>9957838095</v>
      </c>
      <c r="K24" s="52" t="s">
        <v>547</v>
      </c>
      <c r="L24" s="52" t="s">
        <v>91</v>
      </c>
      <c r="M24" s="52">
        <v>9401725831</v>
      </c>
      <c r="N24" s="59" t="s">
        <v>670</v>
      </c>
      <c r="O24" s="59">
        <v>9678163655</v>
      </c>
      <c r="P24" s="24">
        <v>43573</v>
      </c>
      <c r="Q24" s="52" t="s">
        <v>272</v>
      </c>
      <c r="R24" s="18" t="s">
        <v>180</v>
      </c>
      <c r="S24" s="18" t="s">
        <v>139</v>
      </c>
      <c r="T24" s="18"/>
    </row>
    <row r="25" spans="1:20">
      <c r="A25" s="4">
        <v>21</v>
      </c>
      <c r="B25" s="17" t="s">
        <v>68</v>
      </c>
      <c r="C25" s="52" t="s">
        <v>599</v>
      </c>
      <c r="D25" s="52" t="s">
        <v>26</v>
      </c>
      <c r="E25" s="53">
        <v>18120201602</v>
      </c>
      <c r="F25" s="52" t="s">
        <v>74</v>
      </c>
      <c r="G25" s="19">
        <v>20</v>
      </c>
      <c r="H25" s="19">
        <v>20</v>
      </c>
      <c r="I25" s="56">
        <f t="shared" si="0"/>
        <v>40</v>
      </c>
      <c r="J25" s="18">
        <v>7002354092</v>
      </c>
      <c r="K25" s="52" t="s">
        <v>547</v>
      </c>
      <c r="L25" s="52" t="s">
        <v>91</v>
      </c>
      <c r="M25" s="52">
        <v>9401725831</v>
      </c>
      <c r="N25" s="59" t="s">
        <v>672</v>
      </c>
      <c r="O25" s="59">
        <v>9957452885</v>
      </c>
      <c r="P25" s="24">
        <v>43573</v>
      </c>
      <c r="Q25" s="52" t="s">
        <v>272</v>
      </c>
      <c r="R25" s="52" t="s">
        <v>255</v>
      </c>
      <c r="S25" s="18" t="s">
        <v>139</v>
      </c>
      <c r="T25" s="18"/>
    </row>
    <row r="26" spans="1:20">
      <c r="A26" s="4">
        <v>22</v>
      </c>
      <c r="B26" s="17" t="s">
        <v>68</v>
      </c>
      <c r="C26" s="52" t="s">
        <v>600</v>
      </c>
      <c r="D26" s="52" t="s">
        <v>28</v>
      </c>
      <c r="E26" s="19">
        <v>48</v>
      </c>
      <c r="F26" s="52" t="s">
        <v>28</v>
      </c>
      <c r="G26" s="19">
        <v>10</v>
      </c>
      <c r="H26" s="19">
        <v>8</v>
      </c>
      <c r="I26" s="56">
        <f t="shared" si="0"/>
        <v>18</v>
      </c>
      <c r="J26" s="18">
        <v>9678489305</v>
      </c>
      <c r="K26" s="52" t="s">
        <v>615</v>
      </c>
      <c r="L26" s="52" t="s">
        <v>91</v>
      </c>
      <c r="M26" s="52">
        <v>9401725831</v>
      </c>
      <c r="N26" s="59" t="s">
        <v>673</v>
      </c>
      <c r="O26" s="59">
        <v>9957583568</v>
      </c>
      <c r="P26" s="54">
        <v>43574</v>
      </c>
      <c r="Q26" s="52" t="s">
        <v>211</v>
      </c>
      <c r="R26" s="18" t="s">
        <v>181</v>
      </c>
      <c r="S26" s="18" t="s">
        <v>139</v>
      </c>
      <c r="T26" s="18"/>
    </row>
    <row r="27" spans="1:20">
      <c r="A27" s="4">
        <v>23</v>
      </c>
      <c r="B27" s="17" t="s">
        <v>68</v>
      </c>
      <c r="C27" s="52" t="s">
        <v>471</v>
      </c>
      <c r="D27" s="52" t="s">
        <v>28</v>
      </c>
      <c r="E27" s="53">
        <v>10</v>
      </c>
      <c r="F27" s="52" t="s">
        <v>28</v>
      </c>
      <c r="G27" s="19">
        <v>9</v>
      </c>
      <c r="H27" s="19">
        <v>6</v>
      </c>
      <c r="I27" s="56">
        <f t="shared" si="0"/>
        <v>15</v>
      </c>
      <c r="J27" s="52">
        <v>6007251090</v>
      </c>
      <c r="K27" s="52" t="s">
        <v>615</v>
      </c>
      <c r="L27" s="52" t="s">
        <v>91</v>
      </c>
      <c r="M27" s="52">
        <v>9401725831</v>
      </c>
      <c r="N27" s="59" t="s">
        <v>513</v>
      </c>
      <c r="O27" s="59">
        <v>9508187078</v>
      </c>
      <c r="P27" s="54">
        <v>43574</v>
      </c>
      <c r="Q27" s="52" t="s">
        <v>211</v>
      </c>
      <c r="R27" s="18" t="s">
        <v>179</v>
      </c>
      <c r="S27" s="18" t="s">
        <v>139</v>
      </c>
      <c r="T27" s="18"/>
    </row>
    <row r="28" spans="1:20">
      <c r="A28" s="4">
        <v>24</v>
      </c>
      <c r="B28" s="17" t="s">
        <v>68</v>
      </c>
      <c r="C28" s="52" t="s">
        <v>601</v>
      </c>
      <c r="D28" s="52" t="s">
        <v>28</v>
      </c>
      <c r="E28" s="53">
        <v>47</v>
      </c>
      <c r="F28" s="52" t="s">
        <v>28</v>
      </c>
      <c r="G28" s="19">
        <v>10</v>
      </c>
      <c r="H28" s="19">
        <v>10</v>
      </c>
      <c r="I28" s="56">
        <f t="shared" si="0"/>
        <v>20</v>
      </c>
      <c r="J28" s="52">
        <v>7399306985</v>
      </c>
      <c r="K28" s="52" t="s">
        <v>615</v>
      </c>
      <c r="L28" s="52" t="s">
        <v>91</v>
      </c>
      <c r="M28" s="52">
        <v>9401725831</v>
      </c>
      <c r="N28" s="59" t="s">
        <v>674</v>
      </c>
      <c r="O28" s="59">
        <v>9613633090</v>
      </c>
      <c r="P28" s="54">
        <v>43574</v>
      </c>
      <c r="Q28" s="52" t="s">
        <v>211</v>
      </c>
      <c r="R28" s="18" t="s">
        <v>182</v>
      </c>
      <c r="S28" s="18" t="s">
        <v>139</v>
      </c>
      <c r="T28" s="18"/>
    </row>
    <row r="29" spans="1:20">
      <c r="A29" s="4">
        <v>25</v>
      </c>
      <c r="B29" s="17" t="s">
        <v>68</v>
      </c>
      <c r="C29" s="52" t="s">
        <v>602</v>
      </c>
      <c r="D29" s="52" t="s">
        <v>28</v>
      </c>
      <c r="E29" s="19">
        <v>50</v>
      </c>
      <c r="F29" s="52" t="s">
        <v>28</v>
      </c>
      <c r="G29" s="19">
        <v>13</v>
      </c>
      <c r="H29" s="19">
        <v>9</v>
      </c>
      <c r="I29" s="56">
        <f t="shared" si="0"/>
        <v>22</v>
      </c>
      <c r="J29" s="52">
        <v>9854269901</v>
      </c>
      <c r="K29" s="52" t="s">
        <v>615</v>
      </c>
      <c r="L29" s="52" t="s">
        <v>91</v>
      </c>
      <c r="M29" s="52">
        <v>9401725831</v>
      </c>
      <c r="N29" s="59" t="s">
        <v>117</v>
      </c>
      <c r="O29" s="59">
        <v>8723893078</v>
      </c>
      <c r="P29" s="54">
        <v>43574</v>
      </c>
      <c r="Q29" s="52" t="s">
        <v>211</v>
      </c>
      <c r="R29" s="18" t="s">
        <v>183</v>
      </c>
      <c r="S29" s="18" t="s">
        <v>139</v>
      </c>
      <c r="T29" s="18"/>
    </row>
    <row r="30" spans="1:20">
      <c r="A30" s="4">
        <v>26</v>
      </c>
      <c r="B30" s="17" t="s">
        <v>68</v>
      </c>
      <c r="C30" s="52" t="s">
        <v>394</v>
      </c>
      <c r="D30" s="52" t="s">
        <v>28</v>
      </c>
      <c r="E30" s="19">
        <v>48</v>
      </c>
      <c r="F30" s="52" t="s">
        <v>28</v>
      </c>
      <c r="G30" s="19">
        <v>27</v>
      </c>
      <c r="H30" s="19">
        <v>24</v>
      </c>
      <c r="I30" s="56">
        <f t="shared" si="0"/>
        <v>51</v>
      </c>
      <c r="J30" s="18">
        <v>8811964001</v>
      </c>
      <c r="K30" s="52" t="s">
        <v>360</v>
      </c>
      <c r="L30" s="52" t="s">
        <v>400</v>
      </c>
      <c r="M30" s="52">
        <v>8011352091</v>
      </c>
      <c r="N30" s="59" t="s">
        <v>148</v>
      </c>
      <c r="O30" s="59">
        <v>9678100977</v>
      </c>
      <c r="P30" s="54">
        <v>43575</v>
      </c>
      <c r="Q30" s="52" t="s">
        <v>688</v>
      </c>
      <c r="R30" s="18" t="s">
        <v>168</v>
      </c>
      <c r="S30" s="18" t="s">
        <v>139</v>
      </c>
      <c r="T30" s="18"/>
    </row>
    <row r="31" spans="1:20">
      <c r="A31" s="4">
        <v>27</v>
      </c>
      <c r="B31" s="17" t="s">
        <v>68</v>
      </c>
      <c r="C31" s="52" t="s">
        <v>603</v>
      </c>
      <c r="D31" s="52" t="s">
        <v>28</v>
      </c>
      <c r="E31" s="53">
        <v>160</v>
      </c>
      <c r="F31" s="52" t="s">
        <v>28</v>
      </c>
      <c r="G31" s="19">
        <v>30</v>
      </c>
      <c r="H31" s="19">
        <v>38</v>
      </c>
      <c r="I31" s="56">
        <f t="shared" si="0"/>
        <v>68</v>
      </c>
      <c r="J31" s="52">
        <v>6001458245</v>
      </c>
      <c r="K31" s="52" t="s">
        <v>360</v>
      </c>
      <c r="L31" s="52" t="s">
        <v>91</v>
      </c>
      <c r="M31" s="52">
        <v>9401725831</v>
      </c>
      <c r="N31" s="59" t="s">
        <v>668</v>
      </c>
      <c r="O31" s="59">
        <v>8822035608</v>
      </c>
      <c r="P31" s="24">
        <v>43577</v>
      </c>
      <c r="Q31" s="52" t="s">
        <v>208</v>
      </c>
      <c r="R31" s="18" t="s">
        <v>184</v>
      </c>
      <c r="S31" s="18" t="s">
        <v>139</v>
      </c>
      <c r="T31" s="18"/>
    </row>
    <row r="32" spans="1:20">
      <c r="A32" s="4">
        <v>28</v>
      </c>
      <c r="B32" s="17" t="s">
        <v>68</v>
      </c>
      <c r="C32" s="52" t="s">
        <v>261</v>
      </c>
      <c r="D32" s="52" t="s">
        <v>28</v>
      </c>
      <c r="E32" s="19">
        <v>20</v>
      </c>
      <c r="F32" s="52" t="s">
        <v>28</v>
      </c>
      <c r="G32" s="19">
        <v>22</v>
      </c>
      <c r="H32" s="19">
        <v>25</v>
      </c>
      <c r="I32" s="56">
        <f t="shared" si="0"/>
        <v>47</v>
      </c>
      <c r="J32" s="18">
        <v>9577841470</v>
      </c>
      <c r="K32" s="52" t="s">
        <v>360</v>
      </c>
      <c r="L32" s="52" t="s">
        <v>91</v>
      </c>
      <c r="M32" s="52">
        <v>9401725831</v>
      </c>
      <c r="N32" s="59" t="s">
        <v>669</v>
      </c>
      <c r="O32" s="59">
        <v>9706440913</v>
      </c>
      <c r="P32" s="54">
        <v>43577</v>
      </c>
      <c r="Q32" s="52" t="s">
        <v>208</v>
      </c>
      <c r="R32" s="18" t="s">
        <v>184</v>
      </c>
      <c r="S32" s="18" t="s">
        <v>139</v>
      </c>
      <c r="T32" s="18"/>
    </row>
    <row r="33" spans="1:20">
      <c r="A33" s="4">
        <v>29</v>
      </c>
      <c r="B33" s="17" t="s">
        <v>68</v>
      </c>
      <c r="C33" s="52" t="s">
        <v>604</v>
      </c>
      <c r="D33" s="52" t="s">
        <v>28</v>
      </c>
      <c r="E33" s="53">
        <v>65</v>
      </c>
      <c r="F33" s="52" t="s">
        <v>28</v>
      </c>
      <c r="G33" s="19">
        <v>34</v>
      </c>
      <c r="H33" s="19">
        <v>30</v>
      </c>
      <c r="I33" s="56">
        <f t="shared" si="0"/>
        <v>64</v>
      </c>
      <c r="J33" s="18">
        <v>9678325901</v>
      </c>
      <c r="K33" s="52" t="s">
        <v>615</v>
      </c>
      <c r="L33" s="52" t="s">
        <v>91</v>
      </c>
      <c r="M33" s="52">
        <v>9401725831</v>
      </c>
      <c r="N33" s="59" t="s">
        <v>670</v>
      </c>
      <c r="O33" s="59">
        <v>9678163655</v>
      </c>
      <c r="P33" s="54">
        <v>43578</v>
      </c>
      <c r="Q33" s="52" t="s">
        <v>231</v>
      </c>
      <c r="R33" s="52" t="s">
        <v>169</v>
      </c>
      <c r="S33" s="18" t="s">
        <v>139</v>
      </c>
      <c r="T33" s="18"/>
    </row>
    <row r="34" spans="1:20">
      <c r="A34" s="4">
        <v>30</v>
      </c>
      <c r="B34" s="17" t="s">
        <v>68</v>
      </c>
      <c r="C34" s="52" t="s">
        <v>617</v>
      </c>
      <c r="D34" s="52" t="s">
        <v>26</v>
      </c>
      <c r="E34" s="53">
        <v>1812020101</v>
      </c>
      <c r="F34" s="52" t="s">
        <v>74</v>
      </c>
      <c r="G34" s="19">
        <v>20</v>
      </c>
      <c r="H34" s="19">
        <v>18</v>
      </c>
      <c r="I34" s="56">
        <f t="shared" si="0"/>
        <v>38</v>
      </c>
      <c r="J34" s="52">
        <v>7399522416</v>
      </c>
      <c r="K34" s="52" t="s">
        <v>615</v>
      </c>
      <c r="L34" s="52" t="s">
        <v>91</v>
      </c>
      <c r="M34" s="52">
        <v>9401725831</v>
      </c>
      <c r="N34" s="59" t="s">
        <v>672</v>
      </c>
      <c r="O34" s="59">
        <v>9957452885</v>
      </c>
      <c r="P34" s="24">
        <v>43578</v>
      </c>
      <c r="Q34" s="52" t="s">
        <v>231</v>
      </c>
      <c r="R34" s="18" t="s">
        <v>185</v>
      </c>
      <c r="S34" s="18" t="s">
        <v>139</v>
      </c>
      <c r="T34" s="18"/>
    </row>
    <row r="35" spans="1:20">
      <c r="A35" s="4">
        <v>31</v>
      </c>
      <c r="B35" s="17" t="s">
        <v>68</v>
      </c>
      <c r="C35" s="52" t="s">
        <v>604</v>
      </c>
      <c r="D35" s="52" t="s">
        <v>28</v>
      </c>
      <c r="E35" s="19">
        <v>33</v>
      </c>
      <c r="F35" s="52" t="s">
        <v>28</v>
      </c>
      <c r="G35" s="19">
        <v>27</v>
      </c>
      <c r="H35" s="19">
        <v>30</v>
      </c>
      <c r="I35" s="56">
        <f t="shared" si="0"/>
        <v>57</v>
      </c>
      <c r="J35" s="52">
        <v>9678222013</v>
      </c>
      <c r="K35" s="52" t="s">
        <v>615</v>
      </c>
      <c r="L35" s="52" t="s">
        <v>91</v>
      </c>
      <c r="M35" s="52">
        <v>9401725831</v>
      </c>
      <c r="N35" s="59" t="s">
        <v>673</v>
      </c>
      <c r="O35" s="59">
        <v>9957583568</v>
      </c>
      <c r="P35" s="54">
        <v>43579</v>
      </c>
      <c r="Q35" s="52" t="s">
        <v>687</v>
      </c>
      <c r="R35" s="52" t="s">
        <v>185</v>
      </c>
      <c r="S35" s="18" t="s">
        <v>139</v>
      </c>
      <c r="T35" s="18"/>
    </row>
    <row r="36" spans="1:20">
      <c r="A36" s="4">
        <v>32</v>
      </c>
      <c r="B36" s="17" t="s">
        <v>68</v>
      </c>
      <c r="C36" s="52" t="s">
        <v>605</v>
      </c>
      <c r="D36" s="52" t="s">
        <v>28</v>
      </c>
      <c r="E36" s="53">
        <v>12120200102</v>
      </c>
      <c r="F36" s="52" t="s">
        <v>74</v>
      </c>
      <c r="G36" s="19">
        <v>18</v>
      </c>
      <c r="H36" s="19">
        <v>17</v>
      </c>
      <c r="I36" s="56">
        <f t="shared" si="0"/>
        <v>35</v>
      </c>
      <c r="J36" s="52">
        <v>9678297932</v>
      </c>
      <c r="K36" s="52" t="s">
        <v>615</v>
      </c>
      <c r="L36" s="52" t="s">
        <v>91</v>
      </c>
      <c r="M36" s="52">
        <v>9401725831</v>
      </c>
      <c r="N36" s="59" t="s">
        <v>513</v>
      </c>
      <c r="O36" s="59">
        <v>9508187078</v>
      </c>
      <c r="P36" s="54">
        <v>43579</v>
      </c>
      <c r="Q36" s="52" t="s">
        <v>687</v>
      </c>
      <c r="R36" s="18" t="s">
        <v>187</v>
      </c>
      <c r="S36" s="18" t="s">
        <v>139</v>
      </c>
      <c r="T36" s="18"/>
    </row>
    <row r="37" spans="1:20">
      <c r="A37" s="4">
        <v>33</v>
      </c>
      <c r="B37" s="17" t="s">
        <v>68</v>
      </c>
      <c r="C37" s="52" t="s">
        <v>606</v>
      </c>
      <c r="D37" s="52" t="s">
        <v>26</v>
      </c>
      <c r="E37" s="53">
        <v>18120204001</v>
      </c>
      <c r="F37" s="52" t="s">
        <v>246</v>
      </c>
      <c r="G37" s="19">
        <v>30</v>
      </c>
      <c r="H37" s="19">
        <v>27</v>
      </c>
      <c r="I37" s="56">
        <f t="shared" si="0"/>
        <v>57</v>
      </c>
      <c r="J37" s="52">
        <v>9577372904</v>
      </c>
      <c r="K37" s="52" t="s">
        <v>615</v>
      </c>
      <c r="L37" s="52" t="s">
        <v>91</v>
      </c>
      <c r="M37" s="52">
        <v>9401725831</v>
      </c>
      <c r="N37" s="59" t="s">
        <v>674</v>
      </c>
      <c r="O37" s="59">
        <v>9613633090</v>
      </c>
      <c r="P37" s="24">
        <v>43580</v>
      </c>
      <c r="Q37" s="52" t="s">
        <v>272</v>
      </c>
      <c r="R37" s="18" t="s">
        <v>179</v>
      </c>
      <c r="S37" s="18" t="s">
        <v>139</v>
      </c>
      <c r="T37" s="18"/>
    </row>
    <row r="38" spans="1:20">
      <c r="A38" s="4">
        <v>34</v>
      </c>
      <c r="B38" s="17" t="s">
        <v>68</v>
      </c>
      <c r="C38" s="52" t="s">
        <v>607</v>
      </c>
      <c r="D38" s="52" t="s">
        <v>28</v>
      </c>
      <c r="E38" s="53">
        <v>80</v>
      </c>
      <c r="F38" s="52" t="s">
        <v>28</v>
      </c>
      <c r="G38" s="53">
        <v>22</v>
      </c>
      <c r="H38" s="53">
        <v>25</v>
      </c>
      <c r="I38" s="56">
        <f t="shared" si="0"/>
        <v>47</v>
      </c>
      <c r="J38" s="52">
        <v>9101765904</v>
      </c>
      <c r="K38" s="52" t="s">
        <v>615</v>
      </c>
      <c r="L38" s="52" t="s">
        <v>91</v>
      </c>
      <c r="M38" s="52">
        <v>9401725831</v>
      </c>
      <c r="N38" s="59" t="s">
        <v>117</v>
      </c>
      <c r="O38" s="59">
        <v>8723893078</v>
      </c>
      <c r="P38" s="24">
        <v>43581</v>
      </c>
      <c r="Q38" s="52" t="s">
        <v>211</v>
      </c>
      <c r="R38" s="18" t="s">
        <v>188</v>
      </c>
      <c r="S38" s="18" t="s">
        <v>139</v>
      </c>
      <c r="T38" s="18"/>
    </row>
    <row r="39" spans="1:20">
      <c r="A39" s="4">
        <v>35</v>
      </c>
      <c r="B39" s="17" t="s">
        <v>68</v>
      </c>
      <c r="C39" s="52" t="s">
        <v>608</v>
      </c>
      <c r="D39" s="52" t="s">
        <v>26</v>
      </c>
      <c r="E39" s="53">
        <v>18120204501</v>
      </c>
      <c r="F39" s="52" t="s">
        <v>74</v>
      </c>
      <c r="G39" s="53">
        <v>34</v>
      </c>
      <c r="H39" s="53">
        <v>30</v>
      </c>
      <c r="I39" s="56">
        <f t="shared" si="0"/>
        <v>64</v>
      </c>
      <c r="J39" s="52">
        <v>9431452575</v>
      </c>
      <c r="K39" s="52" t="s">
        <v>615</v>
      </c>
      <c r="L39" s="52" t="s">
        <v>91</v>
      </c>
      <c r="M39" s="52">
        <v>9401725831</v>
      </c>
      <c r="N39" s="59" t="s">
        <v>148</v>
      </c>
      <c r="O39" s="59">
        <v>9678100977</v>
      </c>
      <c r="P39" s="54">
        <v>43581</v>
      </c>
      <c r="Q39" s="52" t="s">
        <v>211</v>
      </c>
      <c r="R39" s="18" t="s">
        <v>189</v>
      </c>
      <c r="S39" s="18" t="s">
        <v>139</v>
      </c>
      <c r="T39" s="18"/>
    </row>
    <row r="40" spans="1:20">
      <c r="A40" s="4">
        <v>36</v>
      </c>
      <c r="B40" s="17" t="s">
        <v>68</v>
      </c>
      <c r="C40" s="52" t="s">
        <v>609</v>
      </c>
      <c r="D40" s="52" t="s">
        <v>26</v>
      </c>
      <c r="E40" s="53">
        <v>18120204501</v>
      </c>
      <c r="F40" s="52" t="s">
        <v>246</v>
      </c>
      <c r="G40" s="19">
        <v>15</v>
      </c>
      <c r="H40" s="19">
        <v>25</v>
      </c>
      <c r="I40" s="56">
        <f t="shared" si="0"/>
        <v>40</v>
      </c>
      <c r="J40" s="52">
        <v>9954670913</v>
      </c>
      <c r="K40" s="52" t="s">
        <v>615</v>
      </c>
      <c r="L40" s="52" t="s">
        <v>91</v>
      </c>
      <c r="M40" s="52">
        <v>9401725831</v>
      </c>
      <c r="N40" s="59" t="s">
        <v>668</v>
      </c>
      <c r="O40" s="59">
        <v>8822035608</v>
      </c>
      <c r="P40" s="54">
        <v>43581</v>
      </c>
      <c r="Q40" s="52" t="s">
        <v>211</v>
      </c>
      <c r="R40" s="18" t="s">
        <v>190</v>
      </c>
      <c r="S40" s="18" t="s">
        <v>139</v>
      </c>
      <c r="T40" s="18"/>
    </row>
    <row r="41" spans="1:20">
      <c r="A41" s="4">
        <v>37</v>
      </c>
      <c r="B41" s="17" t="s">
        <v>68</v>
      </c>
      <c r="C41" s="52" t="s">
        <v>610</v>
      </c>
      <c r="D41" s="52" t="s">
        <v>26</v>
      </c>
      <c r="E41" s="53">
        <v>18120204501</v>
      </c>
      <c r="F41" s="52" t="s">
        <v>74</v>
      </c>
      <c r="G41" s="19">
        <v>25</v>
      </c>
      <c r="H41" s="19">
        <v>20</v>
      </c>
      <c r="I41" s="56">
        <f t="shared" si="0"/>
        <v>45</v>
      </c>
      <c r="J41" s="52">
        <v>9954028023</v>
      </c>
      <c r="K41" s="52" t="s">
        <v>615</v>
      </c>
      <c r="L41" s="52" t="s">
        <v>91</v>
      </c>
      <c r="M41" s="52">
        <v>9401725831</v>
      </c>
      <c r="N41" s="59" t="s">
        <v>669</v>
      </c>
      <c r="O41" s="59">
        <v>9706440913</v>
      </c>
      <c r="P41" s="54">
        <v>43582</v>
      </c>
      <c r="Q41" s="52" t="s">
        <v>688</v>
      </c>
      <c r="R41" s="18" t="s">
        <v>191</v>
      </c>
      <c r="S41" s="18" t="s">
        <v>139</v>
      </c>
      <c r="T41" s="18"/>
    </row>
    <row r="42" spans="1:20">
      <c r="A42" s="4">
        <v>38</v>
      </c>
      <c r="B42" s="17" t="s">
        <v>68</v>
      </c>
      <c r="C42" s="52" t="s">
        <v>611</v>
      </c>
      <c r="D42" s="52" t="s">
        <v>28</v>
      </c>
      <c r="E42" s="53">
        <v>21</v>
      </c>
      <c r="F42" s="52" t="s">
        <v>28</v>
      </c>
      <c r="G42" s="19">
        <v>20</v>
      </c>
      <c r="H42" s="19">
        <v>25</v>
      </c>
      <c r="I42" s="56">
        <f t="shared" si="0"/>
        <v>45</v>
      </c>
      <c r="J42" s="52">
        <v>8474002630</v>
      </c>
      <c r="K42" s="52" t="s">
        <v>615</v>
      </c>
      <c r="L42" s="52" t="s">
        <v>91</v>
      </c>
      <c r="M42" s="52">
        <v>9401725831</v>
      </c>
      <c r="N42" s="59" t="s">
        <v>670</v>
      </c>
      <c r="O42" s="59">
        <v>9678163655</v>
      </c>
      <c r="P42" s="54">
        <v>43582</v>
      </c>
      <c r="Q42" s="52" t="s">
        <v>688</v>
      </c>
      <c r="R42" s="18" t="s">
        <v>192</v>
      </c>
      <c r="S42" s="18" t="s">
        <v>139</v>
      </c>
      <c r="T42" s="18"/>
    </row>
    <row r="43" spans="1:20">
      <c r="A43" s="4">
        <v>39</v>
      </c>
      <c r="B43" s="51" t="s">
        <v>68</v>
      </c>
      <c r="C43" s="52" t="s">
        <v>612</v>
      </c>
      <c r="D43" s="52" t="s">
        <v>28</v>
      </c>
      <c r="E43" s="53">
        <v>89</v>
      </c>
      <c r="F43" s="52" t="s">
        <v>28</v>
      </c>
      <c r="G43" s="19">
        <v>31</v>
      </c>
      <c r="H43" s="19">
        <v>34</v>
      </c>
      <c r="I43" s="56">
        <f t="shared" si="0"/>
        <v>65</v>
      </c>
      <c r="J43" s="18">
        <v>9365558338</v>
      </c>
      <c r="K43" s="52" t="s">
        <v>615</v>
      </c>
      <c r="L43" s="52" t="s">
        <v>82</v>
      </c>
      <c r="M43" s="52">
        <v>9401725834</v>
      </c>
      <c r="N43" s="59" t="s">
        <v>674</v>
      </c>
      <c r="O43" s="59">
        <v>9613633090</v>
      </c>
      <c r="P43" s="24">
        <v>43584</v>
      </c>
      <c r="Q43" s="52" t="s">
        <v>208</v>
      </c>
      <c r="R43" s="52" t="s">
        <v>215</v>
      </c>
      <c r="S43" s="18" t="s">
        <v>139</v>
      </c>
      <c r="T43" s="18"/>
    </row>
    <row r="44" spans="1:20">
      <c r="A44" s="4">
        <v>40</v>
      </c>
      <c r="B44" s="51" t="s">
        <v>68</v>
      </c>
      <c r="C44" s="52" t="s">
        <v>613</v>
      </c>
      <c r="D44" s="52" t="s">
        <v>28</v>
      </c>
      <c r="E44" s="19">
        <v>11</v>
      </c>
      <c r="F44" s="52" t="s">
        <v>28</v>
      </c>
      <c r="G44" s="19">
        <v>29</v>
      </c>
      <c r="H44" s="19">
        <v>28</v>
      </c>
      <c r="I44" s="56">
        <f t="shared" si="0"/>
        <v>57</v>
      </c>
      <c r="J44" s="52">
        <v>7675200681</v>
      </c>
      <c r="K44" s="52" t="s">
        <v>616</v>
      </c>
      <c r="L44" s="52" t="s">
        <v>82</v>
      </c>
      <c r="M44" s="52">
        <v>9401725834</v>
      </c>
      <c r="N44" s="59" t="s">
        <v>117</v>
      </c>
      <c r="O44" s="59">
        <v>8723893078</v>
      </c>
      <c r="P44" s="54">
        <v>43584</v>
      </c>
      <c r="Q44" s="52" t="s">
        <v>208</v>
      </c>
      <c r="R44" s="18" t="s">
        <v>186</v>
      </c>
      <c r="S44" s="18" t="s">
        <v>139</v>
      </c>
      <c r="T44" s="18"/>
    </row>
    <row r="45" spans="1:20">
      <c r="A45" s="4">
        <v>41</v>
      </c>
      <c r="B45" s="51" t="s">
        <v>68</v>
      </c>
      <c r="C45" s="52" t="s">
        <v>614</v>
      </c>
      <c r="D45" s="52" t="s">
        <v>28</v>
      </c>
      <c r="E45" s="53">
        <v>325</v>
      </c>
      <c r="F45" s="52" t="s">
        <v>28</v>
      </c>
      <c r="G45" s="19">
        <v>38</v>
      </c>
      <c r="H45" s="19">
        <v>40</v>
      </c>
      <c r="I45" s="56">
        <f t="shared" si="0"/>
        <v>78</v>
      </c>
      <c r="J45" s="52">
        <v>9101838226</v>
      </c>
      <c r="K45" s="52" t="s">
        <v>616</v>
      </c>
      <c r="L45" s="52" t="s">
        <v>82</v>
      </c>
      <c r="M45" s="52">
        <v>9401725834</v>
      </c>
      <c r="N45" s="59" t="s">
        <v>148</v>
      </c>
      <c r="O45" s="59">
        <v>9678100977</v>
      </c>
      <c r="P45" s="24">
        <v>43585</v>
      </c>
      <c r="Q45" s="52" t="s">
        <v>231</v>
      </c>
      <c r="R45" s="52" t="s">
        <v>293</v>
      </c>
      <c r="S45" s="18" t="s">
        <v>139</v>
      </c>
      <c r="T45" s="18"/>
    </row>
    <row r="46" spans="1:20">
      <c r="A46" s="4">
        <v>42</v>
      </c>
      <c r="B46" s="17" t="s">
        <v>69</v>
      </c>
      <c r="C46" s="52" t="s">
        <v>701</v>
      </c>
      <c r="D46" s="52" t="s">
        <v>26</v>
      </c>
      <c r="E46" s="53">
        <v>18120204103</v>
      </c>
      <c r="F46" s="52" t="s">
        <v>74</v>
      </c>
      <c r="G46" s="19">
        <v>40</v>
      </c>
      <c r="H46" s="19">
        <v>44</v>
      </c>
      <c r="I46" s="56">
        <f t="shared" si="0"/>
        <v>84</v>
      </c>
      <c r="J46" s="52">
        <v>8474002630</v>
      </c>
      <c r="K46" s="52" t="s">
        <v>807</v>
      </c>
      <c r="L46" s="52" t="s">
        <v>82</v>
      </c>
      <c r="M46" s="52">
        <v>9401725834</v>
      </c>
      <c r="N46" s="59" t="s">
        <v>686</v>
      </c>
      <c r="O46" s="59">
        <v>9947443832</v>
      </c>
      <c r="P46" s="24">
        <v>43556</v>
      </c>
      <c r="Q46" s="52" t="s">
        <v>208</v>
      </c>
      <c r="R46" s="52" t="s">
        <v>293</v>
      </c>
      <c r="S46" s="18" t="s">
        <v>139</v>
      </c>
      <c r="T46" s="18"/>
    </row>
    <row r="47" spans="1:20">
      <c r="A47" s="4">
        <v>43</v>
      </c>
      <c r="B47" s="17" t="s">
        <v>69</v>
      </c>
      <c r="C47" s="52" t="s">
        <v>382</v>
      </c>
      <c r="D47" s="52" t="s">
        <v>28</v>
      </c>
      <c r="E47" s="53">
        <v>67</v>
      </c>
      <c r="F47" s="52" t="s">
        <v>28</v>
      </c>
      <c r="G47" s="19">
        <v>45</v>
      </c>
      <c r="H47" s="19">
        <v>40</v>
      </c>
      <c r="I47" s="56">
        <f t="shared" si="0"/>
        <v>85</v>
      </c>
      <c r="J47" s="18">
        <v>9678107460</v>
      </c>
      <c r="K47" s="52" t="s">
        <v>807</v>
      </c>
      <c r="L47" s="52" t="s">
        <v>95</v>
      </c>
      <c r="M47" s="52">
        <v>9401725830</v>
      </c>
      <c r="N47" s="59" t="s">
        <v>731</v>
      </c>
      <c r="O47" s="59">
        <v>8876930435</v>
      </c>
      <c r="P47" s="24">
        <v>43557</v>
      </c>
      <c r="Q47" s="52" t="s">
        <v>231</v>
      </c>
      <c r="R47" s="52" t="s">
        <v>293</v>
      </c>
      <c r="S47" s="18" t="s">
        <v>139</v>
      </c>
      <c r="T47" s="18"/>
    </row>
    <row r="48" spans="1:20">
      <c r="A48" s="4">
        <v>44</v>
      </c>
      <c r="B48" s="17" t="s">
        <v>69</v>
      </c>
      <c r="C48" s="52" t="s">
        <v>702</v>
      </c>
      <c r="D48" s="52" t="s">
        <v>28</v>
      </c>
      <c r="E48" s="53">
        <v>45</v>
      </c>
      <c r="F48" s="52" t="s">
        <v>28</v>
      </c>
      <c r="G48" s="19">
        <v>10</v>
      </c>
      <c r="H48" s="19">
        <v>7</v>
      </c>
      <c r="I48" s="56">
        <f t="shared" si="0"/>
        <v>17</v>
      </c>
      <c r="J48" s="18">
        <v>7896848550</v>
      </c>
      <c r="K48" s="52" t="s">
        <v>795</v>
      </c>
      <c r="L48" s="52" t="s">
        <v>95</v>
      </c>
      <c r="M48" s="52">
        <v>9401725830</v>
      </c>
      <c r="N48" s="59" t="s">
        <v>732</v>
      </c>
      <c r="O48" s="59">
        <v>8011971651</v>
      </c>
      <c r="P48" s="24">
        <v>43558</v>
      </c>
      <c r="Q48" s="52" t="s">
        <v>687</v>
      </c>
      <c r="R48" s="52" t="s">
        <v>175</v>
      </c>
      <c r="S48" s="18" t="s">
        <v>139</v>
      </c>
      <c r="T48" s="18"/>
    </row>
    <row r="49" spans="1:20">
      <c r="A49" s="4">
        <v>45</v>
      </c>
      <c r="B49" s="17" t="s">
        <v>69</v>
      </c>
      <c r="C49" s="52" t="s">
        <v>703</v>
      </c>
      <c r="D49" s="52" t="s">
        <v>26</v>
      </c>
      <c r="E49" s="53">
        <v>18120204102</v>
      </c>
      <c r="F49" s="52" t="s">
        <v>74</v>
      </c>
      <c r="G49" s="19">
        <v>8</v>
      </c>
      <c r="H49" s="19">
        <v>8</v>
      </c>
      <c r="I49" s="56">
        <f t="shared" si="0"/>
        <v>16</v>
      </c>
      <c r="J49" s="18">
        <v>9365737840</v>
      </c>
      <c r="K49" s="52" t="s">
        <v>795</v>
      </c>
      <c r="L49" s="52" t="s">
        <v>95</v>
      </c>
      <c r="M49" s="52">
        <v>9401725830</v>
      </c>
      <c r="N49" s="59" t="s">
        <v>733</v>
      </c>
      <c r="O49" s="59">
        <v>8011396812</v>
      </c>
      <c r="P49" s="54">
        <v>43558</v>
      </c>
      <c r="Q49" s="52" t="s">
        <v>687</v>
      </c>
      <c r="R49" s="52" t="s">
        <v>294</v>
      </c>
      <c r="S49" s="18" t="s">
        <v>139</v>
      </c>
      <c r="T49" s="18"/>
    </row>
    <row r="50" spans="1:20">
      <c r="A50" s="4">
        <v>46</v>
      </c>
      <c r="B50" s="17" t="s">
        <v>69</v>
      </c>
      <c r="C50" s="52" t="s">
        <v>704</v>
      </c>
      <c r="D50" s="52" t="s">
        <v>28</v>
      </c>
      <c r="E50" s="19">
        <v>56</v>
      </c>
      <c r="F50" s="52" t="s">
        <v>28</v>
      </c>
      <c r="G50" s="19">
        <v>12</v>
      </c>
      <c r="H50" s="19">
        <v>8</v>
      </c>
      <c r="I50" s="56">
        <f t="shared" si="0"/>
        <v>20</v>
      </c>
      <c r="J50" s="18">
        <v>6000654146</v>
      </c>
      <c r="K50" s="52" t="s">
        <v>795</v>
      </c>
      <c r="L50" s="52" t="s">
        <v>133</v>
      </c>
      <c r="M50" s="52">
        <v>8749860337</v>
      </c>
      <c r="N50" s="59" t="s">
        <v>734</v>
      </c>
      <c r="O50" s="59">
        <v>9859299683</v>
      </c>
      <c r="P50" s="54">
        <v>43558</v>
      </c>
      <c r="Q50" s="52" t="s">
        <v>687</v>
      </c>
      <c r="R50" s="52" t="s">
        <v>295</v>
      </c>
      <c r="S50" s="18" t="s">
        <v>139</v>
      </c>
      <c r="T50" s="18"/>
    </row>
    <row r="51" spans="1:20">
      <c r="A51" s="4">
        <v>47</v>
      </c>
      <c r="B51" s="17" t="s">
        <v>69</v>
      </c>
      <c r="C51" s="52" t="s">
        <v>316</v>
      </c>
      <c r="D51" s="52" t="s">
        <v>28</v>
      </c>
      <c r="E51" s="19">
        <v>18120206301</v>
      </c>
      <c r="F51" s="52" t="s">
        <v>28</v>
      </c>
      <c r="G51" s="19">
        <v>13</v>
      </c>
      <c r="H51" s="19">
        <v>14</v>
      </c>
      <c r="I51" s="56">
        <f t="shared" si="0"/>
        <v>27</v>
      </c>
      <c r="J51" s="18">
        <v>9859894128</v>
      </c>
      <c r="K51" s="52" t="s">
        <v>808</v>
      </c>
      <c r="L51" s="52" t="s">
        <v>89</v>
      </c>
      <c r="M51" s="52">
        <v>9401725826</v>
      </c>
      <c r="N51" s="59" t="s">
        <v>735</v>
      </c>
      <c r="O51" s="59">
        <v>8011291037</v>
      </c>
      <c r="P51" s="24">
        <v>43559</v>
      </c>
      <c r="Q51" s="52" t="s">
        <v>272</v>
      </c>
      <c r="R51" s="52" t="s">
        <v>180</v>
      </c>
      <c r="S51" s="18" t="s">
        <v>139</v>
      </c>
      <c r="T51" s="18"/>
    </row>
    <row r="52" spans="1:20">
      <c r="A52" s="4">
        <v>48</v>
      </c>
      <c r="B52" s="17" t="s">
        <v>69</v>
      </c>
      <c r="C52" s="52" t="s">
        <v>705</v>
      </c>
      <c r="D52" s="52" t="s">
        <v>28</v>
      </c>
      <c r="E52" s="53">
        <v>113</v>
      </c>
      <c r="F52" s="52" t="s">
        <v>28</v>
      </c>
      <c r="G52" s="19">
        <v>12</v>
      </c>
      <c r="H52" s="19">
        <v>14</v>
      </c>
      <c r="I52" s="56">
        <f t="shared" si="0"/>
        <v>26</v>
      </c>
      <c r="J52" s="18">
        <v>9859683145</v>
      </c>
      <c r="K52" s="52" t="s">
        <v>808</v>
      </c>
      <c r="L52" s="52" t="s">
        <v>133</v>
      </c>
      <c r="M52" s="52">
        <v>8749860337</v>
      </c>
      <c r="N52" s="59" t="s">
        <v>736</v>
      </c>
      <c r="O52" s="59">
        <v>9859702699</v>
      </c>
      <c r="P52" s="54">
        <v>43559</v>
      </c>
      <c r="Q52" s="52" t="s">
        <v>272</v>
      </c>
      <c r="R52" s="52" t="s">
        <v>180</v>
      </c>
      <c r="S52" s="18" t="s">
        <v>139</v>
      </c>
      <c r="T52" s="18"/>
    </row>
    <row r="53" spans="1:20">
      <c r="A53" s="4">
        <v>49</v>
      </c>
      <c r="B53" s="17" t="s">
        <v>69</v>
      </c>
      <c r="C53" s="52" t="s">
        <v>706</v>
      </c>
      <c r="D53" s="52" t="s">
        <v>28</v>
      </c>
      <c r="E53" s="53">
        <v>89</v>
      </c>
      <c r="F53" s="52" t="s">
        <v>28</v>
      </c>
      <c r="G53" s="19">
        <v>20</v>
      </c>
      <c r="H53" s="19">
        <v>15</v>
      </c>
      <c r="I53" s="56">
        <f t="shared" si="0"/>
        <v>35</v>
      </c>
      <c r="J53" s="18">
        <v>8753909110</v>
      </c>
      <c r="K53" s="52" t="s">
        <v>808</v>
      </c>
      <c r="L53" s="52" t="s">
        <v>149</v>
      </c>
      <c r="M53" s="52">
        <v>8011615454</v>
      </c>
      <c r="N53" s="59" t="s">
        <v>737</v>
      </c>
      <c r="O53" s="59">
        <v>9678530217</v>
      </c>
      <c r="P53" s="54">
        <v>43559</v>
      </c>
      <c r="Q53" s="52" t="s">
        <v>272</v>
      </c>
      <c r="R53" s="52" t="s">
        <v>296</v>
      </c>
      <c r="S53" s="18" t="s">
        <v>139</v>
      </c>
      <c r="T53" s="18"/>
    </row>
    <row r="54" spans="1:20">
      <c r="A54" s="4">
        <v>50</v>
      </c>
      <c r="B54" s="17" t="s">
        <v>69</v>
      </c>
      <c r="C54" s="52" t="s">
        <v>707</v>
      </c>
      <c r="D54" s="52" t="s">
        <v>28</v>
      </c>
      <c r="E54" s="53">
        <v>213</v>
      </c>
      <c r="F54" s="52" t="s">
        <v>28</v>
      </c>
      <c r="G54" s="19">
        <v>18</v>
      </c>
      <c r="H54" s="19">
        <v>12</v>
      </c>
      <c r="I54" s="56">
        <f t="shared" si="0"/>
        <v>30</v>
      </c>
      <c r="J54" s="18">
        <v>8136003057</v>
      </c>
      <c r="K54" s="52" t="s">
        <v>808</v>
      </c>
      <c r="L54" s="52" t="s">
        <v>82</v>
      </c>
      <c r="M54" s="52">
        <v>9401725834</v>
      </c>
      <c r="N54" s="59" t="s">
        <v>738</v>
      </c>
      <c r="O54" s="59">
        <v>8399981564</v>
      </c>
      <c r="P54" s="24">
        <v>43560</v>
      </c>
      <c r="Q54" s="52" t="s">
        <v>211</v>
      </c>
      <c r="R54" s="52" t="s">
        <v>253</v>
      </c>
      <c r="S54" s="18" t="s">
        <v>139</v>
      </c>
      <c r="T54" s="18"/>
    </row>
    <row r="55" spans="1:20">
      <c r="A55" s="4">
        <v>51</v>
      </c>
      <c r="B55" s="17" t="s">
        <v>69</v>
      </c>
      <c r="C55" s="52" t="s">
        <v>708</v>
      </c>
      <c r="D55" s="52" t="s">
        <v>26</v>
      </c>
      <c r="E55" s="53">
        <v>18120201507</v>
      </c>
      <c r="F55" s="52" t="s">
        <v>74</v>
      </c>
      <c r="G55" s="19">
        <v>14</v>
      </c>
      <c r="H55" s="19">
        <v>12</v>
      </c>
      <c r="I55" s="56">
        <f t="shared" si="0"/>
        <v>26</v>
      </c>
      <c r="J55" s="18">
        <v>9365539861</v>
      </c>
      <c r="K55" s="52" t="s">
        <v>795</v>
      </c>
      <c r="L55" s="52" t="s">
        <v>89</v>
      </c>
      <c r="M55" s="52">
        <v>9401725826</v>
      </c>
      <c r="N55" s="59" t="s">
        <v>150</v>
      </c>
      <c r="O55" s="59">
        <v>8011474390</v>
      </c>
      <c r="P55" s="54">
        <v>43560</v>
      </c>
      <c r="Q55" s="52" t="s">
        <v>211</v>
      </c>
      <c r="R55" s="52" t="s">
        <v>297</v>
      </c>
      <c r="S55" s="18" t="s">
        <v>139</v>
      </c>
      <c r="T55" s="18"/>
    </row>
    <row r="56" spans="1:20">
      <c r="A56" s="4">
        <v>52</v>
      </c>
      <c r="B56" s="17" t="s">
        <v>69</v>
      </c>
      <c r="C56" s="52" t="s">
        <v>709</v>
      </c>
      <c r="D56" s="52" t="s">
        <v>28</v>
      </c>
      <c r="E56" s="53">
        <v>421</v>
      </c>
      <c r="F56" s="52" t="s">
        <v>28</v>
      </c>
      <c r="G56" s="19">
        <v>22</v>
      </c>
      <c r="H56" s="19">
        <v>15</v>
      </c>
      <c r="I56" s="56">
        <f t="shared" si="0"/>
        <v>37</v>
      </c>
      <c r="J56" s="18">
        <v>8761022133</v>
      </c>
      <c r="K56" s="52" t="s">
        <v>809</v>
      </c>
      <c r="L56" s="52" t="s">
        <v>89</v>
      </c>
      <c r="M56" s="52">
        <v>9401725826</v>
      </c>
      <c r="N56" s="59" t="s">
        <v>739</v>
      </c>
      <c r="O56" s="59">
        <v>9957443801</v>
      </c>
      <c r="P56" s="24">
        <v>43561</v>
      </c>
      <c r="Q56" s="52" t="s">
        <v>688</v>
      </c>
      <c r="R56" s="52" t="s">
        <v>298</v>
      </c>
      <c r="S56" s="18" t="s">
        <v>139</v>
      </c>
      <c r="T56" s="18"/>
    </row>
    <row r="57" spans="1:20">
      <c r="A57" s="4">
        <v>53</v>
      </c>
      <c r="B57" s="17" t="s">
        <v>69</v>
      </c>
      <c r="C57" s="52" t="s">
        <v>710</v>
      </c>
      <c r="D57" s="52" t="s">
        <v>28</v>
      </c>
      <c r="E57" s="53">
        <v>78</v>
      </c>
      <c r="F57" s="52" t="s">
        <v>28</v>
      </c>
      <c r="G57" s="19">
        <v>21</v>
      </c>
      <c r="H57" s="19">
        <v>20</v>
      </c>
      <c r="I57" s="56">
        <f t="shared" si="0"/>
        <v>41</v>
      </c>
      <c r="J57" s="18">
        <v>9127430850</v>
      </c>
      <c r="K57" s="52" t="s">
        <v>809</v>
      </c>
      <c r="L57" s="52" t="s">
        <v>149</v>
      </c>
      <c r="M57" s="52">
        <v>8011615454</v>
      </c>
      <c r="N57" s="59" t="s">
        <v>740</v>
      </c>
      <c r="O57" s="59">
        <v>8011312297</v>
      </c>
      <c r="P57" s="54">
        <v>43561</v>
      </c>
      <c r="Q57" s="52" t="s">
        <v>688</v>
      </c>
      <c r="R57" s="52" t="s">
        <v>217</v>
      </c>
      <c r="S57" s="18" t="s">
        <v>139</v>
      </c>
      <c r="T57" s="18"/>
    </row>
    <row r="58" spans="1:20">
      <c r="A58" s="4">
        <v>54</v>
      </c>
      <c r="B58" s="17" t="s">
        <v>69</v>
      </c>
      <c r="C58" s="52" t="s">
        <v>711</v>
      </c>
      <c r="D58" s="52" t="s">
        <v>28</v>
      </c>
      <c r="E58" s="53">
        <v>99</v>
      </c>
      <c r="F58" s="52" t="s">
        <v>28</v>
      </c>
      <c r="G58" s="19">
        <v>12</v>
      </c>
      <c r="H58" s="19">
        <v>9</v>
      </c>
      <c r="I58" s="56">
        <f t="shared" si="0"/>
        <v>21</v>
      </c>
      <c r="J58" s="18">
        <v>8753939260</v>
      </c>
      <c r="K58" s="52" t="s">
        <v>807</v>
      </c>
      <c r="L58" s="52" t="s">
        <v>149</v>
      </c>
      <c r="M58" s="52">
        <v>8011615454</v>
      </c>
      <c r="N58" s="59" t="s">
        <v>741</v>
      </c>
      <c r="O58" s="59">
        <v>7399405794</v>
      </c>
      <c r="P58" s="24">
        <v>43563</v>
      </c>
      <c r="Q58" s="52" t="s">
        <v>208</v>
      </c>
      <c r="R58" s="52" t="s">
        <v>185</v>
      </c>
      <c r="S58" s="18" t="s">
        <v>139</v>
      </c>
      <c r="T58" s="18"/>
    </row>
    <row r="59" spans="1:20">
      <c r="A59" s="4">
        <v>55</v>
      </c>
      <c r="B59" s="17" t="s">
        <v>69</v>
      </c>
      <c r="C59" s="52" t="s">
        <v>711</v>
      </c>
      <c r="D59" s="52" t="s">
        <v>28</v>
      </c>
      <c r="E59" s="53">
        <v>432</v>
      </c>
      <c r="F59" s="52" t="s">
        <v>28</v>
      </c>
      <c r="G59" s="19">
        <v>22</v>
      </c>
      <c r="H59" s="19">
        <v>15</v>
      </c>
      <c r="I59" s="56">
        <f t="shared" si="0"/>
        <v>37</v>
      </c>
      <c r="J59" s="18">
        <v>9954754265</v>
      </c>
      <c r="K59" s="52" t="s">
        <v>807</v>
      </c>
      <c r="L59" s="52" t="s">
        <v>149</v>
      </c>
      <c r="M59" s="52">
        <v>8011615454</v>
      </c>
      <c r="N59" s="59" t="s">
        <v>742</v>
      </c>
      <c r="O59" s="59">
        <v>9954379588</v>
      </c>
      <c r="P59" s="54">
        <v>43563</v>
      </c>
      <c r="Q59" s="52" t="s">
        <v>208</v>
      </c>
      <c r="R59" s="18" t="s">
        <v>193</v>
      </c>
      <c r="S59" s="18" t="s">
        <v>139</v>
      </c>
      <c r="T59" s="18"/>
    </row>
    <row r="60" spans="1:20">
      <c r="A60" s="4">
        <v>56</v>
      </c>
      <c r="B60" s="17" t="s">
        <v>69</v>
      </c>
      <c r="C60" s="52" t="s">
        <v>712</v>
      </c>
      <c r="D60" s="52" t="s">
        <v>26</v>
      </c>
      <c r="E60" s="53">
        <v>18120200405</v>
      </c>
      <c r="F60" s="52" t="s">
        <v>76</v>
      </c>
      <c r="G60" s="19">
        <v>77</v>
      </c>
      <c r="H60" s="19">
        <v>67</v>
      </c>
      <c r="I60" s="56">
        <f t="shared" si="0"/>
        <v>144</v>
      </c>
      <c r="J60" s="18">
        <v>9401391816</v>
      </c>
      <c r="K60" s="52" t="s">
        <v>809</v>
      </c>
      <c r="L60" s="52" t="s">
        <v>149</v>
      </c>
      <c r="M60" s="52">
        <v>8011615454</v>
      </c>
      <c r="N60" s="59" t="s">
        <v>743</v>
      </c>
      <c r="O60" s="59">
        <v>9957417732</v>
      </c>
      <c r="P60" s="24">
        <v>43564</v>
      </c>
      <c r="Q60" s="52" t="s">
        <v>231</v>
      </c>
      <c r="R60" s="18" t="s">
        <v>194</v>
      </c>
      <c r="S60" s="18" t="s">
        <v>139</v>
      </c>
      <c r="T60" s="18"/>
    </row>
    <row r="61" spans="1:20">
      <c r="A61" s="4">
        <v>57</v>
      </c>
      <c r="B61" s="17" t="s">
        <v>69</v>
      </c>
      <c r="C61" s="52" t="s">
        <v>712</v>
      </c>
      <c r="D61" s="52" t="s">
        <v>26</v>
      </c>
      <c r="E61" s="53">
        <v>18120200405</v>
      </c>
      <c r="F61" s="52" t="s">
        <v>76</v>
      </c>
      <c r="G61" s="53">
        <v>86</v>
      </c>
      <c r="H61" s="53">
        <v>68</v>
      </c>
      <c r="I61" s="56">
        <f t="shared" ref="I61:I62" si="1">G61+H61</f>
        <v>154</v>
      </c>
      <c r="J61" s="52">
        <v>9401391816</v>
      </c>
      <c r="K61" s="52" t="s">
        <v>809</v>
      </c>
      <c r="L61" s="52" t="s">
        <v>238</v>
      </c>
      <c r="M61" s="52">
        <v>9508454288</v>
      </c>
      <c r="N61" s="59" t="s">
        <v>744</v>
      </c>
      <c r="O61" s="59">
        <v>8472860601</v>
      </c>
      <c r="P61" s="54">
        <v>43565</v>
      </c>
      <c r="Q61" s="52" t="s">
        <v>687</v>
      </c>
      <c r="R61" s="18" t="s">
        <v>194</v>
      </c>
      <c r="S61" s="18" t="s">
        <v>139</v>
      </c>
      <c r="T61" s="18"/>
    </row>
    <row r="62" spans="1:20">
      <c r="A62" s="4">
        <v>58</v>
      </c>
      <c r="B62" s="17" t="s">
        <v>69</v>
      </c>
      <c r="C62" s="52" t="s">
        <v>712</v>
      </c>
      <c r="D62" s="52" t="s">
        <v>26</v>
      </c>
      <c r="E62" s="53">
        <v>18120200405</v>
      </c>
      <c r="F62" s="52" t="s">
        <v>76</v>
      </c>
      <c r="G62" s="53">
        <v>86</v>
      </c>
      <c r="H62" s="53">
        <v>79</v>
      </c>
      <c r="I62" s="56">
        <f t="shared" si="1"/>
        <v>165</v>
      </c>
      <c r="J62" s="52">
        <v>9401391816</v>
      </c>
      <c r="K62" s="52" t="s">
        <v>809</v>
      </c>
      <c r="L62" s="52" t="s">
        <v>238</v>
      </c>
      <c r="M62" s="52">
        <v>9508454288</v>
      </c>
      <c r="N62" s="59" t="s">
        <v>745</v>
      </c>
      <c r="O62" s="59">
        <v>8011220620</v>
      </c>
      <c r="P62" s="54">
        <v>43567</v>
      </c>
      <c r="Q62" s="52" t="s">
        <v>211</v>
      </c>
      <c r="R62" s="18" t="s">
        <v>179</v>
      </c>
      <c r="S62" s="18" t="s">
        <v>139</v>
      </c>
      <c r="T62" s="18"/>
    </row>
    <row r="63" spans="1:20">
      <c r="A63" s="4">
        <v>59</v>
      </c>
      <c r="B63" s="17" t="s">
        <v>69</v>
      </c>
      <c r="C63" s="52" t="s">
        <v>713</v>
      </c>
      <c r="D63" s="52" t="s">
        <v>28</v>
      </c>
      <c r="E63" s="19">
        <v>46</v>
      </c>
      <c r="F63" s="52" t="s">
        <v>28</v>
      </c>
      <c r="G63" s="19">
        <v>2</v>
      </c>
      <c r="H63" s="19">
        <v>4</v>
      </c>
      <c r="I63" s="56">
        <f t="shared" si="0"/>
        <v>6</v>
      </c>
      <c r="J63" s="18">
        <v>9132470200</v>
      </c>
      <c r="K63" s="52" t="s">
        <v>807</v>
      </c>
      <c r="L63" s="52" t="s">
        <v>238</v>
      </c>
      <c r="M63" s="52">
        <v>9508454288</v>
      </c>
      <c r="N63" s="59" t="s">
        <v>746</v>
      </c>
      <c r="O63" s="59">
        <v>7896177851</v>
      </c>
      <c r="P63" s="24">
        <v>43568</v>
      </c>
      <c r="Q63" s="52" t="s">
        <v>688</v>
      </c>
      <c r="R63" s="18" t="s">
        <v>170</v>
      </c>
      <c r="S63" s="18" t="s">
        <v>139</v>
      </c>
      <c r="T63" s="18"/>
    </row>
    <row r="64" spans="1:20">
      <c r="A64" s="4">
        <v>60</v>
      </c>
      <c r="B64" s="17" t="s">
        <v>69</v>
      </c>
      <c r="C64" s="52" t="s">
        <v>810</v>
      </c>
      <c r="D64" s="52" t="s">
        <v>28</v>
      </c>
      <c r="E64" s="19">
        <v>85</v>
      </c>
      <c r="F64" s="52" t="s">
        <v>28</v>
      </c>
      <c r="G64" s="19">
        <v>3</v>
      </c>
      <c r="H64" s="19">
        <v>4</v>
      </c>
      <c r="I64" s="56">
        <f t="shared" si="0"/>
        <v>7</v>
      </c>
      <c r="J64" s="18">
        <v>8011037874</v>
      </c>
      <c r="K64" s="52" t="s">
        <v>807</v>
      </c>
      <c r="L64" s="52" t="s">
        <v>238</v>
      </c>
      <c r="M64" s="52">
        <v>9508454288</v>
      </c>
      <c r="N64" s="59" t="s">
        <v>747</v>
      </c>
      <c r="O64" s="59">
        <v>9854709385</v>
      </c>
      <c r="P64" s="54">
        <v>43568</v>
      </c>
      <c r="Q64" s="52" t="s">
        <v>688</v>
      </c>
      <c r="R64" s="18" t="s">
        <v>195</v>
      </c>
      <c r="S64" s="18" t="s">
        <v>139</v>
      </c>
      <c r="T64" s="18"/>
    </row>
    <row r="65" spans="1:20">
      <c r="A65" s="4">
        <v>61</v>
      </c>
      <c r="B65" s="17" t="s">
        <v>69</v>
      </c>
      <c r="C65" s="52" t="s">
        <v>814</v>
      </c>
      <c r="D65" s="52" t="s">
        <v>28</v>
      </c>
      <c r="E65" s="19">
        <v>11</v>
      </c>
      <c r="F65" s="52" t="s">
        <v>28</v>
      </c>
      <c r="G65" s="19">
        <v>12</v>
      </c>
      <c r="H65" s="19">
        <v>9</v>
      </c>
      <c r="I65" s="56">
        <f t="shared" si="0"/>
        <v>21</v>
      </c>
      <c r="J65" s="18">
        <v>8011589246</v>
      </c>
      <c r="K65" s="52" t="s">
        <v>807</v>
      </c>
      <c r="L65" s="52" t="s">
        <v>238</v>
      </c>
      <c r="M65" s="52">
        <v>9508454288</v>
      </c>
      <c r="N65" s="59" t="s">
        <v>748</v>
      </c>
      <c r="O65" s="59">
        <v>9435094232</v>
      </c>
      <c r="P65" s="54">
        <v>43568</v>
      </c>
      <c r="Q65" s="52" t="s">
        <v>688</v>
      </c>
      <c r="R65" s="18" t="s">
        <v>196</v>
      </c>
      <c r="S65" s="18" t="s">
        <v>139</v>
      </c>
      <c r="T65" s="18"/>
    </row>
    <row r="66" spans="1:20">
      <c r="A66" s="4">
        <v>62</v>
      </c>
      <c r="B66" s="17" t="s">
        <v>69</v>
      </c>
      <c r="C66" s="52" t="s">
        <v>463</v>
      </c>
      <c r="D66" s="52" t="s">
        <v>28</v>
      </c>
      <c r="E66" s="19">
        <v>320</v>
      </c>
      <c r="F66" s="52" t="s">
        <v>28</v>
      </c>
      <c r="G66" s="19">
        <v>12</v>
      </c>
      <c r="H66" s="19">
        <v>11</v>
      </c>
      <c r="I66" s="56">
        <f t="shared" si="0"/>
        <v>23</v>
      </c>
      <c r="J66" s="18">
        <v>8011474855</v>
      </c>
      <c r="K66" s="52" t="s">
        <v>795</v>
      </c>
      <c r="L66" s="52" t="s">
        <v>238</v>
      </c>
      <c r="M66" s="52">
        <v>9508454288</v>
      </c>
      <c r="N66" s="59" t="s">
        <v>749</v>
      </c>
      <c r="O66" s="59">
        <v>9577937774</v>
      </c>
      <c r="P66" s="54">
        <v>43572</v>
      </c>
      <c r="Q66" s="52" t="s">
        <v>687</v>
      </c>
      <c r="R66" s="18" t="s">
        <v>195</v>
      </c>
      <c r="S66" s="18" t="s">
        <v>139</v>
      </c>
      <c r="T66" s="18"/>
    </row>
    <row r="67" spans="1:20">
      <c r="A67" s="4">
        <v>63</v>
      </c>
      <c r="B67" s="17" t="s">
        <v>69</v>
      </c>
      <c r="C67" s="52" t="s">
        <v>714</v>
      </c>
      <c r="D67" s="52" t="s">
        <v>28</v>
      </c>
      <c r="E67" s="19">
        <v>189</v>
      </c>
      <c r="F67" s="52" t="s">
        <v>28</v>
      </c>
      <c r="G67" s="19">
        <v>8</v>
      </c>
      <c r="H67" s="19">
        <v>8</v>
      </c>
      <c r="I67" s="56">
        <f t="shared" si="0"/>
        <v>16</v>
      </c>
      <c r="J67" s="18">
        <v>9678825704</v>
      </c>
      <c r="K67" s="52" t="s">
        <v>795</v>
      </c>
      <c r="L67" s="52" t="s">
        <v>113</v>
      </c>
      <c r="M67" s="52">
        <v>9401725835</v>
      </c>
      <c r="N67" s="59" t="s">
        <v>750</v>
      </c>
      <c r="O67" s="59">
        <v>9678611396</v>
      </c>
      <c r="P67" s="54">
        <v>43572</v>
      </c>
      <c r="Q67" s="52" t="s">
        <v>687</v>
      </c>
      <c r="R67" s="18" t="s">
        <v>193</v>
      </c>
      <c r="S67" s="18" t="s">
        <v>139</v>
      </c>
      <c r="T67" s="18"/>
    </row>
    <row r="68" spans="1:20">
      <c r="A68" s="4">
        <v>64</v>
      </c>
      <c r="B68" s="17" t="s">
        <v>69</v>
      </c>
      <c r="C68" s="52" t="s">
        <v>715</v>
      </c>
      <c r="D68" s="52" t="s">
        <v>28</v>
      </c>
      <c r="E68" s="55">
        <v>10</v>
      </c>
      <c r="F68" s="52" t="s">
        <v>28</v>
      </c>
      <c r="G68" s="19">
        <v>12</v>
      </c>
      <c r="H68" s="19">
        <v>13</v>
      </c>
      <c r="I68" s="56">
        <f t="shared" si="0"/>
        <v>25</v>
      </c>
      <c r="J68" s="18">
        <v>9678100215</v>
      </c>
      <c r="K68" s="52" t="s">
        <v>795</v>
      </c>
      <c r="L68" s="52" t="s">
        <v>113</v>
      </c>
      <c r="M68" s="52">
        <v>9401725835</v>
      </c>
      <c r="N68" s="59" t="s">
        <v>751</v>
      </c>
      <c r="O68" s="59">
        <v>8753023371</v>
      </c>
      <c r="P68" s="54">
        <v>43572</v>
      </c>
      <c r="Q68" s="52" t="s">
        <v>687</v>
      </c>
      <c r="R68" s="52" t="s">
        <v>300</v>
      </c>
      <c r="S68" s="18" t="s">
        <v>139</v>
      </c>
      <c r="T68" s="18"/>
    </row>
    <row r="69" spans="1:20">
      <c r="A69" s="4">
        <v>65</v>
      </c>
      <c r="B69" s="17" t="s">
        <v>69</v>
      </c>
      <c r="C69" s="52" t="s">
        <v>716</v>
      </c>
      <c r="D69" s="52" t="s">
        <v>26</v>
      </c>
      <c r="E69" s="53">
        <v>18120202105</v>
      </c>
      <c r="F69" s="52" t="s">
        <v>246</v>
      </c>
      <c r="G69" s="19">
        <v>95</v>
      </c>
      <c r="H69" s="19">
        <v>60</v>
      </c>
      <c r="I69" s="56">
        <f t="shared" si="0"/>
        <v>155</v>
      </c>
      <c r="J69" s="18">
        <v>95770632242</v>
      </c>
      <c r="K69" s="52" t="s">
        <v>795</v>
      </c>
      <c r="L69" s="52" t="s">
        <v>113</v>
      </c>
      <c r="M69" s="52">
        <v>9401725835</v>
      </c>
      <c r="N69" s="59" t="s">
        <v>752</v>
      </c>
      <c r="O69" s="59">
        <v>9678673711</v>
      </c>
      <c r="P69" s="54">
        <v>43573</v>
      </c>
      <c r="Q69" s="52" t="s">
        <v>272</v>
      </c>
      <c r="R69" s="52" t="s">
        <v>301</v>
      </c>
      <c r="S69" s="18" t="s">
        <v>139</v>
      </c>
      <c r="T69" s="18"/>
    </row>
    <row r="70" spans="1:20">
      <c r="A70" s="4">
        <v>66</v>
      </c>
      <c r="B70" s="17" t="s">
        <v>69</v>
      </c>
      <c r="C70" s="52" t="s">
        <v>717</v>
      </c>
      <c r="D70" s="52" t="s">
        <v>26</v>
      </c>
      <c r="E70" s="53">
        <v>18120202402</v>
      </c>
      <c r="F70" s="52" t="s">
        <v>74</v>
      </c>
      <c r="G70" s="19">
        <v>15</v>
      </c>
      <c r="H70" s="19">
        <v>16</v>
      </c>
      <c r="I70" s="56">
        <f t="shared" ref="I70:I89" si="2">G70+H70</f>
        <v>31</v>
      </c>
      <c r="J70" s="18">
        <v>88128887271</v>
      </c>
      <c r="K70" s="52" t="s">
        <v>812</v>
      </c>
      <c r="L70" s="52" t="s">
        <v>113</v>
      </c>
      <c r="M70" s="52">
        <v>9401725835</v>
      </c>
      <c r="N70" s="59" t="s">
        <v>753</v>
      </c>
      <c r="O70" s="59">
        <v>9678499036</v>
      </c>
      <c r="P70" s="24">
        <v>43575</v>
      </c>
      <c r="Q70" s="52" t="s">
        <v>688</v>
      </c>
      <c r="R70" s="52" t="s">
        <v>171</v>
      </c>
      <c r="S70" s="18" t="s">
        <v>139</v>
      </c>
      <c r="T70" s="18"/>
    </row>
    <row r="71" spans="1:20">
      <c r="A71" s="4">
        <v>67</v>
      </c>
      <c r="B71" s="17" t="s">
        <v>69</v>
      </c>
      <c r="C71" s="52" t="s">
        <v>718</v>
      </c>
      <c r="D71" s="52" t="s">
        <v>28</v>
      </c>
      <c r="E71" s="53">
        <v>98</v>
      </c>
      <c r="F71" s="52" t="s">
        <v>28</v>
      </c>
      <c r="G71" s="19">
        <v>15</v>
      </c>
      <c r="H71" s="19">
        <v>15</v>
      </c>
      <c r="I71" s="56">
        <f t="shared" si="2"/>
        <v>30</v>
      </c>
      <c r="J71" s="18">
        <v>8011733112</v>
      </c>
      <c r="K71" s="52" t="s">
        <v>812</v>
      </c>
      <c r="L71" s="52" t="s">
        <v>113</v>
      </c>
      <c r="M71" s="52">
        <v>9401725835</v>
      </c>
      <c r="N71" s="59" t="s">
        <v>754</v>
      </c>
      <c r="O71" s="59">
        <v>9854586351</v>
      </c>
      <c r="P71" s="54">
        <v>43575</v>
      </c>
      <c r="Q71" s="52" t="s">
        <v>688</v>
      </c>
      <c r="R71" s="52" t="s">
        <v>175</v>
      </c>
      <c r="S71" s="18" t="s">
        <v>139</v>
      </c>
      <c r="T71" s="18"/>
    </row>
    <row r="72" spans="1:20">
      <c r="A72" s="4">
        <v>68</v>
      </c>
      <c r="B72" s="17" t="s">
        <v>69</v>
      </c>
      <c r="C72" s="52" t="s">
        <v>811</v>
      </c>
      <c r="D72" s="52" t="s">
        <v>28</v>
      </c>
      <c r="E72" s="53">
        <v>70</v>
      </c>
      <c r="F72" s="52" t="s">
        <v>28</v>
      </c>
      <c r="G72" s="19">
        <v>20</v>
      </c>
      <c r="H72" s="19">
        <v>26</v>
      </c>
      <c r="I72" s="56">
        <f t="shared" si="2"/>
        <v>46</v>
      </c>
      <c r="J72" s="18">
        <v>9954831669</v>
      </c>
      <c r="K72" s="52" t="s">
        <v>812</v>
      </c>
      <c r="L72" s="52" t="s">
        <v>113</v>
      </c>
      <c r="M72" s="52">
        <v>9401725835</v>
      </c>
      <c r="N72" s="59" t="s">
        <v>98</v>
      </c>
      <c r="O72" s="59">
        <v>8749912943</v>
      </c>
      <c r="P72" s="54">
        <v>43575</v>
      </c>
      <c r="Q72" s="52" t="s">
        <v>688</v>
      </c>
      <c r="R72" s="52" t="s">
        <v>299</v>
      </c>
      <c r="S72" s="18" t="s">
        <v>139</v>
      </c>
      <c r="T72" s="18"/>
    </row>
    <row r="73" spans="1:20">
      <c r="A73" s="4">
        <v>69</v>
      </c>
      <c r="B73" s="17" t="s">
        <v>69</v>
      </c>
      <c r="C73" s="52" t="s">
        <v>719</v>
      </c>
      <c r="D73" s="52" t="s">
        <v>26</v>
      </c>
      <c r="E73" s="53">
        <v>18120208007</v>
      </c>
      <c r="F73" s="52" t="s">
        <v>246</v>
      </c>
      <c r="G73" s="19">
        <v>56</v>
      </c>
      <c r="H73" s="19">
        <v>40</v>
      </c>
      <c r="I73" s="56">
        <f t="shared" si="2"/>
        <v>96</v>
      </c>
      <c r="J73" s="18">
        <v>9365539561</v>
      </c>
      <c r="K73" s="52" t="s">
        <v>812</v>
      </c>
      <c r="L73" s="52" t="s">
        <v>113</v>
      </c>
      <c r="M73" s="52">
        <v>9401725835</v>
      </c>
      <c r="N73" s="59" t="s">
        <v>119</v>
      </c>
      <c r="O73" s="59">
        <v>9954079265</v>
      </c>
      <c r="P73" s="54">
        <v>43577</v>
      </c>
      <c r="Q73" s="52" t="s">
        <v>208</v>
      </c>
      <c r="R73" s="52" t="s">
        <v>300</v>
      </c>
      <c r="S73" s="18" t="s">
        <v>139</v>
      </c>
      <c r="T73" s="18"/>
    </row>
    <row r="74" spans="1:20">
      <c r="A74" s="4">
        <v>70</v>
      </c>
      <c r="B74" s="51" t="s">
        <v>69</v>
      </c>
      <c r="C74" s="52" t="s">
        <v>729</v>
      </c>
      <c r="D74" s="52" t="s">
        <v>26</v>
      </c>
      <c r="E74" s="53">
        <v>18120209301</v>
      </c>
      <c r="F74" s="52" t="s">
        <v>74</v>
      </c>
      <c r="G74" s="19">
        <v>15</v>
      </c>
      <c r="H74" s="19">
        <v>14</v>
      </c>
      <c r="I74" s="56">
        <f t="shared" si="2"/>
        <v>29</v>
      </c>
      <c r="J74" s="18">
        <v>8472059185</v>
      </c>
      <c r="K74" s="52" t="s">
        <v>812</v>
      </c>
      <c r="L74" s="52" t="s">
        <v>113</v>
      </c>
      <c r="M74" s="52">
        <v>9401725835</v>
      </c>
      <c r="N74" s="59" t="s">
        <v>755</v>
      </c>
      <c r="O74" s="59">
        <v>8876533598</v>
      </c>
      <c r="P74" s="54">
        <v>43578</v>
      </c>
      <c r="Q74" s="52" t="s">
        <v>231</v>
      </c>
      <c r="R74" s="52" t="s">
        <v>305</v>
      </c>
      <c r="S74" s="18" t="s">
        <v>139</v>
      </c>
      <c r="T74" s="18"/>
    </row>
    <row r="75" spans="1:20">
      <c r="A75" s="4">
        <v>71</v>
      </c>
      <c r="B75" s="51" t="s">
        <v>69</v>
      </c>
      <c r="C75" s="52" t="s">
        <v>730</v>
      </c>
      <c r="D75" s="52" t="s">
        <v>28</v>
      </c>
      <c r="E75" s="19">
        <v>54</v>
      </c>
      <c r="F75" s="52" t="s">
        <v>28</v>
      </c>
      <c r="G75" s="19">
        <v>12</v>
      </c>
      <c r="H75" s="19">
        <v>25</v>
      </c>
      <c r="I75" s="56">
        <f t="shared" si="2"/>
        <v>37</v>
      </c>
      <c r="J75" s="18">
        <v>8011971536</v>
      </c>
      <c r="K75" s="52" t="s">
        <v>812</v>
      </c>
      <c r="L75" s="52" t="s">
        <v>91</v>
      </c>
      <c r="M75" s="52">
        <v>9401725831</v>
      </c>
      <c r="N75" s="59" t="s">
        <v>156</v>
      </c>
      <c r="O75" s="59">
        <v>7896485802</v>
      </c>
      <c r="P75" s="54">
        <v>43578</v>
      </c>
      <c r="Q75" s="52" t="s">
        <v>231</v>
      </c>
      <c r="R75" s="18"/>
      <c r="S75" s="18"/>
      <c r="T75" s="18"/>
    </row>
    <row r="76" spans="1:20">
      <c r="A76" s="4">
        <v>72</v>
      </c>
      <c r="B76" s="51" t="s">
        <v>69</v>
      </c>
      <c r="C76" s="52" t="s">
        <v>728</v>
      </c>
      <c r="D76" s="52" t="s">
        <v>28</v>
      </c>
      <c r="E76" s="19">
        <v>23</v>
      </c>
      <c r="F76" s="52" t="s">
        <v>28</v>
      </c>
      <c r="G76" s="19">
        <v>17</v>
      </c>
      <c r="H76" s="19">
        <v>20</v>
      </c>
      <c r="I76" s="56">
        <f t="shared" si="2"/>
        <v>37</v>
      </c>
      <c r="J76" s="18">
        <v>8011804824</v>
      </c>
      <c r="K76" s="52" t="s">
        <v>800</v>
      </c>
      <c r="L76" s="52" t="s">
        <v>91</v>
      </c>
      <c r="M76" s="52">
        <v>9401725831</v>
      </c>
      <c r="N76" s="59" t="s">
        <v>756</v>
      </c>
      <c r="O76" s="59">
        <v>8011389815</v>
      </c>
      <c r="P76" s="24">
        <v>43579</v>
      </c>
      <c r="Q76" s="52" t="s">
        <v>687</v>
      </c>
      <c r="R76" s="18"/>
      <c r="S76" s="18"/>
      <c r="T76" s="18"/>
    </row>
    <row r="77" spans="1:20">
      <c r="A77" s="4">
        <v>73</v>
      </c>
      <c r="B77" s="51" t="s">
        <v>69</v>
      </c>
      <c r="C77" s="52" t="s">
        <v>728</v>
      </c>
      <c r="D77" s="52" t="s">
        <v>28</v>
      </c>
      <c r="E77" s="53">
        <v>14</v>
      </c>
      <c r="F77" s="52" t="s">
        <v>28</v>
      </c>
      <c r="G77" s="53">
        <v>17</v>
      </c>
      <c r="H77" s="53">
        <v>20</v>
      </c>
      <c r="I77" s="56">
        <f t="shared" si="2"/>
        <v>37</v>
      </c>
      <c r="J77" s="52">
        <v>7626803297</v>
      </c>
      <c r="K77" s="52" t="s">
        <v>800</v>
      </c>
      <c r="L77" s="52" t="s">
        <v>91</v>
      </c>
      <c r="M77" s="52">
        <v>9401725831</v>
      </c>
      <c r="N77" s="59" t="s">
        <v>757</v>
      </c>
      <c r="O77" s="59">
        <v>8011474609</v>
      </c>
      <c r="P77" s="54">
        <v>43579</v>
      </c>
      <c r="Q77" s="52" t="s">
        <v>687</v>
      </c>
      <c r="R77" s="18"/>
      <c r="S77" s="18"/>
      <c r="T77" s="18"/>
    </row>
    <row r="78" spans="1:20">
      <c r="A78" s="4">
        <v>74</v>
      </c>
      <c r="B78" s="51" t="s">
        <v>69</v>
      </c>
      <c r="C78" s="52" t="s">
        <v>726</v>
      </c>
      <c r="D78" s="52" t="s">
        <v>26</v>
      </c>
      <c r="E78" s="53">
        <v>18120206301</v>
      </c>
      <c r="F78" s="52" t="s">
        <v>74</v>
      </c>
      <c r="G78" s="53">
        <v>16</v>
      </c>
      <c r="H78" s="53">
        <v>16</v>
      </c>
      <c r="I78" s="56">
        <f t="shared" si="2"/>
        <v>32</v>
      </c>
      <c r="J78" s="52">
        <v>7896108684</v>
      </c>
      <c r="K78" s="52" t="s">
        <v>795</v>
      </c>
      <c r="L78" s="52" t="s">
        <v>91</v>
      </c>
      <c r="M78" s="52">
        <v>9401725831</v>
      </c>
      <c r="N78" s="59" t="s">
        <v>758</v>
      </c>
      <c r="O78" s="59">
        <v>8134806022</v>
      </c>
      <c r="P78" s="24">
        <v>43580</v>
      </c>
      <c r="Q78" s="52" t="s">
        <v>272</v>
      </c>
      <c r="R78" s="18"/>
      <c r="S78" s="18"/>
      <c r="T78" s="18"/>
    </row>
    <row r="79" spans="1:20">
      <c r="A79" s="4">
        <v>75</v>
      </c>
      <c r="B79" s="51" t="s">
        <v>69</v>
      </c>
      <c r="C79" s="52" t="s">
        <v>727</v>
      </c>
      <c r="D79" s="52" t="s">
        <v>28</v>
      </c>
      <c r="E79" s="53">
        <v>55</v>
      </c>
      <c r="F79" s="52" t="s">
        <v>28</v>
      </c>
      <c r="G79" s="53">
        <v>10</v>
      </c>
      <c r="H79" s="53">
        <v>40</v>
      </c>
      <c r="I79" s="56">
        <f t="shared" ref="I79" si="3">G79+H79</f>
        <v>50</v>
      </c>
      <c r="J79" s="52">
        <v>8011300810</v>
      </c>
      <c r="K79" s="52" t="s">
        <v>795</v>
      </c>
      <c r="L79" s="52" t="s">
        <v>224</v>
      </c>
      <c r="M79" s="52">
        <v>9401725834</v>
      </c>
      <c r="N79" s="59" t="s">
        <v>83</v>
      </c>
      <c r="O79" s="59">
        <v>9678605836</v>
      </c>
      <c r="P79" s="54">
        <v>43580</v>
      </c>
      <c r="Q79" s="52" t="s">
        <v>272</v>
      </c>
      <c r="R79" s="18"/>
      <c r="S79" s="18"/>
      <c r="T79" s="18"/>
    </row>
    <row r="80" spans="1:20">
      <c r="A80" s="4">
        <v>76</v>
      </c>
      <c r="B80" s="51" t="s">
        <v>69</v>
      </c>
      <c r="C80" s="52" t="s">
        <v>725</v>
      </c>
      <c r="D80" s="52" t="s">
        <v>28</v>
      </c>
      <c r="E80" s="53">
        <v>90</v>
      </c>
      <c r="F80" s="52" t="s">
        <v>28</v>
      </c>
      <c r="G80" s="53">
        <v>10</v>
      </c>
      <c r="H80" s="53">
        <v>40</v>
      </c>
      <c r="I80" s="56">
        <f t="shared" si="2"/>
        <v>50</v>
      </c>
      <c r="J80" s="52">
        <v>8011300810</v>
      </c>
      <c r="K80" s="52" t="s">
        <v>795</v>
      </c>
      <c r="L80" s="52" t="s">
        <v>224</v>
      </c>
      <c r="M80" s="52">
        <v>9401725834</v>
      </c>
      <c r="N80" s="59" t="s">
        <v>759</v>
      </c>
      <c r="O80" s="59">
        <v>8472930351</v>
      </c>
      <c r="P80" s="24">
        <v>43581</v>
      </c>
      <c r="Q80" s="52" t="s">
        <v>211</v>
      </c>
      <c r="R80" s="18"/>
      <c r="S80" s="18"/>
      <c r="T80" s="18"/>
    </row>
    <row r="81" spans="1:20">
      <c r="A81" s="4">
        <v>77</v>
      </c>
      <c r="B81" s="51" t="s">
        <v>69</v>
      </c>
      <c r="C81" s="52" t="s">
        <v>813</v>
      </c>
      <c r="D81" s="52" t="s">
        <v>28</v>
      </c>
      <c r="E81" s="53">
        <v>21</v>
      </c>
      <c r="F81" s="52" t="s">
        <v>28</v>
      </c>
      <c r="G81" s="53">
        <v>21</v>
      </c>
      <c r="H81" s="53">
        <v>23</v>
      </c>
      <c r="I81" s="56">
        <f t="shared" si="2"/>
        <v>44</v>
      </c>
      <c r="J81" s="52">
        <v>8011221929</v>
      </c>
      <c r="K81" s="52" t="s">
        <v>795</v>
      </c>
      <c r="L81" s="52" t="s">
        <v>224</v>
      </c>
      <c r="M81" s="52">
        <v>9401725834</v>
      </c>
      <c r="N81" s="59" t="s">
        <v>760</v>
      </c>
      <c r="O81" s="59">
        <v>9678298240</v>
      </c>
      <c r="P81" s="54">
        <v>43581</v>
      </c>
      <c r="Q81" s="52" t="s">
        <v>211</v>
      </c>
      <c r="R81" s="18"/>
      <c r="S81" s="18"/>
      <c r="T81" s="18"/>
    </row>
    <row r="82" spans="1:20">
      <c r="A82" s="4">
        <v>78</v>
      </c>
      <c r="B82" s="51" t="s">
        <v>69</v>
      </c>
      <c r="C82" s="52" t="s">
        <v>724</v>
      </c>
      <c r="D82" s="52" t="s">
        <v>26</v>
      </c>
      <c r="E82" s="53">
        <v>18120202102</v>
      </c>
      <c r="F82" s="52" t="s">
        <v>74</v>
      </c>
      <c r="G82" s="53">
        <v>30</v>
      </c>
      <c r="H82" s="53">
        <v>20</v>
      </c>
      <c r="I82" s="56">
        <f t="shared" si="2"/>
        <v>50</v>
      </c>
      <c r="J82" s="52">
        <v>7002885900</v>
      </c>
      <c r="K82" s="52" t="s">
        <v>795</v>
      </c>
      <c r="L82" s="52" t="s">
        <v>224</v>
      </c>
      <c r="M82" s="52">
        <v>9401725834</v>
      </c>
      <c r="N82" s="59" t="s">
        <v>761</v>
      </c>
      <c r="O82" s="59">
        <v>9678972086</v>
      </c>
      <c r="P82" s="24">
        <v>43582</v>
      </c>
      <c r="Q82" s="52" t="s">
        <v>688</v>
      </c>
      <c r="R82" s="18"/>
      <c r="S82" s="18"/>
      <c r="T82" s="18"/>
    </row>
    <row r="83" spans="1:20">
      <c r="A83" s="4">
        <v>79</v>
      </c>
      <c r="B83" s="51" t="s">
        <v>69</v>
      </c>
      <c r="C83" s="52" t="s">
        <v>815</v>
      </c>
      <c r="D83" s="52" t="s">
        <v>26</v>
      </c>
      <c r="E83" s="53">
        <v>18120202102</v>
      </c>
      <c r="F83" s="52" t="s">
        <v>74</v>
      </c>
      <c r="G83" s="53">
        <v>7</v>
      </c>
      <c r="H83" s="53">
        <v>8</v>
      </c>
      <c r="I83" s="56">
        <f t="shared" si="2"/>
        <v>15</v>
      </c>
      <c r="J83" s="52">
        <v>9101877683</v>
      </c>
      <c r="K83" s="52" t="s">
        <v>795</v>
      </c>
      <c r="L83" s="52" t="s">
        <v>91</v>
      </c>
      <c r="M83" s="52">
        <v>9401725831</v>
      </c>
      <c r="N83" s="59" t="s">
        <v>762</v>
      </c>
      <c r="O83" s="59">
        <v>9957841552</v>
      </c>
      <c r="P83" s="54">
        <v>43582</v>
      </c>
      <c r="Q83" s="52" t="s">
        <v>688</v>
      </c>
      <c r="R83" s="18"/>
      <c r="S83" s="18"/>
      <c r="T83" s="18"/>
    </row>
    <row r="84" spans="1:20">
      <c r="A84" s="4">
        <v>80</v>
      </c>
      <c r="B84" s="51" t="s">
        <v>69</v>
      </c>
      <c r="C84" s="52" t="s">
        <v>723</v>
      </c>
      <c r="D84" s="52" t="s">
        <v>28</v>
      </c>
      <c r="E84" s="53">
        <v>80</v>
      </c>
      <c r="F84" s="52" t="s">
        <v>28</v>
      </c>
      <c r="G84" s="53">
        <v>8</v>
      </c>
      <c r="H84" s="53">
        <v>7</v>
      </c>
      <c r="I84" s="56">
        <f t="shared" si="2"/>
        <v>15</v>
      </c>
      <c r="J84" s="52">
        <v>7086233761</v>
      </c>
      <c r="K84" s="52" t="s">
        <v>795</v>
      </c>
      <c r="L84" s="52" t="s">
        <v>91</v>
      </c>
      <c r="M84" s="52">
        <v>9401725831</v>
      </c>
      <c r="N84" s="59" t="s">
        <v>763</v>
      </c>
      <c r="O84" s="59">
        <v>8761884281</v>
      </c>
      <c r="P84" s="54">
        <v>43582</v>
      </c>
      <c r="Q84" s="52" t="s">
        <v>688</v>
      </c>
      <c r="R84" s="18"/>
      <c r="S84" s="18"/>
      <c r="T84" s="18"/>
    </row>
    <row r="85" spans="1:20">
      <c r="A85" s="4">
        <v>81</v>
      </c>
      <c r="B85" s="51" t="s">
        <v>69</v>
      </c>
      <c r="C85" s="52" t="s">
        <v>722</v>
      </c>
      <c r="D85" s="52" t="s">
        <v>28</v>
      </c>
      <c r="E85" s="53">
        <v>54</v>
      </c>
      <c r="F85" s="52" t="s">
        <v>28</v>
      </c>
      <c r="G85" s="53">
        <v>6</v>
      </c>
      <c r="H85" s="53">
        <v>5</v>
      </c>
      <c r="I85" s="56">
        <f t="shared" si="2"/>
        <v>11</v>
      </c>
      <c r="J85" s="52">
        <v>8472049719</v>
      </c>
      <c r="K85" s="52" t="s">
        <v>795</v>
      </c>
      <c r="L85" s="52" t="s">
        <v>91</v>
      </c>
      <c r="M85" s="52">
        <v>9401725831</v>
      </c>
      <c r="N85" s="59" t="s">
        <v>152</v>
      </c>
      <c r="O85" s="59">
        <v>9957418041</v>
      </c>
      <c r="P85" s="54">
        <v>43582</v>
      </c>
      <c r="Q85" s="52" t="s">
        <v>688</v>
      </c>
      <c r="R85" s="18"/>
      <c r="S85" s="18"/>
      <c r="T85" s="18"/>
    </row>
    <row r="86" spans="1:20">
      <c r="A86" s="4">
        <v>82</v>
      </c>
      <c r="B86" s="51" t="s">
        <v>69</v>
      </c>
      <c r="C86" s="52" t="s">
        <v>721</v>
      </c>
      <c r="D86" s="52" t="s">
        <v>26</v>
      </c>
      <c r="E86" s="53">
        <v>18120201507</v>
      </c>
      <c r="F86" s="52" t="s">
        <v>74</v>
      </c>
      <c r="G86" s="53">
        <v>59</v>
      </c>
      <c r="H86" s="53">
        <v>55</v>
      </c>
      <c r="I86" s="56">
        <f t="shared" si="2"/>
        <v>114</v>
      </c>
      <c r="J86" s="52">
        <v>8011475902</v>
      </c>
      <c r="K86" s="52" t="s">
        <v>795</v>
      </c>
      <c r="L86" s="52" t="s">
        <v>91</v>
      </c>
      <c r="M86" s="52">
        <v>9401725831</v>
      </c>
      <c r="N86" s="59" t="s">
        <v>764</v>
      </c>
      <c r="O86" s="59">
        <v>8473098342</v>
      </c>
      <c r="P86" s="54">
        <v>43584</v>
      </c>
      <c r="Q86" s="52" t="s">
        <v>208</v>
      </c>
      <c r="R86" s="18"/>
      <c r="S86" s="18"/>
      <c r="T86" s="18"/>
    </row>
    <row r="87" spans="1:20">
      <c r="A87" s="4">
        <v>83</v>
      </c>
      <c r="B87" s="51" t="s">
        <v>69</v>
      </c>
      <c r="C87" s="52" t="s">
        <v>720</v>
      </c>
      <c r="D87" s="52" t="s">
        <v>26</v>
      </c>
      <c r="E87" s="53">
        <v>18120408711</v>
      </c>
      <c r="F87" s="52" t="s">
        <v>74</v>
      </c>
      <c r="G87" s="53">
        <v>75</v>
      </c>
      <c r="H87" s="53">
        <v>70</v>
      </c>
      <c r="I87" s="56">
        <f t="shared" si="2"/>
        <v>145</v>
      </c>
      <c r="J87" s="52">
        <v>7903943500</v>
      </c>
      <c r="K87" s="52" t="s">
        <v>795</v>
      </c>
      <c r="L87" s="52" t="s">
        <v>91</v>
      </c>
      <c r="M87" s="52">
        <v>9401725831</v>
      </c>
      <c r="N87" s="59" t="s">
        <v>765</v>
      </c>
      <c r="O87" s="59">
        <v>9678284452</v>
      </c>
      <c r="P87" s="54">
        <v>43585</v>
      </c>
      <c r="Q87" s="52" t="s">
        <v>231</v>
      </c>
      <c r="R87" s="18"/>
      <c r="S87" s="18"/>
      <c r="T87" s="18"/>
    </row>
    <row r="88" spans="1:20">
      <c r="A88" s="4">
        <v>84</v>
      </c>
      <c r="B88" s="17"/>
      <c r="C88" s="18"/>
      <c r="D88" s="18"/>
      <c r="E88" s="19"/>
      <c r="F88" s="18"/>
      <c r="G88" s="19"/>
      <c r="H88" s="19"/>
      <c r="I88" s="56">
        <f t="shared" si="2"/>
        <v>0</v>
      </c>
      <c r="J88" s="18"/>
      <c r="K88" s="18"/>
      <c r="L88" s="52"/>
      <c r="M88" s="52"/>
      <c r="N88" s="59" t="s">
        <v>96</v>
      </c>
      <c r="O88" s="59">
        <v>8812096365</v>
      </c>
      <c r="P88" s="24"/>
      <c r="Q88" s="18"/>
      <c r="R88" s="18"/>
      <c r="S88" s="18"/>
      <c r="T88" s="18"/>
    </row>
    <row r="89" spans="1:20">
      <c r="A89" s="4">
        <v>85</v>
      </c>
      <c r="B89" s="17"/>
      <c r="C89" s="18"/>
      <c r="D89" s="18"/>
      <c r="E89" s="19"/>
      <c r="F89" s="18"/>
      <c r="G89" s="19"/>
      <c r="H89" s="19"/>
      <c r="I89" s="56">
        <f t="shared" si="2"/>
        <v>0</v>
      </c>
      <c r="J89" s="18"/>
      <c r="K89" s="18"/>
      <c r="L89" s="52"/>
      <c r="M89" s="52"/>
      <c r="N89" s="18"/>
      <c r="O89" s="18"/>
      <c r="P89" s="24"/>
      <c r="Q89" s="18"/>
      <c r="R89" s="18"/>
      <c r="S89" s="18"/>
      <c r="T89" s="18"/>
    </row>
    <row r="90" spans="1:20">
      <c r="A90" s="4">
        <v>86</v>
      </c>
      <c r="B90" s="17"/>
      <c r="C90" s="18"/>
      <c r="D90" s="18"/>
      <c r="E90" s="19"/>
      <c r="F90" s="18"/>
      <c r="G90" s="19"/>
      <c r="H90" s="19"/>
      <c r="I90" s="17"/>
      <c r="J90" s="18"/>
      <c r="K90" s="18"/>
      <c r="L90" s="52"/>
      <c r="M90" s="52"/>
      <c r="N90" s="18"/>
      <c r="O90" s="18"/>
      <c r="P90" s="24"/>
      <c r="Q90" s="18"/>
      <c r="R90" s="18"/>
      <c r="S90" s="18"/>
      <c r="T90" s="18"/>
    </row>
    <row r="91" spans="1:20">
      <c r="A91" s="4">
        <v>87</v>
      </c>
      <c r="B91" s="17"/>
      <c r="C91" s="18"/>
      <c r="D91" s="18"/>
      <c r="E91" s="19"/>
      <c r="F91" s="18"/>
      <c r="G91" s="19"/>
      <c r="H91" s="19"/>
      <c r="I91" s="17"/>
      <c r="J91" s="18"/>
      <c r="K91" s="18"/>
      <c r="L91" s="52"/>
      <c r="M91" s="52"/>
      <c r="N91" s="18"/>
      <c r="O91" s="18"/>
      <c r="P91" s="24"/>
      <c r="Q91" s="18"/>
      <c r="R91" s="18"/>
      <c r="S91" s="18"/>
      <c r="T91" s="18"/>
    </row>
    <row r="92" spans="1:20">
      <c r="A92" s="4">
        <v>88</v>
      </c>
      <c r="B92" s="17"/>
      <c r="C92" s="18"/>
      <c r="D92" s="18"/>
      <c r="E92" s="19"/>
      <c r="F92" s="18"/>
      <c r="G92" s="19"/>
      <c r="H92" s="19"/>
      <c r="I92" s="17"/>
      <c r="J92" s="18"/>
      <c r="K92" s="18"/>
      <c r="L92" s="52"/>
      <c r="M92" s="52"/>
      <c r="N92" s="18"/>
      <c r="O92" s="18"/>
      <c r="P92" s="24"/>
      <c r="Q92" s="18"/>
      <c r="R92" s="18"/>
      <c r="S92" s="18"/>
      <c r="T92" s="18"/>
    </row>
    <row r="93" spans="1:20">
      <c r="A93" s="4">
        <v>89</v>
      </c>
      <c r="B93" s="17"/>
      <c r="C93" s="18"/>
      <c r="D93" s="18"/>
      <c r="E93" s="19"/>
      <c r="F93" s="18"/>
      <c r="G93" s="19"/>
      <c r="H93" s="19"/>
      <c r="I93" s="17"/>
      <c r="J93" s="18"/>
      <c r="K93" s="18"/>
      <c r="L93" s="52"/>
      <c r="M93" s="52"/>
      <c r="N93" s="18"/>
      <c r="O93" s="18"/>
      <c r="P93" s="24"/>
      <c r="Q93" s="18"/>
      <c r="R93" s="18"/>
      <c r="S93" s="18"/>
      <c r="T93" s="18"/>
    </row>
    <row r="94" spans="1:20">
      <c r="A94" s="4">
        <v>90</v>
      </c>
      <c r="B94" s="17"/>
      <c r="C94" s="18"/>
      <c r="D94" s="18"/>
      <c r="E94" s="19"/>
      <c r="F94" s="18"/>
      <c r="G94" s="19"/>
      <c r="H94" s="19"/>
      <c r="I94" s="17"/>
      <c r="J94" s="18"/>
      <c r="K94" s="18"/>
      <c r="L94" s="52"/>
      <c r="M94" s="52"/>
      <c r="N94" s="18"/>
      <c r="O94" s="18"/>
      <c r="P94" s="24"/>
      <c r="Q94" s="18"/>
      <c r="R94" s="18"/>
      <c r="S94" s="18"/>
      <c r="T94" s="18"/>
    </row>
    <row r="95" spans="1:20">
      <c r="A95" s="4">
        <v>91</v>
      </c>
      <c r="B95" s="17"/>
      <c r="C95" s="18"/>
      <c r="D95" s="18"/>
      <c r="E95" s="19"/>
      <c r="F95" s="18"/>
      <c r="G95" s="19"/>
      <c r="H95" s="19"/>
      <c r="I95" s="17"/>
      <c r="J95" s="18"/>
      <c r="K95" s="18"/>
      <c r="L95" s="52"/>
      <c r="M95" s="52"/>
      <c r="N95" s="18"/>
      <c r="O95" s="18"/>
      <c r="P95" s="24"/>
      <c r="Q95" s="18"/>
      <c r="R95" s="18"/>
      <c r="S95" s="18"/>
      <c r="T95" s="18"/>
    </row>
    <row r="96" spans="1:20">
      <c r="A96" s="4">
        <v>92</v>
      </c>
      <c r="B96" s="17"/>
      <c r="C96" s="18"/>
      <c r="D96" s="18"/>
      <c r="E96" s="19"/>
      <c r="F96" s="18"/>
      <c r="G96" s="19"/>
      <c r="H96" s="19"/>
      <c r="I96" s="17"/>
      <c r="J96" s="18"/>
      <c r="K96" s="18"/>
      <c r="L96" s="52"/>
      <c r="M96" s="52"/>
      <c r="N96" s="18"/>
      <c r="O96" s="18"/>
      <c r="P96" s="24"/>
      <c r="Q96" s="18"/>
      <c r="R96" s="18"/>
      <c r="S96" s="18"/>
      <c r="T96" s="18"/>
    </row>
    <row r="97" spans="1:20">
      <c r="A97" s="4">
        <v>93</v>
      </c>
      <c r="B97" s="17"/>
      <c r="C97" s="18"/>
      <c r="D97" s="18"/>
      <c r="E97" s="19"/>
      <c r="F97" s="18"/>
      <c r="G97" s="19"/>
      <c r="H97" s="19"/>
      <c r="I97" s="17"/>
      <c r="J97" s="18"/>
      <c r="K97" s="18"/>
      <c r="L97" s="52"/>
      <c r="M97" s="52"/>
      <c r="N97" s="18"/>
      <c r="O97" s="18"/>
      <c r="P97" s="24"/>
      <c r="Q97" s="18"/>
      <c r="R97" s="18"/>
      <c r="S97" s="18"/>
      <c r="T97" s="18"/>
    </row>
    <row r="98" spans="1:20">
      <c r="A98" s="4">
        <v>94</v>
      </c>
      <c r="B98" s="17"/>
      <c r="C98" s="18"/>
      <c r="D98" s="18"/>
      <c r="E98" s="19"/>
      <c r="F98" s="18"/>
      <c r="G98" s="19"/>
      <c r="H98" s="19"/>
      <c r="I98" s="17"/>
      <c r="J98" s="18"/>
      <c r="K98" s="18"/>
      <c r="L98" s="18"/>
      <c r="M98" s="18"/>
      <c r="N98" s="18"/>
      <c r="O98" s="18"/>
      <c r="P98" s="24"/>
      <c r="Q98" s="18"/>
      <c r="R98" s="18"/>
      <c r="S98" s="18"/>
      <c r="T98" s="18"/>
    </row>
    <row r="99" spans="1:20">
      <c r="A99" s="4">
        <v>95</v>
      </c>
      <c r="B99" s="17"/>
      <c r="C99" s="18"/>
      <c r="D99" s="18"/>
      <c r="E99" s="19"/>
      <c r="F99" s="18"/>
      <c r="G99" s="19"/>
      <c r="H99" s="19"/>
      <c r="I99" s="17"/>
      <c r="J99" s="18"/>
      <c r="K99" s="18"/>
      <c r="L99" s="18"/>
      <c r="M99" s="18"/>
      <c r="N99" s="18"/>
      <c r="O99" s="18"/>
      <c r="P99" s="24"/>
      <c r="Q99" s="18"/>
      <c r="R99" s="18"/>
      <c r="S99" s="18"/>
      <c r="T99" s="18"/>
    </row>
    <row r="100" spans="1:20">
      <c r="A100" s="4">
        <v>96</v>
      </c>
      <c r="B100" s="17"/>
      <c r="C100" s="18"/>
      <c r="D100" s="18"/>
      <c r="E100" s="19"/>
      <c r="F100" s="18"/>
      <c r="G100" s="19"/>
      <c r="H100" s="19"/>
      <c r="I100" s="17"/>
      <c r="J100" s="18"/>
      <c r="K100" s="18"/>
      <c r="L100" s="18"/>
      <c r="M100" s="18"/>
      <c r="N100" s="18"/>
      <c r="O100" s="18"/>
      <c r="P100" s="24"/>
      <c r="Q100" s="18"/>
      <c r="R100" s="18"/>
      <c r="S100" s="18"/>
      <c r="T100" s="18"/>
    </row>
    <row r="101" spans="1:20">
      <c r="A101" s="4">
        <v>97</v>
      </c>
      <c r="B101" s="17"/>
      <c r="C101" s="18"/>
      <c r="D101" s="18"/>
      <c r="E101" s="19"/>
      <c r="F101" s="18"/>
      <c r="G101" s="19"/>
      <c r="H101" s="19"/>
      <c r="I101" s="17"/>
      <c r="J101" s="18"/>
      <c r="K101" s="18"/>
      <c r="L101" s="18"/>
      <c r="M101" s="18"/>
      <c r="N101" s="18"/>
      <c r="O101" s="18"/>
      <c r="P101" s="24"/>
      <c r="Q101" s="18"/>
      <c r="R101" s="18"/>
      <c r="S101" s="18"/>
      <c r="T101" s="18"/>
    </row>
    <row r="102" spans="1:20">
      <c r="A102" s="4">
        <v>98</v>
      </c>
      <c r="B102" s="17"/>
      <c r="C102" s="18"/>
      <c r="D102" s="18"/>
      <c r="E102" s="19"/>
      <c r="F102" s="18"/>
      <c r="G102" s="19"/>
      <c r="H102" s="19"/>
      <c r="I102" s="17"/>
      <c r="J102" s="18"/>
      <c r="K102" s="18"/>
      <c r="L102" s="18"/>
      <c r="M102" s="18"/>
      <c r="N102" s="18"/>
      <c r="O102" s="18"/>
      <c r="P102" s="24"/>
      <c r="Q102" s="18"/>
      <c r="R102" s="18"/>
      <c r="S102" s="18"/>
      <c r="T102" s="18"/>
    </row>
    <row r="103" spans="1:20">
      <c r="A103" s="4">
        <v>99</v>
      </c>
      <c r="B103" s="17"/>
      <c r="C103" s="18"/>
      <c r="D103" s="18"/>
      <c r="E103" s="19"/>
      <c r="F103" s="18"/>
      <c r="G103" s="19"/>
      <c r="H103" s="19"/>
      <c r="I103" s="17"/>
      <c r="J103" s="18"/>
      <c r="K103" s="18"/>
      <c r="L103" s="18"/>
      <c r="M103" s="18"/>
      <c r="N103" s="18"/>
      <c r="O103" s="18"/>
      <c r="P103" s="24"/>
      <c r="Q103" s="18"/>
      <c r="R103" s="18"/>
      <c r="S103" s="18"/>
      <c r="T103" s="18"/>
    </row>
    <row r="104" spans="1:20">
      <c r="A104" s="4">
        <v>100</v>
      </c>
      <c r="B104" s="17"/>
      <c r="C104" s="18"/>
      <c r="D104" s="18"/>
      <c r="E104" s="19"/>
      <c r="F104" s="18"/>
      <c r="G104" s="19"/>
      <c r="H104" s="19"/>
      <c r="I104" s="17"/>
      <c r="J104" s="18"/>
      <c r="K104" s="18"/>
      <c r="L104" s="18"/>
      <c r="M104" s="18"/>
      <c r="N104" s="18"/>
      <c r="O104" s="18"/>
      <c r="P104" s="24"/>
      <c r="Q104" s="18"/>
      <c r="R104" s="18"/>
      <c r="S104" s="18"/>
      <c r="T104" s="18"/>
    </row>
    <row r="105" spans="1:20">
      <c r="A105" s="4">
        <v>101</v>
      </c>
      <c r="B105" s="17"/>
      <c r="C105" s="18"/>
      <c r="D105" s="18"/>
      <c r="E105" s="19"/>
      <c r="F105" s="18"/>
      <c r="G105" s="19"/>
      <c r="H105" s="19"/>
      <c r="I105" s="17"/>
      <c r="J105" s="18"/>
      <c r="K105" s="18"/>
      <c r="L105" s="18"/>
      <c r="M105" s="18"/>
      <c r="N105" s="18"/>
      <c r="O105" s="18"/>
      <c r="P105" s="24"/>
      <c r="Q105" s="18"/>
      <c r="R105" s="18"/>
      <c r="S105" s="18"/>
      <c r="T105" s="18"/>
    </row>
    <row r="106" spans="1:20">
      <c r="A106" s="4">
        <v>102</v>
      </c>
      <c r="B106" s="17"/>
      <c r="C106" s="18"/>
      <c r="D106" s="18"/>
      <c r="E106" s="19"/>
      <c r="F106" s="18"/>
      <c r="G106" s="19"/>
      <c r="H106" s="19"/>
      <c r="I106" s="17"/>
      <c r="J106" s="18"/>
      <c r="K106" s="18"/>
      <c r="L106" s="18"/>
      <c r="M106" s="18"/>
      <c r="N106" s="18"/>
      <c r="O106" s="18"/>
      <c r="P106" s="24"/>
      <c r="Q106" s="18"/>
      <c r="R106" s="18"/>
      <c r="S106" s="18"/>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c r="J108" s="18"/>
      <c r="K108" s="18"/>
      <c r="L108" s="18"/>
      <c r="M108" s="18"/>
      <c r="N108" s="18"/>
      <c r="O108" s="18"/>
      <c r="P108" s="24"/>
      <c r="Q108" s="18"/>
      <c r="R108" s="18"/>
      <c r="S108" s="18"/>
      <c r="T108" s="18"/>
    </row>
    <row r="109" spans="1:20">
      <c r="A109" s="4">
        <v>105</v>
      </c>
      <c r="B109" s="17"/>
      <c r="C109" s="18"/>
      <c r="D109" s="18"/>
      <c r="E109" s="19"/>
      <c r="F109" s="18"/>
      <c r="G109" s="19"/>
      <c r="H109" s="19"/>
      <c r="I109" s="17"/>
      <c r="J109" s="18"/>
      <c r="K109" s="18"/>
      <c r="L109" s="18"/>
      <c r="M109" s="18"/>
      <c r="N109" s="18"/>
      <c r="O109" s="18"/>
      <c r="P109" s="24"/>
      <c r="Q109" s="18"/>
      <c r="R109" s="18"/>
      <c r="S109" s="18"/>
      <c r="T109" s="18"/>
    </row>
    <row r="110" spans="1:20">
      <c r="A110" s="4">
        <v>106</v>
      </c>
      <c r="B110" s="17"/>
      <c r="C110" s="18"/>
      <c r="D110" s="18"/>
      <c r="E110" s="19"/>
      <c r="F110" s="18"/>
      <c r="G110" s="19"/>
      <c r="H110" s="19"/>
      <c r="I110" s="17"/>
      <c r="J110" s="18"/>
      <c r="K110" s="18"/>
      <c r="L110" s="18"/>
      <c r="M110" s="18"/>
      <c r="N110" s="18"/>
      <c r="O110" s="18"/>
      <c r="P110" s="24"/>
      <c r="Q110" s="18"/>
      <c r="R110" s="18"/>
      <c r="S110" s="18"/>
      <c r="T110" s="18"/>
    </row>
    <row r="111" spans="1:20">
      <c r="A111" s="4">
        <v>107</v>
      </c>
      <c r="B111" s="17"/>
      <c r="C111" s="18"/>
      <c r="D111" s="18"/>
      <c r="E111" s="19"/>
      <c r="F111" s="18"/>
      <c r="G111" s="19"/>
      <c r="H111" s="19"/>
      <c r="I111" s="17"/>
      <c r="J111" s="18"/>
      <c r="K111" s="18"/>
      <c r="L111" s="18"/>
      <c r="M111" s="18"/>
      <c r="N111" s="18"/>
      <c r="O111" s="18"/>
      <c r="P111" s="24"/>
      <c r="Q111" s="18"/>
      <c r="R111" s="18"/>
      <c r="S111" s="18"/>
      <c r="T111" s="18"/>
    </row>
    <row r="112" spans="1:20">
      <c r="A112" s="4">
        <v>108</v>
      </c>
      <c r="B112" s="17"/>
      <c r="C112" s="18"/>
      <c r="D112" s="18"/>
      <c r="E112" s="19"/>
      <c r="F112" s="18"/>
      <c r="G112" s="19"/>
      <c r="H112" s="19"/>
      <c r="I112" s="17"/>
      <c r="J112" s="18"/>
      <c r="K112" s="18"/>
      <c r="L112" s="18"/>
      <c r="M112" s="18"/>
      <c r="N112" s="18"/>
      <c r="O112" s="18"/>
      <c r="P112" s="24"/>
      <c r="Q112" s="18"/>
      <c r="R112" s="18"/>
      <c r="S112" s="18"/>
      <c r="T112" s="18"/>
    </row>
    <row r="113" spans="1:20">
      <c r="A113" s="4">
        <v>109</v>
      </c>
      <c r="B113" s="17"/>
      <c r="C113" s="18"/>
      <c r="D113" s="18"/>
      <c r="E113" s="19"/>
      <c r="F113" s="18"/>
      <c r="G113" s="19"/>
      <c r="H113" s="19"/>
      <c r="I113" s="17"/>
      <c r="J113" s="18"/>
      <c r="K113" s="18"/>
      <c r="L113" s="18"/>
      <c r="M113" s="18"/>
      <c r="N113" s="18"/>
      <c r="O113" s="18"/>
      <c r="P113" s="24"/>
      <c r="Q113" s="18"/>
      <c r="R113" s="18"/>
      <c r="S113" s="18"/>
      <c r="T113" s="18"/>
    </row>
    <row r="114" spans="1:20">
      <c r="A114" s="4">
        <v>110</v>
      </c>
      <c r="B114" s="17"/>
      <c r="C114" s="18"/>
      <c r="D114" s="18"/>
      <c r="E114" s="19"/>
      <c r="F114" s="18"/>
      <c r="G114" s="19"/>
      <c r="H114" s="19"/>
      <c r="I114" s="17"/>
      <c r="J114" s="18"/>
      <c r="K114" s="18"/>
      <c r="L114" s="18"/>
      <c r="M114" s="18"/>
      <c r="N114" s="18"/>
      <c r="O114" s="18"/>
      <c r="P114" s="24"/>
      <c r="Q114" s="18"/>
      <c r="R114" s="18"/>
      <c r="S114" s="18"/>
      <c r="T114" s="18"/>
    </row>
    <row r="115" spans="1:20">
      <c r="A115" s="4">
        <v>111</v>
      </c>
      <c r="B115" s="17"/>
      <c r="C115" s="18"/>
      <c r="D115" s="18"/>
      <c r="E115" s="19"/>
      <c r="F115" s="18"/>
      <c r="G115" s="19"/>
      <c r="H115" s="19"/>
      <c r="I115" s="17"/>
      <c r="J115" s="18"/>
      <c r="K115" s="18"/>
      <c r="L115" s="18"/>
      <c r="M115" s="18"/>
      <c r="N115" s="18"/>
      <c r="O115" s="18"/>
      <c r="P115" s="24"/>
      <c r="Q115" s="18"/>
      <c r="R115" s="18"/>
      <c r="S115" s="18"/>
      <c r="T115" s="18"/>
    </row>
    <row r="116" spans="1:20">
      <c r="A116" s="4">
        <v>112</v>
      </c>
      <c r="B116" s="17"/>
      <c r="C116" s="18"/>
      <c r="D116" s="18"/>
      <c r="E116" s="19"/>
      <c r="F116" s="18"/>
      <c r="G116" s="19"/>
      <c r="H116" s="19"/>
      <c r="I116" s="17"/>
      <c r="J116" s="18"/>
      <c r="K116" s="18"/>
      <c r="L116" s="18"/>
      <c r="M116" s="18"/>
      <c r="N116" s="18"/>
      <c r="O116" s="18"/>
      <c r="P116" s="24"/>
      <c r="Q116" s="18"/>
      <c r="R116" s="18"/>
      <c r="S116" s="18"/>
      <c r="T116" s="18"/>
    </row>
    <row r="117" spans="1:20">
      <c r="A117" s="4">
        <v>113</v>
      </c>
      <c r="B117" s="17"/>
      <c r="C117" s="18"/>
      <c r="D117" s="18"/>
      <c r="E117" s="19"/>
      <c r="F117" s="18"/>
      <c r="G117" s="19"/>
      <c r="H117" s="19"/>
      <c r="I117" s="17"/>
      <c r="J117" s="18"/>
      <c r="K117" s="18"/>
      <c r="L117" s="18"/>
      <c r="M117" s="18"/>
      <c r="N117" s="18"/>
      <c r="O117" s="18"/>
      <c r="P117" s="24"/>
      <c r="Q117" s="18"/>
      <c r="R117" s="18"/>
      <c r="S117" s="18"/>
      <c r="T117" s="18"/>
    </row>
    <row r="118" spans="1:20">
      <c r="A118" s="4">
        <v>114</v>
      </c>
      <c r="B118" s="17"/>
      <c r="C118" s="18"/>
      <c r="D118" s="18"/>
      <c r="E118" s="19"/>
      <c r="F118" s="18"/>
      <c r="G118" s="19"/>
      <c r="H118" s="19"/>
      <c r="I118" s="17"/>
      <c r="J118" s="18"/>
      <c r="K118" s="18"/>
      <c r="L118" s="18"/>
      <c r="M118" s="18"/>
      <c r="N118" s="18"/>
      <c r="O118" s="18"/>
      <c r="P118" s="24"/>
      <c r="Q118" s="18"/>
      <c r="R118" s="18"/>
      <c r="S118" s="18"/>
      <c r="T118" s="18"/>
    </row>
    <row r="119" spans="1:20">
      <c r="A119" s="4">
        <v>115</v>
      </c>
      <c r="B119" s="17"/>
      <c r="C119" s="18"/>
      <c r="D119" s="18"/>
      <c r="E119" s="19"/>
      <c r="F119" s="18"/>
      <c r="G119" s="19"/>
      <c r="H119" s="19"/>
      <c r="I119" s="17"/>
      <c r="J119" s="18"/>
      <c r="K119" s="18"/>
      <c r="L119" s="18"/>
      <c r="M119" s="18"/>
      <c r="N119" s="18"/>
      <c r="O119" s="18"/>
      <c r="P119" s="24"/>
      <c r="Q119" s="18"/>
      <c r="R119" s="18"/>
      <c r="S119" s="18"/>
      <c r="T119" s="18"/>
    </row>
    <row r="120" spans="1:20">
      <c r="A120" s="4">
        <v>116</v>
      </c>
      <c r="B120" s="17"/>
      <c r="C120" s="18"/>
      <c r="D120" s="18"/>
      <c r="E120" s="19"/>
      <c r="F120" s="18"/>
      <c r="G120" s="19"/>
      <c r="H120" s="19"/>
      <c r="I120" s="17"/>
      <c r="J120" s="18"/>
      <c r="K120" s="18"/>
      <c r="L120" s="18"/>
      <c r="M120" s="18"/>
      <c r="N120" s="18"/>
      <c r="O120" s="18"/>
      <c r="P120" s="24"/>
      <c r="Q120" s="18"/>
      <c r="R120" s="18"/>
      <c r="S120" s="18"/>
      <c r="T120" s="18"/>
    </row>
    <row r="121" spans="1:20">
      <c r="A121" s="4">
        <v>117</v>
      </c>
      <c r="B121" s="17"/>
      <c r="C121" s="18"/>
      <c r="D121" s="18"/>
      <c r="E121" s="19"/>
      <c r="F121" s="18"/>
      <c r="G121" s="19"/>
      <c r="H121" s="19"/>
      <c r="I121" s="17"/>
      <c r="J121" s="18"/>
      <c r="K121" s="18"/>
      <c r="L121" s="18"/>
      <c r="M121" s="18"/>
      <c r="N121" s="18"/>
      <c r="O121" s="18"/>
      <c r="P121" s="24"/>
      <c r="Q121" s="18"/>
      <c r="R121" s="18"/>
      <c r="S121" s="18"/>
      <c r="T121" s="18"/>
    </row>
    <row r="122" spans="1:20">
      <c r="A122" s="4">
        <v>118</v>
      </c>
      <c r="B122" s="17"/>
      <c r="C122" s="18"/>
      <c r="D122" s="18"/>
      <c r="E122" s="19"/>
      <c r="F122" s="18"/>
      <c r="G122" s="19"/>
      <c r="H122" s="19"/>
      <c r="I122" s="17"/>
      <c r="J122" s="18"/>
      <c r="K122" s="18"/>
      <c r="L122" s="18"/>
      <c r="M122" s="18"/>
      <c r="N122" s="18"/>
      <c r="O122" s="18"/>
      <c r="P122" s="24"/>
      <c r="Q122" s="18"/>
      <c r="R122" s="18"/>
      <c r="S122" s="18"/>
      <c r="T122" s="18"/>
    </row>
    <row r="123" spans="1:20">
      <c r="A123" s="4">
        <v>119</v>
      </c>
      <c r="B123" s="17"/>
      <c r="C123" s="18"/>
      <c r="D123" s="18"/>
      <c r="E123" s="19"/>
      <c r="F123" s="18"/>
      <c r="G123" s="19"/>
      <c r="H123" s="19"/>
      <c r="I123" s="17"/>
      <c r="J123" s="18"/>
      <c r="K123" s="18"/>
      <c r="L123" s="18"/>
      <c r="M123" s="18"/>
      <c r="N123" s="18"/>
      <c r="O123" s="18"/>
      <c r="P123" s="24"/>
      <c r="Q123" s="18"/>
      <c r="R123" s="18"/>
      <c r="S123" s="18"/>
      <c r="T123" s="18"/>
    </row>
    <row r="124" spans="1:20">
      <c r="A124" s="4">
        <v>120</v>
      </c>
      <c r="B124" s="17"/>
      <c r="C124" s="18"/>
      <c r="D124" s="18"/>
      <c r="E124" s="19"/>
      <c r="F124" s="18"/>
      <c r="G124" s="19"/>
      <c r="H124" s="19"/>
      <c r="I124" s="17"/>
      <c r="J124" s="18"/>
      <c r="K124" s="18"/>
      <c r="L124" s="18"/>
      <c r="M124" s="18"/>
      <c r="N124" s="18"/>
      <c r="O124" s="18"/>
      <c r="P124" s="24"/>
      <c r="Q124" s="18"/>
      <c r="R124" s="18"/>
      <c r="S124" s="18"/>
      <c r="T124" s="18"/>
    </row>
    <row r="125" spans="1:20">
      <c r="A125" s="4">
        <v>121</v>
      </c>
      <c r="B125" s="17"/>
      <c r="C125" s="18"/>
      <c r="D125" s="18"/>
      <c r="E125" s="19"/>
      <c r="F125" s="18"/>
      <c r="G125" s="19"/>
      <c r="H125" s="19"/>
      <c r="I125" s="17"/>
      <c r="J125" s="18"/>
      <c r="K125" s="18"/>
      <c r="L125" s="18"/>
      <c r="M125" s="18"/>
      <c r="N125" s="18"/>
      <c r="O125" s="18"/>
      <c r="P125" s="24"/>
      <c r="Q125" s="18"/>
      <c r="R125" s="18"/>
      <c r="S125" s="18"/>
      <c r="T125" s="18"/>
    </row>
    <row r="126" spans="1:20">
      <c r="A126" s="4">
        <v>122</v>
      </c>
      <c r="B126" s="17"/>
      <c r="C126" s="18"/>
      <c r="D126" s="18"/>
      <c r="E126" s="19"/>
      <c r="F126" s="18"/>
      <c r="G126" s="19"/>
      <c r="H126" s="19"/>
      <c r="I126" s="17"/>
      <c r="J126" s="18"/>
      <c r="K126" s="18"/>
      <c r="L126" s="18"/>
      <c r="M126" s="18"/>
      <c r="N126" s="18"/>
      <c r="O126" s="18"/>
      <c r="P126" s="24"/>
      <c r="Q126" s="18"/>
      <c r="R126" s="18"/>
      <c r="S126" s="18"/>
      <c r="T126" s="18"/>
    </row>
    <row r="127" spans="1:20">
      <c r="A127" s="4">
        <v>123</v>
      </c>
      <c r="B127" s="17"/>
      <c r="C127" s="18"/>
      <c r="D127" s="18"/>
      <c r="E127" s="19"/>
      <c r="F127" s="18"/>
      <c r="G127" s="19"/>
      <c r="H127" s="19"/>
      <c r="I127" s="17"/>
      <c r="J127" s="18"/>
      <c r="K127" s="18"/>
      <c r="L127" s="18"/>
      <c r="M127" s="18"/>
      <c r="N127" s="18"/>
      <c r="O127" s="18"/>
      <c r="P127" s="24"/>
      <c r="Q127" s="18"/>
      <c r="R127" s="18"/>
      <c r="S127" s="18"/>
      <c r="T127" s="18"/>
    </row>
    <row r="128" spans="1:20">
      <c r="A128" s="4">
        <v>124</v>
      </c>
      <c r="B128" s="17"/>
      <c r="C128" s="18"/>
      <c r="D128" s="18"/>
      <c r="E128" s="19"/>
      <c r="F128" s="18"/>
      <c r="G128" s="19"/>
      <c r="H128" s="19"/>
      <c r="I128" s="17"/>
      <c r="J128" s="18"/>
      <c r="K128" s="18"/>
      <c r="L128" s="18"/>
      <c r="M128" s="18"/>
      <c r="N128" s="18"/>
      <c r="O128" s="18"/>
      <c r="P128" s="24"/>
      <c r="Q128" s="18"/>
      <c r="R128" s="18"/>
      <c r="S128" s="18"/>
      <c r="T128" s="18"/>
    </row>
    <row r="129" spans="1:20">
      <c r="A129" s="4">
        <v>125</v>
      </c>
      <c r="B129" s="17"/>
      <c r="C129" s="18"/>
      <c r="D129" s="18"/>
      <c r="E129" s="19"/>
      <c r="F129" s="18"/>
      <c r="G129" s="19"/>
      <c r="H129" s="19"/>
      <c r="I129" s="17"/>
      <c r="J129" s="18"/>
      <c r="K129" s="18"/>
      <c r="L129" s="18"/>
      <c r="M129" s="18"/>
      <c r="N129" s="18"/>
      <c r="O129" s="18"/>
      <c r="P129" s="24"/>
      <c r="Q129" s="18"/>
      <c r="R129" s="18"/>
      <c r="S129" s="18"/>
      <c r="T129" s="18"/>
    </row>
    <row r="130" spans="1:20">
      <c r="A130" s="4">
        <v>126</v>
      </c>
      <c r="B130" s="17"/>
      <c r="C130" s="18"/>
      <c r="D130" s="18"/>
      <c r="E130" s="19"/>
      <c r="F130" s="18"/>
      <c r="G130" s="19"/>
      <c r="H130" s="19"/>
      <c r="I130" s="17"/>
      <c r="J130" s="18"/>
      <c r="K130" s="18"/>
      <c r="L130" s="18"/>
      <c r="M130" s="18"/>
      <c r="N130" s="18"/>
      <c r="O130" s="18"/>
      <c r="P130" s="24"/>
      <c r="Q130" s="18"/>
      <c r="R130" s="18"/>
      <c r="S130" s="18"/>
      <c r="T130" s="18"/>
    </row>
    <row r="131" spans="1:20">
      <c r="A131" s="4">
        <v>127</v>
      </c>
      <c r="B131" s="17"/>
      <c r="C131" s="18"/>
      <c r="D131" s="18"/>
      <c r="E131" s="19"/>
      <c r="F131" s="18"/>
      <c r="G131" s="19"/>
      <c r="H131" s="19"/>
      <c r="I131" s="17"/>
      <c r="J131" s="18"/>
      <c r="K131" s="18"/>
      <c r="L131" s="18"/>
      <c r="M131" s="18"/>
      <c r="N131" s="18"/>
      <c r="O131" s="18"/>
      <c r="P131" s="24"/>
      <c r="Q131" s="18"/>
      <c r="R131" s="18"/>
      <c r="S131" s="18"/>
      <c r="T131" s="18"/>
    </row>
    <row r="132" spans="1:20">
      <c r="A132" s="4">
        <v>128</v>
      </c>
      <c r="B132" s="17"/>
      <c r="C132" s="18"/>
      <c r="D132" s="18"/>
      <c r="E132" s="19"/>
      <c r="F132" s="18"/>
      <c r="G132" s="19"/>
      <c r="H132" s="19"/>
      <c r="I132" s="17"/>
      <c r="J132" s="18"/>
      <c r="K132" s="18"/>
      <c r="L132" s="18"/>
      <c r="M132" s="18"/>
      <c r="N132" s="18"/>
      <c r="O132" s="18"/>
      <c r="P132" s="24"/>
      <c r="Q132" s="18"/>
      <c r="R132" s="18"/>
      <c r="S132" s="18"/>
      <c r="T132" s="18"/>
    </row>
    <row r="133" spans="1:20">
      <c r="A133" s="4">
        <v>129</v>
      </c>
      <c r="B133" s="17"/>
      <c r="C133" s="18"/>
      <c r="D133" s="18"/>
      <c r="E133" s="19"/>
      <c r="F133" s="18"/>
      <c r="G133" s="19"/>
      <c r="H133" s="19"/>
      <c r="I133" s="17"/>
      <c r="J133" s="18"/>
      <c r="K133" s="18"/>
      <c r="L133" s="18"/>
      <c r="M133" s="18"/>
      <c r="N133" s="18"/>
      <c r="O133" s="18"/>
      <c r="P133" s="24"/>
      <c r="Q133" s="18"/>
      <c r="R133" s="18"/>
      <c r="S133" s="18"/>
      <c r="T133" s="18"/>
    </row>
    <row r="134" spans="1:20">
      <c r="A134" s="4">
        <v>130</v>
      </c>
      <c r="B134" s="17"/>
      <c r="C134" s="18"/>
      <c r="D134" s="18"/>
      <c r="E134" s="19"/>
      <c r="F134" s="18"/>
      <c r="G134" s="19"/>
      <c r="H134" s="19"/>
      <c r="I134" s="17"/>
      <c r="J134" s="18"/>
      <c r="K134" s="18"/>
      <c r="L134" s="18"/>
      <c r="M134" s="18"/>
      <c r="N134" s="18"/>
      <c r="O134" s="18"/>
      <c r="P134" s="24"/>
      <c r="Q134" s="18"/>
      <c r="R134" s="18"/>
      <c r="S134" s="18"/>
      <c r="T134" s="18"/>
    </row>
    <row r="135" spans="1:20">
      <c r="A135" s="4">
        <v>131</v>
      </c>
      <c r="B135" s="17"/>
      <c r="C135" s="18"/>
      <c r="D135" s="18"/>
      <c r="E135" s="19"/>
      <c r="F135" s="18"/>
      <c r="G135" s="19"/>
      <c r="H135" s="19"/>
      <c r="I135" s="17"/>
      <c r="J135" s="18"/>
      <c r="K135" s="18"/>
      <c r="L135" s="18"/>
      <c r="M135" s="18"/>
      <c r="N135" s="18"/>
      <c r="O135" s="18"/>
      <c r="P135" s="24"/>
      <c r="Q135" s="18"/>
      <c r="R135" s="18"/>
      <c r="S135" s="18"/>
      <c r="T135" s="18"/>
    </row>
    <row r="136" spans="1:20">
      <c r="A136" s="4">
        <v>132</v>
      </c>
      <c r="B136" s="17"/>
      <c r="C136" s="18"/>
      <c r="D136" s="18"/>
      <c r="E136" s="19"/>
      <c r="F136" s="18"/>
      <c r="G136" s="19"/>
      <c r="H136" s="19"/>
      <c r="I136" s="17"/>
      <c r="J136" s="18"/>
      <c r="K136" s="18"/>
      <c r="L136" s="18"/>
      <c r="M136" s="18"/>
      <c r="N136" s="18"/>
      <c r="O136" s="18"/>
      <c r="P136" s="24"/>
      <c r="Q136" s="18"/>
      <c r="R136" s="18"/>
      <c r="S136" s="18"/>
      <c r="T136" s="18"/>
    </row>
    <row r="137" spans="1:20">
      <c r="A137" s="4">
        <v>133</v>
      </c>
      <c r="B137" s="17"/>
      <c r="C137" s="18"/>
      <c r="D137" s="18"/>
      <c r="E137" s="19"/>
      <c r="F137" s="18"/>
      <c r="G137" s="19"/>
      <c r="H137" s="19"/>
      <c r="I137" s="17"/>
      <c r="J137" s="18"/>
      <c r="K137" s="18"/>
      <c r="L137" s="18"/>
      <c r="M137" s="18"/>
      <c r="N137" s="18"/>
      <c r="O137" s="18"/>
      <c r="P137" s="24"/>
      <c r="Q137" s="18"/>
      <c r="R137" s="18"/>
      <c r="S137" s="18"/>
      <c r="T137" s="18"/>
    </row>
    <row r="138" spans="1:20">
      <c r="A138" s="4">
        <v>134</v>
      </c>
      <c r="B138" s="17"/>
      <c r="C138" s="18"/>
      <c r="D138" s="18"/>
      <c r="E138" s="19"/>
      <c r="F138" s="18"/>
      <c r="G138" s="19"/>
      <c r="H138" s="19"/>
      <c r="I138" s="17"/>
      <c r="J138" s="18"/>
      <c r="K138" s="18"/>
      <c r="L138" s="18"/>
      <c r="M138" s="18"/>
      <c r="N138" s="18"/>
      <c r="O138" s="18"/>
      <c r="P138" s="24"/>
      <c r="Q138" s="18"/>
      <c r="R138" s="18"/>
      <c r="S138" s="18"/>
      <c r="T138" s="18"/>
    </row>
    <row r="139" spans="1:20">
      <c r="A139" s="4">
        <v>135</v>
      </c>
      <c r="B139" s="17"/>
      <c r="C139" s="18"/>
      <c r="D139" s="18"/>
      <c r="E139" s="19"/>
      <c r="F139" s="18"/>
      <c r="G139" s="19"/>
      <c r="H139" s="19"/>
      <c r="I139" s="17"/>
      <c r="J139" s="18"/>
      <c r="K139" s="18"/>
      <c r="L139" s="18"/>
      <c r="M139" s="18"/>
      <c r="N139" s="18"/>
      <c r="O139" s="18"/>
      <c r="P139" s="24"/>
      <c r="Q139" s="18"/>
      <c r="R139" s="18"/>
      <c r="S139" s="18"/>
      <c r="T139" s="18"/>
    </row>
    <row r="140" spans="1:20">
      <c r="A140" s="4">
        <v>136</v>
      </c>
      <c r="B140" s="17"/>
      <c r="C140" s="18"/>
      <c r="D140" s="18"/>
      <c r="E140" s="19"/>
      <c r="F140" s="18"/>
      <c r="G140" s="19"/>
      <c r="H140" s="19"/>
      <c r="I140" s="17"/>
      <c r="J140" s="18"/>
      <c r="K140" s="18"/>
      <c r="L140" s="18"/>
      <c r="M140" s="18"/>
      <c r="N140" s="18"/>
      <c r="O140" s="18"/>
      <c r="P140" s="24"/>
      <c r="Q140" s="18"/>
      <c r="R140" s="18"/>
      <c r="S140" s="18"/>
      <c r="T140" s="18"/>
    </row>
    <row r="141" spans="1:20">
      <c r="A141" s="4">
        <v>137</v>
      </c>
      <c r="B141" s="17"/>
      <c r="C141" s="18"/>
      <c r="D141" s="18"/>
      <c r="E141" s="19"/>
      <c r="F141" s="18"/>
      <c r="G141" s="19"/>
      <c r="H141" s="19"/>
      <c r="I141" s="17"/>
      <c r="J141" s="18"/>
      <c r="K141" s="18"/>
      <c r="L141" s="18"/>
      <c r="M141" s="18"/>
      <c r="N141" s="18"/>
      <c r="O141" s="18"/>
      <c r="P141" s="24"/>
      <c r="Q141" s="18"/>
      <c r="R141" s="18"/>
      <c r="S141" s="18"/>
      <c r="T141" s="18"/>
    </row>
    <row r="142" spans="1:20">
      <c r="A142" s="4">
        <v>138</v>
      </c>
      <c r="B142" s="17"/>
      <c r="C142" s="18"/>
      <c r="D142" s="18"/>
      <c r="E142" s="19"/>
      <c r="F142" s="18"/>
      <c r="G142" s="19"/>
      <c r="H142" s="19"/>
      <c r="I142" s="17"/>
      <c r="J142" s="18"/>
      <c r="K142" s="18"/>
      <c r="L142" s="18"/>
      <c r="M142" s="18"/>
      <c r="N142" s="18"/>
      <c r="O142" s="18"/>
      <c r="P142" s="24"/>
      <c r="Q142" s="18"/>
      <c r="R142" s="18"/>
      <c r="S142" s="18"/>
      <c r="T142" s="18"/>
    </row>
    <row r="143" spans="1:20">
      <c r="A143" s="4">
        <v>139</v>
      </c>
      <c r="B143" s="17"/>
      <c r="C143" s="18"/>
      <c r="D143" s="18"/>
      <c r="E143" s="19"/>
      <c r="F143" s="18"/>
      <c r="G143" s="19"/>
      <c r="H143" s="19"/>
      <c r="I143" s="17"/>
      <c r="J143" s="18"/>
      <c r="K143" s="18"/>
      <c r="L143" s="18"/>
      <c r="M143" s="18"/>
      <c r="N143" s="18"/>
      <c r="O143" s="18"/>
      <c r="P143" s="24"/>
      <c r="Q143" s="18"/>
      <c r="R143" s="18"/>
      <c r="S143" s="18"/>
      <c r="T143" s="18"/>
    </row>
    <row r="144" spans="1:20">
      <c r="A144" s="4">
        <v>140</v>
      </c>
      <c r="B144" s="17"/>
      <c r="C144" s="18"/>
      <c r="D144" s="18"/>
      <c r="E144" s="19"/>
      <c r="F144" s="18"/>
      <c r="G144" s="19"/>
      <c r="H144" s="19"/>
      <c r="I144" s="17"/>
      <c r="J144" s="18"/>
      <c r="K144" s="18"/>
      <c r="L144" s="18"/>
      <c r="M144" s="18"/>
      <c r="N144" s="18"/>
      <c r="O144" s="18"/>
      <c r="P144" s="24"/>
      <c r="Q144" s="18"/>
      <c r="R144" s="18"/>
      <c r="S144" s="18"/>
      <c r="T144" s="18"/>
    </row>
    <row r="145" spans="1:20">
      <c r="A145" s="4">
        <v>141</v>
      </c>
      <c r="B145" s="17"/>
      <c r="C145" s="18"/>
      <c r="D145" s="18"/>
      <c r="E145" s="19"/>
      <c r="F145" s="18"/>
      <c r="G145" s="19"/>
      <c r="H145" s="19"/>
      <c r="I145" s="17"/>
      <c r="J145" s="18"/>
      <c r="K145" s="18"/>
      <c r="L145" s="18"/>
      <c r="M145" s="18"/>
      <c r="N145" s="18"/>
      <c r="O145" s="18"/>
      <c r="P145" s="24"/>
      <c r="Q145" s="18"/>
      <c r="R145" s="18"/>
      <c r="S145" s="18"/>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c r="J149" s="18"/>
      <c r="K149" s="18"/>
      <c r="L149" s="18"/>
      <c r="M149" s="18"/>
      <c r="N149" s="18"/>
      <c r="O149" s="18"/>
      <c r="P149" s="24"/>
      <c r="Q149" s="18"/>
      <c r="R149" s="18"/>
      <c r="S149" s="18"/>
      <c r="T149" s="18"/>
    </row>
    <row r="150" spans="1:20">
      <c r="A150" s="4">
        <v>146</v>
      </c>
      <c r="B150" s="17"/>
      <c r="C150" s="18"/>
      <c r="D150" s="18"/>
      <c r="E150" s="19"/>
      <c r="F150" s="18"/>
      <c r="G150" s="19"/>
      <c r="H150" s="19"/>
      <c r="I150" s="17"/>
      <c r="J150" s="18"/>
      <c r="K150" s="18"/>
      <c r="L150" s="18"/>
      <c r="M150" s="18"/>
      <c r="N150" s="18"/>
      <c r="O150" s="18"/>
      <c r="P150" s="24"/>
      <c r="Q150" s="18"/>
      <c r="R150" s="18"/>
      <c r="S150" s="18"/>
      <c r="T150" s="18"/>
    </row>
    <row r="151" spans="1:20">
      <c r="A151" s="4">
        <v>147</v>
      </c>
      <c r="B151" s="17"/>
      <c r="C151" s="18"/>
      <c r="D151" s="18"/>
      <c r="E151" s="19"/>
      <c r="F151" s="18"/>
      <c r="G151" s="19"/>
      <c r="H151" s="19"/>
      <c r="I151" s="17"/>
      <c r="J151" s="18"/>
      <c r="K151" s="18"/>
      <c r="L151" s="18"/>
      <c r="M151" s="18"/>
      <c r="N151" s="18"/>
      <c r="O151" s="18"/>
      <c r="P151" s="24"/>
      <c r="Q151" s="18"/>
      <c r="R151" s="18"/>
      <c r="S151" s="18"/>
      <c r="T151" s="18"/>
    </row>
    <row r="152" spans="1:20">
      <c r="A152" s="4">
        <v>148</v>
      </c>
      <c r="B152" s="17"/>
      <c r="C152" s="18"/>
      <c r="D152" s="18"/>
      <c r="E152" s="19"/>
      <c r="F152" s="18"/>
      <c r="G152" s="19"/>
      <c r="H152" s="19"/>
      <c r="I152" s="17"/>
      <c r="J152" s="18"/>
      <c r="K152" s="18"/>
      <c r="L152" s="18"/>
      <c r="M152" s="18"/>
      <c r="N152" s="18"/>
      <c r="O152" s="18"/>
      <c r="P152" s="24"/>
      <c r="Q152" s="18"/>
      <c r="R152" s="18"/>
      <c r="S152" s="18"/>
      <c r="T152" s="18"/>
    </row>
    <row r="153" spans="1:20">
      <c r="A153" s="4">
        <v>149</v>
      </c>
      <c r="B153" s="17"/>
      <c r="C153" s="18"/>
      <c r="D153" s="18"/>
      <c r="E153" s="19"/>
      <c r="F153" s="18"/>
      <c r="G153" s="19"/>
      <c r="H153" s="19"/>
      <c r="I153" s="17"/>
      <c r="J153" s="18"/>
      <c r="K153" s="18"/>
      <c r="L153" s="18"/>
      <c r="M153" s="18"/>
      <c r="N153" s="18"/>
      <c r="O153" s="18"/>
      <c r="P153" s="24"/>
      <c r="Q153" s="18"/>
      <c r="R153" s="18"/>
      <c r="S153" s="18"/>
      <c r="T153" s="18"/>
    </row>
    <row r="154" spans="1:20">
      <c r="A154" s="4">
        <v>150</v>
      </c>
      <c r="B154" s="17"/>
      <c r="C154" s="18"/>
      <c r="D154" s="18"/>
      <c r="E154" s="19"/>
      <c r="F154" s="18"/>
      <c r="G154" s="19"/>
      <c r="H154" s="19"/>
      <c r="I154" s="17"/>
      <c r="J154" s="18"/>
      <c r="K154" s="18"/>
      <c r="L154" s="18"/>
      <c r="M154" s="18"/>
      <c r="N154" s="18"/>
      <c r="O154" s="18"/>
      <c r="P154" s="24"/>
      <c r="Q154" s="18"/>
      <c r="R154" s="18"/>
      <c r="S154" s="18"/>
      <c r="T154" s="18"/>
    </row>
    <row r="155" spans="1:20">
      <c r="A155" s="4">
        <v>151</v>
      </c>
      <c r="B155" s="17"/>
      <c r="C155" s="18"/>
      <c r="D155" s="18"/>
      <c r="E155" s="19"/>
      <c r="F155" s="18"/>
      <c r="G155" s="19"/>
      <c r="H155" s="19"/>
      <c r="I155" s="17"/>
      <c r="J155" s="18"/>
      <c r="K155" s="18"/>
      <c r="L155" s="18"/>
      <c r="M155" s="18"/>
      <c r="N155" s="18"/>
      <c r="O155" s="18"/>
      <c r="P155" s="24"/>
      <c r="Q155" s="18"/>
      <c r="R155" s="18"/>
      <c r="S155" s="18"/>
      <c r="T155" s="18"/>
    </row>
    <row r="156" spans="1:20">
      <c r="A156" s="4">
        <v>152</v>
      </c>
      <c r="B156" s="17"/>
      <c r="C156" s="18"/>
      <c r="D156" s="18"/>
      <c r="E156" s="19"/>
      <c r="F156" s="18"/>
      <c r="G156" s="19"/>
      <c r="H156" s="19"/>
      <c r="I156" s="17"/>
      <c r="J156" s="18"/>
      <c r="K156" s="18"/>
      <c r="L156" s="18"/>
      <c r="M156" s="18"/>
      <c r="N156" s="18"/>
      <c r="O156" s="18"/>
      <c r="P156" s="24"/>
      <c r="Q156" s="18"/>
      <c r="R156" s="18"/>
      <c r="S156" s="18"/>
      <c r="T156" s="18"/>
    </row>
    <row r="157" spans="1:20">
      <c r="A157" s="4">
        <v>153</v>
      </c>
      <c r="B157" s="17"/>
      <c r="C157" s="18"/>
      <c r="D157" s="18"/>
      <c r="E157" s="19"/>
      <c r="F157" s="18"/>
      <c r="G157" s="19"/>
      <c r="H157" s="19"/>
      <c r="I157" s="17"/>
      <c r="J157" s="18"/>
      <c r="K157" s="18"/>
      <c r="L157" s="18"/>
      <c r="M157" s="18"/>
      <c r="N157" s="18"/>
      <c r="O157" s="18"/>
      <c r="P157" s="24"/>
      <c r="Q157" s="18"/>
      <c r="R157" s="18"/>
      <c r="S157" s="18"/>
      <c r="T157" s="18"/>
    </row>
    <row r="158" spans="1:20">
      <c r="A158" s="4">
        <v>154</v>
      </c>
      <c r="B158" s="17"/>
      <c r="C158" s="18"/>
      <c r="D158" s="18"/>
      <c r="E158" s="19"/>
      <c r="F158" s="18"/>
      <c r="G158" s="19"/>
      <c r="H158" s="19"/>
      <c r="I158" s="17"/>
      <c r="J158" s="18"/>
      <c r="K158" s="18"/>
      <c r="L158" s="18"/>
      <c r="M158" s="18"/>
      <c r="N158" s="18"/>
      <c r="O158" s="18"/>
      <c r="P158" s="24"/>
      <c r="Q158" s="18"/>
      <c r="R158" s="18"/>
      <c r="S158" s="18"/>
      <c r="T158" s="18"/>
    </row>
    <row r="159" spans="1:20">
      <c r="A159" s="4">
        <v>155</v>
      </c>
      <c r="B159" s="17"/>
      <c r="C159" s="18"/>
      <c r="D159" s="18"/>
      <c r="E159" s="19"/>
      <c r="F159" s="18"/>
      <c r="G159" s="19"/>
      <c r="H159" s="19"/>
      <c r="I159" s="17"/>
      <c r="J159" s="18"/>
      <c r="K159" s="18"/>
      <c r="L159" s="18"/>
      <c r="M159" s="18"/>
      <c r="N159" s="18"/>
      <c r="O159" s="18"/>
      <c r="P159" s="24"/>
      <c r="Q159" s="18"/>
      <c r="R159" s="18"/>
      <c r="S159" s="18"/>
      <c r="T159" s="18"/>
    </row>
    <row r="160" spans="1:20">
      <c r="A160" s="4">
        <v>156</v>
      </c>
      <c r="B160" s="17"/>
      <c r="C160" s="18"/>
      <c r="D160" s="18"/>
      <c r="E160" s="19"/>
      <c r="F160" s="18"/>
      <c r="G160" s="19"/>
      <c r="H160" s="19"/>
      <c r="I160" s="17"/>
      <c r="J160" s="18"/>
      <c r="K160" s="18"/>
      <c r="L160" s="18"/>
      <c r="M160" s="18"/>
      <c r="N160" s="18"/>
      <c r="O160" s="18"/>
      <c r="P160" s="24"/>
      <c r="Q160" s="18"/>
      <c r="R160" s="18"/>
      <c r="S160" s="18"/>
      <c r="T160" s="18"/>
    </row>
    <row r="161" spans="1:20">
      <c r="A161" s="4">
        <v>157</v>
      </c>
      <c r="B161" s="17"/>
      <c r="C161" s="18"/>
      <c r="D161" s="18"/>
      <c r="E161" s="19"/>
      <c r="F161" s="18"/>
      <c r="G161" s="19"/>
      <c r="H161" s="19"/>
      <c r="I161" s="17"/>
      <c r="J161" s="18"/>
      <c r="K161" s="18"/>
      <c r="L161" s="18"/>
      <c r="M161" s="18"/>
      <c r="N161" s="18"/>
      <c r="O161" s="18"/>
      <c r="P161" s="24"/>
      <c r="Q161" s="18"/>
      <c r="R161" s="18"/>
      <c r="S161" s="18"/>
      <c r="T161" s="18"/>
    </row>
    <row r="162" spans="1:20">
      <c r="A162" s="4">
        <v>158</v>
      </c>
      <c r="B162" s="17"/>
      <c r="C162" s="18"/>
      <c r="D162" s="18"/>
      <c r="E162" s="19"/>
      <c r="F162" s="18"/>
      <c r="G162" s="19"/>
      <c r="H162" s="19"/>
      <c r="I162" s="17"/>
      <c r="J162" s="18"/>
      <c r="K162" s="18"/>
      <c r="L162" s="18"/>
      <c r="M162" s="18"/>
      <c r="N162" s="18"/>
      <c r="O162" s="18"/>
      <c r="P162" s="24"/>
      <c r="Q162" s="18"/>
      <c r="R162" s="18"/>
      <c r="S162" s="18"/>
      <c r="T162" s="18"/>
    </row>
    <row r="163" spans="1:20">
      <c r="A163" s="4">
        <v>159</v>
      </c>
      <c r="B163" s="17"/>
      <c r="C163" s="18"/>
      <c r="D163" s="18"/>
      <c r="E163" s="19"/>
      <c r="F163" s="18"/>
      <c r="G163" s="19"/>
      <c r="H163" s="19"/>
      <c r="I163" s="17"/>
      <c r="J163" s="18"/>
      <c r="K163" s="18"/>
      <c r="L163" s="18"/>
      <c r="M163" s="18"/>
      <c r="N163" s="18"/>
      <c r="O163" s="18"/>
      <c r="P163" s="24"/>
      <c r="Q163" s="18"/>
      <c r="R163" s="18"/>
      <c r="S163" s="18"/>
      <c r="T163" s="18"/>
    </row>
    <row r="164" spans="1:20">
      <c r="A164" s="4">
        <v>160</v>
      </c>
      <c r="B164" s="17"/>
      <c r="C164" s="18"/>
      <c r="D164" s="18"/>
      <c r="E164" s="19"/>
      <c r="F164" s="18"/>
      <c r="G164" s="19"/>
      <c r="H164" s="19"/>
      <c r="I164" s="17"/>
      <c r="J164" s="18"/>
      <c r="K164" s="18"/>
      <c r="L164" s="18"/>
      <c r="M164" s="18"/>
      <c r="N164" s="18"/>
      <c r="O164" s="18"/>
      <c r="P164" s="24"/>
      <c r="Q164" s="18"/>
      <c r="R164" s="18"/>
      <c r="S164" s="18"/>
      <c r="T164" s="18"/>
    </row>
    <row r="165" spans="1:20">
      <c r="A165" s="3" t="s">
        <v>11</v>
      </c>
      <c r="B165" s="41"/>
      <c r="C165" s="3">
        <f>COUNTIFS(C5:C164,"*")</f>
        <v>83</v>
      </c>
      <c r="D165" s="3"/>
      <c r="E165" s="13"/>
      <c r="F165" s="3"/>
      <c r="G165" s="13">
        <f>SUM(G5:G164)</f>
        <v>2195</v>
      </c>
      <c r="H165" s="13">
        <f>SUM(H5:H164)</f>
        <v>2115</v>
      </c>
      <c r="I165" s="13">
        <f>SUM(I5:I164)</f>
        <v>4310</v>
      </c>
      <c r="J165" s="3"/>
      <c r="K165" s="7"/>
      <c r="L165" s="21"/>
      <c r="M165" s="21"/>
      <c r="N165" s="7"/>
      <c r="O165" s="7"/>
      <c r="P165" s="14"/>
      <c r="Q165" s="3"/>
      <c r="R165" s="3"/>
      <c r="S165" s="3"/>
      <c r="T165" s="12"/>
    </row>
    <row r="166" spans="1:20">
      <c r="A166" s="46" t="s">
        <v>68</v>
      </c>
      <c r="B166" s="10">
        <f>COUNTIF(B$5:B$164,"Team 1")</f>
        <v>41</v>
      </c>
      <c r="C166" s="46" t="s">
        <v>28</v>
      </c>
      <c r="D166" s="10">
        <f>COUNTIF(D5:D164,"Anganwadi")</f>
        <v>60</v>
      </c>
    </row>
    <row r="167" spans="1:20">
      <c r="A167" s="46" t="s">
        <v>69</v>
      </c>
      <c r="B167" s="10">
        <f>COUNTIF(B$6:B$164,"Team 2")</f>
        <v>42</v>
      </c>
      <c r="C167" s="46" t="s">
        <v>26</v>
      </c>
      <c r="D167" s="10">
        <f>COUNTIF(D5:D164,"School")</f>
        <v>23</v>
      </c>
    </row>
  </sheetData>
  <sheetProtection password="CBE1" sheet="1" objects="1" scenarios="1"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6"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87" zoomScaleNormal="87" workbookViewId="0">
      <pane xSplit="3" ySplit="4" topLeftCell="D98" activePane="bottomRight" state="frozen"/>
      <selection pane="topRight" activeCell="C1" sqref="C1"/>
      <selection pane="bottomLeft" activeCell="A5" sqref="A5"/>
      <selection pane="bottomRight" activeCell="B103" sqref="B103:S10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1" t="s">
        <v>64</v>
      </c>
      <c r="B1" s="111"/>
      <c r="C1" s="111"/>
      <c r="D1" s="112"/>
      <c r="E1" s="112"/>
      <c r="F1" s="112"/>
      <c r="G1" s="112"/>
      <c r="H1" s="112"/>
      <c r="I1" s="112"/>
      <c r="J1" s="112"/>
      <c r="K1" s="112"/>
      <c r="L1" s="112"/>
      <c r="M1" s="112"/>
      <c r="N1" s="112"/>
      <c r="O1" s="112"/>
      <c r="P1" s="112"/>
      <c r="Q1" s="112"/>
      <c r="R1" s="112"/>
      <c r="S1" s="112"/>
    </row>
    <row r="2" spans="1:20">
      <c r="A2" s="115" t="s">
        <v>62</v>
      </c>
      <c r="B2" s="116"/>
      <c r="C2" s="116"/>
      <c r="D2" s="25" t="s">
        <v>693</v>
      </c>
      <c r="E2" s="22"/>
      <c r="F2" s="22"/>
      <c r="G2" s="22"/>
      <c r="H2" s="22"/>
      <c r="I2" s="22"/>
      <c r="J2" s="22"/>
      <c r="K2" s="22"/>
      <c r="L2" s="22"/>
      <c r="M2" s="22"/>
      <c r="N2" s="22"/>
      <c r="O2" s="22"/>
      <c r="P2" s="22"/>
      <c r="Q2" s="22"/>
      <c r="R2" s="22"/>
      <c r="S2" s="22"/>
    </row>
    <row r="3" spans="1:20" ht="24" customHeight="1">
      <c r="A3" s="110" t="s">
        <v>14</v>
      </c>
      <c r="B3" s="113" t="s">
        <v>67</v>
      </c>
      <c r="C3" s="109" t="s">
        <v>7</v>
      </c>
      <c r="D3" s="109" t="s">
        <v>58</v>
      </c>
      <c r="E3" s="109" t="s">
        <v>16</v>
      </c>
      <c r="F3" s="117" t="s">
        <v>17</v>
      </c>
      <c r="G3" s="109" t="s">
        <v>8</v>
      </c>
      <c r="H3" s="109"/>
      <c r="I3" s="109"/>
      <c r="J3" s="109" t="s">
        <v>34</v>
      </c>
      <c r="K3" s="113" t="s">
        <v>36</v>
      </c>
      <c r="L3" s="113" t="s">
        <v>53</v>
      </c>
      <c r="M3" s="113" t="s">
        <v>54</v>
      </c>
      <c r="N3" s="113" t="s">
        <v>37</v>
      </c>
      <c r="O3" s="113" t="s">
        <v>38</v>
      </c>
      <c r="P3" s="110" t="s">
        <v>57</v>
      </c>
      <c r="Q3" s="109" t="s">
        <v>55</v>
      </c>
      <c r="R3" s="109" t="s">
        <v>35</v>
      </c>
      <c r="S3" s="109" t="s">
        <v>56</v>
      </c>
      <c r="T3" s="109" t="s">
        <v>13</v>
      </c>
    </row>
    <row r="4" spans="1:20" ht="25.5" customHeight="1">
      <c r="A4" s="110"/>
      <c r="B4" s="118"/>
      <c r="C4" s="109"/>
      <c r="D4" s="109"/>
      <c r="E4" s="109"/>
      <c r="F4" s="117"/>
      <c r="G4" s="23" t="s">
        <v>9</v>
      </c>
      <c r="H4" s="23" t="s">
        <v>10</v>
      </c>
      <c r="I4" s="23" t="s">
        <v>11</v>
      </c>
      <c r="J4" s="109"/>
      <c r="K4" s="114"/>
      <c r="L4" s="114"/>
      <c r="M4" s="114"/>
      <c r="N4" s="114"/>
      <c r="O4" s="114"/>
      <c r="P4" s="110"/>
      <c r="Q4" s="110"/>
      <c r="R4" s="109"/>
      <c r="S4" s="109"/>
      <c r="T4" s="109"/>
    </row>
    <row r="5" spans="1:20">
      <c r="A5" s="4">
        <v>1</v>
      </c>
      <c r="B5" s="17" t="s">
        <v>68</v>
      </c>
      <c r="C5" s="52" t="s">
        <v>618</v>
      </c>
      <c r="D5" s="52" t="s">
        <v>28</v>
      </c>
      <c r="E5" s="19">
        <v>12</v>
      </c>
      <c r="F5" s="52" t="s">
        <v>230</v>
      </c>
      <c r="G5" s="19">
        <v>53</v>
      </c>
      <c r="H5" s="19">
        <v>56</v>
      </c>
      <c r="I5" s="56">
        <f>G5+H5</f>
        <v>109</v>
      </c>
      <c r="J5" s="18">
        <v>8134049473</v>
      </c>
      <c r="K5" s="52" t="s">
        <v>619</v>
      </c>
      <c r="L5" s="52" t="s">
        <v>403</v>
      </c>
      <c r="M5" s="18">
        <v>9401725826</v>
      </c>
      <c r="N5" s="59" t="s">
        <v>675</v>
      </c>
      <c r="O5" s="59">
        <v>9957590134</v>
      </c>
      <c r="P5" s="24">
        <v>43587</v>
      </c>
      <c r="Q5" s="52" t="s">
        <v>272</v>
      </c>
      <c r="R5" s="18">
        <v>69</v>
      </c>
      <c r="S5" s="18" t="s">
        <v>139</v>
      </c>
      <c r="T5" s="18"/>
    </row>
    <row r="6" spans="1:20">
      <c r="A6" s="4">
        <v>2</v>
      </c>
      <c r="B6" s="17" t="s">
        <v>68</v>
      </c>
      <c r="C6" s="52" t="s">
        <v>620</v>
      </c>
      <c r="D6" s="52" t="s">
        <v>26</v>
      </c>
      <c r="E6" s="53">
        <v>7</v>
      </c>
      <c r="F6" s="52" t="s">
        <v>74</v>
      </c>
      <c r="G6" s="19">
        <v>15</v>
      </c>
      <c r="H6" s="19">
        <v>17</v>
      </c>
      <c r="I6" s="56">
        <f t="shared" ref="I6:I69" si="0">G6+H6</f>
        <v>32</v>
      </c>
      <c r="J6" s="52">
        <v>9101248335</v>
      </c>
      <c r="K6" s="52" t="s">
        <v>621</v>
      </c>
      <c r="L6" s="52" t="s">
        <v>403</v>
      </c>
      <c r="M6" s="52">
        <v>9401725826</v>
      </c>
      <c r="N6" s="59" t="s">
        <v>676</v>
      </c>
      <c r="O6" s="59">
        <v>9577764491</v>
      </c>
      <c r="P6" s="54">
        <v>43588</v>
      </c>
      <c r="Q6" s="52" t="s">
        <v>211</v>
      </c>
      <c r="R6" s="18">
        <v>62</v>
      </c>
      <c r="S6" s="18" t="s">
        <v>139</v>
      </c>
      <c r="T6" s="18"/>
    </row>
    <row r="7" spans="1:20">
      <c r="A7" s="4">
        <v>3</v>
      </c>
      <c r="B7" s="17" t="s">
        <v>68</v>
      </c>
      <c r="C7" s="52" t="s">
        <v>664</v>
      </c>
      <c r="D7" s="52" t="s">
        <v>28</v>
      </c>
      <c r="E7" s="53">
        <v>213</v>
      </c>
      <c r="F7" s="52" t="s">
        <v>230</v>
      </c>
      <c r="G7" s="19">
        <v>15</v>
      </c>
      <c r="H7" s="19">
        <v>12</v>
      </c>
      <c r="I7" s="56">
        <f t="shared" si="0"/>
        <v>27</v>
      </c>
      <c r="J7" s="52">
        <v>9678284456</v>
      </c>
      <c r="K7" s="52" t="s">
        <v>621</v>
      </c>
      <c r="L7" s="52" t="s">
        <v>403</v>
      </c>
      <c r="M7" s="52">
        <v>9401725826</v>
      </c>
      <c r="N7" s="59" t="s">
        <v>107</v>
      </c>
      <c r="O7" s="59">
        <v>9577285820</v>
      </c>
      <c r="P7" s="24">
        <v>43588</v>
      </c>
      <c r="Q7" s="52" t="s">
        <v>211</v>
      </c>
      <c r="R7" s="18">
        <v>58</v>
      </c>
      <c r="S7" s="18" t="s">
        <v>139</v>
      </c>
      <c r="T7" s="18"/>
    </row>
    <row r="8" spans="1:20">
      <c r="A8" s="4">
        <v>4</v>
      </c>
      <c r="B8" s="17" t="s">
        <v>68</v>
      </c>
      <c r="C8" s="52" t="s">
        <v>622</v>
      </c>
      <c r="D8" s="52" t="s">
        <v>26</v>
      </c>
      <c r="E8" s="53">
        <v>18120202102</v>
      </c>
      <c r="F8" s="52" t="s">
        <v>74</v>
      </c>
      <c r="G8" s="19">
        <v>25</v>
      </c>
      <c r="H8" s="19">
        <v>30</v>
      </c>
      <c r="I8" s="56">
        <f t="shared" si="0"/>
        <v>55</v>
      </c>
      <c r="J8" s="52">
        <v>9577780196</v>
      </c>
      <c r="K8" s="52" t="s">
        <v>623</v>
      </c>
      <c r="L8" s="52" t="s">
        <v>403</v>
      </c>
      <c r="M8" s="52">
        <v>9401725826</v>
      </c>
      <c r="N8" s="59" t="s">
        <v>108</v>
      </c>
      <c r="O8" s="59">
        <v>9707371946</v>
      </c>
      <c r="P8" s="24">
        <v>43589</v>
      </c>
      <c r="Q8" s="52" t="s">
        <v>212</v>
      </c>
      <c r="R8" s="18">
        <v>58</v>
      </c>
      <c r="S8" s="18" t="s">
        <v>139</v>
      </c>
      <c r="T8" s="18"/>
    </row>
    <row r="9" spans="1:20">
      <c r="A9" s="4">
        <v>5</v>
      </c>
      <c r="B9" s="17" t="s">
        <v>68</v>
      </c>
      <c r="C9" s="52" t="s">
        <v>624</v>
      </c>
      <c r="D9" s="52" t="s">
        <v>28</v>
      </c>
      <c r="E9" s="53">
        <v>31</v>
      </c>
      <c r="F9" s="52" t="s">
        <v>230</v>
      </c>
      <c r="G9" s="19">
        <v>35</v>
      </c>
      <c r="H9" s="19">
        <v>33</v>
      </c>
      <c r="I9" s="56">
        <f t="shared" si="0"/>
        <v>68</v>
      </c>
      <c r="J9" s="52">
        <v>9678284456</v>
      </c>
      <c r="K9" s="52" t="s">
        <v>623</v>
      </c>
      <c r="L9" s="52" t="s">
        <v>403</v>
      </c>
      <c r="M9" s="52">
        <v>9401725826</v>
      </c>
      <c r="N9" s="59" t="s">
        <v>677</v>
      </c>
      <c r="O9" s="59">
        <v>9678022994</v>
      </c>
      <c r="P9" s="54">
        <v>43589</v>
      </c>
      <c r="Q9" s="52" t="s">
        <v>212</v>
      </c>
      <c r="R9" s="18">
        <v>58</v>
      </c>
      <c r="S9" s="18" t="s">
        <v>139</v>
      </c>
      <c r="T9" s="18"/>
    </row>
    <row r="10" spans="1:20">
      <c r="A10" s="4">
        <v>6</v>
      </c>
      <c r="B10" s="17" t="s">
        <v>68</v>
      </c>
      <c r="C10" s="52" t="s">
        <v>347</v>
      </c>
      <c r="D10" s="52" t="s">
        <v>28</v>
      </c>
      <c r="E10" s="19">
        <v>67</v>
      </c>
      <c r="F10" s="52" t="s">
        <v>230</v>
      </c>
      <c r="G10" s="19">
        <v>14</v>
      </c>
      <c r="H10" s="19">
        <v>13</v>
      </c>
      <c r="I10" s="56">
        <f t="shared" si="0"/>
        <v>27</v>
      </c>
      <c r="J10" s="18">
        <v>9678297934</v>
      </c>
      <c r="K10" s="52" t="s">
        <v>623</v>
      </c>
      <c r="L10" s="52" t="s">
        <v>403</v>
      </c>
      <c r="M10" s="52">
        <v>9401725826</v>
      </c>
      <c r="N10" s="59" t="s">
        <v>678</v>
      </c>
      <c r="O10" s="59">
        <v>8011373040</v>
      </c>
      <c r="P10" s="24">
        <v>43591</v>
      </c>
      <c r="Q10" s="52" t="s">
        <v>208</v>
      </c>
      <c r="R10" s="18">
        <v>69</v>
      </c>
      <c r="S10" s="18" t="s">
        <v>139</v>
      </c>
      <c r="T10" s="18"/>
    </row>
    <row r="11" spans="1:20">
      <c r="A11" s="4">
        <v>7</v>
      </c>
      <c r="B11" s="17" t="s">
        <v>68</v>
      </c>
      <c r="C11" s="52" t="s">
        <v>625</v>
      </c>
      <c r="D11" s="52" t="s">
        <v>26</v>
      </c>
      <c r="E11" s="53">
        <v>18120201507</v>
      </c>
      <c r="F11" s="52" t="s">
        <v>74</v>
      </c>
      <c r="G11" s="19">
        <v>10</v>
      </c>
      <c r="H11" s="19">
        <v>12</v>
      </c>
      <c r="I11" s="56">
        <f t="shared" si="0"/>
        <v>22</v>
      </c>
      <c r="J11" s="18">
        <v>9957528586</v>
      </c>
      <c r="K11" s="52" t="s">
        <v>623</v>
      </c>
      <c r="L11" s="52" t="s">
        <v>403</v>
      </c>
      <c r="M11" s="52">
        <v>9401725826</v>
      </c>
      <c r="N11" s="59" t="s">
        <v>679</v>
      </c>
      <c r="O11" s="59">
        <v>8011957613</v>
      </c>
      <c r="P11" s="54">
        <v>43591</v>
      </c>
      <c r="Q11" s="52" t="s">
        <v>208</v>
      </c>
      <c r="R11" s="18">
        <v>73</v>
      </c>
      <c r="S11" s="18" t="s">
        <v>139</v>
      </c>
      <c r="T11" s="18"/>
    </row>
    <row r="12" spans="1:20">
      <c r="A12" s="4">
        <v>8</v>
      </c>
      <c r="B12" s="17" t="s">
        <v>68</v>
      </c>
      <c r="C12" s="52" t="s">
        <v>626</v>
      </c>
      <c r="D12" s="52" t="s">
        <v>28</v>
      </c>
      <c r="E12" s="53">
        <v>78</v>
      </c>
      <c r="F12" s="52" t="s">
        <v>230</v>
      </c>
      <c r="G12" s="19">
        <v>35</v>
      </c>
      <c r="H12" s="19">
        <v>34</v>
      </c>
      <c r="I12" s="56">
        <f t="shared" si="0"/>
        <v>69</v>
      </c>
      <c r="J12" s="18">
        <v>8011972259</v>
      </c>
      <c r="K12" s="52" t="s">
        <v>623</v>
      </c>
      <c r="L12" s="52" t="s">
        <v>403</v>
      </c>
      <c r="M12" s="52">
        <v>9401725826</v>
      </c>
      <c r="N12" s="59" t="s">
        <v>680</v>
      </c>
      <c r="O12" s="59">
        <v>8011914689</v>
      </c>
      <c r="P12" s="54">
        <v>43592</v>
      </c>
      <c r="Q12" s="52" t="s">
        <v>209</v>
      </c>
      <c r="R12" s="18">
        <v>45</v>
      </c>
      <c r="S12" s="18" t="s">
        <v>139</v>
      </c>
      <c r="T12" s="18"/>
    </row>
    <row r="13" spans="1:20">
      <c r="A13" s="4">
        <v>9</v>
      </c>
      <c r="B13" s="17" t="s">
        <v>68</v>
      </c>
      <c r="C13" s="52" t="s">
        <v>627</v>
      </c>
      <c r="D13" s="52" t="s">
        <v>26</v>
      </c>
      <c r="E13" s="53">
        <v>18120202105</v>
      </c>
      <c r="F13" s="52" t="s">
        <v>74</v>
      </c>
      <c r="G13" s="19">
        <v>25</v>
      </c>
      <c r="H13" s="19">
        <v>27</v>
      </c>
      <c r="I13" s="56">
        <f t="shared" si="0"/>
        <v>52</v>
      </c>
      <c r="J13" s="52">
        <v>8011970051</v>
      </c>
      <c r="K13" s="52" t="s">
        <v>623</v>
      </c>
      <c r="L13" s="52" t="s">
        <v>405</v>
      </c>
      <c r="M13" s="18">
        <v>9401725831</v>
      </c>
      <c r="N13" s="59" t="s">
        <v>681</v>
      </c>
      <c r="O13" s="59">
        <v>8473898552</v>
      </c>
      <c r="P13" s="54">
        <v>43592</v>
      </c>
      <c r="Q13" s="52" t="s">
        <v>209</v>
      </c>
      <c r="R13" s="18">
        <v>54</v>
      </c>
      <c r="S13" s="18" t="s">
        <v>139</v>
      </c>
      <c r="T13" s="18"/>
    </row>
    <row r="14" spans="1:20">
      <c r="A14" s="4">
        <v>10</v>
      </c>
      <c r="B14" s="17" t="s">
        <v>68</v>
      </c>
      <c r="C14" s="52" t="s">
        <v>243</v>
      </c>
      <c r="D14" s="52" t="s">
        <v>28</v>
      </c>
      <c r="E14" s="53">
        <v>55</v>
      </c>
      <c r="F14" s="52" t="s">
        <v>230</v>
      </c>
      <c r="G14" s="19">
        <v>23</v>
      </c>
      <c r="H14" s="19">
        <v>20</v>
      </c>
      <c r="I14" s="56">
        <f t="shared" si="0"/>
        <v>43</v>
      </c>
      <c r="J14" s="18">
        <v>8011394289</v>
      </c>
      <c r="K14" s="52" t="s">
        <v>623</v>
      </c>
      <c r="L14" s="52" t="s">
        <v>405</v>
      </c>
      <c r="M14" s="52">
        <v>9401725831</v>
      </c>
      <c r="N14" s="59" t="s">
        <v>128</v>
      </c>
      <c r="O14" s="59">
        <v>7896799372</v>
      </c>
      <c r="P14" s="24">
        <v>43593</v>
      </c>
      <c r="Q14" s="52" t="s">
        <v>210</v>
      </c>
      <c r="R14" s="18">
        <v>56</v>
      </c>
      <c r="S14" s="18" t="s">
        <v>139</v>
      </c>
      <c r="T14" s="18"/>
    </row>
    <row r="15" spans="1:20">
      <c r="A15" s="4">
        <v>11</v>
      </c>
      <c r="B15" s="17" t="s">
        <v>68</v>
      </c>
      <c r="C15" s="52" t="s">
        <v>628</v>
      </c>
      <c r="D15" s="52" t="s">
        <v>26</v>
      </c>
      <c r="E15" s="53">
        <v>18120201402</v>
      </c>
      <c r="F15" s="52" t="s">
        <v>74</v>
      </c>
      <c r="G15" s="19">
        <v>15</v>
      </c>
      <c r="H15" s="19">
        <v>14</v>
      </c>
      <c r="I15" s="56">
        <f t="shared" si="0"/>
        <v>29</v>
      </c>
      <c r="J15" s="18">
        <v>7896538765</v>
      </c>
      <c r="K15" s="52" t="s">
        <v>623</v>
      </c>
      <c r="L15" s="52" t="s">
        <v>403</v>
      </c>
      <c r="M15" s="18">
        <v>9401725830</v>
      </c>
      <c r="N15" s="59" t="s">
        <v>682</v>
      </c>
      <c r="O15" s="59">
        <v>9678263867</v>
      </c>
      <c r="P15" s="54">
        <v>43593</v>
      </c>
      <c r="Q15" s="52" t="s">
        <v>210</v>
      </c>
      <c r="R15" s="18">
        <v>45</v>
      </c>
      <c r="S15" s="18" t="s">
        <v>139</v>
      </c>
      <c r="T15" s="18"/>
    </row>
    <row r="16" spans="1:20">
      <c r="A16" s="4">
        <v>12</v>
      </c>
      <c r="B16" s="17" t="s">
        <v>68</v>
      </c>
      <c r="C16" s="52" t="s">
        <v>629</v>
      </c>
      <c r="D16" s="52" t="s">
        <v>28</v>
      </c>
      <c r="E16" s="53">
        <v>4</v>
      </c>
      <c r="F16" s="52" t="s">
        <v>230</v>
      </c>
      <c r="G16" s="19">
        <v>20</v>
      </c>
      <c r="H16" s="19">
        <v>17</v>
      </c>
      <c r="I16" s="56">
        <f t="shared" si="0"/>
        <v>37</v>
      </c>
      <c r="J16" s="18">
        <v>8472892263</v>
      </c>
      <c r="K16" s="52" t="s">
        <v>631</v>
      </c>
      <c r="L16" s="52" t="s">
        <v>403</v>
      </c>
      <c r="M16" s="52">
        <v>9401725830</v>
      </c>
      <c r="N16" s="59" t="s">
        <v>683</v>
      </c>
      <c r="O16" s="59">
        <v>7399353943</v>
      </c>
      <c r="P16" s="54">
        <v>43594</v>
      </c>
      <c r="Q16" s="52" t="s">
        <v>272</v>
      </c>
      <c r="R16" s="18">
        <v>32</v>
      </c>
      <c r="S16" s="18" t="s">
        <v>139</v>
      </c>
      <c r="T16" s="18"/>
    </row>
    <row r="17" spans="1:20">
      <c r="A17" s="4">
        <v>13</v>
      </c>
      <c r="B17" s="17" t="s">
        <v>68</v>
      </c>
      <c r="C17" s="52" t="s">
        <v>630</v>
      </c>
      <c r="D17" s="52" t="s">
        <v>26</v>
      </c>
      <c r="E17" s="53">
        <v>18120201705</v>
      </c>
      <c r="F17" s="52" t="s">
        <v>74</v>
      </c>
      <c r="G17" s="19">
        <v>22</v>
      </c>
      <c r="H17" s="19">
        <v>20</v>
      </c>
      <c r="I17" s="56">
        <f t="shared" si="0"/>
        <v>42</v>
      </c>
      <c r="J17" s="52">
        <v>8135843928</v>
      </c>
      <c r="K17" s="52" t="s">
        <v>631</v>
      </c>
      <c r="L17" s="52" t="s">
        <v>405</v>
      </c>
      <c r="M17" s="52">
        <v>9401725831</v>
      </c>
      <c r="N17" s="59" t="s">
        <v>151</v>
      </c>
      <c r="O17" s="59">
        <v>7896549035</v>
      </c>
      <c r="P17" s="54">
        <v>43594</v>
      </c>
      <c r="Q17" s="52" t="s">
        <v>272</v>
      </c>
      <c r="R17" s="18">
        <v>29</v>
      </c>
      <c r="S17" s="18" t="s">
        <v>139</v>
      </c>
      <c r="T17" s="18"/>
    </row>
    <row r="18" spans="1:20">
      <c r="A18" s="4">
        <v>14</v>
      </c>
      <c r="B18" s="17" t="s">
        <v>68</v>
      </c>
      <c r="C18" s="52" t="s">
        <v>632</v>
      </c>
      <c r="D18" s="52" t="s">
        <v>28</v>
      </c>
      <c r="E18" s="53">
        <v>11</v>
      </c>
      <c r="F18" s="52" t="s">
        <v>230</v>
      </c>
      <c r="G18" s="19">
        <v>20</v>
      </c>
      <c r="H18" s="19">
        <v>17</v>
      </c>
      <c r="I18" s="56">
        <f t="shared" si="0"/>
        <v>37</v>
      </c>
      <c r="J18" s="52">
        <v>8011228578</v>
      </c>
      <c r="K18" s="52" t="s">
        <v>634</v>
      </c>
      <c r="L18" s="52" t="s">
        <v>405</v>
      </c>
      <c r="M18" s="52">
        <v>9401725831</v>
      </c>
      <c r="N18" s="59" t="s">
        <v>684</v>
      </c>
      <c r="O18" s="59">
        <v>9957240691</v>
      </c>
      <c r="P18" s="54">
        <v>43595</v>
      </c>
      <c r="Q18" s="52" t="s">
        <v>211</v>
      </c>
      <c r="R18" s="18">
        <v>25</v>
      </c>
      <c r="S18" s="18" t="s">
        <v>139</v>
      </c>
      <c r="T18" s="18"/>
    </row>
    <row r="19" spans="1:20">
      <c r="A19" s="4">
        <v>15</v>
      </c>
      <c r="B19" s="17" t="s">
        <v>68</v>
      </c>
      <c r="C19" s="52" t="s">
        <v>633</v>
      </c>
      <c r="D19" s="52" t="s">
        <v>28</v>
      </c>
      <c r="E19" s="53">
        <v>68</v>
      </c>
      <c r="F19" s="52" t="s">
        <v>230</v>
      </c>
      <c r="G19" s="19">
        <v>18</v>
      </c>
      <c r="H19" s="19">
        <v>19</v>
      </c>
      <c r="I19" s="56">
        <f t="shared" si="0"/>
        <v>37</v>
      </c>
      <c r="J19" s="18">
        <v>9577329087</v>
      </c>
      <c r="K19" s="52" t="s">
        <v>634</v>
      </c>
      <c r="L19" s="52" t="s">
        <v>97</v>
      </c>
      <c r="M19" s="52">
        <v>8486717445</v>
      </c>
      <c r="N19" s="59" t="s">
        <v>157</v>
      </c>
      <c r="O19" s="59">
        <v>9864956174</v>
      </c>
      <c r="P19" s="54">
        <v>43595</v>
      </c>
      <c r="Q19" s="52" t="s">
        <v>211</v>
      </c>
      <c r="R19" s="18">
        <v>44</v>
      </c>
      <c r="S19" s="18" t="s">
        <v>139</v>
      </c>
      <c r="T19" s="18"/>
    </row>
    <row r="20" spans="1:20">
      <c r="A20" s="4">
        <v>16</v>
      </c>
      <c r="B20" s="17" t="s">
        <v>68</v>
      </c>
      <c r="C20" s="52" t="s">
        <v>655</v>
      </c>
      <c r="D20" s="52" t="s">
        <v>26</v>
      </c>
      <c r="E20" s="53">
        <v>18120208504</v>
      </c>
      <c r="F20" s="52" t="s">
        <v>74</v>
      </c>
      <c r="G20" s="19">
        <v>25</v>
      </c>
      <c r="H20" s="19">
        <v>29</v>
      </c>
      <c r="I20" s="56">
        <f t="shared" si="0"/>
        <v>54</v>
      </c>
      <c r="J20" s="18">
        <v>9954789058</v>
      </c>
      <c r="K20" s="52" t="s">
        <v>635</v>
      </c>
      <c r="L20" s="52" t="s">
        <v>405</v>
      </c>
      <c r="M20" s="52">
        <v>9401725831</v>
      </c>
      <c r="N20" s="59" t="s">
        <v>533</v>
      </c>
      <c r="O20" s="59">
        <v>9435344175</v>
      </c>
      <c r="P20" s="24">
        <v>43596</v>
      </c>
      <c r="Q20" s="52" t="s">
        <v>212</v>
      </c>
      <c r="R20" s="18">
        <v>51</v>
      </c>
      <c r="S20" s="18" t="s">
        <v>139</v>
      </c>
      <c r="T20" s="18"/>
    </row>
    <row r="21" spans="1:20">
      <c r="A21" s="4">
        <v>17</v>
      </c>
      <c r="B21" s="17" t="s">
        <v>68</v>
      </c>
      <c r="C21" s="52" t="s">
        <v>656</v>
      </c>
      <c r="D21" s="52" t="s">
        <v>26</v>
      </c>
      <c r="E21" s="53">
        <v>181202033051</v>
      </c>
      <c r="F21" s="52" t="s">
        <v>74</v>
      </c>
      <c r="G21" s="19">
        <v>25</v>
      </c>
      <c r="H21" s="19">
        <v>20</v>
      </c>
      <c r="I21" s="56">
        <f t="shared" si="0"/>
        <v>45</v>
      </c>
      <c r="J21" s="18">
        <v>7002372961</v>
      </c>
      <c r="K21" s="52" t="s">
        <v>636</v>
      </c>
      <c r="L21" s="52" t="s">
        <v>405</v>
      </c>
      <c r="M21" s="52">
        <v>9401725831</v>
      </c>
      <c r="N21" s="59" t="s">
        <v>130</v>
      </c>
      <c r="O21" s="59">
        <v>9678511643</v>
      </c>
      <c r="P21" s="54">
        <v>43598</v>
      </c>
      <c r="Q21" s="52" t="s">
        <v>208</v>
      </c>
      <c r="R21" s="18">
        <v>47</v>
      </c>
      <c r="S21" s="18" t="s">
        <v>139</v>
      </c>
      <c r="T21" s="18"/>
    </row>
    <row r="22" spans="1:20">
      <c r="A22" s="4">
        <v>18</v>
      </c>
      <c r="B22" s="17" t="s">
        <v>68</v>
      </c>
      <c r="C22" s="52" t="s">
        <v>638</v>
      </c>
      <c r="D22" s="52" t="s">
        <v>28</v>
      </c>
      <c r="E22" s="53">
        <v>68</v>
      </c>
      <c r="F22" s="52" t="s">
        <v>230</v>
      </c>
      <c r="G22" s="19">
        <v>27</v>
      </c>
      <c r="H22" s="19">
        <v>30</v>
      </c>
      <c r="I22" s="56">
        <f t="shared" si="0"/>
        <v>57</v>
      </c>
      <c r="J22" s="18">
        <v>8474004518</v>
      </c>
      <c r="K22" s="52" t="s">
        <v>636</v>
      </c>
      <c r="L22" s="52" t="s">
        <v>405</v>
      </c>
      <c r="M22" s="52">
        <v>9401725831</v>
      </c>
      <c r="N22" s="59" t="s">
        <v>685</v>
      </c>
      <c r="O22" s="59">
        <v>8822516760</v>
      </c>
      <c r="P22" s="24">
        <v>43598</v>
      </c>
      <c r="Q22" s="52" t="s">
        <v>208</v>
      </c>
      <c r="R22" s="18">
        <v>48</v>
      </c>
      <c r="S22" s="18" t="s">
        <v>139</v>
      </c>
      <c r="T22" s="18"/>
    </row>
    <row r="23" spans="1:20">
      <c r="A23" s="4">
        <v>19</v>
      </c>
      <c r="B23" s="17" t="s">
        <v>68</v>
      </c>
      <c r="C23" s="52" t="s">
        <v>345</v>
      </c>
      <c r="D23" s="52" t="s">
        <v>28</v>
      </c>
      <c r="E23" s="53">
        <v>311</v>
      </c>
      <c r="F23" s="52" t="s">
        <v>230</v>
      </c>
      <c r="G23" s="19">
        <v>20</v>
      </c>
      <c r="H23" s="19">
        <v>17</v>
      </c>
      <c r="I23" s="56">
        <f t="shared" si="0"/>
        <v>37</v>
      </c>
      <c r="J23" s="18">
        <v>7896847371</v>
      </c>
      <c r="K23" s="52" t="s">
        <v>636</v>
      </c>
      <c r="L23" s="18" t="s">
        <v>122</v>
      </c>
      <c r="M23" s="18">
        <v>9577804935</v>
      </c>
      <c r="N23" s="59" t="s">
        <v>686</v>
      </c>
      <c r="O23" s="59">
        <v>9947443832</v>
      </c>
      <c r="P23" s="54">
        <v>43599</v>
      </c>
      <c r="Q23" s="52" t="s">
        <v>209</v>
      </c>
      <c r="R23" s="18">
        <v>61</v>
      </c>
      <c r="S23" s="18" t="s">
        <v>139</v>
      </c>
      <c r="T23" s="18"/>
    </row>
    <row r="24" spans="1:20">
      <c r="A24" s="4">
        <v>20</v>
      </c>
      <c r="B24" s="17" t="s">
        <v>68</v>
      </c>
      <c r="C24" s="52" t="s">
        <v>639</v>
      </c>
      <c r="D24" s="52" t="s">
        <v>26</v>
      </c>
      <c r="E24" s="53">
        <v>18120206402</v>
      </c>
      <c r="F24" s="52" t="s">
        <v>74</v>
      </c>
      <c r="G24" s="19">
        <v>15</v>
      </c>
      <c r="H24" s="19">
        <v>17</v>
      </c>
      <c r="I24" s="56">
        <f t="shared" si="0"/>
        <v>32</v>
      </c>
      <c r="J24" s="18">
        <v>8753901629</v>
      </c>
      <c r="K24" s="52" t="s">
        <v>636</v>
      </c>
      <c r="L24" s="52" t="s">
        <v>405</v>
      </c>
      <c r="M24" s="52">
        <v>9401725831</v>
      </c>
      <c r="N24" s="59" t="s">
        <v>107</v>
      </c>
      <c r="O24" s="59">
        <v>9577285820</v>
      </c>
      <c r="P24" s="54">
        <v>43599</v>
      </c>
      <c r="Q24" s="52" t="s">
        <v>209</v>
      </c>
      <c r="R24" s="18">
        <v>61</v>
      </c>
      <c r="S24" s="18" t="s">
        <v>139</v>
      </c>
      <c r="T24" s="18"/>
    </row>
    <row r="25" spans="1:20">
      <c r="A25" s="4">
        <v>21</v>
      </c>
      <c r="B25" s="17" t="s">
        <v>68</v>
      </c>
      <c r="C25" s="52" t="s">
        <v>640</v>
      </c>
      <c r="D25" s="52" t="s">
        <v>28</v>
      </c>
      <c r="E25" s="53">
        <v>99</v>
      </c>
      <c r="F25" s="52" t="s">
        <v>230</v>
      </c>
      <c r="G25" s="19">
        <v>17</v>
      </c>
      <c r="H25" s="19">
        <v>15</v>
      </c>
      <c r="I25" s="56">
        <f t="shared" si="0"/>
        <v>32</v>
      </c>
      <c r="J25" s="18">
        <v>8011905998</v>
      </c>
      <c r="K25" s="52" t="s">
        <v>636</v>
      </c>
      <c r="L25" s="52" t="s">
        <v>405</v>
      </c>
      <c r="M25" s="52">
        <v>9401725831</v>
      </c>
      <c r="N25" s="59" t="s">
        <v>108</v>
      </c>
      <c r="O25" s="59">
        <v>9707371946</v>
      </c>
      <c r="P25" s="54">
        <v>43600</v>
      </c>
      <c r="Q25" s="52" t="s">
        <v>689</v>
      </c>
      <c r="R25" s="18">
        <v>65</v>
      </c>
      <c r="S25" s="18" t="s">
        <v>139</v>
      </c>
      <c r="T25" s="18"/>
    </row>
    <row r="26" spans="1:20">
      <c r="A26" s="4">
        <v>22</v>
      </c>
      <c r="B26" s="17" t="s">
        <v>68</v>
      </c>
      <c r="C26" s="52" t="s">
        <v>641</v>
      </c>
      <c r="D26" s="52" t="s">
        <v>28</v>
      </c>
      <c r="E26" s="53">
        <v>121</v>
      </c>
      <c r="F26" s="52" t="s">
        <v>230</v>
      </c>
      <c r="G26" s="19">
        <v>19</v>
      </c>
      <c r="H26" s="19">
        <v>15</v>
      </c>
      <c r="I26" s="56">
        <f t="shared" si="0"/>
        <v>34</v>
      </c>
      <c r="J26" s="18">
        <v>7896561770</v>
      </c>
      <c r="K26" s="52" t="s">
        <v>636</v>
      </c>
      <c r="L26" s="52" t="s">
        <v>405</v>
      </c>
      <c r="M26" s="52">
        <v>9401725831</v>
      </c>
      <c r="N26" s="59" t="s">
        <v>677</v>
      </c>
      <c r="O26" s="59">
        <v>9678022994</v>
      </c>
      <c r="P26" s="54">
        <v>43600</v>
      </c>
      <c r="Q26" s="52" t="s">
        <v>689</v>
      </c>
      <c r="R26" s="18">
        <v>67</v>
      </c>
      <c r="S26" s="18" t="s">
        <v>139</v>
      </c>
      <c r="T26" s="18"/>
    </row>
    <row r="27" spans="1:20">
      <c r="A27" s="4">
        <v>23</v>
      </c>
      <c r="B27" s="17" t="s">
        <v>68</v>
      </c>
      <c r="C27" s="52" t="s">
        <v>642</v>
      </c>
      <c r="D27" s="52" t="s">
        <v>28</v>
      </c>
      <c r="E27" s="53">
        <v>235</v>
      </c>
      <c r="F27" s="52" t="s">
        <v>230</v>
      </c>
      <c r="G27" s="19">
        <v>20</v>
      </c>
      <c r="H27" s="19">
        <v>20</v>
      </c>
      <c r="I27" s="56">
        <f t="shared" si="0"/>
        <v>40</v>
      </c>
      <c r="J27" s="18">
        <v>9957371215</v>
      </c>
      <c r="K27" s="52" t="s">
        <v>637</v>
      </c>
      <c r="L27" s="52" t="s">
        <v>403</v>
      </c>
      <c r="M27" s="52">
        <v>9401725826</v>
      </c>
      <c r="N27" s="59" t="s">
        <v>678</v>
      </c>
      <c r="O27" s="59">
        <v>8011373040</v>
      </c>
      <c r="P27" s="24">
        <v>43601</v>
      </c>
      <c r="Q27" s="52" t="s">
        <v>272</v>
      </c>
      <c r="R27" s="18">
        <v>67</v>
      </c>
      <c r="S27" s="18" t="s">
        <v>139</v>
      </c>
      <c r="T27" s="18"/>
    </row>
    <row r="28" spans="1:20">
      <c r="A28" s="4">
        <v>24</v>
      </c>
      <c r="B28" s="17" t="s">
        <v>68</v>
      </c>
      <c r="C28" s="52" t="s">
        <v>643</v>
      </c>
      <c r="D28" s="52" t="s">
        <v>26</v>
      </c>
      <c r="E28" s="53">
        <v>18120206401</v>
      </c>
      <c r="F28" s="52" t="s">
        <v>74</v>
      </c>
      <c r="G28" s="19">
        <v>19</v>
      </c>
      <c r="H28" s="19">
        <v>18</v>
      </c>
      <c r="I28" s="56">
        <f t="shared" si="0"/>
        <v>37</v>
      </c>
      <c r="J28" s="18">
        <v>7896726060</v>
      </c>
      <c r="K28" s="52" t="s">
        <v>637</v>
      </c>
      <c r="L28" s="52" t="s">
        <v>403</v>
      </c>
      <c r="M28" s="52">
        <v>9401725826</v>
      </c>
      <c r="N28" s="59" t="s">
        <v>679</v>
      </c>
      <c r="O28" s="59">
        <v>8011957613</v>
      </c>
      <c r="P28" s="54">
        <v>43601</v>
      </c>
      <c r="Q28" s="52" t="s">
        <v>272</v>
      </c>
      <c r="R28" s="18">
        <v>54</v>
      </c>
      <c r="S28" s="18" t="s">
        <v>139</v>
      </c>
      <c r="T28" s="18"/>
    </row>
    <row r="29" spans="1:20">
      <c r="A29" s="4">
        <v>25</v>
      </c>
      <c r="B29" s="17" t="s">
        <v>68</v>
      </c>
      <c r="C29" s="52" t="s">
        <v>644</v>
      </c>
      <c r="D29" s="52" t="s">
        <v>28</v>
      </c>
      <c r="E29" s="53">
        <v>87</v>
      </c>
      <c r="F29" s="52" t="s">
        <v>230</v>
      </c>
      <c r="G29" s="19">
        <v>18</v>
      </c>
      <c r="H29" s="19">
        <v>19</v>
      </c>
      <c r="I29" s="56">
        <f t="shared" si="0"/>
        <v>37</v>
      </c>
      <c r="J29" s="18">
        <v>9678441453</v>
      </c>
      <c r="K29" s="52" t="s">
        <v>637</v>
      </c>
      <c r="L29" s="52" t="s">
        <v>403</v>
      </c>
      <c r="M29" s="52">
        <v>9401725830</v>
      </c>
      <c r="N29" s="59" t="s">
        <v>680</v>
      </c>
      <c r="O29" s="59">
        <v>8011914689</v>
      </c>
      <c r="P29" s="54">
        <v>43602</v>
      </c>
      <c r="Q29" s="52" t="s">
        <v>211</v>
      </c>
      <c r="R29" s="18">
        <v>44</v>
      </c>
      <c r="S29" s="18" t="s">
        <v>139</v>
      </c>
      <c r="T29" s="18"/>
    </row>
    <row r="30" spans="1:20">
      <c r="A30" s="4">
        <v>26</v>
      </c>
      <c r="B30" s="17" t="s">
        <v>68</v>
      </c>
      <c r="C30" s="52" t="s">
        <v>645</v>
      </c>
      <c r="D30" s="52" t="s">
        <v>26</v>
      </c>
      <c r="E30" s="53">
        <v>18120204301</v>
      </c>
      <c r="F30" s="52" t="s">
        <v>74</v>
      </c>
      <c r="G30" s="19">
        <v>16</v>
      </c>
      <c r="H30" s="19">
        <v>15</v>
      </c>
      <c r="I30" s="56">
        <f t="shared" si="0"/>
        <v>31</v>
      </c>
      <c r="J30" s="18">
        <v>9957279749</v>
      </c>
      <c r="K30" s="52" t="s">
        <v>637</v>
      </c>
      <c r="L30" s="52" t="s">
        <v>403</v>
      </c>
      <c r="M30" s="52">
        <v>9401725830</v>
      </c>
      <c r="N30" s="59" t="s">
        <v>681</v>
      </c>
      <c r="O30" s="59">
        <v>8473898552</v>
      </c>
      <c r="P30" s="54">
        <v>43602</v>
      </c>
      <c r="Q30" s="52" t="s">
        <v>211</v>
      </c>
      <c r="R30" s="52">
        <v>44</v>
      </c>
      <c r="S30" s="18" t="s">
        <v>139</v>
      </c>
      <c r="T30" s="18"/>
    </row>
    <row r="31" spans="1:20">
      <c r="A31" s="4">
        <v>27</v>
      </c>
      <c r="B31" s="17" t="s">
        <v>68</v>
      </c>
      <c r="C31" s="52" t="s">
        <v>646</v>
      </c>
      <c r="D31" s="52" t="s">
        <v>28</v>
      </c>
      <c r="E31" s="53">
        <v>22</v>
      </c>
      <c r="F31" s="52" t="s">
        <v>230</v>
      </c>
      <c r="G31" s="19">
        <v>20</v>
      </c>
      <c r="H31" s="19">
        <v>20</v>
      </c>
      <c r="I31" s="56">
        <f t="shared" si="0"/>
        <v>40</v>
      </c>
      <c r="J31" s="18">
        <v>9678396994</v>
      </c>
      <c r="K31" s="52" t="s">
        <v>631</v>
      </c>
      <c r="L31" s="52" t="s">
        <v>405</v>
      </c>
      <c r="M31" s="52">
        <v>9401725831</v>
      </c>
      <c r="N31" s="59" t="s">
        <v>128</v>
      </c>
      <c r="O31" s="59">
        <v>7896799372</v>
      </c>
      <c r="P31" s="54">
        <v>43605</v>
      </c>
      <c r="Q31" s="52" t="s">
        <v>208</v>
      </c>
      <c r="R31" s="52">
        <v>44</v>
      </c>
      <c r="S31" s="18" t="s">
        <v>139</v>
      </c>
      <c r="T31" s="18"/>
    </row>
    <row r="32" spans="1:20">
      <c r="A32" s="4">
        <v>28</v>
      </c>
      <c r="B32" s="17" t="s">
        <v>68</v>
      </c>
      <c r="C32" s="52" t="s">
        <v>665</v>
      </c>
      <c r="D32" s="52" t="s">
        <v>28</v>
      </c>
      <c r="E32" s="19">
        <v>14</v>
      </c>
      <c r="F32" s="52" t="s">
        <v>230</v>
      </c>
      <c r="G32" s="19">
        <v>15</v>
      </c>
      <c r="H32" s="19">
        <v>13</v>
      </c>
      <c r="I32" s="56">
        <f t="shared" si="0"/>
        <v>28</v>
      </c>
      <c r="J32" s="18">
        <v>7853940413</v>
      </c>
      <c r="K32" s="52" t="s">
        <v>631</v>
      </c>
      <c r="L32" s="52" t="s">
        <v>405</v>
      </c>
      <c r="M32" s="52">
        <v>9401725831</v>
      </c>
      <c r="N32" s="59" t="s">
        <v>682</v>
      </c>
      <c r="O32" s="59">
        <v>9678263867</v>
      </c>
      <c r="P32" s="54">
        <v>43605</v>
      </c>
      <c r="Q32" s="52" t="s">
        <v>208</v>
      </c>
      <c r="R32" s="52">
        <v>41</v>
      </c>
      <c r="S32" s="18" t="s">
        <v>139</v>
      </c>
      <c r="T32" s="18"/>
    </row>
    <row r="33" spans="1:20">
      <c r="A33" s="4">
        <v>29</v>
      </c>
      <c r="B33" s="51" t="s">
        <v>68</v>
      </c>
      <c r="C33" s="52" t="s">
        <v>657</v>
      </c>
      <c r="D33" s="52" t="s">
        <v>26</v>
      </c>
      <c r="E33" s="53">
        <v>18120207304</v>
      </c>
      <c r="F33" s="52" t="s">
        <v>74</v>
      </c>
      <c r="G33" s="19">
        <v>23</v>
      </c>
      <c r="H33" s="19">
        <v>24</v>
      </c>
      <c r="I33" s="56">
        <f t="shared" si="0"/>
        <v>47</v>
      </c>
      <c r="J33" s="52">
        <v>9954334396</v>
      </c>
      <c r="K33" s="52" t="s">
        <v>623</v>
      </c>
      <c r="L33" s="52" t="s">
        <v>405</v>
      </c>
      <c r="M33" s="52">
        <v>9401725831</v>
      </c>
      <c r="N33" s="59" t="s">
        <v>683</v>
      </c>
      <c r="O33" s="59">
        <v>7399353943</v>
      </c>
      <c r="P33" s="24">
        <v>43606</v>
      </c>
      <c r="Q33" s="52" t="s">
        <v>209</v>
      </c>
      <c r="R33" s="18">
        <v>34</v>
      </c>
      <c r="S33" s="52" t="s">
        <v>139</v>
      </c>
      <c r="T33" s="18"/>
    </row>
    <row r="34" spans="1:20">
      <c r="A34" s="4">
        <v>30</v>
      </c>
      <c r="B34" s="51" t="s">
        <v>68</v>
      </c>
      <c r="C34" s="52" t="s">
        <v>647</v>
      </c>
      <c r="D34" s="52" t="s">
        <v>28</v>
      </c>
      <c r="E34" s="53">
        <v>45</v>
      </c>
      <c r="F34" s="52" t="s">
        <v>230</v>
      </c>
      <c r="G34" s="19">
        <v>14</v>
      </c>
      <c r="H34" s="19">
        <v>27</v>
      </c>
      <c r="I34" s="56">
        <f t="shared" si="0"/>
        <v>41</v>
      </c>
      <c r="J34" s="52">
        <v>7576911618</v>
      </c>
      <c r="K34" s="52" t="s">
        <v>623</v>
      </c>
      <c r="L34" s="52" t="s">
        <v>405</v>
      </c>
      <c r="M34" s="52">
        <v>9401725831</v>
      </c>
      <c r="N34" s="59" t="s">
        <v>151</v>
      </c>
      <c r="O34" s="59">
        <v>7896549035</v>
      </c>
      <c r="P34" s="54">
        <v>43606</v>
      </c>
      <c r="Q34" s="52" t="s">
        <v>209</v>
      </c>
      <c r="R34" s="18">
        <v>45</v>
      </c>
      <c r="S34" s="52" t="s">
        <v>139</v>
      </c>
      <c r="T34" s="18"/>
    </row>
    <row r="35" spans="1:20">
      <c r="A35" s="4">
        <v>31</v>
      </c>
      <c r="B35" s="51" t="s">
        <v>68</v>
      </c>
      <c r="C35" s="52" t="s">
        <v>649</v>
      </c>
      <c r="D35" s="52" t="s">
        <v>26</v>
      </c>
      <c r="E35" s="53">
        <v>18120209102</v>
      </c>
      <c r="F35" s="52" t="s">
        <v>658</v>
      </c>
      <c r="G35" s="19">
        <v>30</v>
      </c>
      <c r="H35" s="19">
        <v>35</v>
      </c>
      <c r="I35" s="56">
        <f t="shared" si="0"/>
        <v>65</v>
      </c>
      <c r="J35" s="52">
        <v>8486705920</v>
      </c>
      <c r="K35" s="52" t="s">
        <v>623</v>
      </c>
      <c r="L35" s="52" t="s">
        <v>403</v>
      </c>
      <c r="M35" s="52">
        <v>9401725826</v>
      </c>
      <c r="N35" s="59" t="s">
        <v>684</v>
      </c>
      <c r="O35" s="59">
        <v>9957240691</v>
      </c>
      <c r="P35" s="54">
        <v>43607</v>
      </c>
      <c r="Q35" s="52" t="s">
        <v>690</v>
      </c>
      <c r="R35" s="52">
        <v>22</v>
      </c>
      <c r="S35" s="52" t="s">
        <v>139</v>
      </c>
      <c r="T35" s="18"/>
    </row>
    <row r="36" spans="1:20">
      <c r="A36" s="4">
        <v>32</v>
      </c>
      <c r="B36" s="51" t="s">
        <v>68</v>
      </c>
      <c r="C36" s="52" t="s">
        <v>648</v>
      </c>
      <c r="D36" s="52" t="s">
        <v>26</v>
      </c>
      <c r="E36" s="53">
        <v>18120209502</v>
      </c>
      <c r="F36" s="52" t="s">
        <v>76</v>
      </c>
      <c r="G36" s="19">
        <v>20</v>
      </c>
      <c r="H36" s="19">
        <v>25</v>
      </c>
      <c r="I36" s="56">
        <f t="shared" si="0"/>
        <v>45</v>
      </c>
      <c r="J36" s="52">
        <v>8638722418</v>
      </c>
      <c r="K36" s="52" t="s">
        <v>623</v>
      </c>
      <c r="L36" s="52" t="s">
        <v>403</v>
      </c>
      <c r="M36" s="52">
        <v>9401725826</v>
      </c>
      <c r="N36" s="59" t="s">
        <v>157</v>
      </c>
      <c r="O36" s="59">
        <v>9864956174</v>
      </c>
      <c r="P36" s="54">
        <v>43607</v>
      </c>
      <c r="Q36" s="52" t="s">
        <v>690</v>
      </c>
      <c r="R36" s="52">
        <v>22</v>
      </c>
      <c r="S36" s="52" t="s">
        <v>139</v>
      </c>
      <c r="T36" s="18"/>
    </row>
    <row r="37" spans="1:20">
      <c r="A37" s="4">
        <v>33</v>
      </c>
      <c r="B37" s="51" t="s">
        <v>68</v>
      </c>
      <c r="C37" s="52" t="s">
        <v>650</v>
      </c>
      <c r="D37" s="52" t="s">
        <v>26</v>
      </c>
      <c r="E37" s="53">
        <v>18120200402</v>
      </c>
      <c r="F37" s="52" t="s">
        <v>74</v>
      </c>
      <c r="G37" s="53">
        <v>15</v>
      </c>
      <c r="H37" s="53">
        <v>17</v>
      </c>
      <c r="I37" s="56">
        <f t="shared" si="0"/>
        <v>32</v>
      </c>
      <c r="J37" s="52">
        <v>9401839552</v>
      </c>
      <c r="K37" s="52" t="s">
        <v>623</v>
      </c>
      <c r="L37" s="52" t="s">
        <v>515</v>
      </c>
      <c r="M37" s="52">
        <v>9854133428</v>
      </c>
      <c r="N37" s="59" t="s">
        <v>533</v>
      </c>
      <c r="O37" s="59">
        <v>9435344175</v>
      </c>
      <c r="P37" s="54">
        <v>43608</v>
      </c>
      <c r="Q37" s="52" t="s">
        <v>272</v>
      </c>
      <c r="R37" s="52">
        <v>37</v>
      </c>
      <c r="S37" s="52" t="s">
        <v>139</v>
      </c>
      <c r="T37" s="18"/>
    </row>
    <row r="38" spans="1:20">
      <c r="A38" s="4">
        <v>34</v>
      </c>
      <c r="B38" s="51" t="s">
        <v>68</v>
      </c>
      <c r="C38" s="52" t="s">
        <v>651</v>
      </c>
      <c r="D38" s="52" t="s">
        <v>28</v>
      </c>
      <c r="E38" s="53">
        <v>54</v>
      </c>
      <c r="F38" s="52" t="s">
        <v>230</v>
      </c>
      <c r="G38" s="53">
        <v>19</v>
      </c>
      <c r="H38" s="53">
        <v>18</v>
      </c>
      <c r="I38" s="56">
        <f t="shared" si="0"/>
        <v>37</v>
      </c>
      <c r="J38" s="52">
        <v>8876289108</v>
      </c>
      <c r="K38" s="52" t="s">
        <v>623</v>
      </c>
      <c r="L38" s="52" t="s">
        <v>515</v>
      </c>
      <c r="M38" s="52">
        <v>9854133428</v>
      </c>
      <c r="N38" s="59" t="s">
        <v>130</v>
      </c>
      <c r="O38" s="59">
        <v>9678511643</v>
      </c>
      <c r="P38" s="54">
        <v>43608</v>
      </c>
      <c r="Q38" s="52" t="s">
        <v>272</v>
      </c>
      <c r="R38" s="52">
        <v>22</v>
      </c>
      <c r="S38" s="52" t="s">
        <v>139</v>
      </c>
      <c r="T38" s="18"/>
    </row>
    <row r="39" spans="1:20">
      <c r="A39" s="4">
        <v>35</v>
      </c>
      <c r="B39" s="51" t="s">
        <v>68</v>
      </c>
      <c r="C39" s="52" t="s">
        <v>401</v>
      </c>
      <c r="D39" s="52" t="s">
        <v>28</v>
      </c>
      <c r="E39" s="53">
        <v>11</v>
      </c>
      <c r="F39" s="52" t="s">
        <v>230</v>
      </c>
      <c r="G39" s="53">
        <v>51</v>
      </c>
      <c r="H39" s="53">
        <v>49</v>
      </c>
      <c r="I39" s="56">
        <f t="shared" si="0"/>
        <v>100</v>
      </c>
      <c r="J39" s="52">
        <v>8134002827</v>
      </c>
      <c r="K39" s="52" t="s">
        <v>406</v>
      </c>
      <c r="L39" s="52" t="s">
        <v>532</v>
      </c>
      <c r="M39" s="52">
        <v>8749860337</v>
      </c>
      <c r="N39" s="59" t="s">
        <v>685</v>
      </c>
      <c r="O39" s="59">
        <v>8822516760</v>
      </c>
      <c r="P39" s="54">
        <v>43609</v>
      </c>
      <c r="Q39" s="52" t="s">
        <v>211</v>
      </c>
      <c r="R39" s="52">
        <v>22</v>
      </c>
      <c r="S39" s="52" t="s">
        <v>139</v>
      </c>
      <c r="T39" s="18"/>
    </row>
    <row r="40" spans="1:20">
      <c r="A40" s="4">
        <v>36</v>
      </c>
      <c r="B40" s="51" t="s">
        <v>68</v>
      </c>
      <c r="C40" s="52" t="s">
        <v>652</v>
      </c>
      <c r="D40" s="52" t="s">
        <v>26</v>
      </c>
      <c r="E40" s="53">
        <v>18120206402</v>
      </c>
      <c r="F40" s="52" t="s">
        <v>74</v>
      </c>
      <c r="G40" s="53">
        <v>27</v>
      </c>
      <c r="H40" s="53">
        <v>30</v>
      </c>
      <c r="I40" s="56">
        <f t="shared" si="0"/>
        <v>57</v>
      </c>
      <c r="J40" s="52">
        <v>9957377966</v>
      </c>
      <c r="K40" s="52" t="s">
        <v>406</v>
      </c>
      <c r="L40" s="52" t="s">
        <v>532</v>
      </c>
      <c r="M40" s="52">
        <v>8749860337</v>
      </c>
      <c r="N40" s="59" t="s">
        <v>111</v>
      </c>
      <c r="O40" s="59">
        <v>8011703111</v>
      </c>
      <c r="P40" s="54">
        <v>43610</v>
      </c>
      <c r="Q40" s="52" t="s">
        <v>212</v>
      </c>
      <c r="R40" s="52">
        <v>22</v>
      </c>
      <c r="S40" s="52" t="s">
        <v>139</v>
      </c>
      <c r="T40" s="18"/>
    </row>
    <row r="41" spans="1:20">
      <c r="A41" s="4">
        <v>37</v>
      </c>
      <c r="B41" s="51" t="s">
        <v>68</v>
      </c>
      <c r="C41" s="52" t="s">
        <v>659</v>
      </c>
      <c r="D41" s="52" t="s">
        <v>26</v>
      </c>
      <c r="E41" s="53">
        <v>18120200405</v>
      </c>
      <c r="F41" s="52" t="s">
        <v>74</v>
      </c>
      <c r="G41" s="53">
        <v>44</v>
      </c>
      <c r="H41" s="53">
        <v>34</v>
      </c>
      <c r="I41" s="56">
        <f t="shared" si="0"/>
        <v>78</v>
      </c>
      <c r="J41" s="52">
        <v>9957340011</v>
      </c>
      <c r="K41" s="52" t="s">
        <v>406</v>
      </c>
      <c r="L41" s="52" t="s">
        <v>106</v>
      </c>
      <c r="M41" s="52">
        <v>9401725828</v>
      </c>
      <c r="N41" s="59" t="s">
        <v>667</v>
      </c>
      <c r="O41" s="59">
        <v>8752944791</v>
      </c>
      <c r="P41" s="54">
        <v>43612</v>
      </c>
      <c r="Q41" s="52" t="s">
        <v>208</v>
      </c>
      <c r="R41" s="52">
        <v>45</v>
      </c>
      <c r="S41" s="52" t="s">
        <v>139</v>
      </c>
      <c r="T41" s="18"/>
    </row>
    <row r="42" spans="1:20">
      <c r="A42" s="4">
        <v>38</v>
      </c>
      <c r="B42" s="51" t="s">
        <v>68</v>
      </c>
      <c r="C42" s="52" t="s">
        <v>653</v>
      </c>
      <c r="D42" s="52" t="s">
        <v>28</v>
      </c>
      <c r="E42" s="53">
        <v>66</v>
      </c>
      <c r="F42" s="52" t="s">
        <v>230</v>
      </c>
      <c r="G42" s="53">
        <v>48</v>
      </c>
      <c r="H42" s="53">
        <v>53</v>
      </c>
      <c r="I42" s="56">
        <f t="shared" si="0"/>
        <v>101</v>
      </c>
      <c r="J42" s="52">
        <v>8133027004</v>
      </c>
      <c r="K42" s="52" t="s">
        <v>406</v>
      </c>
      <c r="L42" s="52" t="s">
        <v>82</v>
      </c>
      <c r="M42" s="52">
        <v>9401725834</v>
      </c>
      <c r="N42" s="59" t="s">
        <v>117</v>
      </c>
      <c r="O42" s="59">
        <v>8723893078</v>
      </c>
      <c r="P42" s="54">
        <v>43613</v>
      </c>
      <c r="Q42" s="52" t="s">
        <v>209</v>
      </c>
      <c r="R42" s="52" t="s">
        <v>182</v>
      </c>
      <c r="S42" s="52" t="s">
        <v>139</v>
      </c>
      <c r="T42" s="18"/>
    </row>
    <row r="43" spans="1:20">
      <c r="A43" s="4">
        <v>39</v>
      </c>
      <c r="B43" s="51" t="s">
        <v>68</v>
      </c>
      <c r="C43" s="52" t="s">
        <v>654</v>
      </c>
      <c r="D43" s="52" t="s">
        <v>26</v>
      </c>
      <c r="E43" s="53">
        <v>18120204603</v>
      </c>
      <c r="F43" s="52" t="s">
        <v>74</v>
      </c>
      <c r="G43" s="53">
        <v>17</v>
      </c>
      <c r="H43" s="53">
        <v>19</v>
      </c>
      <c r="I43" s="56">
        <f t="shared" si="0"/>
        <v>36</v>
      </c>
      <c r="J43" s="52">
        <v>8133027004</v>
      </c>
      <c r="K43" s="52" t="s">
        <v>406</v>
      </c>
      <c r="L43" s="52" t="s">
        <v>82</v>
      </c>
      <c r="M43" s="52">
        <v>9401725834</v>
      </c>
      <c r="N43" s="59" t="s">
        <v>148</v>
      </c>
      <c r="O43" s="59">
        <v>9678100977</v>
      </c>
      <c r="P43" s="54">
        <v>43614</v>
      </c>
      <c r="Q43" s="52" t="s">
        <v>687</v>
      </c>
      <c r="R43" s="52" t="s">
        <v>236</v>
      </c>
      <c r="S43" s="52" t="s">
        <v>139</v>
      </c>
      <c r="T43" s="18"/>
    </row>
    <row r="44" spans="1:20">
      <c r="A44" s="4">
        <v>40</v>
      </c>
      <c r="B44" s="51" t="s">
        <v>68</v>
      </c>
      <c r="C44" s="52" t="s">
        <v>660</v>
      </c>
      <c r="D44" s="52" t="s">
        <v>26</v>
      </c>
      <c r="E44" s="53">
        <v>18120209601</v>
      </c>
      <c r="F44" s="52" t="s">
        <v>74</v>
      </c>
      <c r="G44" s="53">
        <v>27</v>
      </c>
      <c r="H44" s="53">
        <v>28</v>
      </c>
      <c r="I44" s="56">
        <f t="shared" si="0"/>
        <v>55</v>
      </c>
      <c r="J44" s="52">
        <v>8471865684</v>
      </c>
      <c r="K44" s="52" t="s">
        <v>406</v>
      </c>
      <c r="L44" s="52" t="s">
        <v>80</v>
      </c>
      <c r="M44" s="52">
        <v>9954818310</v>
      </c>
      <c r="N44" s="59" t="s">
        <v>668</v>
      </c>
      <c r="O44" s="59">
        <v>8822035608</v>
      </c>
      <c r="P44" s="54">
        <v>43614</v>
      </c>
      <c r="Q44" s="52" t="s">
        <v>687</v>
      </c>
      <c r="R44" s="52" t="s">
        <v>305</v>
      </c>
      <c r="S44" s="52" t="s">
        <v>139</v>
      </c>
      <c r="T44" s="18"/>
    </row>
    <row r="45" spans="1:20">
      <c r="A45" s="4">
        <v>41</v>
      </c>
      <c r="B45" s="51" t="s">
        <v>68</v>
      </c>
      <c r="C45" s="52" t="s">
        <v>402</v>
      </c>
      <c r="D45" s="52" t="s">
        <v>28</v>
      </c>
      <c r="E45" s="53">
        <v>71</v>
      </c>
      <c r="F45" s="52" t="s">
        <v>74</v>
      </c>
      <c r="G45" s="53">
        <v>9</v>
      </c>
      <c r="H45" s="53">
        <v>6</v>
      </c>
      <c r="I45" s="56">
        <f t="shared" si="0"/>
        <v>15</v>
      </c>
      <c r="J45" s="52">
        <v>6001658982</v>
      </c>
      <c r="K45" s="52" t="s">
        <v>666</v>
      </c>
      <c r="L45" s="52" t="s">
        <v>82</v>
      </c>
      <c r="M45" s="52">
        <v>9401725834</v>
      </c>
      <c r="N45" s="59" t="s">
        <v>669</v>
      </c>
      <c r="O45" s="59">
        <v>9706440913</v>
      </c>
      <c r="P45" s="54">
        <v>43615</v>
      </c>
      <c r="Q45" s="52" t="s">
        <v>272</v>
      </c>
      <c r="R45" s="52" t="s">
        <v>536</v>
      </c>
      <c r="S45" s="52" t="s">
        <v>139</v>
      </c>
      <c r="T45" s="18"/>
    </row>
    <row r="46" spans="1:20">
      <c r="A46" s="4">
        <v>42</v>
      </c>
      <c r="B46" s="51" t="s">
        <v>68</v>
      </c>
      <c r="C46" s="52" t="s">
        <v>661</v>
      </c>
      <c r="D46" s="52" t="s">
        <v>26</v>
      </c>
      <c r="E46" s="55">
        <v>18120204703</v>
      </c>
      <c r="F46" s="52" t="s">
        <v>74</v>
      </c>
      <c r="G46" s="53">
        <v>13</v>
      </c>
      <c r="H46" s="53">
        <v>12</v>
      </c>
      <c r="I46" s="56">
        <f t="shared" si="0"/>
        <v>25</v>
      </c>
      <c r="J46" s="52">
        <v>9678972123</v>
      </c>
      <c r="K46" s="52" t="s">
        <v>406</v>
      </c>
      <c r="L46" s="52" t="s">
        <v>80</v>
      </c>
      <c r="M46" s="52">
        <v>9954818310</v>
      </c>
      <c r="N46" s="59" t="s">
        <v>670</v>
      </c>
      <c r="O46" s="59">
        <v>9678163655</v>
      </c>
      <c r="P46" s="54">
        <v>43615</v>
      </c>
      <c r="Q46" s="52" t="s">
        <v>272</v>
      </c>
      <c r="R46" s="52" t="s">
        <v>320</v>
      </c>
      <c r="S46" s="52" t="s">
        <v>139</v>
      </c>
      <c r="T46" s="18"/>
    </row>
    <row r="47" spans="1:20">
      <c r="A47" s="4">
        <v>43</v>
      </c>
      <c r="B47" s="51" t="s">
        <v>68</v>
      </c>
      <c r="C47" s="52" t="s">
        <v>304</v>
      </c>
      <c r="D47" s="52" t="s">
        <v>28</v>
      </c>
      <c r="E47" s="53">
        <v>75</v>
      </c>
      <c r="F47" s="52" t="s">
        <v>230</v>
      </c>
      <c r="G47" s="53">
        <v>44</v>
      </c>
      <c r="H47" s="53">
        <v>30</v>
      </c>
      <c r="I47" s="56">
        <f t="shared" si="0"/>
        <v>74</v>
      </c>
      <c r="J47" s="52">
        <v>8011384494</v>
      </c>
      <c r="K47" s="52" t="s">
        <v>406</v>
      </c>
      <c r="L47" s="52" t="s">
        <v>80</v>
      </c>
      <c r="M47" s="52">
        <v>9954818310</v>
      </c>
      <c r="N47" s="59" t="s">
        <v>101</v>
      </c>
      <c r="O47" s="59">
        <v>9954793506</v>
      </c>
      <c r="P47" s="54">
        <v>43615</v>
      </c>
      <c r="Q47" s="52" t="s">
        <v>272</v>
      </c>
      <c r="R47" s="52" t="s">
        <v>321</v>
      </c>
      <c r="S47" s="52" t="s">
        <v>139</v>
      </c>
      <c r="T47" s="18"/>
    </row>
    <row r="48" spans="1:20">
      <c r="A48" s="4">
        <v>44</v>
      </c>
      <c r="B48" s="51" t="s">
        <v>68</v>
      </c>
      <c r="C48" s="52" t="s">
        <v>662</v>
      </c>
      <c r="D48" s="52" t="s">
        <v>28</v>
      </c>
      <c r="E48" s="53">
        <v>25</v>
      </c>
      <c r="F48" s="52" t="s">
        <v>230</v>
      </c>
      <c r="G48" s="53">
        <v>30</v>
      </c>
      <c r="H48" s="53">
        <v>30</v>
      </c>
      <c r="I48" s="56">
        <f t="shared" si="0"/>
        <v>60</v>
      </c>
      <c r="J48" s="52">
        <v>9365164590</v>
      </c>
      <c r="K48" s="52" t="s">
        <v>406</v>
      </c>
      <c r="L48" s="52" t="s">
        <v>532</v>
      </c>
      <c r="M48" s="52">
        <v>8749860337</v>
      </c>
      <c r="N48" s="59" t="s">
        <v>90</v>
      </c>
      <c r="O48" s="59">
        <v>7896624383</v>
      </c>
      <c r="P48" s="54">
        <v>43616</v>
      </c>
      <c r="Q48" s="52" t="s">
        <v>211</v>
      </c>
      <c r="R48" s="52" t="s">
        <v>319</v>
      </c>
      <c r="S48" s="52" t="s">
        <v>139</v>
      </c>
      <c r="T48" s="18"/>
    </row>
    <row r="49" spans="1:20">
      <c r="A49" s="4">
        <v>45</v>
      </c>
      <c r="B49" s="51" t="s">
        <v>68</v>
      </c>
      <c r="C49" s="52" t="s">
        <v>663</v>
      </c>
      <c r="D49" s="52" t="s">
        <v>28</v>
      </c>
      <c r="E49" s="53">
        <v>24</v>
      </c>
      <c r="F49" s="52" t="s">
        <v>230</v>
      </c>
      <c r="G49" s="53">
        <v>22</v>
      </c>
      <c r="H49" s="53">
        <v>18</v>
      </c>
      <c r="I49" s="56">
        <f t="shared" si="0"/>
        <v>40</v>
      </c>
      <c r="J49" s="52">
        <v>8812083601</v>
      </c>
      <c r="K49" s="52" t="s">
        <v>406</v>
      </c>
      <c r="L49" s="52" t="s">
        <v>532</v>
      </c>
      <c r="M49" s="52">
        <v>8749860337</v>
      </c>
      <c r="N49" s="59" t="s">
        <v>132</v>
      </c>
      <c r="O49" s="59">
        <v>9954000659</v>
      </c>
      <c r="P49" s="54">
        <v>43616</v>
      </c>
      <c r="Q49" s="52" t="s">
        <v>211</v>
      </c>
      <c r="R49" s="52" t="s">
        <v>321</v>
      </c>
      <c r="S49" s="52" t="s">
        <v>139</v>
      </c>
      <c r="T49" s="18"/>
    </row>
    <row r="50" spans="1:20">
      <c r="A50" s="4">
        <v>46</v>
      </c>
      <c r="B50" s="51" t="s">
        <v>69</v>
      </c>
      <c r="C50" s="52" t="s">
        <v>766</v>
      </c>
      <c r="D50" s="52" t="s">
        <v>28</v>
      </c>
      <c r="E50" s="53">
        <v>34</v>
      </c>
      <c r="F50" s="52" t="s">
        <v>230</v>
      </c>
      <c r="G50" s="53">
        <v>22</v>
      </c>
      <c r="H50" s="53">
        <v>19</v>
      </c>
      <c r="I50" s="56">
        <f t="shared" si="0"/>
        <v>41</v>
      </c>
      <c r="J50" s="52">
        <v>7896175818</v>
      </c>
      <c r="K50" s="52" t="s">
        <v>800</v>
      </c>
      <c r="L50" s="52" t="s">
        <v>515</v>
      </c>
      <c r="M50" s="52">
        <v>9854133428</v>
      </c>
      <c r="N50" s="59" t="s">
        <v>671</v>
      </c>
      <c r="O50" s="59">
        <v>9678640527</v>
      </c>
      <c r="P50" s="54">
        <v>43587</v>
      </c>
      <c r="Q50" s="52" t="s">
        <v>272</v>
      </c>
      <c r="R50" s="52" t="s">
        <v>215</v>
      </c>
      <c r="S50" s="52" t="s">
        <v>139</v>
      </c>
      <c r="T50" s="18"/>
    </row>
    <row r="51" spans="1:20">
      <c r="A51" s="4">
        <v>47</v>
      </c>
      <c r="B51" s="51" t="s">
        <v>69</v>
      </c>
      <c r="C51" s="52" t="s">
        <v>767</v>
      </c>
      <c r="D51" s="52" t="s">
        <v>28</v>
      </c>
      <c r="E51" s="53">
        <v>45</v>
      </c>
      <c r="F51" s="52" t="s">
        <v>230</v>
      </c>
      <c r="G51" s="53">
        <v>25</v>
      </c>
      <c r="H51" s="53">
        <v>17</v>
      </c>
      <c r="I51" s="56">
        <f t="shared" si="0"/>
        <v>42</v>
      </c>
      <c r="J51" s="52">
        <v>9678100116</v>
      </c>
      <c r="K51" s="52" t="s">
        <v>800</v>
      </c>
      <c r="L51" s="52" t="s">
        <v>515</v>
      </c>
      <c r="M51" s="52">
        <v>9854133428</v>
      </c>
      <c r="N51" s="59" t="s">
        <v>107</v>
      </c>
      <c r="O51" s="59">
        <v>9577285820</v>
      </c>
      <c r="P51" s="54">
        <v>43587</v>
      </c>
      <c r="Q51" s="52" t="s">
        <v>272</v>
      </c>
      <c r="R51" s="52">
        <v>45</v>
      </c>
      <c r="S51" s="52" t="s">
        <v>139</v>
      </c>
      <c r="T51" s="18"/>
    </row>
    <row r="52" spans="1:20">
      <c r="A52" s="4">
        <v>48</v>
      </c>
      <c r="B52" s="51" t="s">
        <v>69</v>
      </c>
      <c r="C52" s="52" t="s">
        <v>766</v>
      </c>
      <c r="D52" s="52" t="s">
        <v>28</v>
      </c>
      <c r="E52" s="53">
        <v>56</v>
      </c>
      <c r="F52" s="52" t="s">
        <v>230</v>
      </c>
      <c r="G52" s="53">
        <v>22</v>
      </c>
      <c r="H52" s="53">
        <v>24</v>
      </c>
      <c r="I52" s="56">
        <f t="shared" si="0"/>
        <v>46</v>
      </c>
      <c r="J52" s="52">
        <v>6900924131</v>
      </c>
      <c r="K52" s="52" t="s">
        <v>800</v>
      </c>
      <c r="L52" s="52" t="s">
        <v>515</v>
      </c>
      <c r="M52" s="52">
        <v>9854133428</v>
      </c>
      <c r="N52" s="59" t="s">
        <v>108</v>
      </c>
      <c r="O52" s="59">
        <v>9707371946</v>
      </c>
      <c r="P52" s="54">
        <v>43588</v>
      </c>
      <c r="Q52" s="52" t="s">
        <v>211</v>
      </c>
      <c r="R52" s="52">
        <v>45</v>
      </c>
      <c r="S52" s="52" t="s">
        <v>139</v>
      </c>
      <c r="T52" s="18"/>
    </row>
    <row r="53" spans="1:20">
      <c r="A53" s="4">
        <v>49</v>
      </c>
      <c r="B53" s="51" t="s">
        <v>69</v>
      </c>
      <c r="C53" s="52" t="s">
        <v>768</v>
      </c>
      <c r="D53" s="52"/>
      <c r="E53" s="53">
        <v>18120200406</v>
      </c>
      <c r="F53" s="52" t="s">
        <v>74</v>
      </c>
      <c r="G53" s="53">
        <v>20</v>
      </c>
      <c r="H53" s="53">
        <v>22</v>
      </c>
      <c r="I53" s="56">
        <f t="shared" si="0"/>
        <v>42</v>
      </c>
      <c r="J53" s="52">
        <v>8473052962</v>
      </c>
      <c r="K53" s="52" t="s">
        <v>800</v>
      </c>
      <c r="L53" s="52" t="s">
        <v>80</v>
      </c>
      <c r="M53" s="52">
        <v>9954818310</v>
      </c>
      <c r="N53" s="59" t="s">
        <v>677</v>
      </c>
      <c r="O53" s="59">
        <v>9678022994</v>
      </c>
      <c r="P53" s="54">
        <v>43588</v>
      </c>
      <c r="Q53" s="52" t="s">
        <v>211</v>
      </c>
      <c r="R53" s="52" t="s">
        <v>215</v>
      </c>
      <c r="S53" s="52" t="s">
        <v>139</v>
      </c>
      <c r="T53" s="18"/>
    </row>
    <row r="54" spans="1:20" ht="33">
      <c r="A54" s="4">
        <v>50</v>
      </c>
      <c r="B54" s="51" t="s">
        <v>69</v>
      </c>
      <c r="C54" s="52" t="s">
        <v>769</v>
      </c>
      <c r="D54" s="52" t="s">
        <v>26</v>
      </c>
      <c r="E54" s="55">
        <v>18120204708</v>
      </c>
      <c r="F54" s="52" t="s">
        <v>74</v>
      </c>
      <c r="G54" s="53">
        <v>50</v>
      </c>
      <c r="H54" s="53">
        <v>45</v>
      </c>
      <c r="I54" s="56">
        <f t="shared" si="0"/>
        <v>95</v>
      </c>
      <c r="J54" s="52">
        <v>7896148443</v>
      </c>
      <c r="K54" s="52" t="s">
        <v>800</v>
      </c>
      <c r="L54" s="52" t="s">
        <v>80</v>
      </c>
      <c r="M54" s="52">
        <v>9954818310</v>
      </c>
      <c r="N54" s="59" t="s">
        <v>678</v>
      </c>
      <c r="O54" s="59">
        <v>8011373040</v>
      </c>
      <c r="P54" s="54">
        <v>43589</v>
      </c>
      <c r="Q54" s="52" t="s">
        <v>212</v>
      </c>
      <c r="R54" s="52" t="s">
        <v>215</v>
      </c>
      <c r="S54" s="52" t="s">
        <v>139</v>
      </c>
      <c r="T54" s="18"/>
    </row>
    <row r="55" spans="1:20">
      <c r="A55" s="4">
        <v>51</v>
      </c>
      <c r="B55" s="51" t="s">
        <v>69</v>
      </c>
      <c r="C55" s="52" t="s">
        <v>770</v>
      </c>
      <c r="D55" s="52" t="s">
        <v>28</v>
      </c>
      <c r="E55" s="53">
        <v>24</v>
      </c>
      <c r="F55" s="52" t="s">
        <v>230</v>
      </c>
      <c r="G55" s="53">
        <v>30</v>
      </c>
      <c r="H55" s="53">
        <v>30</v>
      </c>
      <c r="I55" s="56">
        <f t="shared" ref="I55" si="1">G55+H55</f>
        <v>60</v>
      </c>
      <c r="J55" s="52">
        <v>8724045522</v>
      </c>
      <c r="K55" s="52" t="s">
        <v>801</v>
      </c>
      <c r="L55" s="52" t="s">
        <v>803</v>
      </c>
      <c r="M55" s="52">
        <v>9401725832</v>
      </c>
      <c r="N55" s="59" t="s">
        <v>679</v>
      </c>
      <c r="O55" s="59">
        <v>8011957613</v>
      </c>
      <c r="P55" s="54">
        <v>43591</v>
      </c>
      <c r="Q55" s="52" t="s">
        <v>208</v>
      </c>
      <c r="R55" s="52" t="s">
        <v>214</v>
      </c>
      <c r="S55" s="52" t="s">
        <v>139</v>
      </c>
      <c r="T55" s="18"/>
    </row>
    <row r="56" spans="1:20">
      <c r="A56" s="4">
        <v>52</v>
      </c>
      <c r="B56" s="51" t="s">
        <v>69</v>
      </c>
      <c r="C56" s="52" t="s">
        <v>771</v>
      </c>
      <c r="D56" s="52" t="s">
        <v>28</v>
      </c>
      <c r="E56" s="53">
        <v>42</v>
      </c>
      <c r="F56" s="52" t="s">
        <v>230</v>
      </c>
      <c r="G56" s="53">
        <v>22</v>
      </c>
      <c r="H56" s="53">
        <v>22</v>
      </c>
      <c r="I56" s="56">
        <f t="shared" ref="I56" si="2">G56+H56</f>
        <v>44</v>
      </c>
      <c r="J56" s="52">
        <v>8812800784</v>
      </c>
      <c r="K56" s="52" t="s">
        <v>801</v>
      </c>
      <c r="L56" s="52" t="s">
        <v>508</v>
      </c>
      <c r="M56" s="52">
        <v>9401201282</v>
      </c>
      <c r="N56" s="59" t="s">
        <v>680</v>
      </c>
      <c r="O56" s="59">
        <v>8011914689</v>
      </c>
      <c r="P56" s="54">
        <v>43591</v>
      </c>
      <c r="Q56" s="52" t="s">
        <v>208</v>
      </c>
      <c r="R56" s="52" t="s">
        <v>213</v>
      </c>
      <c r="S56" s="52" t="s">
        <v>139</v>
      </c>
      <c r="T56" s="18"/>
    </row>
    <row r="57" spans="1:20">
      <c r="A57" s="4">
        <v>53</v>
      </c>
      <c r="B57" s="51" t="s">
        <v>69</v>
      </c>
      <c r="C57" s="52" t="s">
        <v>772</v>
      </c>
      <c r="D57" s="52" t="s">
        <v>28</v>
      </c>
      <c r="E57" s="53">
        <v>23</v>
      </c>
      <c r="F57" s="52" t="s">
        <v>230</v>
      </c>
      <c r="G57" s="53">
        <v>20</v>
      </c>
      <c r="H57" s="53">
        <v>14</v>
      </c>
      <c r="I57" s="56">
        <f t="shared" si="0"/>
        <v>34</v>
      </c>
      <c r="J57" s="52">
        <v>9859250302</v>
      </c>
      <c r="K57" s="52" t="s">
        <v>802</v>
      </c>
      <c r="L57" s="52" t="s">
        <v>508</v>
      </c>
      <c r="M57" s="52">
        <v>9401201282</v>
      </c>
      <c r="N57" s="59" t="s">
        <v>681</v>
      </c>
      <c r="O57" s="59">
        <v>8473898552</v>
      </c>
      <c r="P57" s="54">
        <v>43592</v>
      </c>
      <c r="Q57" s="52" t="s">
        <v>209</v>
      </c>
      <c r="R57" s="52" t="s">
        <v>175</v>
      </c>
      <c r="S57" s="52" t="s">
        <v>139</v>
      </c>
      <c r="T57" s="18"/>
    </row>
    <row r="58" spans="1:20">
      <c r="A58" s="4">
        <v>54</v>
      </c>
      <c r="B58" s="51" t="s">
        <v>69</v>
      </c>
      <c r="C58" s="52" t="s">
        <v>773</v>
      </c>
      <c r="D58" s="52" t="s">
        <v>26</v>
      </c>
      <c r="E58" s="53">
        <v>18120209202</v>
      </c>
      <c r="F58" s="52" t="s">
        <v>658</v>
      </c>
      <c r="G58" s="53">
        <v>16</v>
      </c>
      <c r="H58" s="53">
        <v>13</v>
      </c>
      <c r="I58" s="56">
        <f t="shared" si="0"/>
        <v>29</v>
      </c>
      <c r="J58" s="52">
        <v>8638591648</v>
      </c>
      <c r="K58" s="52" t="s">
        <v>802</v>
      </c>
      <c r="L58" s="52" t="s">
        <v>534</v>
      </c>
      <c r="M58" s="52">
        <v>95778049535</v>
      </c>
      <c r="N58" s="59" t="s">
        <v>128</v>
      </c>
      <c r="O58" s="59">
        <v>7896799372</v>
      </c>
      <c r="P58" s="54">
        <v>43592</v>
      </c>
      <c r="Q58" s="52" t="s">
        <v>209</v>
      </c>
      <c r="R58" s="52" t="s">
        <v>300</v>
      </c>
      <c r="S58" s="52" t="s">
        <v>139</v>
      </c>
      <c r="T58" s="18"/>
    </row>
    <row r="59" spans="1:20">
      <c r="A59" s="4">
        <v>55</v>
      </c>
      <c r="B59" s="51" t="s">
        <v>69</v>
      </c>
      <c r="C59" s="52" t="s">
        <v>805</v>
      </c>
      <c r="D59" s="52" t="s">
        <v>28</v>
      </c>
      <c r="E59" s="53">
        <v>2</v>
      </c>
      <c r="F59" s="52" t="s">
        <v>230</v>
      </c>
      <c r="G59" s="53">
        <v>20</v>
      </c>
      <c r="H59" s="53">
        <v>20</v>
      </c>
      <c r="I59" s="56">
        <f t="shared" si="0"/>
        <v>40</v>
      </c>
      <c r="J59" s="52">
        <v>801131534</v>
      </c>
      <c r="K59" s="52" t="s">
        <v>406</v>
      </c>
      <c r="L59" s="52" t="s">
        <v>534</v>
      </c>
      <c r="M59" s="52">
        <v>95778049535</v>
      </c>
      <c r="N59" s="59" t="s">
        <v>682</v>
      </c>
      <c r="O59" s="59">
        <v>9678263867</v>
      </c>
      <c r="P59" s="54">
        <v>43593</v>
      </c>
      <c r="Q59" s="52" t="s">
        <v>210</v>
      </c>
      <c r="R59" s="52" t="s">
        <v>296</v>
      </c>
      <c r="S59" s="52" t="s">
        <v>139</v>
      </c>
      <c r="T59" s="18"/>
    </row>
    <row r="60" spans="1:20">
      <c r="A60" s="4">
        <v>56</v>
      </c>
      <c r="B60" s="51" t="s">
        <v>69</v>
      </c>
      <c r="C60" s="52" t="s">
        <v>804</v>
      </c>
      <c r="D60" s="52" t="s">
        <v>26</v>
      </c>
      <c r="E60" s="53">
        <v>181202092303</v>
      </c>
      <c r="F60" s="52" t="s">
        <v>74</v>
      </c>
      <c r="G60" s="53">
        <v>5</v>
      </c>
      <c r="H60" s="53">
        <v>3</v>
      </c>
      <c r="I60" s="56">
        <f t="shared" si="0"/>
        <v>8</v>
      </c>
      <c r="J60" s="52">
        <v>7002827106</v>
      </c>
      <c r="K60" s="52" t="s">
        <v>406</v>
      </c>
      <c r="L60" s="52" t="s">
        <v>535</v>
      </c>
      <c r="M60" s="52">
        <v>9401725829</v>
      </c>
      <c r="N60" s="59" t="s">
        <v>683</v>
      </c>
      <c r="O60" s="59">
        <v>7399353943</v>
      </c>
      <c r="P60" s="54">
        <v>43593</v>
      </c>
      <c r="Q60" s="52" t="s">
        <v>210</v>
      </c>
      <c r="R60" s="52" t="s">
        <v>215</v>
      </c>
      <c r="S60" s="52" t="s">
        <v>139</v>
      </c>
      <c r="T60" s="18"/>
    </row>
    <row r="61" spans="1:20">
      <c r="A61" s="4">
        <v>57</v>
      </c>
      <c r="B61" s="51" t="s">
        <v>69</v>
      </c>
      <c r="C61" s="52" t="s">
        <v>774</v>
      </c>
      <c r="D61" s="52" t="s">
        <v>28</v>
      </c>
      <c r="E61" s="53">
        <v>23</v>
      </c>
      <c r="F61" s="52" t="s">
        <v>230</v>
      </c>
      <c r="G61" s="53">
        <v>18</v>
      </c>
      <c r="H61" s="53">
        <v>23</v>
      </c>
      <c r="I61" s="56">
        <f t="shared" si="0"/>
        <v>41</v>
      </c>
      <c r="J61" s="52">
        <v>8134010152</v>
      </c>
      <c r="K61" s="52" t="s">
        <v>406</v>
      </c>
      <c r="L61" s="52" t="s">
        <v>535</v>
      </c>
      <c r="M61" s="52">
        <v>9401725829</v>
      </c>
      <c r="N61" s="59" t="s">
        <v>151</v>
      </c>
      <c r="O61" s="59">
        <v>7896549035</v>
      </c>
      <c r="P61" s="54">
        <v>43593</v>
      </c>
      <c r="Q61" s="52" t="s">
        <v>210</v>
      </c>
      <c r="R61" s="52" t="s">
        <v>216</v>
      </c>
      <c r="S61" s="52" t="s">
        <v>139</v>
      </c>
      <c r="T61" s="18"/>
    </row>
    <row r="62" spans="1:20">
      <c r="A62" s="4">
        <v>58</v>
      </c>
      <c r="B62" s="51" t="s">
        <v>69</v>
      </c>
      <c r="C62" s="52" t="s">
        <v>775</v>
      </c>
      <c r="D62" s="52" t="s">
        <v>28</v>
      </c>
      <c r="E62" s="53">
        <v>17</v>
      </c>
      <c r="F62" s="52" t="s">
        <v>230</v>
      </c>
      <c r="G62" s="53">
        <v>23</v>
      </c>
      <c r="H62" s="53">
        <v>20</v>
      </c>
      <c r="I62" s="56">
        <f t="shared" si="0"/>
        <v>43</v>
      </c>
      <c r="J62" s="52">
        <v>8134010158</v>
      </c>
      <c r="K62" s="52" t="s">
        <v>406</v>
      </c>
      <c r="L62" s="52" t="s">
        <v>82</v>
      </c>
      <c r="M62" s="52">
        <v>9401725834</v>
      </c>
      <c r="N62" s="59" t="s">
        <v>684</v>
      </c>
      <c r="O62" s="59">
        <v>9957240691</v>
      </c>
      <c r="P62" s="54">
        <v>43594</v>
      </c>
      <c r="Q62" s="52" t="s">
        <v>272</v>
      </c>
      <c r="R62" s="52" t="s">
        <v>182</v>
      </c>
      <c r="S62" s="52" t="s">
        <v>139</v>
      </c>
      <c r="T62" s="18"/>
    </row>
    <row r="63" spans="1:20">
      <c r="A63" s="4">
        <v>59</v>
      </c>
      <c r="B63" s="51" t="s">
        <v>69</v>
      </c>
      <c r="C63" s="52" t="s">
        <v>776</v>
      </c>
      <c r="D63" s="52" t="s">
        <v>26</v>
      </c>
      <c r="E63" s="53">
        <v>18120200506</v>
      </c>
      <c r="F63" s="52" t="s">
        <v>74</v>
      </c>
      <c r="G63" s="53">
        <v>20</v>
      </c>
      <c r="H63" s="53">
        <v>17</v>
      </c>
      <c r="I63" s="56">
        <f t="shared" si="0"/>
        <v>37</v>
      </c>
      <c r="J63" s="52">
        <v>9101289230</v>
      </c>
      <c r="K63" s="52" t="s">
        <v>800</v>
      </c>
      <c r="L63" s="52" t="s">
        <v>534</v>
      </c>
      <c r="M63" s="52">
        <v>95778049535</v>
      </c>
      <c r="N63" s="59" t="s">
        <v>107</v>
      </c>
      <c r="O63" s="59">
        <v>9577285820</v>
      </c>
      <c r="P63" s="54">
        <v>43594</v>
      </c>
      <c r="Q63" s="52" t="s">
        <v>272</v>
      </c>
      <c r="R63" s="52" t="s">
        <v>184</v>
      </c>
      <c r="S63" s="52" t="s">
        <v>139</v>
      </c>
      <c r="T63" s="18"/>
    </row>
    <row r="64" spans="1:20">
      <c r="A64" s="4">
        <v>60</v>
      </c>
      <c r="B64" s="51" t="s">
        <v>69</v>
      </c>
      <c r="C64" s="52" t="s">
        <v>799</v>
      </c>
      <c r="D64" s="52" t="s">
        <v>26</v>
      </c>
      <c r="E64" s="55">
        <v>18120204233</v>
      </c>
      <c r="F64" s="52" t="s">
        <v>74</v>
      </c>
      <c r="G64" s="53">
        <v>18</v>
      </c>
      <c r="H64" s="53">
        <v>15</v>
      </c>
      <c r="I64" s="56">
        <f t="shared" si="0"/>
        <v>33</v>
      </c>
      <c r="J64" s="52">
        <v>6000161842</v>
      </c>
      <c r="K64" s="52" t="s">
        <v>800</v>
      </c>
      <c r="L64" s="52" t="s">
        <v>82</v>
      </c>
      <c r="M64" s="52">
        <v>9401725834</v>
      </c>
      <c r="N64" s="59" t="s">
        <v>108</v>
      </c>
      <c r="O64" s="59">
        <v>9707371946</v>
      </c>
      <c r="P64" s="54">
        <v>43595</v>
      </c>
      <c r="Q64" s="52" t="s">
        <v>211</v>
      </c>
      <c r="R64" s="52" t="s">
        <v>184</v>
      </c>
      <c r="S64" s="52" t="s">
        <v>139</v>
      </c>
      <c r="T64" s="18"/>
    </row>
    <row r="65" spans="1:20">
      <c r="A65" s="4">
        <v>61</v>
      </c>
      <c r="B65" s="51"/>
      <c r="C65" s="52"/>
      <c r="D65" s="52"/>
      <c r="E65" s="53"/>
      <c r="F65" s="52"/>
      <c r="G65" s="53"/>
      <c r="H65" s="53"/>
      <c r="I65" s="56"/>
      <c r="J65" s="52"/>
      <c r="K65" s="52"/>
      <c r="L65" s="52"/>
      <c r="M65" s="52"/>
      <c r="N65" s="59"/>
      <c r="O65" s="59"/>
      <c r="P65" s="54"/>
      <c r="Q65" s="52"/>
      <c r="R65" s="52"/>
      <c r="S65" s="52"/>
      <c r="T65" s="18"/>
    </row>
    <row r="66" spans="1:20">
      <c r="A66" s="4">
        <v>62</v>
      </c>
      <c r="B66" s="51" t="s">
        <v>69</v>
      </c>
      <c r="C66" s="52" t="s">
        <v>798</v>
      </c>
      <c r="D66" s="52" t="s">
        <v>28</v>
      </c>
      <c r="E66" s="55">
        <v>13</v>
      </c>
      <c r="F66" s="52" t="s">
        <v>230</v>
      </c>
      <c r="G66" s="53">
        <v>22</v>
      </c>
      <c r="H66" s="53">
        <v>17</v>
      </c>
      <c r="I66" s="56">
        <f t="shared" si="0"/>
        <v>39</v>
      </c>
      <c r="J66" s="52">
        <v>7896700750</v>
      </c>
      <c r="K66" s="52" t="s">
        <v>800</v>
      </c>
      <c r="L66" s="52" t="s">
        <v>87</v>
      </c>
      <c r="M66" s="52">
        <v>9401725833</v>
      </c>
      <c r="N66" s="59" t="s">
        <v>678</v>
      </c>
      <c r="O66" s="59">
        <v>8011373040</v>
      </c>
      <c r="P66" s="54">
        <v>43595</v>
      </c>
      <c r="Q66" s="52" t="s">
        <v>211</v>
      </c>
      <c r="R66" s="52" t="s">
        <v>430</v>
      </c>
      <c r="S66" s="52" t="s">
        <v>139</v>
      </c>
      <c r="T66" s="18"/>
    </row>
    <row r="67" spans="1:20">
      <c r="A67" s="4">
        <v>63</v>
      </c>
      <c r="B67" s="51" t="s">
        <v>69</v>
      </c>
      <c r="C67" s="52" t="s">
        <v>778</v>
      </c>
      <c r="D67" s="52" t="s">
        <v>28</v>
      </c>
      <c r="E67" s="53">
        <v>22</v>
      </c>
      <c r="F67" s="52" t="s">
        <v>230</v>
      </c>
      <c r="G67" s="53">
        <v>9</v>
      </c>
      <c r="H67" s="53">
        <v>12</v>
      </c>
      <c r="I67" s="56">
        <f t="shared" si="0"/>
        <v>21</v>
      </c>
      <c r="J67" s="52">
        <v>7575967011</v>
      </c>
      <c r="K67" s="52" t="s">
        <v>623</v>
      </c>
      <c r="L67" s="52" t="s">
        <v>87</v>
      </c>
      <c r="M67" s="52">
        <v>9401725833</v>
      </c>
      <c r="N67" s="59" t="s">
        <v>679</v>
      </c>
      <c r="O67" s="59">
        <v>8011957613</v>
      </c>
      <c r="P67" s="54">
        <v>43596</v>
      </c>
      <c r="Q67" s="52" t="s">
        <v>212</v>
      </c>
      <c r="R67" s="52" t="s">
        <v>431</v>
      </c>
      <c r="S67" s="52" t="s">
        <v>139</v>
      </c>
      <c r="T67" s="18"/>
    </row>
    <row r="68" spans="1:20">
      <c r="A68" s="4">
        <v>64</v>
      </c>
      <c r="B68" s="51" t="s">
        <v>69</v>
      </c>
      <c r="C68" s="52" t="s">
        <v>779</v>
      </c>
      <c r="D68" s="52" t="s">
        <v>26</v>
      </c>
      <c r="E68" s="53">
        <v>18120206402</v>
      </c>
      <c r="F68" s="52" t="s">
        <v>74</v>
      </c>
      <c r="G68" s="53">
        <v>10</v>
      </c>
      <c r="H68" s="53">
        <v>8</v>
      </c>
      <c r="I68" s="56">
        <f t="shared" si="0"/>
        <v>18</v>
      </c>
      <c r="J68" s="52">
        <v>9678839103</v>
      </c>
      <c r="K68" s="52" t="s">
        <v>623</v>
      </c>
      <c r="L68" s="52" t="s">
        <v>87</v>
      </c>
      <c r="M68" s="52">
        <v>9401725833</v>
      </c>
      <c r="N68" s="59" t="s">
        <v>680</v>
      </c>
      <c r="O68" s="59">
        <v>8011914689</v>
      </c>
      <c r="P68" s="54">
        <v>43596</v>
      </c>
      <c r="Q68" s="52" t="s">
        <v>212</v>
      </c>
      <c r="R68" s="52" t="s">
        <v>430</v>
      </c>
      <c r="S68" s="52" t="s">
        <v>139</v>
      </c>
      <c r="T68" s="18"/>
    </row>
    <row r="69" spans="1:20">
      <c r="A69" s="4">
        <v>65</v>
      </c>
      <c r="B69" s="51" t="s">
        <v>69</v>
      </c>
      <c r="C69" s="52" t="s">
        <v>780</v>
      </c>
      <c r="D69" s="52" t="s">
        <v>28</v>
      </c>
      <c r="E69" s="53">
        <v>34</v>
      </c>
      <c r="F69" s="52" t="s">
        <v>230</v>
      </c>
      <c r="G69" s="53">
        <v>9</v>
      </c>
      <c r="H69" s="53">
        <v>15</v>
      </c>
      <c r="I69" s="56">
        <f t="shared" si="0"/>
        <v>24</v>
      </c>
      <c r="J69" s="52">
        <v>8135014753</v>
      </c>
      <c r="K69" s="52" t="s">
        <v>623</v>
      </c>
      <c r="L69" s="52" t="s">
        <v>87</v>
      </c>
      <c r="M69" s="52">
        <v>9401725833</v>
      </c>
      <c r="N69" s="59" t="s">
        <v>681</v>
      </c>
      <c r="O69" s="59">
        <v>8473898552</v>
      </c>
      <c r="P69" s="54">
        <v>43596</v>
      </c>
      <c r="Q69" s="52" t="s">
        <v>212</v>
      </c>
      <c r="R69" s="52" t="s">
        <v>432</v>
      </c>
      <c r="S69" s="52" t="s">
        <v>139</v>
      </c>
      <c r="T69" s="18"/>
    </row>
    <row r="70" spans="1:20">
      <c r="A70" s="4">
        <v>66</v>
      </c>
      <c r="B70" s="51" t="s">
        <v>69</v>
      </c>
      <c r="C70" s="52" t="s">
        <v>781</v>
      </c>
      <c r="D70" s="52" t="s">
        <v>28</v>
      </c>
      <c r="E70" s="53">
        <v>45</v>
      </c>
      <c r="F70" s="52" t="s">
        <v>230</v>
      </c>
      <c r="G70" s="53">
        <v>22</v>
      </c>
      <c r="H70" s="53">
        <v>20</v>
      </c>
      <c r="I70" s="56">
        <f t="shared" ref="I70:I95" si="3">G70+H70</f>
        <v>42</v>
      </c>
      <c r="J70" s="52">
        <v>8134805372</v>
      </c>
      <c r="K70" s="52" t="s">
        <v>797</v>
      </c>
      <c r="L70" s="52" t="s">
        <v>403</v>
      </c>
      <c r="M70" s="52">
        <v>9401725826</v>
      </c>
      <c r="N70" s="59" t="s">
        <v>128</v>
      </c>
      <c r="O70" s="59">
        <v>7896799372</v>
      </c>
      <c r="P70" s="54">
        <v>43597</v>
      </c>
      <c r="Q70" s="52" t="s">
        <v>208</v>
      </c>
      <c r="R70" s="52">
        <v>44</v>
      </c>
      <c r="S70" s="52" t="s">
        <v>139</v>
      </c>
      <c r="T70" s="18"/>
    </row>
    <row r="71" spans="1:20">
      <c r="A71" s="4">
        <v>67</v>
      </c>
      <c r="B71" s="51" t="s">
        <v>69</v>
      </c>
      <c r="C71" s="52" t="s">
        <v>302</v>
      </c>
      <c r="D71" s="52" t="s">
        <v>28</v>
      </c>
      <c r="E71" s="53">
        <v>304</v>
      </c>
      <c r="F71" s="52" t="s">
        <v>230</v>
      </c>
      <c r="G71" s="53">
        <v>23</v>
      </c>
      <c r="H71" s="53">
        <v>23</v>
      </c>
      <c r="I71" s="56">
        <f t="shared" si="3"/>
        <v>46</v>
      </c>
      <c r="J71" s="52">
        <v>9957178986</v>
      </c>
      <c r="K71" s="52" t="s">
        <v>796</v>
      </c>
      <c r="L71" s="52" t="s">
        <v>403</v>
      </c>
      <c r="M71" s="52">
        <v>9401725826</v>
      </c>
      <c r="N71" s="59" t="s">
        <v>682</v>
      </c>
      <c r="O71" s="59">
        <v>9678263867</v>
      </c>
      <c r="P71" s="54">
        <v>43597</v>
      </c>
      <c r="Q71" s="52" t="s">
        <v>208</v>
      </c>
      <c r="R71" s="52">
        <v>51</v>
      </c>
      <c r="S71" s="52" t="s">
        <v>139</v>
      </c>
      <c r="T71" s="18"/>
    </row>
    <row r="72" spans="1:20" ht="33">
      <c r="A72" s="4">
        <v>68</v>
      </c>
      <c r="B72" s="51" t="s">
        <v>69</v>
      </c>
      <c r="C72" s="52" t="s">
        <v>806</v>
      </c>
      <c r="D72" s="52" t="s">
        <v>26</v>
      </c>
      <c r="E72" s="53">
        <v>18120209605</v>
      </c>
      <c r="F72" s="52" t="s">
        <v>74</v>
      </c>
      <c r="G72" s="53">
        <v>56</v>
      </c>
      <c r="H72" s="53">
        <v>43</v>
      </c>
      <c r="I72" s="56">
        <f t="shared" si="3"/>
        <v>99</v>
      </c>
      <c r="J72" s="52">
        <v>7896700436</v>
      </c>
      <c r="K72" s="52" t="s">
        <v>797</v>
      </c>
      <c r="L72" s="52" t="s">
        <v>403</v>
      </c>
      <c r="M72" s="52">
        <v>9401725830</v>
      </c>
      <c r="N72" s="59" t="s">
        <v>683</v>
      </c>
      <c r="O72" s="59">
        <v>7399353943</v>
      </c>
      <c r="P72" s="54">
        <v>43598</v>
      </c>
      <c r="Q72" s="52" t="s">
        <v>209</v>
      </c>
      <c r="R72" s="52">
        <v>47</v>
      </c>
      <c r="S72" s="52" t="s">
        <v>139</v>
      </c>
      <c r="T72" s="18"/>
    </row>
    <row r="73" spans="1:20">
      <c r="A73" s="4">
        <v>69</v>
      </c>
      <c r="B73" s="51" t="s">
        <v>69</v>
      </c>
      <c r="C73" s="52" t="s">
        <v>783</v>
      </c>
      <c r="D73" s="52" t="s">
        <v>28</v>
      </c>
      <c r="E73" s="53">
        <v>47</v>
      </c>
      <c r="F73" s="52" t="s">
        <v>230</v>
      </c>
      <c r="G73" s="53">
        <v>28</v>
      </c>
      <c r="H73" s="53">
        <v>25</v>
      </c>
      <c r="I73" s="56">
        <f t="shared" si="3"/>
        <v>53</v>
      </c>
      <c r="J73" s="52">
        <v>8133001557</v>
      </c>
      <c r="K73" s="52" t="s">
        <v>797</v>
      </c>
      <c r="L73" s="52" t="s">
        <v>403</v>
      </c>
      <c r="M73" s="52">
        <v>9401725830</v>
      </c>
      <c r="N73" s="59" t="s">
        <v>151</v>
      </c>
      <c r="O73" s="59">
        <v>7896549035</v>
      </c>
      <c r="P73" s="54">
        <v>43599</v>
      </c>
      <c r="Q73" s="52" t="s">
        <v>687</v>
      </c>
      <c r="R73" s="52">
        <v>48</v>
      </c>
      <c r="S73" s="52" t="s">
        <v>139</v>
      </c>
      <c r="T73" s="18"/>
    </row>
    <row r="74" spans="1:20">
      <c r="A74" s="4">
        <v>70</v>
      </c>
      <c r="B74" s="51" t="s">
        <v>69</v>
      </c>
      <c r="C74" s="52" t="s">
        <v>782</v>
      </c>
      <c r="D74" s="52" t="s">
        <v>26</v>
      </c>
      <c r="E74" s="53">
        <v>18120419104</v>
      </c>
      <c r="F74" s="52" t="s">
        <v>232</v>
      </c>
      <c r="G74" s="53">
        <v>35</v>
      </c>
      <c r="H74" s="53">
        <v>24</v>
      </c>
      <c r="I74" s="56">
        <f t="shared" si="3"/>
        <v>59</v>
      </c>
      <c r="J74" s="52">
        <v>8011411564</v>
      </c>
      <c r="K74" s="52" t="s">
        <v>796</v>
      </c>
      <c r="L74" s="52" t="s">
        <v>405</v>
      </c>
      <c r="M74" s="52">
        <v>9401725831</v>
      </c>
      <c r="N74" s="59" t="s">
        <v>684</v>
      </c>
      <c r="O74" s="59">
        <v>9957240691</v>
      </c>
      <c r="P74" s="54">
        <v>43599</v>
      </c>
      <c r="Q74" s="52" t="s">
        <v>687</v>
      </c>
      <c r="R74" s="52">
        <v>61</v>
      </c>
      <c r="S74" s="52" t="s">
        <v>139</v>
      </c>
      <c r="T74" s="18"/>
    </row>
    <row r="75" spans="1:20">
      <c r="A75" s="4">
        <v>71</v>
      </c>
      <c r="B75" s="51" t="s">
        <v>69</v>
      </c>
      <c r="C75" s="52" t="s">
        <v>784</v>
      </c>
      <c r="D75" s="52" t="s">
        <v>28</v>
      </c>
      <c r="E75" s="53">
        <v>67</v>
      </c>
      <c r="F75" s="52" t="s">
        <v>230</v>
      </c>
      <c r="G75" s="53">
        <v>24</v>
      </c>
      <c r="H75" s="53">
        <v>25</v>
      </c>
      <c r="I75" s="56">
        <f t="shared" si="3"/>
        <v>49</v>
      </c>
      <c r="J75" s="52">
        <v>8471802787</v>
      </c>
      <c r="K75" s="52" t="s">
        <v>796</v>
      </c>
      <c r="L75" s="52" t="s">
        <v>405</v>
      </c>
      <c r="M75" s="52">
        <v>9401725831</v>
      </c>
      <c r="N75" s="59" t="s">
        <v>683</v>
      </c>
      <c r="O75" s="59">
        <v>7399353943</v>
      </c>
      <c r="P75" s="54">
        <v>43601</v>
      </c>
      <c r="Q75" s="52" t="s">
        <v>272</v>
      </c>
      <c r="R75" s="52">
        <v>61</v>
      </c>
      <c r="S75" s="52" t="s">
        <v>139</v>
      </c>
      <c r="T75" s="18"/>
    </row>
    <row r="76" spans="1:20" ht="33">
      <c r="A76" s="4">
        <v>72</v>
      </c>
      <c r="B76" s="51" t="s">
        <v>69</v>
      </c>
      <c r="C76" s="52" t="s">
        <v>785</v>
      </c>
      <c r="D76" s="52" t="s">
        <v>26</v>
      </c>
      <c r="E76" s="53">
        <v>18120209309</v>
      </c>
      <c r="F76" s="52" t="s">
        <v>74</v>
      </c>
      <c r="G76" s="53">
        <v>45</v>
      </c>
      <c r="H76" s="53">
        <v>39</v>
      </c>
      <c r="I76" s="56">
        <f t="shared" si="3"/>
        <v>84</v>
      </c>
      <c r="J76" s="52">
        <v>9678282045</v>
      </c>
      <c r="K76" s="52" t="s">
        <v>796</v>
      </c>
      <c r="L76" s="52" t="s">
        <v>405</v>
      </c>
      <c r="M76" s="52">
        <v>9401725831</v>
      </c>
      <c r="N76" s="59" t="s">
        <v>683</v>
      </c>
      <c r="O76" s="59">
        <v>7399353943</v>
      </c>
      <c r="P76" s="54">
        <v>43601</v>
      </c>
      <c r="Q76" s="52" t="s">
        <v>272</v>
      </c>
      <c r="R76" s="52">
        <v>65</v>
      </c>
      <c r="S76" s="52" t="s">
        <v>139</v>
      </c>
      <c r="T76" s="18"/>
    </row>
    <row r="77" spans="1:20">
      <c r="A77" s="4">
        <v>73</v>
      </c>
      <c r="B77" s="51" t="s">
        <v>69</v>
      </c>
      <c r="C77" s="52" t="s">
        <v>786</v>
      </c>
      <c r="D77" s="52" t="s">
        <v>28</v>
      </c>
      <c r="E77" s="53">
        <v>34</v>
      </c>
      <c r="F77" s="52" t="s">
        <v>230</v>
      </c>
      <c r="G77" s="53">
        <v>30</v>
      </c>
      <c r="H77" s="53">
        <v>20</v>
      </c>
      <c r="I77" s="56">
        <f t="shared" si="3"/>
        <v>50</v>
      </c>
      <c r="J77" s="52">
        <v>8011535298</v>
      </c>
      <c r="K77" s="52" t="s">
        <v>796</v>
      </c>
      <c r="L77" s="52" t="s">
        <v>405</v>
      </c>
      <c r="M77" s="52">
        <v>9401725831</v>
      </c>
      <c r="N77" s="59" t="s">
        <v>151</v>
      </c>
      <c r="O77" s="59">
        <v>7896549035</v>
      </c>
      <c r="P77" s="54">
        <v>43602</v>
      </c>
      <c r="Q77" s="52" t="s">
        <v>211</v>
      </c>
      <c r="R77" s="52">
        <v>67</v>
      </c>
      <c r="S77" s="52" t="s">
        <v>139</v>
      </c>
      <c r="T77" s="18"/>
    </row>
    <row r="78" spans="1:20">
      <c r="A78" s="4">
        <v>74</v>
      </c>
      <c r="B78" s="51" t="s">
        <v>69</v>
      </c>
      <c r="C78" s="52" t="s">
        <v>788</v>
      </c>
      <c r="D78" s="52" t="s">
        <v>26</v>
      </c>
      <c r="E78" s="53">
        <v>18120210101</v>
      </c>
      <c r="F78" s="52" t="s">
        <v>74</v>
      </c>
      <c r="G78" s="53">
        <v>33</v>
      </c>
      <c r="H78" s="53">
        <v>24</v>
      </c>
      <c r="I78" s="56">
        <f t="shared" si="3"/>
        <v>57</v>
      </c>
      <c r="J78" s="52"/>
      <c r="K78" s="52" t="s">
        <v>796</v>
      </c>
      <c r="L78" s="52" t="s">
        <v>403</v>
      </c>
      <c r="M78" s="52">
        <v>9401725826</v>
      </c>
      <c r="N78" s="59" t="s">
        <v>684</v>
      </c>
      <c r="O78" s="59">
        <v>9957240691</v>
      </c>
      <c r="P78" s="54">
        <v>43602</v>
      </c>
      <c r="Q78" s="52" t="s">
        <v>211</v>
      </c>
      <c r="R78" s="52">
        <v>67</v>
      </c>
      <c r="S78" s="52" t="s">
        <v>139</v>
      </c>
      <c r="T78" s="18"/>
    </row>
    <row r="79" spans="1:20">
      <c r="A79" s="4">
        <v>75</v>
      </c>
      <c r="B79" s="51" t="s">
        <v>69</v>
      </c>
      <c r="C79" s="52" t="s">
        <v>787</v>
      </c>
      <c r="D79" s="52" t="s">
        <v>28</v>
      </c>
      <c r="E79" s="53">
        <v>32</v>
      </c>
      <c r="F79" s="52" t="s">
        <v>230</v>
      </c>
      <c r="G79" s="53">
        <v>10</v>
      </c>
      <c r="H79" s="53">
        <v>31</v>
      </c>
      <c r="I79" s="56">
        <f t="shared" si="3"/>
        <v>41</v>
      </c>
      <c r="J79" s="52">
        <v>8011389841</v>
      </c>
      <c r="K79" s="52" t="s">
        <v>796</v>
      </c>
      <c r="L79" s="52" t="s">
        <v>403</v>
      </c>
      <c r="M79" s="52">
        <v>9401725826</v>
      </c>
      <c r="N79" s="59" t="s">
        <v>157</v>
      </c>
      <c r="O79" s="59">
        <v>9864956174</v>
      </c>
      <c r="P79" s="54">
        <v>43605</v>
      </c>
      <c r="Q79" s="52" t="s">
        <v>208</v>
      </c>
      <c r="R79" s="52">
        <v>54</v>
      </c>
      <c r="S79" s="52" t="s">
        <v>139</v>
      </c>
      <c r="T79" s="18"/>
    </row>
    <row r="80" spans="1:20" ht="33">
      <c r="A80" s="4">
        <v>76</v>
      </c>
      <c r="B80" s="51" t="s">
        <v>69</v>
      </c>
      <c r="C80" s="52" t="s">
        <v>789</v>
      </c>
      <c r="D80" s="52" t="s">
        <v>26</v>
      </c>
      <c r="E80" s="53">
        <v>18120209901</v>
      </c>
      <c r="F80" s="52" t="s">
        <v>74</v>
      </c>
      <c r="G80" s="53">
        <v>25</v>
      </c>
      <c r="H80" s="53">
        <v>27</v>
      </c>
      <c r="I80" s="56">
        <f t="shared" si="3"/>
        <v>52</v>
      </c>
      <c r="J80" s="52">
        <v>8011175932</v>
      </c>
      <c r="K80" s="52" t="s">
        <v>796</v>
      </c>
      <c r="L80" s="52" t="s">
        <v>515</v>
      </c>
      <c r="M80" s="52">
        <v>9854133428</v>
      </c>
      <c r="N80" s="59" t="s">
        <v>533</v>
      </c>
      <c r="O80" s="59">
        <v>9435344175</v>
      </c>
      <c r="P80" s="54">
        <v>43605</v>
      </c>
      <c r="Q80" s="52" t="s">
        <v>208</v>
      </c>
      <c r="R80" s="52">
        <v>44</v>
      </c>
      <c r="S80" s="52" t="s">
        <v>139</v>
      </c>
      <c r="T80" s="18"/>
    </row>
    <row r="81" spans="1:20">
      <c r="A81" s="4">
        <v>77</v>
      </c>
      <c r="B81" s="51" t="s">
        <v>69</v>
      </c>
      <c r="C81" s="52" t="s">
        <v>790</v>
      </c>
      <c r="D81" s="52" t="s">
        <v>26</v>
      </c>
      <c r="E81" s="52">
        <v>18120208002</v>
      </c>
      <c r="F81" s="52" t="s">
        <v>74</v>
      </c>
      <c r="G81" s="53">
        <v>34</v>
      </c>
      <c r="H81" s="53">
        <v>36</v>
      </c>
      <c r="I81" s="56">
        <f t="shared" si="3"/>
        <v>70</v>
      </c>
      <c r="J81" s="52">
        <v>9957340038</v>
      </c>
      <c r="K81" s="52" t="s">
        <v>795</v>
      </c>
      <c r="L81" s="52" t="s">
        <v>515</v>
      </c>
      <c r="M81" s="52">
        <v>9854133428</v>
      </c>
      <c r="N81" s="59" t="s">
        <v>130</v>
      </c>
      <c r="O81" s="59">
        <v>9678511643</v>
      </c>
      <c r="P81" s="54">
        <v>43606</v>
      </c>
      <c r="Q81" s="52" t="s">
        <v>209</v>
      </c>
      <c r="R81" s="52">
        <v>44</v>
      </c>
      <c r="S81" s="52" t="s">
        <v>139</v>
      </c>
      <c r="T81" s="18"/>
    </row>
    <row r="82" spans="1:20">
      <c r="A82" s="4">
        <v>78</v>
      </c>
      <c r="B82" s="51" t="s">
        <v>69</v>
      </c>
      <c r="C82" s="52" t="s">
        <v>791</v>
      </c>
      <c r="D82" s="52" t="s">
        <v>26</v>
      </c>
      <c r="E82" s="52">
        <v>18120208003</v>
      </c>
      <c r="F82" s="52" t="s">
        <v>74</v>
      </c>
      <c r="G82" s="53">
        <v>23</v>
      </c>
      <c r="H82" s="53">
        <v>27</v>
      </c>
      <c r="I82" s="56">
        <f t="shared" si="3"/>
        <v>50</v>
      </c>
      <c r="J82" s="52">
        <v>9101336962</v>
      </c>
      <c r="K82" s="52" t="s">
        <v>795</v>
      </c>
      <c r="L82" s="52" t="s">
        <v>532</v>
      </c>
      <c r="M82" s="52">
        <v>8749860337</v>
      </c>
      <c r="N82" s="59" t="s">
        <v>685</v>
      </c>
      <c r="O82" s="59">
        <v>8822516760</v>
      </c>
      <c r="P82" s="54">
        <v>43606</v>
      </c>
      <c r="Q82" s="52" t="s">
        <v>209</v>
      </c>
      <c r="R82" s="52">
        <v>44</v>
      </c>
      <c r="S82" s="52" t="s">
        <v>139</v>
      </c>
      <c r="T82" s="18"/>
    </row>
    <row r="83" spans="1:20">
      <c r="A83" s="4">
        <v>79</v>
      </c>
      <c r="B83" s="51" t="s">
        <v>69</v>
      </c>
      <c r="C83" s="52" t="s">
        <v>792</v>
      </c>
      <c r="D83" s="52" t="s">
        <v>26</v>
      </c>
      <c r="E83" s="53">
        <v>18120207601</v>
      </c>
      <c r="F83" s="52" t="s">
        <v>74</v>
      </c>
      <c r="G83" s="53">
        <v>19</v>
      </c>
      <c r="H83" s="53">
        <v>20</v>
      </c>
      <c r="I83" s="56">
        <f t="shared" si="3"/>
        <v>39</v>
      </c>
      <c r="J83" s="52">
        <v>9101029266</v>
      </c>
      <c r="K83" s="52" t="s">
        <v>795</v>
      </c>
      <c r="L83" s="52" t="s">
        <v>532</v>
      </c>
      <c r="M83" s="52">
        <v>8749860337</v>
      </c>
      <c r="N83" s="59" t="s">
        <v>111</v>
      </c>
      <c r="O83" s="59">
        <v>8011703111</v>
      </c>
      <c r="P83" s="54">
        <v>43607</v>
      </c>
      <c r="Q83" s="52" t="s">
        <v>687</v>
      </c>
      <c r="R83" s="52">
        <v>41</v>
      </c>
      <c r="S83" s="52" t="s">
        <v>139</v>
      </c>
      <c r="T83" s="18"/>
    </row>
    <row r="84" spans="1:20">
      <c r="A84" s="4">
        <v>80</v>
      </c>
      <c r="B84" s="51" t="s">
        <v>69</v>
      </c>
      <c r="C84" s="52" t="s">
        <v>793</v>
      </c>
      <c r="D84" s="52" t="s">
        <v>26</v>
      </c>
      <c r="E84" s="53">
        <v>18120207603</v>
      </c>
      <c r="F84" s="52" t="s">
        <v>74</v>
      </c>
      <c r="G84" s="53">
        <v>26</v>
      </c>
      <c r="H84" s="53">
        <v>28</v>
      </c>
      <c r="I84" s="56">
        <f t="shared" si="3"/>
        <v>54</v>
      </c>
      <c r="J84" s="52">
        <v>9678396975</v>
      </c>
      <c r="K84" s="52" t="s">
        <v>795</v>
      </c>
      <c r="L84" s="52" t="s">
        <v>106</v>
      </c>
      <c r="M84" s="52">
        <v>9401725828</v>
      </c>
      <c r="N84" s="59" t="s">
        <v>667</v>
      </c>
      <c r="O84" s="59">
        <v>8752944791</v>
      </c>
      <c r="P84" s="54">
        <v>43607</v>
      </c>
      <c r="Q84" s="52" t="s">
        <v>687</v>
      </c>
      <c r="R84" s="52">
        <v>34</v>
      </c>
      <c r="S84" s="52" t="s">
        <v>139</v>
      </c>
      <c r="T84" s="18"/>
    </row>
    <row r="85" spans="1:20">
      <c r="A85" s="4">
        <v>81</v>
      </c>
      <c r="B85" s="51" t="s">
        <v>69</v>
      </c>
      <c r="C85" s="52" t="s">
        <v>777</v>
      </c>
      <c r="D85" s="52" t="s">
        <v>28</v>
      </c>
      <c r="E85" s="53">
        <v>29</v>
      </c>
      <c r="F85" s="52" t="s">
        <v>230</v>
      </c>
      <c r="G85" s="53">
        <v>2</v>
      </c>
      <c r="H85" s="53">
        <v>7</v>
      </c>
      <c r="I85" s="56">
        <f t="shared" si="3"/>
        <v>9</v>
      </c>
      <c r="J85" s="52">
        <v>9854645929</v>
      </c>
      <c r="K85" s="52" t="s">
        <v>795</v>
      </c>
      <c r="L85" s="52" t="s">
        <v>82</v>
      </c>
      <c r="M85" s="52">
        <v>9401725834</v>
      </c>
      <c r="N85" s="59" t="s">
        <v>117</v>
      </c>
      <c r="O85" s="59">
        <v>8723893078</v>
      </c>
      <c r="P85" s="54">
        <v>43608</v>
      </c>
      <c r="Q85" s="52" t="s">
        <v>272</v>
      </c>
      <c r="R85" s="52">
        <v>45</v>
      </c>
      <c r="S85" s="52" t="s">
        <v>139</v>
      </c>
      <c r="T85" s="18"/>
    </row>
    <row r="86" spans="1:20">
      <c r="A86" s="4">
        <v>82</v>
      </c>
      <c r="B86" s="51" t="s">
        <v>69</v>
      </c>
      <c r="C86" s="52" t="s">
        <v>794</v>
      </c>
      <c r="D86" s="52" t="s">
        <v>26</v>
      </c>
      <c r="E86" s="52">
        <v>18120208001</v>
      </c>
      <c r="F86" s="52" t="s">
        <v>74</v>
      </c>
      <c r="G86" s="19">
        <v>9</v>
      </c>
      <c r="H86" s="19">
        <v>8</v>
      </c>
      <c r="I86" s="56">
        <f t="shared" si="3"/>
        <v>17</v>
      </c>
      <c r="J86" s="18">
        <v>9678284426</v>
      </c>
      <c r="K86" s="52" t="s">
        <v>795</v>
      </c>
      <c r="L86" s="52" t="s">
        <v>82</v>
      </c>
      <c r="M86" s="52">
        <v>9401725834</v>
      </c>
      <c r="N86" s="59" t="s">
        <v>148</v>
      </c>
      <c r="O86" s="59">
        <v>9678100977</v>
      </c>
      <c r="P86" s="54">
        <v>43608</v>
      </c>
      <c r="Q86" s="52" t="s">
        <v>272</v>
      </c>
      <c r="R86" s="52">
        <v>22</v>
      </c>
      <c r="S86" s="52" t="s">
        <v>139</v>
      </c>
      <c r="T86" s="18"/>
    </row>
    <row r="87" spans="1:20">
      <c r="A87" s="4">
        <v>83</v>
      </c>
      <c r="B87" s="51" t="s">
        <v>69</v>
      </c>
      <c r="C87" s="52" t="s">
        <v>816</v>
      </c>
      <c r="D87" s="52" t="s">
        <v>26</v>
      </c>
      <c r="E87" s="53">
        <v>18120207803</v>
      </c>
      <c r="F87" s="52" t="s">
        <v>74</v>
      </c>
      <c r="G87" s="19">
        <v>14</v>
      </c>
      <c r="H87" s="19">
        <v>14</v>
      </c>
      <c r="I87" s="56">
        <f t="shared" si="3"/>
        <v>28</v>
      </c>
      <c r="J87" s="18">
        <v>9678385144</v>
      </c>
      <c r="K87" s="52" t="s">
        <v>795</v>
      </c>
      <c r="L87" s="52" t="s">
        <v>80</v>
      </c>
      <c r="M87" s="52">
        <v>9954818310</v>
      </c>
      <c r="N87" s="59" t="s">
        <v>668</v>
      </c>
      <c r="O87" s="59">
        <v>8822035608</v>
      </c>
      <c r="P87" s="54">
        <v>43608</v>
      </c>
      <c r="Q87" s="52" t="s">
        <v>272</v>
      </c>
      <c r="R87" s="52">
        <v>22</v>
      </c>
      <c r="S87" s="52" t="s">
        <v>139</v>
      </c>
      <c r="T87" s="18"/>
    </row>
    <row r="88" spans="1:20">
      <c r="A88" s="4">
        <v>84</v>
      </c>
      <c r="B88" s="51" t="s">
        <v>69</v>
      </c>
      <c r="C88" s="52" t="s">
        <v>817</v>
      </c>
      <c r="D88" s="52" t="s">
        <v>26</v>
      </c>
      <c r="E88" s="53">
        <v>18120207103</v>
      </c>
      <c r="F88" s="52" t="s">
        <v>232</v>
      </c>
      <c r="G88" s="53">
        <v>54</v>
      </c>
      <c r="H88" s="53">
        <v>50</v>
      </c>
      <c r="I88" s="56">
        <f t="shared" si="3"/>
        <v>104</v>
      </c>
      <c r="J88" s="52">
        <v>8876977616</v>
      </c>
      <c r="K88" s="52" t="s">
        <v>795</v>
      </c>
      <c r="L88" s="52" t="s">
        <v>80</v>
      </c>
      <c r="M88" s="52">
        <v>9954818310</v>
      </c>
      <c r="N88" s="59" t="s">
        <v>670</v>
      </c>
      <c r="O88" s="59">
        <v>9678163655</v>
      </c>
      <c r="P88" s="54">
        <v>43609</v>
      </c>
      <c r="Q88" s="52" t="s">
        <v>211</v>
      </c>
      <c r="R88" s="52">
        <v>22</v>
      </c>
      <c r="S88" s="52" t="s">
        <v>139</v>
      </c>
      <c r="T88" s="52"/>
    </row>
    <row r="89" spans="1:20" ht="33">
      <c r="A89" s="4">
        <v>85</v>
      </c>
      <c r="B89" s="51" t="s">
        <v>69</v>
      </c>
      <c r="C89" s="52" t="s">
        <v>818</v>
      </c>
      <c r="D89" s="52" t="s">
        <v>28</v>
      </c>
      <c r="E89" s="53">
        <v>98</v>
      </c>
      <c r="F89" s="52" t="s">
        <v>230</v>
      </c>
      <c r="G89" s="53">
        <v>11</v>
      </c>
      <c r="H89" s="53">
        <v>10</v>
      </c>
      <c r="I89" s="56">
        <f t="shared" si="3"/>
        <v>21</v>
      </c>
      <c r="J89" s="52">
        <v>7636903447</v>
      </c>
      <c r="K89" s="52" t="s">
        <v>796</v>
      </c>
      <c r="L89" s="52" t="s">
        <v>80</v>
      </c>
      <c r="M89" s="52">
        <v>9954818310</v>
      </c>
      <c r="N89" s="59" t="s">
        <v>101</v>
      </c>
      <c r="O89" s="59">
        <v>9954793506</v>
      </c>
      <c r="P89" s="54">
        <v>43610</v>
      </c>
      <c r="Q89" s="52" t="s">
        <v>212</v>
      </c>
      <c r="R89" s="52">
        <v>22</v>
      </c>
      <c r="S89" s="52" t="s">
        <v>139</v>
      </c>
      <c r="T89" s="52"/>
    </row>
    <row r="90" spans="1:20" ht="33">
      <c r="A90" s="4">
        <v>86</v>
      </c>
      <c r="B90" s="51" t="s">
        <v>69</v>
      </c>
      <c r="C90" s="52" t="s">
        <v>819</v>
      </c>
      <c r="D90" s="52" t="s">
        <v>26</v>
      </c>
      <c r="E90" s="52">
        <v>18120203401</v>
      </c>
      <c r="F90" s="52" t="s">
        <v>74</v>
      </c>
      <c r="G90" s="53">
        <v>10</v>
      </c>
      <c r="H90" s="53">
        <v>12</v>
      </c>
      <c r="I90" s="56">
        <f t="shared" si="3"/>
        <v>22</v>
      </c>
      <c r="J90" s="52">
        <v>9854580571</v>
      </c>
      <c r="K90" s="52" t="s">
        <v>796</v>
      </c>
      <c r="L90" s="52" t="s">
        <v>532</v>
      </c>
      <c r="M90" s="52">
        <v>8749860337</v>
      </c>
      <c r="N90" s="59" t="s">
        <v>90</v>
      </c>
      <c r="O90" s="59">
        <v>7896624383</v>
      </c>
      <c r="P90" s="54">
        <v>43610</v>
      </c>
      <c r="Q90" s="52" t="s">
        <v>212</v>
      </c>
      <c r="R90" s="52">
        <v>22</v>
      </c>
      <c r="S90" s="52" t="s">
        <v>139</v>
      </c>
      <c r="T90" s="52"/>
    </row>
    <row r="91" spans="1:20">
      <c r="A91" s="4">
        <v>87</v>
      </c>
      <c r="B91" s="51" t="s">
        <v>69</v>
      </c>
      <c r="C91" s="52" t="s">
        <v>820</v>
      </c>
      <c r="D91" s="52" t="s">
        <v>26</v>
      </c>
      <c r="E91" s="52">
        <v>18120203344</v>
      </c>
      <c r="F91" s="52" t="s">
        <v>232</v>
      </c>
      <c r="G91" s="53">
        <v>25</v>
      </c>
      <c r="H91" s="53">
        <v>20</v>
      </c>
      <c r="I91" s="56">
        <f t="shared" si="3"/>
        <v>45</v>
      </c>
      <c r="J91" s="52">
        <v>9010759193</v>
      </c>
      <c r="K91" s="52" t="s">
        <v>637</v>
      </c>
      <c r="L91" s="52" t="s">
        <v>532</v>
      </c>
      <c r="M91" s="52">
        <v>8749860337</v>
      </c>
      <c r="N91" s="59" t="s">
        <v>132</v>
      </c>
      <c r="O91" s="59">
        <v>9954000659</v>
      </c>
      <c r="P91" s="54">
        <v>43610</v>
      </c>
      <c r="Q91" s="52" t="s">
        <v>212</v>
      </c>
      <c r="R91" s="52">
        <v>45</v>
      </c>
      <c r="S91" s="52" t="s">
        <v>139</v>
      </c>
      <c r="T91" s="52"/>
    </row>
    <row r="92" spans="1:20">
      <c r="A92" s="4">
        <v>88</v>
      </c>
      <c r="B92" s="51" t="s">
        <v>69</v>
      </c>
      <c r="C92" s="52" t="s">
        <v>822</v>
      </c>
      <c r="D92" s="52" t="s">
        <v>28</v>
      </c>
      <c r="E92" s="55">
        <v>44</v>
      </c>
      <c r="F92" s="52" t="s">
        <v>230</v>
      </c>
      <c r="G92" s="53">
        <v>14</v>
      </c>
      <c r="H92" s="53">
        <v>13</v>
      </c>
      <c r="I92" s="56">
        <f t="shared" si="3"/>
        <v>27</v>
      </c>
      <c r="J92" s="52">
        <v>9854474661</v>
      </c>
      <c r="K92" s="52" t="s">
        <v>637</v>
      </c>
      <c r="L92" s="52" t="s">
        <v>515</v>
      </c>
      <c r="M92" s="52">
        <v>9854133428</v>
      </c>
      <c r="N92" s="59" t="s">
        <v>671</v>
      </c>
      <c r="O92" s="59">
        <v>9678640527</v>
      </c>
      <c r="P92" s="54">
        <v>43612</v>
      </c>
      <c r="Q92" s="52" t="s">
        <v>208</v>
      </c>
      <c r="R92" s="52" t="s">
        <v>182</v>
      </c>
      <c r="S92" s="52" t="s">
        <v>139</v>
      </c>
      <c r="T92" s="52"/>
    </row>
    <row r="93" spans="1:20">
      <c r="A93" s="4">
        <v>89</v>
      </c>
      <c r="B93" s="51" t="s">
        <v>69</v>
      </c>
      <c r="C93" s="52" t="s">
        <v>823</v>
      </c>
      <c r="D93" s="52" t="s">
        <v>26</v>
      </c>
      <c r="E93" s="53">
        <v>18120207603</v>
      </c>
      <c r="F93" s="52" t="s">
        <v>232</v>
      </c>
      <c r="G93" s="53">
        <v>18</v>
      </c>
      <c r="H93" s="53">
        <v>15</v>
      </c>
      <c r="I93" s="56">
        <f t="shared" si="3"/>
        <v>33</v>
      </c>
      <c r="J93" s="52">
        <v>7002644733</v>
      </c>
      <c r="K93" s="52" t="s">
        <v>637</v>
      </c>
      <c r="L93" s="52" t="s">
        <v>534</v>
      </c>
      <c r="M93" s="52">
        <v>95778049535</v>
      </c>
      <c r="N93" s="59" t="s">
        <v>107</v>
      </c>
      <c r="O93" s="59">
        <v>9577285820</v>
      </c>
      <c r="P93" s="54">
        <v>43612</v>
      </c>
      <c r="Q93" s="52" t="s">
        <v>208</v>
      </c>
      <c r="R93" s="52" t="s">
        <v>236</v>
      </c>
      <c r="S93" s="52" t="s">
        <v>139</v>
      </c>
      <c r="T93" s="52"/>
    </row>
    <row r="94" spans="1:20">
      <c r="A94" s="4">
        <v>90</v>
      </c>
      <c r="B94" s="51" t="s">
        <v>69</v>
      </c>
      <c r="C94" s="52" t="s">
        <v>821</v>
      </c>
      <c r="D94" s="52" t="s">
        <v>26</v>
      </c>
      <c r="E94" s="53">
        <v>18120207615</v>
      </c>
      <c r="F94" s="52" t="s">
        <v>232</v>
      </c>
      <c r="G94" s="53">
        <v>10</v>
      </c>
      <c r="H94" s="53">
        <v>10</v>
      </c>
      <c r="I94" s="56">
        <f t="shared" si="3"/>
        <v>20</v>
      </c>
      <c r="J94" s="52">
        <v>9365882730</v>
      </c>
      <c r="K94" s="52" t="s">
        <v>637</v>
      </c>
      <c r="L94" s="52" t="s">
        <v>82</v>
      </c>
      <c r="M94" s="52">
        <v>9401725834</v>
      </c>
      <c r="N94" s="59" t="s">
        <v>108</v>
      </c>
      <c r="O94" s="59">
        <v>9707371946</v>
      </c>
      <c r="P94" s="54">
        <v>43612</v>
      </c>
      <c r="Q94" s="52" t="s">
        <v>208</v>
      </c>
      <c r="R94" s="52" t="s">
        <v>305</v>
      </c>
      <c r="S94" s="52" t="s">
        <v>139</v>
      </c>
      <c r="T94" s="52"/>
    </row>
    <row r="95" spans="1:20">
      <c r="A95" s="4">
        <v>91</v>
      </c>
      <c r="B95" s="51" t="s">
        <v>69</v>
      </c>
      <c r="C95" s="52" t="s">
        <v>824</v>
      </c>
      <c r="D95" s="52" t="s">
        <v>26</v>
      </c>
      <c r="E95" s="53">
        <v>18120207608</v>
      </c>
      <c r="F95" s="52" t="s">
        <v>74</v>
      </c>
      <c r="G95" s="53">
        <v>30</v>
      </c>
      <c r="H95" s="53">
        <v>26</v>
      </c>
      <c r="I95" s="56">
        <f t="shared" si="3"/>
        <v>56</v>
      </c>
      <c r="J95" s="52">
        <v>789688191</v>
      </c>
      <c r="K95" s="52" t="s">
        <v>795</v>
      </c>
      <c r="L95" s="52"/>
      <c r="M95" s="52"/>
      <c r="N95" s="59"/>
      <c r="O95" s="59"/>
      <c r="P95" s="54">
        <v>43613</v>
      </c>
      <c r="Q95" s="52" t="s">
        <v>209</v>
      </c>
      <c r="R95" s="52" t="s">
        <v>536</v>
      </c>
      <c r="S95" s="52" t="s">
        <v>139</v>
      </c>
      <c r="T95" s="52"/>
    </row>
    <row r="96" spans="1:20">
      <c r="A96" s="4">
        <v>92</v>
      </c>
      <c r="B96" s="51" t="s">
        <v>69</v>
      </c>
      <c r="C96" s="52" t="s">
        <v>825</v>
      </c>
      <c r="D96" s="52" t="s">
        <v>26</v>
      </c>
      <c r="E96" s="53">
        <v>18120207603</v>
      </c>
      <c r="F96" s="52" t="s">
        <v>232</v>
      </c>
      <c r="G96" s="53">
        <v>18</v>
      </c>
      <c r="H96" s="53">
        <v>18</v>
      </c>
      <c r="I96" s="56">
        <f t="shared" ref="I96:I102" si="4">+G96+H96</f>
        <v>36</v>
      </c>
      <c r="J96" s="52">
        <v>8133053064</v>
      </c>
      <c r="K96" s="52" t="s">
        <v>795</v>
      </c>
      <c r="L96" s="52" t="s">
        <v>87</v>
      </c>
      <c r="M96" s="52">
        <v>9401725833</v>
      </c>
      <c r="N96" s="59" t="s">
        <v>678</v>
      </c>
      <c r="O96" s="59">
        <v>8011373040</v>
      </c>
      <c r="P96" s="54">
        <v>43613</v>
      </c>
      <c r="Q96" s="52" t="s">
        <v>209</v>
      </c>
      <c r="R96" s="52" t="s">
        <v>320</v>
      </c>
      <c r="S96" s="52" t="s">
        <v>139</v>
      </c>
      <c r="T96" s="52"/>
    </row>
    <row r="97" spans="1:20">
      <c r="A97" s="4">
        <v>93</v>
      </c>
      <c r="B97" s="51" t="s">
        <v>69</v>
      </c>
      <c r="C97" s="52" t="s">
        <v>826</v>
      </c>
      <c r="D97" s="52" t="s">
        <v>28</v>
      </c>
      <c r="E97" s="53">
        <v>57</v>
      </c>
      <c r="F97" s="52" t="s">
        <v>230</v>
      </c>
      <c r="G97" s="53">
        <v>31</v>
      </c>
      <c r="H97" s="53">
        <v>25</v>
      </c>
      <c r="I97" s="56">
        <f t="shared" si="4"/>
        <v>56</v>
      </c>
      <c r="J97" s="52">
        <v>9678974652</v>
      </c>
      <c r="K97" s="52" t="s">
        <v>795</v>
      </c>
      <c r="L97" s="52" t="s">
        <v>87</v>
      </c>
      <c r="M97" s="52">
        <v>9401725833</v>
      </c>
      <c r="N97" s="59" t="s">
        <v>679</v>
      </c>
      <c r="O97" s="59">
        <v>8011957613</v>
      </c>
      <c r="P97" s="54">
        <v>43614</v>
      </c>
      <c r="Q97" s="52" t="s">
        <v>687</v>
      </c>
      <c r="R97" s="52" t="s">
        <v>321</v>
      </c>
      <c r="S97" s="52" t="s">
        <v>139</v>
      </c>
      <c r="T97" s="52"/>
    </row>
    <row r="98" spans="1:20">
      <c r="A98" s="4">
        <v>94</v>
      </c>
      <c r="B98" s="51" t="s">
        <v>69</v>
      </c>
      <c r="C98" s="52" t="s">
        <v>827</v>
      </c>
      <c r="D98" s="52" t="s">
        <v>26</v>
      </c>
      <c r="E98" s="52">
        <v>18120208002</v>
      </c>
      <c r="F98" s="52" t="s">
        <v>248</v>
      </c>
      <c r="G98" s="53">
        <v>15</v>
      </c>
      <c r="H98" s="53">
        <v>19</v>
      </c>
      <c r="I98" s="56">
        <f t="shared" si="4"/>
        <v>34</v>
      </c>
      <c r="J98" s="52">
        <v>8876425004</v>
      </c>
      <c r="K98" s="52" t="s">
        <v>795</v>
      </c>
      <c r="L98" s="52" t="s">
        <v>87</v>
      </c>
      <c r="M98" s="52">
        <v>9401725833</v>
      </c>
      <c r="N98" s="59" t="s">
        <v>680</v>
      </c>
      <c r="O98" s="59">
        <v>8011914689</v>
      </c>
      <c r="P98" s="54">
        <v>43614</v>
      </c>
      <c r="Q98" s="52" t="s">
        <v>687</v>
      </c>
      <c r="R98" s="52" t="s">
        <v>319</v>
      </c>
      <c r="S98" s="52" t="s">
        <v>139</v>
      </c>
      <c r="T98" s="52"/>
    </row>
    <row r="99" spans="1:20">
      <c r="A99" s="4">
        <v>95</v>
      </c>
      <c r="B99" s="51" t="s">
        <v>69</v>
      </c>
      <c r="C99" s="52" t="s">
        <v>828</v>
      </c>
      <c r="D99" s="52" t="s">
        <v>28</v>
      </c>
      <c r="E99" s="53">
        <v>231</v>
      </c>
      <c r="F99" s="52" t="s">
        <v>230</v>
      </c>
      <c r="G99" s="53">
        <v>13</v>
      </c>
      <c r="H99" s="53">
        <v>17</v>
      </c>
      <c r="I99" s="56">
        <f t="shared" si="4"/>
        <v>30</v>
      </c>
      <c r="J99" s="52">
        <v>8133053064</v>
      </c>
      <c r="K99" s="52" t="s">
        <v>800</v>
      </c>
      <c r="L99" s="52" t="s">
        <v>87</v>
      </c>
      <c r="M99" s="52">
        <v>9401725833</v>
      </c>
      <c r="N99" s="59" t="s">
        <v>681</v>
      </c>
      <c r="O99" s="59">
        <v>8473898552</v>
      </c>
      <c r="P99" s="54">
        <v>43615</v>
      </c>
      <c r="Q99" s="52" t="s">
        <v>272</v>
      </c>
      <c r="R99" s="52" t="s">
        <v>321</v>
      </c>
      <c r="S99" s="52" t="s">
        <v>139</v>
      </c>
      <c r="T99" s="52"/>
    </row>
    <row r="100" spans="1:20">
      <c r="A100" s="4">
        <v>96</v>
      </c>
      <c r="B100" s="51" t="s">
        <v>69</v>
      </c>
      <c r="C100" s="52" t="s">
        <v>829</v>
      </c>
      <c r="D100" s="52" t="s">
        <v>26</v>
      </c>
      <c r="E100" s="52">
        <v>18120208011</v>
      </c>
      <c r="F100" s="52" t="s">
        <v>232</v>
      </c>
      <c r="G100" s="53">
        <v>12</v>
      </c>
      <c r="H100" s="53">
        <v>11</v>
      </c>
      <c r="I100" s="56">
        <f t="shared" si="4"/>
        <v>23</v>
      </c>
      <c r="J100" s="52">
        <v>6000161842</v>
      </c>
      <c r="K100" s="52" t="s">
        <v>800</v>
      </c>
      <c r="L100" s="52" t="s">
        <v>403</v>
      </c>
      <c r="M100" s="52">
        <v>9401725826</v>
      </c>
      <c r="N100" s="59" t="s">
        <v>128</v>
      </c>
      <c r="O100" s="59">
        <v>7896799372</v>
      </c>
      <c r="P100" s="54">
        <v>43615</v>
      </c>
      <c r="Q100" s="52" t="s">
        <v>272</v>
      </c>
      <c r="R100" s="52" t="s">
        <v>215</v>
      </c>
      <c r="S100" s="52" t="s">
        <v>139</v>
      </c>
      <c r="T100" s="52"/>
    </row>
    <row r="101" spans="1:20">
      <c r="A101" s="4">
        <v>97</v>
      </c>
      <c r="B101" s="51" t="s">
        <v>69</v>
      </c>
      <c r="C101" s="52" t="s">
        <v>830</v>
      </c>
      <c r="D101" s="52" t="s">
        <v>28</v>
      </c>
      <c r="E101" s="53">
        <v>34</v>
      </c>
      <c r="F101" s="52" t="s">
        <v>230</v>
      </c>
      <c r="G101" s="53">
        <v>14</v>
      </c>
      <c r="H101" s="53">
        <v>9</v>
      </c>
      <c r="I101" s="56">
        <f t="shared" si="4"/>
        <v>23</v>
      </c>
      <c r="J101" s="52">
        <v>9401494871</v>
      </c>
      <c r="K101" s="52" t="s">
        <v>637</v>
      </c>
      <c r="L101" s="52" t="s">
        <v>403</v>
      </c>
      <c r="M101" s="52">
        <v>9401725826</v>
      </c>
      <c r="N101" s="59" t="s">
        <v>682</v>
      </c>
      <c r="O101" s="59">
        <v>9678263867</v>
      </c>
      <c r="P101" s="54">
        <v>43616</v>
      </c>
      <c r="Q101" s="52" t="s">
        <v>211</v>
      </c>
      <c r="R101" s="52">
        <v>45</v>
      </c>
      <c r="S101" s="52" t="s">
        <v>139</v>
      </c>
      <c r="T101" s="52"/>
    </row>
    <row r="102" spans="1:20">
      <c r="A102" s="4">
        <v>98</v>
      </c>
      <c r="B102" s="51" t="s">
        <v>69</v>
      </c>
      <c r="C102" s="52" t="s">
        <v>831</v>
      </c>
      <c r="D102" s="52" t="s">
        <v>26</v>
      </c>
      <c r="E102" s="52">
        <v>18120205002</v>
      </c>
      <c r="F102" s="52" t="s">
        <v>232</v>
      </c>
      <c r="G102" s="53">
        <v>23</v>
      </c>
      <c r="H102" s="53">
        <v>22</v>
      </c>
      <c r="I102" s="56">
        <f t="shared" si="4"/>
        <v>45</v>
      </c>
      <c r="J102" s="52">
        <v>7896623767</v>
      </c>
      <c r="K102" s="52" t="s">
        <v>637</v>
      </c>
      <c r="L102" s="52" t="s">
        <v>403</v>
      </c>
      <c r="M102" s="52">
        <v>9401725830</v>
      </c>
      <c r="N102" s="59" t="s">
        <v>683</v>
      </c>
      <c r="O102" s="59">
        <v>7399353943</v>
      </c>
      <c r="P102" s="54">
        <v>43616</v>
      </c>
      <c r="Q102" s="52" t="s">
        <v>211</v>
      </c>
      <c r="R102" s="52">
        <v>45</v>
      </c>
      <c r="S102" s="52" t="s">
        <v>139</v>
      </c>
      <c r="T102" s="52"/>
    </row>
    <row r="103" spans="1:20">
      <c r="A103" s="4">
        <v>99</v>
      </c>
      <c r="B103" s="51"/>
      <c r="C103" s="52"/>
      <c r="D103" s="52"/>
      <c r="E103" s="52"/>
      <c r="F103" s="52"/>
      <c r="G103" s="19"/>
      <c r="H103" s="19"/>
      <c r="I103" s="56"/>
      <c r="J103" s="18"/>
      <c r="K103" s="52"/>
      <c r="L103" s="52"/>
      <c r="M103" s="52"/>
      <c r="N103" s="59"/>
      <c r="O103" s="59"/>
      <c r="P103" s="54"/>
      <c r="Q103" s="52"/>
      <c r="R103" s="52"/>
      <c r="S103" s="52"/>
      <c r="T103" s="18"/>
    </row>
    <row r="104" spans="1:20">
      <c r="A104" s="4">
        <v>100</v>
      </c>
      <c r="B104" s="51"/>
      <c r="C104" s="18"/>
      <c r="D104" s="18"/>
      <c r="E104" s="19"/>
      <c r="F104" s="18"/>
      <c r="G104" s="19"/>
      <c r="H104" s="19"/>
      <c r="I104" s="56"/>
      <c r="J104" s="18"/>
      <c r="K104" s="52"/>
      <c r="L104" s="52"/>
      <c r="M104" s="52"/>
      <c r="N104" s="59"/>
      <c r="O104" s="59"/>
      <c r="P104" s="24"/>
      <c r="Q104" s="18"/>
      <c r="R104" s="52"/>
      <c r="S104" s="52"/>
      <c r="T104" s="18"/>
    </row>
    <row r="105" spans="1:20">
      <c r="A105" s="4">
        <v>101</v>
      </c>
      <c r="B105" s="17"/>
      <c r="C105" s="18"/>
      <c r="D105" s="18"/>
      <c r="E105" s="19"/>
      <c r="F105" s="18"/>
      <c r="G105" s="19"/>
      <c r="H105" s="19"/>
      <c r="I105" s="56">
        <f t="shared" ref="I105:I111" si="5">+G105+H105</f>
        <v>0</v>
      </c>
      <c r="J105" s="18"/>
      <c r="K105" s="52"/>
      <c r="L105" s="52"/>
      <c r="M105" s="52"/>
      <c r="N105" s="59"/>
      <c r="O105" s="59"/>
      <c r="P105" s="24"/>
      <c r="Q105" s="18"/>
      <c r="R105" s="52"/>
      <c r="S105" s="52"/>
      <c r="T105" s="18"/>
    </row>
    <row r="106" spans="1:20">
      <c r="A106" s="4">
        <v>102</v>
      </c>
      <c r="B106" s="17"/>
      <c r="C106" s="18"/>
      <c r="D106" s="18"/>
      <c r="E106" s="19"/>
      <c r="F106" s="18"/>
      <c r="G106" s="19"/>
      <c r="H106" s="19"/>
      <c r="I106" s="56">
        <f t="shared" si="5"/>
        <v>0</v>
      </c>
      <c r="J106" s="18"/>
      <c r="K106" s="52"/>
      <c r="L106" s="52"/>
      <c r="M106" s="52"/>
      <c r="N106" s="59"/>
      <c r="O106" s="59"/>
      <c r="P106" s="24"/>
      <c r="Q106" s="18"/>
      <c r="R106" s="52"/>
      <c r="S106" s="52"/>
      <c r="T106" s="18"/>
    </row>
    <row r="107" spans="1:20">
      <c r="A107" s="4">
        <v>103</v>
      </c>
      <c r="B107" s="17"/>
      <c r="C107" s="18"/>
      <c r="D107" s="18"/>
      <c r="E107" s="19"/>
      <c r="F107" s="18"/>
      <c r="G107" s="19"/>
      <c r="H107" s="19"/>
      <c r="I107" s="56">
        <f t="shared" si="5"/>
        <v>0</v>
      </c>
      <c r="J107" s="18"/>
      <c r="K107" s="52"/>
      <c r="L107" s="52"/>
      <c r="M107" s="52"/>
      <c r="N107" s="59"/>
      <c r="O107" s="59"/>
      <c r="P107" s="24"/>
      <c r="Q107" s="18"/>
      <c r="R107" s="52"/>
      <c r="S107" s="52"/>
      <c r="T107" s="18"/>
    </row>
    <row r="108" spans="1:20">
      <c r="A108" s="4">
        <v>104</v>
      </c>
      <c r="B108" s="17"/>
      <c r="C108" s="18"/>
      <c r="D108" s="18"/>
      <c r="E108" s="19"/>
      <c r="F108" s="18"/>
      <c r="G108" s="19"/>
      <c r="H108" s="19"/>
      <c r="I108" s="56">
        <f t="shared" si="5"/>
        <v>0</v>
      </c>
      <c r="J108" s="18"/>
      <c r="K108" s="52"/>
      <c r="L108" s="52"/>
      <c r="M108" s="52"/>
      <c r="N108" s="59"/>
      <c r="O108" s="59"/>
      <c r="P108" s="24"/>
      <c r="Q108" s="18"/>
      <c r="R108" s="52"/>
      <c r="S108" s="52"/>
      <c r="T108" s="18"/>
    </row>
    <row r="109" spans="1:20">
      <c r="A109" s="4">
        <v>105</v>
      </c>
      <c r="B109" s="17"/>
      <c r="C109" s="18"/>
      <c r="D109" s="18"/>
      <c r="E109" s="19"/>
      <c r="F109" s="18"/>
      <c r="G109" s="19"/>
      <c r="H109" s="19"/>
      <c r="I109" s="56">
        <f t="shared" si="5"/>
        <v>0</v>
      </c>
      <c r="J109" s="18"/>
      <c r="K109" s="52"/>
      <c r="L109" s="52"/>
      <c r="M109" s="52"/>
      <c r="N109" s="59"/>
      <c r="O109" s="59"/>
      <c r="P109" s="24"/>
      <c r="Q109" s="18"/>
      <c r="R109" s="52"/>
      <c r="S109" s="52"/>
      <c r="T109" s="18"/>
    </row>
    <row r="110" spans="1:20">
      <c r="A110" s="4">
        <v>106</v>
      </c>
      <c r="B110" s="17"/>
      <c r="C110" s="18"/>
      <c r="D110" s="18"/>
      <c r="E110" s="19"/>
      <c r="F110" s="18"/>
      <c r="G110" s="19"/>
      <c r="H110" s="19"/>
      <c r="I110" s="56">
        <f t="shared" si="5"/>
        <v>0</v>
      </c>
      <c r="J110" s="18"/>
      <c r="K110" s="52"/>
      <c r="L110" s="52"/>
      <c r="M110" s="52"/>
      <c r="N110" s="59"/>
      <c r="O110" s="59"/>
      <c r="P110" s="24"/>
      <c r="Q110" s="18"/>
      <c r="R110" s="52"/>
      <c r="S110" s="52"/>
      <c r="T110" s="18"/>
    </row>
    <row r="111" spans="1:20">
      <c r="A111" s="4">
        <v>107</v>
      </c>
      <c r="B111" s="17"/>
      <c r="C111" s="18"/>
      <c r="D111" s="18"/>
      <c r="E111" s="19"/>
      <c r="F111" s="18"/>
      <c r="G111" s="19"/>
      <c r="H111" s="19"/>
      <c r="I111" s="56">
        <f t="shared" si="5"/>
        <v>0</v>
      </c>
      <c r="J111" s="18"/>
      <c r="K111" s="18"/>
      <c r="L111" s="18"/>
      <c r="M111" s="18"/>
      <c r="N111" s="18"/>
      <c r="O111" s="18"/>
      <c r="P111" s="24"/>
      <c r="Q111" s="18"/>
      <c r="R111" s="52"/>
      <c r="S111" s="52"/>
      <c r="T111" s="18"/>
    </row>
    <row r="112" spans="1:20">
      <c r="A112" s="4">
        <v>108</v>
      </c>
      <c r="B112" s="17"/>
      <c r="C112" s="18"/>
      <c r="D112" s="18"/>
      <c r="E112" s="19"/>
      <c r="F112" s="18"/>
      <c r="G112" s="19"/>
      <c r="H112" s="19"/>
      <c r="I112" s="17">
        <f t="shared" ref="I112:I134" si="6">+G112+H112</f>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6"/>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6"/>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6"/>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6"/>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6"/>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6"/>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6"/>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6"/>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6"/>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6"/>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6"/>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6"/>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6"/>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6"/>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6"/>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6"/>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6"/>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6"/>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6"/>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6"/>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6"/>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6"/>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7">+G135+H135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7"/>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7"/>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7"/>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7"/>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7"/>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7"/>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7"/>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7"/>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7"/>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7"/>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7"/>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7"/>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7"/>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7"/>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7"/>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7"/>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7"/>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7"/>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7"/>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7"/>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7"/>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7"/>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7"/>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7"/>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7"/>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7"/>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7"/>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7"/>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7"/>
        <v>0</v>
      </c>
      <c r="J164" s="18"/>
      <c r="K164" s="18"/>
      <c r="L164" s="18"/>
      <c r="M164" s="18"/>
      <c r="N164" s="18"/>
      <c r="O164" s="18"/>
      <c r="P164" s="24"/>
      <c r="Q164" s="18"/>
      <c r="R164" s="18"/>
      <c r="S164" s="18"/>
      <c r="T164" s="18"/>
    </row>
    <row r="165" spans="1:20">
      <c r="A165" s="21" t="s">
        <v>11</v>
      </c>
      <c r="B165" s="41"/>
      <c r="C165" s="21">
        <f>COUNTIFS(C5:C164,"*")</f>
        <v>97</v>
      </c>
      <c r="D165" s="21"/>
      <c r="E165" s="13"/>
      <c r="F165" s="21"/>
      <c r="G165" s="21">
        <f>SUM(G5:G164)</f>
        <v>2191</v>
      </c>
      <c r="H165" s="21">
        <f>SUM(H5:H164)</f>
        <v>2118</v>
      </c>
      <c r="I165" s="21">
        <f>SUM(I5:I164)</f>
        <v>4309</v>
      </c>
      <c r="J165" s="21"/>
      <c r="K165" s="21"/>
      <c r="L165" s="21"/>
      <c r="M165" s="21"/>
      <c r="N165" s="21"/>
      <c r="O165" s="21"/>
      <c r="P165" s="14"/>
      <c r="Q165" s="21"/>
      <c r="R165" s="21"/>
      <c r="S165" s="21"/>
      <c r="T165" s="12"/>
    </row>
    <row r="166" spans="1:20">
      <c r="A166" s="46" t="s">
        <v>68</v>
      </c>
      <c r="B166" s="10">
        <f>COUNTIF(B$5:B$164,"Team 1")</f>
        <v>45</v>
      </c>
      <c r="C166" s="46" t="s">
        <v>28</v>
      </c>
      <c r="D166" s="10">
        <f>COUNTIF(D5:D164,"Anganwadi")</f>
        <v>49</v>
      </c>
    </row>
    <row r="167" spans="1:20">
      <c r="A167" s="46" t="s">
        <v>69</v>
      </c>
      <c r="B167" s="10">
        <f>COUNTIF(B$6:B$164,"Team 2")</f>
        <v>52</v>
      </c>
      <c r="C167" s="46" t="s">
        <v>26</v>
      </c>
      <c r="D167" s="10">
        <f>COUNTIF(D5:D164,"School")</f>
        <v>47</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tabSelected="1" zoomScale="68" zoomScaleNormal="68" workbookViewId="0">
      <pane xSplit="3" ySplit="4" topLeftCell="D69" activePane="bottomRight" state="frozen"/>
      <selection pane="topRight" activeCell="C1" sqref="C1"/>
      <selection pane="bottomLeft" activeCell="A5" sqref="A5"/>
      <selection pane="bottomRight" activeCell="I81" sqref="I81:I82"/>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11"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1" t="s">
        <v>64</v>
      </c>
      <c r="B1" s="111"/>
      <c r="C1" s="111"/>
      <c r="D1" s="112"/>
      <c r="E1" s="112"/>
      <c r="F1" s="112"/>
      <c r="G1" s="112"/>
      <c r="H1" s="112"/>
      <c r="I1" s="112"/>
      <c r="J1" s="112"/>
      <c r="K1" s="112"/>
      <c r="L1" s="112"/>
      <c r="M1" s="112"/>
      <c r="N1" s="112"/>
      <c r="O1" s="112"/>
      <c r="P1" s="112"/>
      <c r="Q1" s="112"/>
      <c r="R1" s="112"/>
      <c r="S1" s="112"/>
    </row>
    <row r="2" spans="1:20">
      <c r="A2" s="115" t="s">
        <v>62</v>
      </c>
      <c r="B2" s="116"/>
      <c r="C2" s="116"/>
      <c r="D2" s="25" t="s">
        <v>691</v>
      </c>
      <c r="E2" s="22"/>
      <c r="F2" s="22"/>
      <c r="G2" s="22"/>
      <c r="H2" s="22"/>
      <c r="I2" s="22"/>
      <c r="J2" s="22"/>
      <c r="K2" s="22"/>
      <c r="L2" s="22"/>
      <c r="M2" s="22"/>
      <c r="N2" s="22"/>
      <c r="O2" s="22"/>
      <c r="P2" s="22"/>
      <c r="Q2" s="22"/>
      <c r="R2" s="22"/>
      <c r="S2" s="22"/>
    </row>
    <row r="3" spans="1:20" ht="24" customHeight="1">
      <c r="A3" s="110" t="s">
        <v>14</v>
      </c>
      <c r="B3" s="113" t="s">
        <v>67</v>
      </c>
      <c r="C3" s="109" t="s">
        <v>7</v>
      </c>
      <c r="D3" s="109" t="s">
        <v>58</v>
      </c>
      <c r="E3" s="109" t="s">
        <v>16</v>
      </c>
      <c r="F3" s="117" t="s">
        <v>17</v>
      </c>
      <c r="G3" s="109" t="s">
        <v>8</v>
      </c>
      <c r="H3" s="109"/>
      <c r="I3" s="109"/>
      <c r="J3" s="109" t="s">
        <v>34</v>
      </c>
      <c r="K3" s="113" t="s">
        <v>36</v>
      </c>
      <c r="L3" s="113" t="s">
        <v>53</v>
      </c>
      <c r="M3" s="113" t="s">
        <v>54</v>
      </c>
      <c r="N3" s="113" t="s">
        <v>37</v>
      </c>
      <c r="O3" s="113" t="s">
        <v>38</v>
      </c>
      <c r="P3" s="110" t="s">
        <v>57</v>
      </c>
      <c r="Q3" s="109" t="s">
        <v>55</v>
      </c>
      <c r="R3" s="109" t="s">
        <v>35</v>
      </c>
      <c r="S3" s="109" t="s">
        <v>56</v>
      </c>
      <c r="T3" s="109" t="s">
        <v>13</v>
      </c>
    </row>
    <row r="4" spans="1:20" ht="25.5" customHeight="1">
      <c r="A4" s="110"/>
      <c r="B4" s="118"/>
      <c r="C4" s="109"/>
      <c r="D4" s="109"/>
      <c r="E4" s="109"/>
      <c r="F4" s="117"/>
      <c r="G4" s="23" t="s">
        <v>9</v>
      </c>
      <c r="H4" s="23" t="s">
        <v>10</v>
      </c>
      <c r="I4" s="23" t="s">
        <v>11</v>
      </c>
      <c r="J4" s="109"/>
      <c r="K4" s="114"/>
      <c r="L4" s="114"/>
      <c r="M4" s="114"/>
      <c r="N4" s="114"/>
      <c r="O4" s="114"/>
      <c r="P4" s="110"/>
      <c r="Q4" s="110"/>
      <c r="R4" s="109"/>
      <c r="S4" s="109"/>
      <c r="T4" s="109"/>
    </row>
    <row r="5" spans="1:20">
      <c r="A5" s="4">
        <v>1</v>
      </c>
      <c r="B5" s="17" t="s">
        <v>68</v>
      </c>
      <c r="C5" s="52" t="s">
        <v>843</v>
      </c>
      <c r="D5" s="52" t="s">
        <v>28</v>
      </c>
      <c r="E5" s="53">
        <v>49</v>
      </c>
      <c r="F5" s="52" t="s">
        <v>230</v>
      </c>
      <c r="G5" s="19">
        <v>36</v>
      </c>
      <c r="H5" s="19">
        <v>44</v>
      </c>
      <c r="I5" s="56">
        <f>+G5+H5</f>
        <v>80</v>
      </c>
      <c r="J5" s="52">
        <v>8134002827</v>
      </c>
      <c r="K5" s="52" t="s">
        <v>81</v>
      </c>
      <c r="L5" s="52" t="s">
        <v>357</v>
      </c>
      <c r="M5" s="52">
        <v>9954818310</v>
      </c>
      <c r="N5" s="52" t="s">
        <v>919</v>
      </c>
      <c r="O5" s="52">
        <v>9957452885</v>
      </c>
      <c r="P5" s="24">
        <v>43617</v>
      </c>
      <c r="Q5" s="52" t="s">
        <v>688</v>
      </c>
      <c r="R5" s="18">
        <v>86</v>
      </c>
      <c r="S5" s="18" t="s">
        <v>118</v>
      </c>
      <c r="T5" s="18"/>
    </row>
    <row r="6" spans="1:20">
      <c r="A6" s="4">
        <v>2</v>
      </c>
      <c r="B6" s="17" t="s">
        <v>68</v>
      </c>
      <c r="C6" s="52" t="s">
        <v>844</v>
      </c>
      <c r="D6" s="52" t="s">
        <v>28</v>
      </c>
      <c r="E6" s="53">
        <v>38</v>
      </c>
      <c r="F6" s="52" t="s">
        <v>230</v>
      </c>
      <c r="G6" s="19">
        <v>16</v>
      </c>
      <c r="H6" s="19">
        <v>22</v>
      </c>
      <c r="I6" s="56">
        <f>+G6+H6</f>
        <v>38</v>
      </c>
      <c r="J6" s="52">
        <v>8011726233</v>
      </c>
      <c r="K6" s="52" t="s">
        <v>84</v>
      </c>
      <c r="L6" s="52" t="s">
        <v>359</v>
      </c>
      <c r="M6" s="52">
        <v>8812801332</v>
      </c>
      <c r="N6" s="52" t="s">
        <v>125</v>
      </c>
      <c r="O6" s="52">
        <v>8011373040</v>
      </c>
      <c r="P6" s="54">
        <v>43617</v>
      </c>
      <c r="Q6" s="52" t="s">
        <v>688</v>
      </c>
      <c r="R6" s="18">
        <v>71</v>
      </c>
      <c r="S6" s="18" t="s">
        <v>118</v>
      </c>
      <c r="T6" s="18"/>
    </row>
    <row r="7" spans="1:20">
      <c r="A7" s="4">
        <v>3</v>
      </c>
      <c r="B7" s="17" t="s">
        <v>68</v>
      </c>
      <c r="C7" s="52" t="s">
        <v>845</v>
      </c>
      <c r="D7" s="52" t="s">
        <v>28</v>
      </c>
      <c r="E7" s="53">
        <v>19</v>
      </c>
      <c r="F7" s="52" t="s">
        <v>230</v>
      </c>
      <c r="G7" s="19">
        <v>20</v>
      </c>
      <c r="H7" s="19">
        <v>20</v>
      </c>
      <c r="I7" s="56">
        <f t="shared" ref="I7:I9" si="0">+G7+H7</f>
        <v>40</v>
      </c>
      <c r="J7" s="52">
        <v>9854457661</v>
      </c>
      <c r="K7" s="52" t="s">
        <v>84</v>
      </c>
      <c r="L7" s="52" t="s">
        <v>359</v>
      </c>
      <c r="M7" s="52">
        <v>8812801332</v>
      </c>
      <c r="N7" s="52" t="s">
        <v>125</v>
      </c>
      <c r="O7" s="52">
        <v>8011373040</v>
      </c>
      <c r="P7" s="54">
        <v>43619</v>
      </c>
      <c r="Q7" s="52" t="s">
        <v>208</v>
      </c>
      <c r="R7" s="18">
        <v>74</v>
      </c>
      <c r="S7" s="18" t="s">
        <v>118</v>
      </c>
      <c r="T7" s="18"/>
    </row>
    <row r="8" spans="1:20">
      <c r="A8" s="4">
        <v>4</v>
      </c>
      <c r="B8" s="17" t="s">
        <v>68</v>
      </c>
      <c r="C8" s="52" t="s">
        <v>846</v>
      </c>
      <c r="D8" s="52" t="s">
        <v>28</v>
      </c>
      <c r="E8" s="53">
        <v>4</v>
      </c>
      <c r="F8" s="52" t="s">
        <v>230</v>
      </c>
      <c r="G8" s="19">
        <v>18</v>
      </c>
      <c r="H8" s="19">
        <v>22</v>
      </c>
      <c r="I8" s="56">
        <f t="shared" si="0"/>
        <v>40</v>
      </c>
      <c r="J8" s="56">
        <v>847400169</v>
      </c>
      <c r="K8" s="52" t="s">
        <v>84</v>
      </c>
      <c r="L8" s="52" t="s">
        <v>359</v>
      </c>
      <c r="M8" s="52">
        <v>8812801332</v>
      </c>
      <c r="N8" s="52" t="s">
        <v>125</v>
      </c>
      <c r="O8" s="52">
        <v>8011373040</v>
      </c>
      <c r="P8" s="54">
        <v>43619</v>
      </c>
      <c r="Q8" s="52" t="s">
        <v>208</v>
      </c>
      <c r="R8" s="52">
        <v>72</v>
      </c>
      <c r="S8" s="18" t="s">
        <v>118</v>
      </c>
      <c r="T8" s="18"/>
    </row>
    <row r="9" spans="1:20">
      <c r="A9" s="4">
        <v>5</v>
      </c>
      <c r="B9" s="17" t="s">
        <v>68</v>
      </c>
      <c r="C9" s="52" t="s">
        <v>847</v>
      </c>
      <c r="D9" s="52" t="s">
        <v>28</v>
      </c>
      <c r="E9" s="53">
        <v>21</v>
      </c>
      <c r="F9" s="52" t="s">
        <v>230</v>
      </c>
      <c r="G9" s="19">
        <v>22</v>
      </c>
      <c r="H9" s="19">
        <v>38</v>
      </c>
      <c r="I9" s="56">
        <f t="shared" si="0"/>
        <v>60</v>
      </c>
      <c r="J9" s="52">
        <v>9678502696</v>
      </c>
      <c r="K9" s="52" t="s">
        <v>84</v>
      </c>
      <c r="L9" s="52" t="s">
        <v>359</v>
      </c>
      <c r="M9" s="52">
        <v>8812801332</v>
      </c>
      <c r="N9" s="52" t="s">
        <v>125</v>
      </c>
      <c r="O9" s="52">
        <v>8011373040</v>
      </c>
      <c r="P9" s="24">
        <v>43620</v>
      </c>
      <c r="Q9" s="52" t="s">
        <v>231</v>
      </c>
      <c r="R9" s="18">
        <v>73</v>
      </c>
      <c r="S9" s="18" t="s">
        <v>118</v>
      </c>
      <c r="T9" s="18"/>
    </row>
    <row r="10" spans="1:20">
      <c r="A10" s="4">
        <v>6</v>
      </c>
      <c r="B10" s="51" t="s">
        <v>68</v>
      </c>
      <c r="C10" s="52" t="s">
        <v>730</v>
      </c>
      <c r="D10" s="52" t="s">
        <v>28</v>
      </c>
      <c r="E10" s="53">
        <v>10</v>
      </c>
      <c r="F10" s="52" t="s">
        <v>230</v>
      </c>
      <c r="G10" s="53">
        <v>29</v>
      </c>
      <c r="H10" s="53">
        <v>19</v>
      </c>
      <c r="I10" s="56">
        <f t="shared" ref="I10:I14" si="1">+G10+H10</f>
        <v>48</v>
      </c>
      <c r="J10" s="52">
        <v>8011971536</v>
      </c>
      <c r="K10" s="52" t="s">
        <v>84</v>
      </c>
      <c r="L10" s="52" t="s">
        <v>359</v>
      </c>
      <c r="M10" s="52">
        <v>8812801332</v>
      </c>
      <c r="N10" s="52" t="s">
        <v>125</v>
      </c>
      <c r="O10" s="52">
        <v>8011373040</v>
      </c>
      <c r="P10" s="54">
        <v>43620</v>
      </c>
      <c r="Q10" s="52" t="s">
        <v>231</v>
      </c>
      <c r="R10" s="52">
        <v>48</v>
      </c>
      <c r="S10" s="52" t="s">
        <v>118</v>
      </c>
      <c r="T10" s="18"/>
    </row>
    <row r="11" spans="1:20">
      <c r="A11" s="4">
        <v>7</v>
      </c>
      <c r="B11" s="51" t="s">
        <v>68</v>
      </c>
      <c r="C11" s="52" t="s">
        <v>848</v>
      </c>
      <c r="D11" s="52" t="s">
        <v>28</v>
      </c>
      <c r="E11" s="53">
        <v>1</v>
      </c>
      <c r="F11" s="52" t="s">
        <v>230</v>
      </c>
      <c r="G11" s="53">
        <v>15</v>
      </c>
      <c r="H11" s="53">
        <v>12</v>
      </c>
      <c r="I11" s="56">
        <f t="shared" si="1"/>
        <v>27</v>
      </c>
      <c r="J11" s="52">
        <v>708669162</v>
      </c>
      <c r="K11" s="52" t="s">
        <v>84</v>
      </c>
      <c r="L11" s="52" t="s">
        <v>359</v>
      </c>
      <c r="M11" s="52">
        <v>8812801332</v>
      </c>
      <c r="N11" s="52" t="s">
        <v>125</v>
      </c>
      <c r="O11" s="52">
        <v>8011373040</v>
      </c>
      <c r="P11" s="54">
        <v>43622</v>
      </c>
      <c r="Q11" s="52" t="s">
        <v>272</v>
      </c>
      <c r="R11" s="52">
        <v>46</v>
      </c>
      <c r="S11" s="52" t="s">
        <v>118</v>
      </c>
      <c r="T11" s="18"/>
    </row>
    <row r="12" spans="1:20">
      <c r="A12" s="4">
        <v>8</v>
      </c>
      <c r="B12" s="51" t="s">
        <v>68</v>
      </c>
      <c r="C12" s="52" t="s">
        <v>849</v>
      </c>
      <c r="D12" s="52" t="s">
        <v>28</v>
      </c>
      <c r="E12" s="53">
        <v>79</v>
      </c>
      <c r="F12" s="52" t="s">
        <v>230</v>
      </c>
      <c r="G12" s="53">
        <v>28</v>
      </c>
      <c r="H12" s="53">
        <v>30</v>
      </c>
      <c r="I12" s="56">
        <f t="shared" si="1"/>
        <v>58</v>
      </c>
      <c r="J12" s="52">
        <v>8474005518</v>
      </c>
      <c r="K12" s="52" t="s">
        <v>84</v>
      </c>
      <c r="L12" s="52" t="s">
        <v>82</v>
      </c>
      <c r="M12" s="52">
        <v>9401725834</v>
      </c>
      <c r="N12" s="52" t="s">
        <v>90</v>
      </c>
      <c r="O12" s="52">
        <v>7896624383</v>
      </c>
      <c r="P12" s="54">
        <v>43622</v>
      </c>
      <c r="Q12" s="52" t="s">
        <v>272</v>
      </c>
      <c r="R12" s="52">
        <v>77</v>
      </c>
      <c r="S12" s="52" t="s">
        <v>118</v>
      </c>
      <c r="T12" s="18"/>
    </row>
    <row r="13" spans="1:20">
      <c r="A13" s="4">
        <v>9</v>
      </c>
      <c r="B13" s="51" t="s">
        <v>68</v>
      </c>
      <c r="C13" s="52" t="s">
        <v>850</v>
      </c>
      <c r="D13" s="52" t="s">
        <v>28</v>
      </c>
      <c r="E13" s="53">
        <v>21</v>
      </c>
      <c r="F13" s="52" t="s">
        <v>230</v>
      </c>
      <c r="G13" s="53">
        <v>23</v>
      </c>
      <c r="H13" s="53">
        <v>12</v>
      </c>
      <c r="I13" s="56">
        <f t="shared" si="1"/>
        <v>35</v>
      </c>
      <c r="J13" s="56">
        <v>847400169</v>
      </c>
      <c r="K13" s="52" t="s">
        <v>84</v>
      </c>
      <c r="L13" s="52" t="s">
        <v>82</v>
      </c>
      <c r="M13" s="52">
        <v>9401725834</v>
      </c>
      <c r="N13" s="52" t="s">
        <v>90</v>
      </c>
      <c r="O13" s="52">
        <v>7896624383</v>
      </c>
      <c r="P13" s="54">
        <v>43624</v>
      </c>
      <c r="Q13" s="52" t="s">
        <v>688</v>
      </c>
      <c r="R13" s="52">
        <v>77</v>
      </c>
      <c r="S13" s="52" t="s">
        <v>118</v>
      </c>
      <c r="T13" s="18"/>
    </row>
    <row r="14" spans="1:20">
      <c r="A14" s="4">
        <v>10</v>
      </c>
      <c r="B14" s="51" t="s">
        <v>68</v>
      </c>
      <c r="C14" s="52" t="s">
        <v>851</v>
      </c>
      <c r="D14" s="52" t="s">
        <v>28</v>
      </c>
      <c r="E14" s="53">
        <v>62</v>
      </c>
      <c r="F14" s="52" t="s">
        <v>230</v>
      </c>
      <c r="G14" s="53">
        <v>14</v>
      </c>
      <c r="H14" s="53">
        <v>16</v>
      </c>
      <c r="I14" s="56">
        <f t="shared" si="1"/>
        <v>30</v>
      </c>
      <c r="J14" s="52">
        <v>8011474379</v>
      </c>
      <c r="K14" s="52" t="s">
        <v>84</v>
      </c>
      <c r="L14" s="52" t="s">
        <v>82</v>
      </c>
      <c r="M14" s="52">
        <v>8011615454</v>
      </c>
      <c r="N14" s="52" t="s">
        <v>757</v>
      </c>
      <c r="O14" s="52">
        <v>8011474609</v>
      </c>
      <c r="P14" s="54">
        <v>43624</v>
      </c>
      <c r="Q14" s="52" t="s">
        <v>688</v>
      </c>
      <c r="R14" s="52">
        <v>75</v>
      </c>
      <c r="S14" s="52" t="s">
        <v>118</v>
      </c>
      <c r="T14" s="18"/>
    </row>
    <row r="15" spans="1:20">
      <c r="A15" s="4">
        <v>11</v>
      </c>
      <c r="B15" s="51" t="s">
        <v>68</v>
      </c>
      <c r="C15" s="52" t="s">
        <v>852</v>
      </c>
      <c r="D15" s="52" t="s">
        <v>28</v>
      </c>
      <c r="E15" s="53">
        <v>125</v>
      </c>
      <c r="F15" s="52" t="s">
        <v>230</v>
      </c>
      <c r="G15" s="53">
        <v>19</v>
      </c>
      <c r="H15" s="53">
        <v>16</v>
      </c>
      <c r="I15" s="56">
        <f t="shared" ref="I15:I46" si="2">+G15+H15</f>
        <v>35</v>
      </c>
      <c r="J15" s="52">
        <v>9401144526</v>
      </c>
      <c r="K15" s="52" t="s">
        <v>77</v>
      </c>
      <c r="L15" s="52" t="s">
        <v>91</v>
      </c>
      <c r="M15" s="52">
        <v>8011615454</v>
      </c>
      <c r="N15" s="52" t="s">
        <v>757</v>
      </c>
      <c r="O15" s="52">
        <v>8011474609</v>
      </c>
      <c r="P15" s="54">
        <v>43626</v>
      </c>
      <c r="Q15" s="52" t="s">
        <v>208</v>
      </c>
      <c r="R15" s="52">
        <v>6</v>
      </c>
      <c r="S15" s="52" t="s">
        <v>118</v>
      </c>
      <c r="T15" s="18"/>
    </row>
    <row r="16" spans="1:20">
      <c r="A16" s="4">
        <v>12</v>
      </c>
      <c r="B16" s="51" t="s">
        <v>68</v>
      </c>
      <c r="C16" s="52" t="s">
        <v>853</v>
      </c>
      <c r="D16" s="52" t="s">
        <v>28</v>
      </c>
      <c r="E16" s="53">
        <v>144</v>
      </c>
      <c r="F16" s="52" t="s">
        <v>230</v>
      </c>
      <c r="G16" s="53">
        <v>15</v>
      </c>
      <c r="H16" s="53">
        <v>15</v>
      </c>
      <c r="I16" s="56">
        <f t="shared" si="2"/>
        <v>30</v>
      </c>
      <c r="J16" s="52">
        <v>9613173646</v>
      </c>
      <c r="K16" s="52" t="s">
        <v>77</v>
      </c>
      <c r="L16" s="52" t="s">
        <v>91</v>
      </c>
      <c r="M16" s="52">
        <v>8011615454</v>
      </c>
      <c r="N16" s="52" t="s">
        <v>920</v>
      </c>
      <c r="O16" s="56">
        <v>847400169</v>
      </c>
      <c r="P16" s="54">
        <v>43626</v>
      </c>
      <c r="Q16" s="52" t="s">
        <v>208</v>
      </c>
      <c r="R16" s="52">
        <v>4</v>
      </c>
      <c r="S16" s="52" t="s">
        <v>118</v>
      </c>
      <c r="T16" s="18"/>
    </row>
    <row r="17" spans="1:20">
      <c r="A17" s="4">
        <v>13</v>
      </c>
      <c r="B17" s="51" t="s">
        <v>68</v>
      </c>
      <c r="C17" s="52" t="s">
        <v>854</v>
      </c>
      <c r="D17" s="52" t="s">
        <v>28</v>
      </c>
      <c r="E17" s="53">
        <v>34</v>
      </c>
      <c r="F17" s="52" t="s">
        <v>230</v>
      </c>
      <c r="G17" s="53">
        <v>11</v>
      </c>
      <c r="H17" s="53">
        <v>8</v>
      </c>
      <c r="I17" s="56">
        <f t="shared" si="2"/>
        <v>19</v>
      </c>
      <c r="J17" s="52">
        <v>7086493321</v>
      </c>
      <c r="K17" s="52" t="s">
        <v>77</v>
      </c>
      <c r="L17" s="52" t="s">
        <v>91</v>
      </c>
      <c r="M17" s="52">
        <v>8011615454</v>
      </c>
      <c r="N17" s="52" t="s">
        <v>920</v>
      </c>
      <c r="O17" s="56">
        <v>847400169</v>
      </c>
      <c r="P17" s="54">
        <v>43627</v>
      </c>
      <c r="Q17" s="52" t="s">
        <v>231</v>
      </c>
      <c r="R17" s="52">
        <v>4</v>
      </c>
      <c r="S17" s="52" t="s">
        <v>118</v>
      </c>
      <c r="T17" s="18"/>
    </row>
    <row r="18" spans="1:20">
      <c r="A18" s="4">
        <v>14</v>
      </c>
      <c r="B18" s="51" t="s">
        <v>68</v>
      </c>
      <c r="C18" s="52" t="s">
        <v>243</v>
      </c>
      <c r="D18" s="52" t="s">
        <v>28</v>
      </c>
      <c r="E18" s="53">
        <v>12</v>
      </c>
      <c r="F18" s="52" t="s">
        <v>230</v>
      </c>
      <c r="G18" s="53">
        <v>26</v>
      </c>
      <c r="H18" s="53">
        <v>17</v>
      </c>
      <c r="I18" s="56">
        <f t="shared" si="2"/>
        <v>43</v>
      </c>
      <c r="J18" s="52">
        <v>8011394289</v>
      </c>
      <c r="K18" s="52" t="s">
        <v>77</v>
      </c>
      <c r="L18" s="52" t="s">
        <v>82</v>
      </c>
      <c r="M18" s="52">
        <v>9401725834</v>
      </c>
      <c r="N18" s="52" t="s">
        <v>921</v>
      </c>
      <c r="O18" s="52">
        <v>9678096491</v>
      </c>
      <c r="P18" s="54">
        <v>43627</v>
      </c>
      <c r="Q18" s="52" t="s">
        <v>231</v>
      </c>
      <c r="R18" s="52">
        <v>17</v>
      </c>
      <c r="S18" s="52" t="s">
        <v>118</v>
      </c>
      <c r="T18" s="18"/>
    </row>
    <row r="19" spans="1:20">
      <c r="A19" s="4">
        <v>15</v>
      </c>
      <c r="B19" s="51" t="s">
        <v>68</v>
      </c>
      <c r="C19" s="52" t="s">
        <v>855</v>
      </c>
      <c r="D19" s="52" t="s">
        <v>28</v>
      </c>
      <c r="E19" s="53">
        <v>13</v>
      </c>
      <c r="F19" s="52" t="s">
        <v>230</v>
      </c>
      <c r="G19" s="53">
        <v>25</v>
      </c>
      <c r="H19" s="53">
        <v>16</v>
      </c>
      <c r="I19" s="56">
        <f t="shared" si="2"/>
        <v>41</v>
      </c>
      <c r="J19" s="52">
        <v>9678740038</v>
      </c>
      <c r="K19" s="52" t="s">
        <v>81</v>
      </c>
      <c r="L19" s="52" t="s">
        <v>82</v>
      </c>
      <c r="M19" s="52">
        <v>9401725834</v>
      </c>
      <c r="N19" s="52" t="s">
        <v>921</v>
      </c>
      <c r="O19" s="52">
        <v>9678096491</v>
      </c>
      <c r="P19" s="54">
        <v>43628</v>
      </c>
      <c r="Q19" s="52" t="s">
        <v>944</v>
      </c>
      <c r="R19" s="52">
        <v>14</v>
      </c>
      <c r="S19" s="52" t="s">
        <v>118</v>
      </c>
      <c r="T19" s="18"/>
    </row>
    <row r="20" spans="1:20">
      <c r="A20" s="4">
        <v>16</v>
      </c>
      <c r="B20" s="51" t="s">
        <v>68</v>
      </c>
      <c r="C20" s="52" t="s">
        <v>856</v>
      </c>
      <c r="D20" s="52" t="s">
        <v>28</v>
      </c>
      <c r="E20" s="53">
        <v>156</v>
      </c>
      <c r="F20" s="52" t="s">
        <v>230</v>
      </c>
      <c r="G20" s="53">
        <v>6</v>
      </c>
      <c r="H20" s="53">
        <v>6</v>
      </c>
      <c r="I20" s="56">
        <f t="shared" si="2"/>
        <v>12</v>
      </c>
      <c r="J20" s="52">
        <v>8011474325</v>
      </c>
      <c r="K20" s="52" t="s">
        <v>79</v>
      </c>
      <c r="L20" s="52" t="s">
        <v>91</v>
      </c>
      <c r="M20" s="52">
        <v>8011615454</v>
      </c>
      <c r="N20" s="52" t="s">
        <v>921</v>
      </c>
      <c r="O20" s="52">
        <v>9678096491</v>
      </c>
      <c r="P20" s="54">
        <v>43628</v>
      </c>
      <c r="Q20" s="52" t="s">
        <v>944</v>
      </c>
      <c r="R20" s="52">
        <v>20</v>
      </c>
      <c r="S20" s="52" t="s">
        <v>118</v>
      </c>
      <c r="T20" s="18"/>
    </row>
    <row r="21" spans="1:20">
      <c r="A21" s="4">
        <v>17</v>
      </c>
      <c r="B21" s="51" t="s">
        <v>68</v>
      </c>
      <c r="C21" s="53" t="s">
        <v>857</v>
      </c>
      <c r="D21" s="52" t="s">
        <v>28</v>
      </c>
      <c r="E21" s="53">
        <v>9</v>
      </c>
      <c r="F21" s="52" t="s">
        <v>230</v>
      </c>
      <c r="G21" s="53">
        <v>24</v>
      </c>
      <c r="H21" s="53">
        <v>20</v>
      </c>
      <c r="I21" s="56">
        <f t="shared" si="2"/>
        <v>44</v>
      </c>
      <c r="J21" s="52">
        <v>8472992001</v>
      </c>
      <c r="K21" s="52" t="s">
        <v>79</v>
      </c>
      <c r="L21" s="52" t="s">
        <v>91</v>
      </c>
      <c r="M21" s="52">
        <v>8011615454</v>
      </c>
      <c r="N21" s="52" t="s">
        <v>921</v>
      </c>
      <c r="O21" s="52">
        <v>9678096491</v>
      </c>
      <c r="P21" s="54">
        <v>43629</v>
      </c>
      <c r="Q21" s="52" t="s">
        <v>272</v>
      </c>
      <c r="R21" s="52">
        <v>36</v>
      </c>
      <c r="S21" s="52" t="s">
        <v>118</v>
      </c>
      <c r="T21" s="18"/>
    </row>
    <row r="22" spans="1:20">
      <c r="A22" s="4">
        <v>18</v>
      </c>
      <c r="B22" s="51" t="s">
        <v>68</v>
      </c>
      <c r="C22" s="52" t="s">
        <v>858</v>
      </c>
      <c r="D22" s="52" t="s">
        <v>28</v>
      </c>
      <c r="E22" s="53">
        <v>2</v>
      </c>
      <c r="F22" s="52" t="s">
        <v>230</v>
      </c>
      <c r="G22" s="53">
        <v>5</v>
      </c>
      <c r="H22" s="53">
        <v>6</v>
      </c>
      <c r="I22" s="56">
        <f t="shared" si="2"/>
        <v>11</v>
      </c>
      <c r="J22" s="52">
        <v>8876299640</v>
      </c>
      <c r="K22" s="52" t="s">
        <v>84</v>
      </c>
      <c r="L22" s="52" t="s">
        <v>82</v>
      </c>
      <c r="M22" s="52">
        <v>9401725834</v>
      </c>
      <c r="N22" s="52" t="s">
        <v>90</v>
      </c>
      <c r="O22" s="52">
        <v>7896624383</v>
      </c>
      <c r="P22" s="54">
        <v>43629</v>
      </c>
      <c r="Q22" s="52" t="s">
        <v>272</v>
      </c>
      <c r="R22" s="52">
        <v>76</v>
      </c>
      <c r="S22" s="52" t="s">
        <v>118</v>
      </c>
      <c r="T22" s="18"/>
    </row>
    <row r="23" spans="1:20">
      <c r="A23" s="4">
        <v>19</v>
      </c>
      <c r="B23" s="51" t="s">
        <v>68</v>
      </c>
      <c r="C23" s="52" t="s">
        <v>859</v>
      </c>
      <c r="D23" s="52" t="s">
        <v>28</v>
      </c>
      <c r="E23" s="53">
        <v>23</v>
      </c>
      <c r="F23" s="52" t="s">
        <v>230</v>
      </c>
      <c r="G23" s="53">
        <v>10</v>
      </c>
      <c r="H23" s="53">
        <v>8</v>
      </c>
      <c r="I23" s="56">
        <f t="shared" si="2"/>
        <v>18</v>
      </c>
      <c r="J23" s="52">
        <v>8761885909</v>
      </c>
      <c r="K23" s="52" t="s">
        <v>84</v>
      </c>
      <c r="L23" s="52" t="s">
        <v>82</v>
      </c>
      <c r="M23" s="52">
        <v>9401725834</v>
      </c>
      <c r="N23" s="52" t="s">
        <v>90</v>
      </c>
      <c r="O23" s="52">
        <v>7896624383</v>
      </c>
      <c r="P23" s="54">
        <v>43631</v>
      </c>
      <c r="Q23" s="52" t="s">
        <v>688</v>
      </c>
      <c r="R23" s="52">
        <v>78</v>
      </c>
      <c r="S23" s="52" t="s">
        <v>118</v>
      </c>
      <c r="T23" s="18"/>
    </row>
    <row r="24" spans="1:20">
      <c r="A24" s="4">
        <v>20</v>
      </c>
      <c r="B24" s="51" t="s">
        <v>68</v>
      </c>
      <c r="C24" s="52" t="s">
        <v>860</v>
      </c>
      <c r="D24" s="52" t="s">
        <v>28</v>
      </c>
      <c r="E24" s="53">
        <v>56</v>
      </c>
      <c r="F24" s="52" t="s">
        <v>230</v>
      </c>
      <c r="G24" s="53">
        <v>39</v>
      </c>
      <c r="H24" s="53">
        <v>35</v>
      </c>
      <c r="I24" s="56">
        <f t="shared" si="2"/>
        <v>74</v>
      </c>
      <c r="J24" s="52">
        <v>9613063056</v>
      </c>
      <c r="K24" s="52" t="s">
        <v>79</v>
      </c>
      <c r="L24" s="52" t="s">
        <v>221</v>
      </c>
      <c r="M24" s="56">
        <v>847400169</v>
      </c>
      <c r="N24" s="52" t="s">
        <v>922</v>
      </c>
      <c r="O24" s="52">
        <v>9508621854</v>
      </c>
      <c r="P24" s="54">
        <v>43631</v>
      </c>
      <c r="Q24" s="52" t="s">
        <v>688</v>
      </c>
      <c r="R24" s="52">
        <v>48</v>
      </c>
      <c r="S24" s="52" t="s">
        <v>118</v>
      </c>
      <c r="T24" s="18"/>
    </row>
    <row r="25" spans="1:20">
      <c r="A25" s="4">
        <v>21</v>
      </c>
      <c r="B25" s="51" t="s">
        <v>68</v>
      </c>
      <c r="C25" s="52" t="s">
        <v>860</v>
      </c>
      <c r="D25" s="52" t="s">
        <v>28</v>
      </c>
      <c r="E25" s="53">
        <v>44</v>
      </c>
      <c r="F25" s="52" t="s">
        <v>230</v>
      </c>
      <c r="G25" s="53">
        <v>40</v>
      </c>
      <c r="H25" s="53">
        <v>23</v>
      </c>
      <c r="I25" s="56">
        <f t="shared" si="2"/>
        <v>63</v>
      </c>
      <c r="J25" s="52">
        <v>8761885495</v>
      </c>
      <c r="K25" s="52" t="s">
        <v>79</v>
      </c>
      <c r="L25" s="52" t="s">
        <v>91</v>
      </c>
      <c r="M25" s="52">
        <v>8011615454</v>
      </c>
      <c r="N25" s="52" t="s">
        <v>923</v>
      </c>
      <c r="O25" s="52">
        <v>8011474520</v>
      </c>
      <c r="P25" s="54">
        <v>43633</v>
      </c>
      <c r="Q25" s="52" t="s">
        <v>208</v>
      </c>
      <c r="R25" s="52">
        <v>48</v>
      </c>
      <c r="S25" s="52" t="s">
        <v>118</v>
      </c>
      <c r="T25" s="18"/>
    </row>
    <row r="26" spans="1:20">
      <c r="A26" s="4">
        <v>22</v>
      </c>
      <c r="B26" s="51" t="s">
        <v>68</v>
      </c>
      <c r="C26" s="52" t="s">
        <v>861</v>
      </c>
      <c r="D26" s="52" t="s">
        <v>28</v>
      </c>
      <c r="E26" s="53">
        <v>29</v>
      </c>
      <c r="F26" s="52" t="s">
        <v>230</v>
      </c>
      <c r="G26" s="53">
        <v>12</v>
      </c>
      <c r="H26" s="53">
        <v>13</v>
      </c>
      <c r="I26" s="56">
        <f t="shared" si="2"/>
        <v>25</v>
      </c>
      <c r="J26" s="52">
        <v>9678095716</v>
      </c>
      <c r="K26" s="52" t="s">
        <v>77</v>
      </c>
      <c r="L26" s="52" t="s">
        <v>91</v>
      </c>
      <c r="M26" s="52">
        <v>8011615454</v>
      </c>
      <c r="N26" s="52" t="s">
        <v>923</v>
      </c>
      <c r="O26" s="52">
        <v>8011474520</v>
      </c>
      <c r="P26" s="54">
        <v>43633</v>
      </c>
      <c r="Q26" s="52" t="s">
        <v>208</v>
      </c>
      <c r="R26" s="52">
        <v>45</v>
      </c>
      <c r="S26" s="52" t="s">
        <v>118</v>
      </c>
      <c r="T26" s="18"/>
    </row>
    <row r="27" spans="1:20">
      <c r="A27" s="4">
        <v>23</v>
      </c>
      <c r="B27" s="51" t="s">
        <v>68</v>
      </c>
      <c r="C27" s="52" t="s">
        <v>862</v>
      </c>
      <c r="D27" s="52" t="s">
        <v>28</v>
      </c>
      <c r="E27" s="53">
        <v>32</v>
      </c>
      <c r="F27" s="52" t="s">
        <v>230</v>
      </c>
      <c r="G27" s="53">
        <v>19</v>
      </c>
      <c r="H27" s="53">
        <v>16</v>
      </c>
      <c r="I27" s="56">
        <f t="shared" si="2"/>
        <v>35</v>
      </c>
      <c r="J27" s="52">
        <v>7035957622</v>
      </c>
      <c r="K27" s="52" t="s">
        <v>81</v>
      </c>
      <c r="L27" s="52" t="s">
        <v>82</v>
      </c>
      <c r="M27" s="52">
        <v>9401725834</v>
      </c>
      <c r="N27" s="52" t="s">
        <v>924</v>
      </c>
      <c r="O27" s="52">
        <v>9678100977</v>
      </c>
      <c r="P27" s="54">
        <v>43634</v>
      </c>
      <c r="Q27" s="52" t="s">
        <v>231</v>
      </c>
      <c r="R27" s="52">
        <v>45</v>
      </c>
      <c r="S27" s="52" t="s">
        <v>118</v>
      </c>
      <c r="T27" s="18"/>
    </row>
    <row r="28" spans="1:20">
      <c r="A28" s="4">
        <v>24</v>
      </c>
      <c r="B28" s="51" t="s">
        <v>68</v>
      </c>
      <c r="C28" s="52" t="s">
        <v>863</v>
      </c>
      <c r="D28" s="52" t="s">
        <v>28</v>
      </c>
      <c r="E28" s="53">
        <v>88</v>
      </c>
      <c r="F28" s="52" t="s">
        <v>230</v>
      </c>
      <c r="G28" s="53">
        <v>17</v>
      </c>
      <c r="H28" s="53">
        <v>15</v>
      </c>
      <c r="I28" s="56">
        <f t="shared" si="2"/>
        <v>32</v>
      </c>
      <c r="J28" s="52">
        <v>7896023274</v>
      </c>
      <c r="K28" s="52" t="s">
        <v>81</v>
      </c>
      <c r="L28" s="52" t="s">
        <v>82</v>
      </c>
      <c r="M28" s="52">
        <v>9401725834</v>
      </c>
      <c r="N28" s="52" t="s">
        <v>924</v>
      </c>
      <c r="O28" s="52">
        <v>9678100977</v>
      </c>
      <c r="P28" s="54">
        <v>43634</v>
      </c>
      <c r="Q28" s="52" t="s">
        <v>231</v>
      </c>
      <c r="R28" s="52">
        <v>47</v>
      </c>
      <c r="S28" s="52" t="s">
        <v>118</v>
      </c>
      <c r="T28" s="18"/>
    </row>
    <row r="29" spans="1:20">
      <c r="A29" s="4">
        <v>25</v>
      </c>
      <c r="B29" s="51" t="s">
        <v>68</v>
      </c>
      <c r="C29" s="52" t="s">
        <v>864</v>
      </c>
      <c r="D29" s="52" t="s">
        <v>28</v>
      </c>
      <c r="E29" s="53">
        <v>77</v>
      </c>
      <c r="F29" s="52" t="s">
        <v>230</v>
      </c>
      <c r="G29" s="53">
        <v>19</v>
      </c>
      <c r="H29" s="53">
        <v>21</v>
      </c>
      <c r="I29" s="56">
        <f t="shared" si="2"/>
        <v>40</v>
      </c>
      <c r="J29" s="52">
        <v>9678396994</v>
      </c>
      <c r="K29" s="52" t="s">
        <v>245</v>
      </c>
      <c r="L29" s="52" t="s">
        <v>82</v>
      </c>
      <c r="M29" s="52">
        <v>9401725834</v>
      </c>
      <c r="N29" s="52" t="s">
        <v>924</v>
      </c>
      <c r="O29" s="52">
        <v>9678100977</v>
      </c>
      <c r="P29" s="54">
        <v>43635</v>
      </c>
      <c r="Q29" s="52" t="s">
        <v>944</v>
      </c>
      <c r="R29" s="52">
        <v>77</v>
      </c>
      <c r="S29" s="52" t="s">
        <v>118</v>
      </c>
      <c r="T29" s="18"/>
    </row>
    <row r="30" spans="1:20">
      <c r="A30" s="4">
        <v>26</v>
      </c>
      <c r="B30" s="51" t="s">
        <v>68</v>
      </c>
      <c r="C30" s="52" t="s">
        <v>865</v>
      </c>
      <c r="D30" s="52" t="s">
        <v>28</v>
      </c>
      <c r="E30" s="53">
        <v>59</v>
      </c>
      <c r="F30" s="52" t="s">
        <v>230</v>
      </c>
      <c r="G30" s="53">
        <v>22</v>
      </c>
      <c r="H30" s="53">
        <v>24</v>
      </c>
      <c r="I30" s="56">
        <f t="shared" si="2"/>
        <v>46</v>
      </c>
      <c r="J30" s="52">
        <v>8753940413</v>
      </c>
      <c r="K30" s="52" t="s">
        <v>245</v>
      </c>
      <c r="L30" s="52" t="s">
        <v>82</v>
      </c>
      <c r="M30" s="52">
        <v>9401725834</v>
      </c>
      <c r="N30" s="52" t="s">
        <v>90</v>
      </c>
      <c r="O30" s="52">
        <v>7896624383</v>
      </c>
      <c r="P30" s="54">
        <v>43635</v>
      </c>
      <c r="Q30" s="52" t="s">
        <v>944</v>
      </c>
      <c r="R30" s="52">
        <v>78</v>
      </c>
      <c r="S30" s="52" t="s">
        <v>118</v>
      </c>
      <c r="T30" s="18"/>
    </row>
    <row r="31" spans="1:20">
      <c r="A31" s="4">
        <v>27</v>
      </c>
      <c r="B31" s="51" t="s">
        <v>68</v>
      </c>
      <c r="C31" s="52" t="s">
        <v>866</v>
      </c>
      <c r="D31" s="52" t="s">
        <v>28</v>
      </c>
      <c r="E31" s="53">
        <v>47</v>
      </c>
      <c r="F31" s="52" t="s">
        <v>230</v>
      </c>
      <c r="G31" s="53">
        <v>28</v>
      </c>
      <c r="H31" s="53">
        <v>14</v>
      </c>
      <c r="I31" s="56">
        <f t="shared" si="2"/>
        <v>42</v>
      </c>
      <c r="J31" s="52">
        <v>8011212834</v>
      </c>
      <c r="K31" s="52" t="s">
        <v>84</v>
      </c>
      <c r="L31" s="52" t="s">
        <v>82</v>
      </c>
      <c r="M31" s="52">
        <v>9401725834</v>
      </c>
      <c r="N31" s="52" t="s">
        <v>90</v>
      </c>
      <c r="O31" s="52">
        <v>7896624383</v>
      </c>
      <c r="P31" s="54">
        <v>43636</v>
      </c>
      <c r="Q31" s="52" t="s">
        <v>272</v>
      </c>
      <c r="R31" s="52">
        <v>76</v>
      </c>
      <c r="S31" s="52" t="s">
        <v>118</v>
      </c>
      <c r="T31" s="18"/>
    </row>
    <row r="32" spans="1:20">
      <c r="A32" s="4">
        <v>28</v>
      </c>
      <c r="B32" s="51" t="s">
        <v>68</v>
      </c>
      <c r="C32" s="52" t="s">
        <v>867</v>
      </c>
      <c r="D32" s="52" t="s">
        <v>28</v>
      </c>
      <c r="E32" s="53">
        <v>51</v>
      </c>
      <c r="F32" s="52" t="s">
        <v>230</v>
      </c>
      <c r="G32" s="53">
        <v>22</v>
      </c>
      <c r="H32" s="53">
        <v>16</v>
      </c>
      <c r="I32" s="56">
        <f t="shared" si="2"/>
        <v>38</v>
      </c>
      <c r="J32" s="52">
        <v>7035720692</v>
      </c>
      <c r="K32" s="52" t="s">
        <v>84</v>
      </c>
      <c r="L32" s="52" t="s">
        <v>82</v>
      </c>
      <c r="M32" s="52">
        <v>9401725834</v>
      </c>
      <c r="N32" s="52" t="s">
        <v>90</v>
      </c>
      <c r="O32" s="52">
        <v>7896624383</v>
      </c>
      <c r="P32" s="54">
        <v>43636</v>
      </c>
      <c r="Q32" s="52" t="s">
        <v>272</v>
      </c>
      <c r="R32" s="52">
        <v>77</v>
      </c>
      <c r="S32" s="52" t="s">
        <v>118</v>
      </c>
      <c r="T32" s="18"/>
    </row>
    <row r="33" spans="1:20">
      <c r="A33" s="4">
        <v>29</v>
      </c>
      <c r="B33" s="51" t="s">
        <v>68</v>
      </c>
      <c r="C33" s="52" t="s">
        <v>244</v>
      </c>
      <c r="D33" s="52" t="s">
        <v>28</v>
      </c>
      <c r="E33" s="53">
        <v>32</v>
      </c>
      <c r="F33" s="52" t="s">
        <v>230</v>
      </c>
      <c r="G33" s="53">
        <v>39</v>
      </c>
      <c r="H33" s="53">
        <v>32</v>
      </c>
      <c r="I33" s="56">
        <f t="shared" si="2"/>
        <v>71</v>
      </c>
      <c r="J33" s="52">
        <v>8011703111</v>
      </c>
      <c r="K33" s="52" t="s">
        <v>154</v>
      </c>
      <c r="L33" s="52" t="s">
        <v>91</v>
      </c>
      <c r="M33" s="52">
        <v>9401725834</v>
      </c>
      <c r="N33" s="52" t="s">
        <v>921</v>
      </c>
      <c r="O33" s="52">
        <v>9678096491</v>
      </c>
      <c r="P33" s="54">
        <v>43638</v>
      </c>
      <c r="Q33" s="52" t="s">
        <v>688</v>
      </c>
      <c r="R33" s="52">
        <v>12</v>
      </c>
      <c r="S33" s="52" t="s">
        <v>118</v>
      </c>
      <c r="T33" s="18"/>
    </row>
    <row r="34" spans="1:20">
      <c r="A34" s="4">
        <v>30</v>
      </c>
      <c r="B34" s="51" t="s">
        <v>68</v>
      </c>
      <c r="C34" s="52" t="s">
        <v>868</v>
      </c>
      <c r="D34" s="52" t="s">
        <v>28</v>
      </c>
      <c r="E34" s="53">
        <v>51</v>
      </c>
      <c r="F34" s="52" t="s">
        <v>230</v>
      </c>
      <c r="G34" s="53">
        <v>50</v>
      </c>
      <c r="H34" s="53">
        <v>40</v>
      </c>
      <c r="I34" s="56">
        <f t="shared" si="2"/>
        <v>90</v>
      </c>
      <c r="J34" s="52">
        <v>9577285820</v>
      </c>
      <c r="K34" s="52" t="s">
        <v>154</v>
      </c>
      <c r="L34" s="52" t="s">
        <v>91</v>
      </c>
      <c r="M34" s="52">
        <v>9401725834</v>
      </c>
      <c r="N34" s="52" t="s">
        <v>924</v>
      </c>
      <c r="O34" s="52">
        <v>9678100977</v>
      </c>
      <c r="P34" s="54">
        <v>43638</v>
      </c>
      <c r="Q34" s="52" t="s">
        <v>688</v>
      </c>
      <c r="R34" s="52">
        <v>27</v>
      </c>
      <c r="S34" s="52" t="s">
        <v>118</v>
      </c>
      <c r="T34" s="18"/>
    </row>
    <row r="35" spans="1:20">
      <c r="A35" s="4">
        <v>31</v>
      </c>
      <c r="B35" s="51" t="s">
        <v>68</v>
      </c>
      <c r="C35" s="52" t="s">
        <v>869</v>
      </c>
      <c r="D35" s="52" t="s">
        <v>28</v>
      </c>
      <c r="E35" s="53">
        <v>12</v>
      </c>
      <c r="F35" s="52" t="s">
        <v>230</v>
      </c>
      <c r="G35" s="53">
        <v>38</v>
      </c>
      <c r="H35" s="53">
        <v>41</v>
      </c>
      <c r="I35" s="56">
        <f t="shared" si="2"/>
        <v>79</v>
      </c>
      <c r="J35" s="52">
        <v>9678284456</v>
      </c>
      <c r="K35" s="52" t="s">
        <v>154</v>
      </c>
      <c r="L35" s="52" t="s">
        <v>91</v>
      </c>
      <c r="M35" s="52">
        <v>9401725834</v>
      </c>
      <c r="N35" s="52" t="s">
        <v>90</v>
      </c>
      <c r="O35" s="56">
        <v>847400169</v>
      </c>
      <c r="P35" s="54">
        <v>43640</v>
      </c>
      <c r="Q35" s="52" t="s">
        <v>208</v>
      </c>
      <c r="R35" s="52">
        <v>14</v>
      </c>
      <c r="S35" s="52" t="s">
        <v>118</v>
      </c>
      <c r="T35" s="18"/>
    </row>
    <row r="36" spans="1:20">
      <c r="A36" s="4">
        <v>32</v>
      </c>
      <c r="B36" s="51" t="s">
        <v>68</v>
      </c>
      <c r="C36" s="52" t="s">
        <v>870</v>
      </c>
      <c r="D36" s="52" t="s">
        <v>28</v>
      </c>
      <c r="E36" s="53">
        <v>79</v>
      </c>
      <c r="F36" s="52" t="s">
        <v>230</v>
      </c>
      <c r="G36" s="53">
        <v>34</v>
      </c>
      <c r="H36" s="53">
        <v>24</v>
      </c>
      <c r="I36" s="56">
        <f t="shared" si="2"/>
        <v>58</v>
      </c>
      <c r="J36" s="56">
        <v>847400169</v>
      </c>
      <c r="K36" s="52" t="s">
        <v>404</v>
      </c>
      <c r="L36" s="52" t="s">
        <v>405</v>
      </c>
      <c r="M36" s="52">
        <v>9401725831</v>
      </c>
      <c r="N36" s="52" t="s">
        <v>925</v>
      </c>
      <c r="O36" s="52">
        <v>9435094232</v>
      </c>
      <c r="P36" s="54">
        <v>43640</v>
      </c>
      <c r="Q36" s="52" t="s">
        <v>208</v>
      </c>
      <c r="R36" s="52">
        <v>69</v>
      </c>
      <c r="S36" s="52" t="s">
        <v>118</v>
      </c>
      <c r="T36" s="18"/>
    </row>
    <row r="37" spans="1:20">
      <c r="A37" s="4">
        <v>33</v>
      </c>
      <c r="B37" s="51" t="s">
        <v>68</v>
      </c>
      <c r="C37" s="52" t="s">
        <v>871</v>
      </c>
      <c r="D37" s="52" t="s">
        <v>28</v>
      </c>
      <c r="E37" s="53">
        <v>89</v>
      </c>
      <c r="F37" s="52" t="s">
        <v>230</v>
      </c>
      <c r="G37" s="53">
        <v>18</v>
      </c>
      <c r="H37" s="53">
        <v>13</v>
      </c>
      <c r="I37" s="56">
        <f t="shared" si="2"/>
        <v>31</v>
      </c>
      <c r="J37" s="56">
        <v>847400169</v>
      </c>
      <c r="K37" s="52" t="s">
        <v>404</v>
      </c>
      <c r="L37" s="52" t="s">
        <v>405</v>
      </c>
      <c r="M37" s="52">
        <v>9401725831</v>
      </c>
      <c r="N37" s="52" t="s">
        <v>925</v>
      </c>
      <c r="O37" s="52">
        <v>9435094232</v>
      </c>
      <c r="P37" s="54">
        <v>43641</v>
      </c>
      <c r="Q37" s="52" t="s">
        <v>231</v>
      </c>
      <c r="R37" s="52">
        <v>69</v>
      </c>
      <c r="S37" s="52" t="s">
        <v>118</v>
      </c>
      <c r="T37" s="18"/>
    </row>
    <row r="38" spans="1:20">
      <c r="A38" s="4">
        <v>34</v>
      </c>
      <c r="B38" s="51" t="s">
        <v>68</v>
      </c>
      <c r="C38" s="52" t="s">
        <v>872</v>
      </c>
      <c r="D38" s="52" t="s">
        <v>28</v>
      </c>
      <c r="E38" s="53">
        <v>58</v>
      </c>
      <c r="F38" s="52" t="s">
        <v>230</v>
      </c>
      <c r="G38" s="53">
        <v>19</v>
      </c>
      <c r="H38" s="53">
        <v>22</v>
      </c>
      <c r="I38" s="56">
        <f t="shared" si="2"/>
        <v>41</v>
      </c>
      <c r="J38" s="52">
        <v>9577329087</v>
      </c>
      <c r="K38" s="52" t="s">
        <v>361</v>
      </c>
      <c r="L38" s="52" t="s">
        <v>110</v>
      </c>
      <c r="M38" s="52">
        <v>7896412214</v>
      </c>
      <c r="N38" s="52" t="s">
        <v>926</v>
      </c>
      <c r="O38" s="52">
        <v>9678320647</v>
      </c>
      <c r="P38" s="54">
        <v>43641</v>
      </c>
      <c r="Q38" s="52" t="s">
        <v>231</v>
      </c>
      <c r="R38" s="52">
        <v>90</v>
      </c>
      <c r="S38" s="52" t="s">
        <v>118</v>
      </c>
      <c r="T38" s="18"/>
    </row>
    <row r="39" spans="1:20">
      <c r="A39" s="4">
        <v>35</v>
      </c>
      <c r="B39" s="51" t="s">
        <v>68</v>
      </c>
      <c r="C39" s="52" t="s">
        <v>873</v>
      </c>
      <c r="D39" s="52" t="s">
        <v>28</v>
      </c>
      <c r="E39" s="53">
        <v>81</v>
      </c>
      <c r="F39" s="52" t="s">
        <v>230</v>
      </c>
      <c r="G39" s="53">
        <v>16</v>
      </c>
      <c r="H39" s="53">
        <v>14</v>
      </c>
      <c r="I39" s="56">
        <f t="shared" si="2"/>
        <v>30</v>
      </c>
      <c r="J39" s="52">
        <v>8011228578</v>
      </c>
      <c r="K39" s="52" t="s">
        <v>361</v>
      </c>
      <c r="L39" s="52" t="s">
        <v>110</v>
      </c>
      <c r="M39" s="52">
        <v>7896412214</v>
      </c>
      <c r="N39" s="52" t="s">
        <v>926</v>
      </c>
      <c r="O39" s="52">
        <v>9678320647</v>
      </c>
      <c r="P39" s="54">
        <v>43642</v>
      </c>
      <c r="Q39" s="52" t="s">
        <v>944</v>
      </c>
      <c r="R39" s="52">
        <v>89</v>
      </c>
      <c r="S39" s="52" t="s">
        <v>118</v>
      </c>
      <c r="T39" s="18"/>
    </row>
    <row r="40" spans="1:20">
      <c r="A40" s="4">
        <v>36</v>
      </c>
      <c r="B40" s="51" t="s">
        <v>68</v>
      </c>
      <c r="C40" s="52" t="s">
        <v>874</v>
      </c>
      <c r="D40" s="52" t="s">
        <v>28</v>
      </c>
      <c r="E40" s="53">
        <v>42</v>
      </c>
      <c r="F40" s="52" t="s">
        <v>230</v>
      </c>
      <c r="G40" s="53">
        <v>23</v>
      </c>
      <c r="H40" s="53">
        <v>20</v>
      </c>
      <c r="I40" s="56">
        <f t="shared" si="2"/>
        <v>43</v>
      </c>
      <c r="J40" s="52">
        <v>9508454288</v>
      </c>
      <c r="K40" s="52" t="s">
        <v>361</v>
      </c>
      <c r="L40" s="52" t="s">
        <v>110</v>
      </c>
      <c r="M40" s="52">
        <v>7896412214</v>
      </c>
      <c r="N40" s="52" t="s">
        <v>926</v>
      </c>
      <c r="O40" s="52">
        <v>9678320647</v>
      </c>
      <c r="P40" s="54">
        <v>43642</v>
      </c>
      <c r="Q40" s="52" t="s">
        <v>944</v>
      </c>
      <c r="R40" s="52">
        <v>79</v>
      </c>
      <c r="S40" s="52" t="s">
        <v>118</v>
      </c>
      <c r="T40" s="18"/>
    </row>
    <row r="41" spans="1:20">
      <c r="A41" s="4">
        <v>37</v>
      </c>
      <c r="B41" s="51" t="s">
        <v>68</v>
      </c>
      <c r="C41" s="52" t="s">
        <v>875</v>
      </c>
      <c r="D41" s="52" t="s">
        <v>28</v>
      </c>
      <c r="E41" s="53">
        <v>79</v>
      </c>
      <c r="F41" s="52" t="s">
        <v>230</v>
      </c>
      <c r="G41" s="53">
        <v>22</v>
      </c>
      <c r="H41" s="53">
        <v>20</v>
      </c>
      <c r="I41" s="56">
        <f t="shared" si="2"/>
        <v>42</v>
      </c>
      <c r="J41" s="52">
        <v>7896412214</v>
      </c>
      <c r="K41" s="52" t="s">
        <v>361</v>
      </c>
      <c r="L41" s="52" t="s">
        <v>110</v>
      </c>
      <c r="M41" s="52">
        <v>7896412214</v>
      </c>
      <c r="N41" s="52" t="s">
        <v>926</v>
      </c>
      <c r="O41" s="52">
        <v>9678320647</v>
      </c>
      <c r="P41" s="54">
        <v>43643</v>
      </c>
      <c r="Q41" s="52" t="s">
        <v>272</v>
      </c>
      <c r="R41" s="52">
        <v>73</v>
      </c>
      <c r="S41" s="52" t="s">
        <v>118</v>
      </c>
      <c r="T41" s="18"/>
    </row>
    <row r="42" spans="1:20">
      <c r="A42" s="4">
        <v>38</v>
      </c>
      <c r="B42" s="51" t="s">
        <v>68</v>
      </c>
      <c r="C42" s="52" t="s">
        <v>723</v>
      </c>
      <c r="D42" s="52" t="s">
        <v>28</v>
      </c>
      <c r="E42" s="53">
        <v>43</v>
      </c>
      <c r="F42" s="52" t="s">
        <v>230</v>
      </c>
      <c r="G42" s="53">
        <v>25</v>
      </c>
      <c r="H42" s="53">
        <v>22</v>
      </c>
      <c r="I42" s="56">
        <f t="shared" si="2"/>
        <v>47</v>
      </c>
      <c r="J42" s="52">
        <v>7086233761</v>
      </c>
      <c r="K42" s="52" t="s">
        <v>229</v>
      </c>
      <c r="L42" s="52" t="s">
        <v>91</v>
      </c>
      <c r="M42" s="52">
        <v>9401725831</v>
      </c>
      <c r="N42" s="52" t="s">
        <v>101</v>
      </c>
      <c r="O42" s="52">
        <v>9954793506</v>
      </c>
      <c r="P42" s="54">
        <v>43643</v>
      </c>
      <c r="Q42" s="52" t="s">
        <v>272</v>
      </c>
      <c r="R42" s="52">
        <v>70</v>
      </c>
      <c r="S42" s="52" t="s">
        <v>118</v>
      </c>
      <c r="T42" s="18"/>
    </row>
    <row r="43" spans="1:20">
      <c r="A43" s="4">
        <v>39</v>
      </c>
      <c r="B43" s="51" t="s">
        <v>68</v>
      </c>
      <c r="C43" s="52" t="s">
        <v>772</v>
      </c>
      <c r="D43" s="52" t="s">
        <v>28</v>
      </c>
      <c r="E43" s="53">
        <v>19</v>
      </c>
      <c r="F43" s="52" t="s">
        <v>230</v>
      </c>
      <c r="G43" s="53">
        <v>27</v>
      </c>
      <c r="H43" s="53">
        <v>20</v>
      </c>
      <c r="I43" s="56">
        <f t="shared" si="2"/>
        <v>47</v>
      </c>
      <c r="J43" s="52">
        <v>9859250302</v>
      </c>
      <c r="K43" s="52" t="s">
        <v>229</v>
      </c>
      <c r="L43" s="52" t="s">
        <v>91</v>
      </c>
      <c r="M43" s="52">
        <v>9401725831</v>
      </c>
      <c r="N43" s="52" t="s">
        <v>101</v>
      </c>
      <c r="O43" s="52">
        <v>9954793506</v>
      </c>
      <c r="P43" s="54">
        <v>43736</v>
      </c>
      <c r="Q43" s="52" t="s">
        <v>211</v>
      </c>
      <c r="R43" s="52">
        <v>76</v>
      </c>
      <c r="S43" s="52" t="s">
        <v>118</v>
      </c>
      <c r="T43" s="18"/>
    </row>
    <row r="44" spans="1:20">
      <c r="A44" s="4">
        <v>40</v>
      </c>
      <c r="B44" s="51" t="s">
        <v>68</v>
      </c>
      <c r="C44" s="52" t="s">
        <v>876</v>
      </c>
      <c r="D44" s="52" t="s">
        <v>28</v>
      </c>
      <c r="E44" s="53">
        <v>83</v>
      </c>
      <c r="F44" s="52" t="s">
        <v>230</v>
      </c>
      <c r="G44" s="53">
        <v>17</v>
      </c>
      <c r="H44" s="53">
        <v>21</v>
      </c>
      <c r="I44" s="56">
        <f t="shared" si="2"/>
        <v>38</v>
      </c>
      <c r="J44" s="52">
        <v>8136003057</v>
      </c>
      <c r="K44" s="52" t="s">
        <v>229</v>
      </c>
      <c r="L44" s="52" t="s">
        <v>91</v>
      </c>
      <c r="M44" s="52">
        <v>9401725831</v>
      </c>
      <c r="N44" s="52" t="s">
        <v>101</v>
      </c>
      <c r="O44" s="52">
        <v>9954793506</v>
      </c>
      <c r="P44" s="54">
        <v>43736</v>
      </c>
      <c r="Q44" s="52" t="s">
        <v>211</v>
      </c>
      <c r="R44" s="52">
        <v>74</v>
      </c>
      <c r="S44" s="52" t="s">
        <v>118</v>
      </c>
      <c r="T44" s="18"/>
    </row>
    <row r="45" spans="1:20">
      <c r="A45" s="4">
        <v>41</v>
      </c>
      <c r="B45" s="51" t="s">
        <v>68</v>
      </c>
      <c r="C45" s="52" t="s">
        <v>877</v>
      </c>
      <c r="D45" s="52" t="s">
        <v>28</v>
      </c>
      <c r="E45" s="53">
        <v>95</v>
      </c>
      <c r="F45" s="52" t="s">
        <v>230</v>
      </c>
      <c r="G45" s="53">
        <v>19</v>
      </c>
      <c r="H45" s="53">
        <v>13</v>
      </c>
      <c r="I45" s="56">
        <f t="shared" si="2"/>
        <v>32</v>
      </c>
      <c r="J45" s="52">
        <v>9678464647</v>
      </c>
      <c r="K45" s="52" t="s">
        <v>84</v>
      </c>
      <c r="L45" s="52" t="s">
        <v>362</v>
      </c>
      <c r="M45" s="52">
        <v>9401201282</v>
      </c>
      <c r="N45" s="52" t="s">
        <v>129</v>
      </c>
      <c r="O45" s="52">
        <v>9957583568</v>
      </c>
      <c r="P45" s="54">
        <v>43737</v>
      </c>
      <c r="Q45" s="52" t="s">
        <v>688</v>
      </c>
      <c r="R45" s="52">
        <v>73</v>
      </c>
      <c r="S45" s="52" t="s">
        <v>118</v>
      </c>
      <c r="T45" s="18"/>
    </row>
    <row r="46" spans="1:20">
      <c r="A46" s="4">
        <v>42</v>
      </c>
      <c r="B46" s="51" t="s">
        <v>68</v>
      </c>
      <c r="C46" s="52" t="s">
        <v>878</v>
      </c>
      <c r="D46" s="52" t="s">
        <v>28</v>
      </c>
      <c r="E46" s="53">
        <v>65</v>
      </c>
      <c r="F46" s="52" t="s">
        <v>230</v>
      </c>
      <c r="G46" s="53">
        <v>15</v>
      </c>
      <c r="H46" s="53">
        <v>12</v>
      </c>
      <c r="I46" s="56">
        <f t="shared" si="2"/>
        <v>27</v>
      </c>
      <c r="J46" s="52">
        <v>8011929103</v>
      </c>
      <c r="K46" s="52" t="s">
        <v>84</v>
      </c>
      <c r="L46" s="52" t="s">
        <v>362</v>
      </c>
      <c r="M46" s="52">
        <v>9401201282</v>
      </c>
      <c r="N46" s="52" t="s">
        <v>129</v>
      </c>
      <c r="O46" s="52">
        <v>9957583568</v>
      </c>
      <c r="P46" s="54">
        <v>43737</v>
      </c>
      <c r="Q46" s="52" t="s">
        <v>688</v>
      </c>
      <c r="R46" s="52">
        <v>72</v>
      </c>
      <c r="S46" s="52" t="s">
        <v>118</v>
      </c>
      <c r="T46" s="18"/>
    </row>
    <row r="47" spans="1:20">
      <c r="A47" s="4">
        <v>43</v>
      </c>
      <c r="B47" s="17"/>
      <c r="C47" s="52"/>
      <c r="D47" s="52"/>
      <c r="E47" s="19"/>
      <c r="F47" s="52"/>
      <c r="G47" s="19"/>
      <c r="H47" s="19"/>
      <c r="I47" s="56"/>
      <c r="J47" s="52"/>
      <c r="K47" s="52"/>
      <c r="L47" s="52"/>
      <c r="M47" s="52"/>
      <c r="N47" s="52"/>
      <c r="O47" s="52"/>
      <c r="P47" s="54"/>
      <c r="Q47" s="52"/>
      <c r="R47" s="18"/>
      <c r="S47" s="18"/>
      <c r="T47" s="18"/>
    </row>
    <row r="48" spans="1:20">
      <c r="A48" s="4">
        <v>44</v>
      </c>
      <c r="B48" s="17"/>
      <c r="C48" s="52"/>
      <c r="D48" s="52"/>
      <c r="E48" s="53"/>
      <c r="F48" s="52"/>
      <c r="G48" s="53"/>
      <c r="H48" s="53"/>
      <c r="I48" s="56"/>
      <c r="J48" s="52"/>
      <c r="K48" s="52"/>
      <c r="L48" s="52"/>
      <c r="M48" s="52"/>
      <c r="N48" s="52"/>
      <c r="O48" s="52"/>
      <c r="P48" s="54"/>
      <c r="Q48" s="52"/>
      <c r="R48" s="18"/>
      <c r="S48" s="18"/>
      <c r="T48" s="18"/>
    </row>
    <row r="49" spans="1:20">
      <c r="A49" s="4">
        <v>45</v>
      </c>
      <c r="B49" s="17"/>
      <c r="C49" s="52"/>
      <c r="D49" s="52"/>
      <c r="E49" s="53"/>
      <c r="F49" s="52"/>
      <c r="G49" s="53"/>
      <c r="H49" s="53"/>
      <c r="I49" s="56"/>
      <c r="J49" s="52"/>
      <c r="K49" s="52"/>
      <c r="L49" s="52"/>
      <c r="M49" s="52"/>
      <c r="N49" s="52"/>
      <c r="O49" s="52"/>
      <c r="P49" s="54"/>
      <c r="Q49" s="52"/>
      <c r="R49" s="18"/>
      <c r="S49" s="18"/>
      <c r="T49" s="18"/>
    </row>
    <row r="50" spans="1:20">
      <c r="A50" s="4">
        <v>46</v>
      </c>
      <c r="B50" s="17"/>
      <c r="C50" s="52"/>
      <c r="D50" s="52"/>
      <c r="E50" s="19"/>
      <c r="F50" s="52"/>
      <c r="G50" s="19"/>
      <c r="H50" s="19"/>
      <c r="I50" s="56"/>
      <c r="J50" s="52"/>
      <c r="K50" s="52"/>
      <c r="L50" s="52"/>
      <c r="M50" s="52"/>
      <c r="N50" s="52"/>
      <c r="O50" s="52"/>
      <c r="P50" s="54"/>
      <c r="Q50" s="52"/>
      <c r="R50" s="18"/>
      <c r="S50" s="18"/>
      <c r="T50" s="18"/>
    </row>
    <row r="51" spans="1:20">
      <c r="A51" s="4">
        <v>47</v>
      </c>
      <c r="B51" s="51" t="s">
        <v>69</v>
      </c>
      <c r="C51" s="52" t="s">
        <v>879</v>
      </c>
      <c r="D51" s="52" t="s">
        <v>28</v>
      </c>
      <c r="E51" s="19">
        <v>23</v>
      </c>
      <c r="F51" s="52" t="s">
        <v>230</v>
      </c>
      <c r="G51" s="19">
        <v>29</v>
      </c>
      <c r="H51" s="19">
        <v>35</v>
      </c>
      <c r="I51" s="56">
        <v>64</v>
      </c>
      <c r="J51" s="52">
        <v>9132307245</v>
      </c>
      <c r="K51" s="52" t="s">
        <v>233</v>
      </c>
      <c r="L51" s="52" t="s">
        <v>91</v>
      </c>
      <c r="M51" s="52">
        <v>8011615454</v>
      </c>
      <c r="N51" s="52" t="s">
        <v>927</v>
      </c>
      <c r="O51" s="52">
        <v>9957590134</v>
      </c>
      <c r="P51" s="54">
        <v>43617</v>
      </c>
      <c r="Q51" s="52" t="s">
        <v>688</v>
      </c>
      <c r="R51" s="18">
        <v>74</v>
      </c>
      <c r="S51" s="18" t="s">
        <v>118</v>
      </c>
      <c r="T51" s="18"/>
    </row>
    <row r="52" spans="1:20">
      <c r="A52" s="4">
        <v>48</v>
      </c>
      <c r="B52" s="51" t="s">
        <v>69</v>
      </c>
      <c r="C52" s="52" t="s">
        <v>880</v>
      </c>
      <c r="D52" s="52" t="s">
        <v>28</v>
      </c>
      <c r="E52" s="53">
        <v>21</v>
      </c>
      <c r="F52" s="52" t="s">
        <v>230</v>
      </c>
      <c r="G52" s="19">
        <v>23</v>
      </c>
      <c r="H52" s="19">
        <v>26</v>
      </c>
      <c r="I52" s="56">
        <v>49</v>
      </c>
      <c r="J52" s="52">
        <v>8636042201</v>
      </c>
      <c r="K52" s="52" t="s">
        <v>233</v>
      </c>
      <c r="L52" s="52" t="s">
        <v>82</v>
      </c>
      <c r="M52" s="52">
        <v>9957403565</v>
      </c>
      <c r="N52" s="52" t="s">
        <v>921</v>
      </c>
      <c r="O52" s="52">
        <v>9678605836</v>
      </c>
      <c r="P52" s="54">
        <v>43617</v>
      </c>
      <c r="Q52" s="52" t="s">
        <v>688</v>
      </c>
      <c r="R52" s="18">
        <v>79</v>
      </c>
      <c r="S52" s="18" t="s">
        <v>118</v>
      </c>
      <c r="T52" s="18"/>
    </row>
    <row r="53" spans="1:20">
      <c r="A53" s="4">
        <v>49</v>
      </c>
      <c r="B53" s="51" t="s">
        <v>69</v>
      </c>
      <c r="C53" s="52" t="s">
        <v>881</v>
      </c>
      <c r="D53" s="52" t="s">
        <v>28</v>
      </c>
      <c r="E53" s="53">
        <v>9</v>
      </c>
      <c r="F53" s="52" t="s">
        <v>230</v>
      </c>
      <c r="G53" s="19">
        <v>21</v>
      </c>
      <c r="H53" s="19">
        <v>25</v>
      </c>
      <c r="I53" s="56">
        <v>46</v>
      </c>
      <c r="J53" s="52">
        <v>9401284077</v>
      </c>
      <c r="K53" s="52" t="s">
        <v>233</v>
      </c>
      <c r="L53" s="52" t="s">
        <v>82</v>
      </c>
      <c r="M53" s="52">
        <v>9957403565</v>
      </c>
      <c r="N53" s="52" t="s">
        <v>90</v>
      </c>
      <c r="O53" s="52">
        <v>7896624383</v>
      </c>
      <c r="P53" s="54">
        <v>43619</v>
      </c>
      <c r="Q53" s="52" t="s">
        <v>208</v>
      </c>
      <c r="R53" s="18">
        <v>83</v>
      </c>
      <c r="S53" s="18" t="s">
        <v>118</v>
      </c>
      <c r="T53" s="18"/>
    </row>
    <row r="54" spans="1:20">
      <c r="A54" s="4">
        <v>50</v>
      </c>
      <c r="B54" s="51" t="s">
        <v>69</v>
      </c>
      <c r="C54" s="52" t="s">
        <v>882</v>
      </c>
      <c r="D54" s="52" t="s">
        <v>28</v>
      </c>
      <c r="E54" s="53">
        <v>67</v>
      </c>
      <c r="F54" s="52" t="s">
        <v>230</v>
      </c>
      <c r="G54" s="53">
        <v>16</v>
      </c>
      <c r="H54" s="53">
        <v>19</v>
      </c>
      <c r="I54" s="56">
        <f t="shared" ref="I54:I55" si="3">+G54+H54</f>
        <v>35</v>
      </c>
      <c r="J54" s="52">
        <v>8812887768</v>
      </c>
      <c r="K54" s="52" t="s">
        <v>154</v>
      </c>
      <c r="L54" s="52" t="s">
        <v>106</v>
      </c>
      <c r="M54" s="52">
        <v>9401725828</v>
      </c>
      <c r="N54" s="52" t="s">
        <v>928</v>
      </c>
      <c r="O54" s="52">
        <v>8486365998</v>
      </c>
      <c r="P54" s="54">
        <v>43619</v>
      </c>
      <c r="Q54" s="52" t="s">
        <v>208</v>
      </c>
      <c r="R54" s="18">
        <v>39</v>
      </c>
      <c r="S54" s="18" t="s">
        <v>118</v>
      </c>
      <c r="T54" s="18"/>
    </row>
    <row r="55" spans="1:20">
      <c r="A55" s="4">
        <v>51</v>
      </c>
      <c r="B55" s="51" t="s">
        <v>69</v>
      </c>
      <c r="C55" s="52" t="s">
        <v>883</v>
      </c>
      <c r="D55" s="52" t="s">
        <v>28</v>
      </c>
      <c r="E55" s="53">
        <v>30</v>
      </c>
      <c r="F55" s="52" t="s">
        <v>230</v>
      </c>
      <c r="G55" s="53">
        <v>20</v>
      </c>
      <c r="H55" s="53">
        <v>40</v>
      </c>
      <c r="I55" s="56">
        <f t="shared" si="3"/>
        <v>60</v>
      </c>
      <c r="J55" s="52">
        <v>7896177542</v>
      </c>
      <c r="K55" s="52" t="s">
        <v>154</v>
      </c>
      <c r="L55" s="52" t="s">
        <v>434</v>
      </c>
      <c r="M55" s="52">
        <v>9577300870</v>
      </c>
      <c r="N55" s="52" t="s">
        <v>929</v>
      </c>
      <c r="O55" s="52">
        <v>9707371946</v>
      </c>
      <c r="P55" s="54">
        <v>43620</v>
      </c>
      <c r="Q55" s="52" t="s">
        <v>231</v>
      </c>
      <c r="R55" s="18">
        <v>23</v>
      </c>
      <c r="S55" s="18" t="s">
        <v>118</v>
      </c>
      <c r="T55" s="18"/>
    </row>
    <row r="56" spans="1:20">
      <c r="A56" s="4">
        <v>52</v>
      </c>
      <c r="B56" s="51" t="s">
        <v>69</v>
      </c>
      <c r="C56" s="52" t="s">
        <v>884</v>
      </c>
      <c r="D56" s="52" t="s">
        <v>28</v>
      </c>
      <c r="E56" s="53">
        <v>6</v>
      </c>
      <c r="F56" s="52" t="s">
        <v>230</v>
      </c>
      <c r="G56" s="53">
        <v>1</v>
      </c>
      <c r="H56" s="53">
        <v>5</v>
      </c>
      <c r="I56" s="56">
        <v>6</v>
      </c>
      <c r="J56" s="52">
        <v>9132470200</v>
      </c>
      <c r="K56" s="52" t="s">
        <v>94</v>
      </c>
      <c r="L56" s="52" t="s">
        <v>510</v>
      </c>
      <c r="M56" s="52">
        <v>98749860337</v>
      </c>
      <c r="N56" s="52" t="s">
        <v>930</v>
      </c>
      <c r="O56" s="52">
        <v>8822516760</v>
      </c>
      <c r="P56" s="54">
        <v>43620</v>
      </c>
      <c r="Q56" s="52" t="s">
        <v>231</v>
      </c>
      <c r="R56" s="18">
        <v>19</v>
      </c>
      <c r="S56" s="18" t="s">
        <v>118</v>
      </c>
      <c r="T56" s="18"/>
    </row>
    <row r="57" spans="1:20">
      <c r="A57" s="4">
        <v>53</v>
      </c>
      <c r="B57" s="51" t="s">
        <v>69</v>
      </c>
      <c r="C57" s="52" t="s">
        <v>885</v>
      </c>
      <c r="D57" s="52" t="s">
        <v>28</v>
      </c>
      <c r="E57" s="53">
        <v>5</v>
      </c>
      <c r="F57" s="52" t="s">
        <v>230</v>
      </c>
      <c r="G57" s="19">
        <v>3</v>
      </c>
      <c r="H57" s="19">
        <v>2</v>
      </c>
      <c r="I57" s="56">
        <v>5</v>
      </c>
      <c r="J57" s="52">
        <v>9854708829</v>
      </c>
      <c r="K57" s="52" t="s">
        <v>94</v>
      </c>
      <c r="L57" s="52" t="s">
        <v>510</v>
      </c>
      <c r="M57" s="52">
        <v>98749860337</v>
      </c>
      <c r="N57" s="52" t="s">
        <v>930</v>
      </c>
      <c r="O57" s="52">
        <v>9678022994</v>
      </c>
      <c r="P57" s="54">
        <v>43622</v>
      </c>
      <c r="Q57" s="52" t="s">
        <v>272</v>
      </c>
      <c r="R57" s="18">
        <v>18</v>
      </c>
      <c r="S57" s="18" t="s">
        <v>118</v>
      </c>
      <c r="T57" s="18"/>
    </row>
    <row r="58" spans="1:20">
      <c r="A58" s="4">
        <v>54</v>
      </c>
      <c r="B58" s="51" t="s">
        <v>69</v>
      </c>
      <c r="C58" s="52" t="s">
        <v>886</v>
      </c>
      <c r="D58" s="52" t="s">
        <v>28</v>
      </c>
      <c r="E58" s="53">
        <v>9</v>
      </c>
      <c r="F58" s="52" t="s">
        <v>230</v>
      </c>
      <c r="G58" s="19">
        <v>18</v>
      </c>
      <c r="H58" s="19">
        <v>18</v>
      </c>
      <c r="I58" s="56">
        <v>36</v>
      </c>
      <c r="J58" s="52">
        <v>8753939260</v>
      </c>
      <c r="K58" s="52" t="s">
        <v>94</v>
      </c>
      <c r="L58" s="52" t="s">
        <v>510</v>
      </c>
      <c r="M58" s="52">
        <v>98749860337</v>
      </c>
      <c r="N58" s="52" t="s">
        <v>132</v>
      </c>
      <c r="O58" s="52">
        <v>8011389815</v>
      </c>
      <c r="P58" s="54">
        <v>43622</v>
      </c>
      <c r="Q58" s="52" t="s">
        <v>272</v>
      </c>
      <c r="R58" s="18">
        <v>19</v>
      </c>
      <c r="S58" s="18" t="s">
        <v>118</v>
      </c>
      <c r="T58" s="18"/>
    </row>
    <row r="59" spans="1:20">
      <c r="A59" s="4">
        <v>55</v>
      </c>
      <c r="B59" s="51" t="s">
        <v>69</v>
      </c>
      <c r="C59" s="52" t="s">
        <v>887</v>
      </c>
      <c r="D59" s="52" t="s">
        <v>28</v>
      </c>
      <c r="E59" s="53">
        <v>13</v>
      </c>
      <c r="F59" s="52" t="s">
        <v>230</v>
      </c>
      <c r="G59" s="53">
        <v>15</v>
      </c>
      <c r="H59" s="53">
        <v>13</v>
      </c>
      <c r="I59" s="56">
        <v>28</v>
      </c>
      <c r="J59" s="52">
        <v>8135014753</v>
      </c>
      <c r="K59" s="52" t="s">
        <v>77</v>
      </c>
      <c r="L59" s="52" t="s">
        <v>99</v>
      </c>
      <c r="M59" s="52">
        <v>9854133428</v>
      </c>
      <c r="N59" s="52" t="s">
        <v>931</v>
      </c>
      <c r="O59" s="52">
        <v>8876533598</v>
      </c>
      <c r="P59" s="54">
        <v>43624</v>
      </c>
      <c r="Q59" s="52" t="s">
        <v>688</v>
      </c>
      <c r="R59" s="18">
        <v>18</v>
      </c>
      <c r="S59" s="18" t="s">
        <v>118</v>
      </c>
      <c r="T59" s="18"/>
    </row>
    <row r="60" spans="1:20">
      <c r="A60" s="4">
        <v>56</v>
      </c>
      <c r="B60" s="51" t="s">
        <v>69</v>
      </c>
      <c r="C60" s="52" t="s">
        <v>888</v>
      </c>
      <c r="D60" s="52" t="s">
        <v>28</v>
      </c>
      <c r="E60" s="53">
        <v>24</v>
      </c>
      <c r="F60" s="52" t="s">
        <v>230</v>
      </c>
      <c r="G60" s="53">
        <v>23</v>
      </c>
      <c r="H60" s="53">
        <v>16</v>
      </c>
      <c r="I60" s="56">
        <v>39</v>
      </c>
      <c r="J60" s="52">
        <v>8399008168</v>
      </c>
      <c r="K60" s="52" t="s">
        <v>77</v>
      </c>
      <c r="L60" s="52" t="s">
        <v>78</v>
      </c>
      <c r="M60" s="52">
        <v>8472055211</v>
      </c>
      <c r="N60" s="52" t="s">
        <v>762</v>
      </c>
      <c r="O60" s="52">
        <v>8876533598</v>
      </c>
      <c r="P60" s="54">
        <v>43624</v>
      </c>
      <c r="Q60" s="52" t="s">
        <v>688</v>
      </c>
      <c r="R60" s="18">
        <v>10</v>
      </c>
      <c r="S60" s="18" t="s">
        <v>118</v>
      </c>
      <c r="T60" s="18"/>
    </row>
    <row r="61" spans="1:20">
      <c r="A61" s="4">
        <v>57</v>
      </c>
      <c r="B61" s="51" t="s">
        <v>69</v>
      </c>
      <c r="C61" s="52" t="s">
        <v>889</v>
      </c>
      <c r="D61" s="52" t="s">
        <v>28</v>
      </c>
      <c r="E61" s="53">
        <v>50</v>
      </c>
      <c r="F61" s="52" t="s">
        <v>230</v>
      </c>
      <c r="G61" s="53">
        <v>10</v>
      </c>
      <c r="H61" s="53">
        <v>20</v>
      </c>
      <c r="I61" s="56">
        <f t="shared" ref="I61:I79" si="4">+G61+H61</f>
        <v>30</v>
      </c>
      <c r="J61" s="52">
        <v>8011971008</v>
      </c>
      <c r="K61" s="52" t="s">
        <v>86</v>
      </c>
      <c r="L61" s="52" t="s">
        <v>508</v>
      </c>
      <c r="M61" s="52">
        <v>9401201282</v>
      </c>
      <c r="N61" s="52" t="s">
        <v>932</v>
      </c>
      <c r="O61" s="52">
        <v>9678205280</v>
      </c>
      <c r="P61" s="54">
        <v>43624</v>
      </c>
      <c r="Q61" s="52" t="s">
        <v>688</v>
      </c>
      <c r="R61" s="18">
        <v>78</v>
      </c>
      <c r="S61" s="18" t="s">
        <v>118</v>
      </c>
      <c r="T61" s="18"/>
    </row>
    <row r="62" spans="1:20">
      <c r="A62" s="4">
        <v>58</v>
      </c>
      <c r="B62" s="51" t="s">
        <v>69</v>
      </c>
      <c r="C62" s="52" t="s">
        <v>890</v>
      </c>
      <c r="D62" s="52" t="s">
        <v>28</v>
      </c>
      <c r="E62" s="53">
        <v>51</v>
      </c>
      <c r="F62" s="52" t="s">
        <v>230</v>
      </c>
      <c r="G62" s="53">
        <v>28</v>
      </c>
      <c r="H62" s="53">
        <v>32</v>
      </c>
      <c r="I62" s="56">
        <f t="shared" si="4"/>
        <v>60</v>
      </c>
      <c r="J62" s="52">
        <v>8011695454</v>
      </c>
      <c r="K62" s="52" t="s">
        <v>86</v>
      </c>
      <c r="L62" s="52" t="s">
        <v>508</v>
      </c>
      <c r="M62" s="52">
        <v>9401201282</v>
      </c>
      <c r="N62" s="52" t="s">
        <v>932</v>
      </c>
      <c r="O62" s="52">
        <v>9678205280</v>
      </c>
      <c r="P62" s="54">
        <v>43624</v>
      </c>
      <c r="Q62" s="52" t="s">
        <v>688</v>
      </c>
      <c r="R62" s="18">
        <v>79</v>
      </c>
      <c r="S62" s="18" t="s">
        <v>118</v>
      </c>
      <c r="T62" s="18"/>
    </row>
    <row r="63" spans="1:20">
      <c r="A63" s="4">
        <v>59</v>
      </c>
      <c r="B63" s="51" t="s">
        <v>69</v>
      </c>
      <c r="C63" s="52" t="s">
        <v>891</v>
      </c>
      <c r="D63" s="52" t="s">
        <v>28</v>
      </c>
      <c r="E63" s="53">
        <v>10</v>
      </c>
      <c r="F63" s="52" t="s">
        <v>230</v>
      </c>
      <c r="G63" s="53">
        <v>16</v>
      </c>
      <c r="H63" s="53">
        <v>16</v>
      </c>
      <c r="I63" s="56">
        <f t="shared" si="4"/>
        <v>32</v>
      </c>
      <c r="J63" s="52">
        <v>8472862521</v>
      </c>
      <c r="K63" s="52" t="s">
        <v>77</v>
      </c>
      <c r="L63" s="52" t="s">
        <v>509</v>
      </c>
      <c r="M63" s="52">
        <v>7896412214</v>
      </c>
      <c r="N63" s="52" t="s">
        <v>933</v>
      </c>
      <c r="O63" s="52">
        <v>8011703111</v>
      </c>
      <c r="P63" s="54">
        <v>43626</v>
      </c>
      <c r="Q63" s="52" t="s">
        <v>208</v>
      </c>
      <c r="R63" s="18">
        <v>9</v>
      </c>
      <c r="S63" s="18" t="s">
        <v>118</v>
      </c>
      <c r="T63" s="18"/>
    </row>
    <row r="64" spans="1:20">
      <c r="A64" s="4">
        <v>60</v>
      </c>
      <c r="B64" s="51" t="s">
        <v>69</v>
      </c>
      <c r="C64" s="52" t="s">
        <v>892</v>
      </c>
      <c r="D64" s="52" t="s">
        <v>28</v>
      </c>
      <c r="E64" s="53">
        <v>1</v>
      </c>
      <c r="F64" s="52" t="s">
        <v>230</v>
      </c>
      <c r="G64" s="53">
        <v>12</v>
      </c>
      <c r="H64" s="53">
        <v>18</v>
      </c>
      <c r="I64" s="56">
        <f t="shared" si="4"/>
        <v>30</v>
      </c>
      <c r="J64" s="52">
        <v>9864593813</v>
      </c>
      <c r="K64" s="52" t="s">
        <v>77</v>
      </c>
      <c r="L64" s="52" t="s">
        <v>509</v>
      </c>
      <c r="M64" s="52">
        <v>7896412214</v>
      </c>
      <c r="N64" s="52" t="s">
        <v>934</v>
      </c>
      <c r="O64" s="52">
        <v>8011703111</v>
      </c>
      <c r="P64" s="54">
        <v>43626</v>
      </c>
      <c r="Q64" s="52" t="s">
        <v>208</v>
      </c>
      <c r="R64" s="18">
        <v>10</v>
      </c>
      <c r="S64" s="18" t="s">
        <v>118</v>
      </c>
      <c r="T64" s="18"/>
    </row>
    <row r="65" spans="1:20">
      <c r="A65" s="4">
        <v>61</v>
      </c>
      <c r="B65" s="51" t="s">
        <v>69</v>
      </c>
      <c r="C65" s="52" t="s">
        <v>893</v>
      </c>
      <c r="D65" s="52" t="s">
        <v>28</v>
      </c>
      <c r="E65" s="53">
        <v>23</v>
      </c>
      <c r="F65" s="52" t="s">
        <v>230</v>
      </c>
      <c r="G65" s="53">
        <v>12</v>
      </c>
      <c r="H65" s="53">
        <v>16</v>
      </c>
      <c r="I65" s="56">
        <f t="shared" si="4"/>
        <v>28</v>
      </c>
      <c r="J65" s="52">
        <v>9678974076</v>
      </c>
      <c r="K65" s="52" t="s">
        <v>77</v>
      </c>
      <c r="L65" s="52" t="s">
        <v>99</v>
      </c>
      <c r="M65" s="52">
        <v>9401725833</v>
      </c>
      <c r="N65" s="52" t="s">
        <v>513</v>
      </c>
      <c r="O65" s="52">
        <v>9957114776</v>
      </c>
      <c r="P65" s="54">
        <v>43627</v>
      </c>
      <c r="Q65" s="52" t="s">
        <v>231</v>
      </c>
      <c r="R65" s="18">
        <v>4</v>
      </c>
      <c r="S65" s="18" t="s">
        <v>118</v>
      </c>
      <c r="T65" s="18"/>
    </row>
    <row r="66" spans="1:20">
      <c r="A66" s="4">
        <v>62</v>
      </c>
      <c r="B66" s="51" t="s">
        <v>69</v>
      </c>
      <c r="C66" s="52" t="s">
        <v>894</v>
      </c>
      <c r="D66" s="52" t="s">
        <v>28</v>
      </c>
      <c r="E66" s="53">
        <v>3</v>
      </c>
      <c r="F66" s="52" t="s">
        <v>230</v>
      </c>
      <c r="G66" s="53">
        <v>12</v>
      </c>
      <c r="H66" s="53">
        <v>10</v>
      </c>
      <c r="I66" s="56">
        <f t="shared" si="4"/>
        <v>22</v>
      </c>
      <c r="J66" s="52">
        <v>8011968456</v>
      </c>
      <c r="K66" s="52" t="s">
        <v>77</v>
      </c>
      <c r="L66" s="52" t="s">
        <v>99</v>
      </c>
      <c r="M66" s="52">
        <v>9401725833</v>
      </c>
      <c r="N66" s="52" t="s">
        <v>513</v>
      </c>
      <c r="O66" s="52">
        <v>9957114776</v>
      </c>
      <c r="P66" s="54">
        <v>43627</v>
      </c>
      <c r="Q66" s="52" t="s">
        <v>231</v>
      </c>
      <c r="R66" s="18">
        <v>5</v>
      </c>
      <c r="S66" s="18" t="s">
        <v>118</v>
      </c>
      <c r="T66" s="18"/>
    </row>
    <row r="67" spans="1:20">
      <c r="A67" s="4">
        <v>63</v>
      </c>
      <c r="B67" s="51" t="s">
        <v>69</v>
      </c>
      <c r="C67" s="52" t="s">
        <v>895</v>
      </c>
      <c r="D67" s="52" t="s">
        <v>28</v>
      </c>
      <c r="E67" s="53">
        <v>36</v>
      </c>
      <c r="F67" s="52" t="s">
        <v>230</v>
      </c>
      <c r="G67" s="53">
        <v>14</v>
      </c>
      <c r="H67" s="53">
        <v>23</v>
      </c>
      <c r="I67" s="56">
        <f t="shared" si="4"/>
        <v>37</v>
      </c>
      <c r="J67" s="52">
        <v>9957161779</v>
      </c>
      <c r="K67" s="52" t="s">
        <v>77</v>
      </c>
      <c r="L67" s="52" t="s">
        <v>99</v>
      </c>
      <c r="M67" s="52">
        <v>9401725835</v>
      </c>
      <c r="N67" s="52" t="s">
        <v>935</v>
      </c>
      <c r="O67" s="52">
        <v>8761884595</v>
      </c>
      <c r="P67" s="54">
        <v>43628</v>
      </c>
      <c r="Q67" s="52" t="s">
        <v>944</v>
      </c>
      <c r="R67" s="18">
        <v>6</v>
      </c>
      <c r="S67" s="18" t="s">
        <v>118</v>
      </c>
      <c r="T67" s="18"/>
    </row>
    <row r="68" spans="1:20">
      <c r="A68" s="4">
        <v>64</v>
      </c>
      <c r="B68" s="51" t="s">
        <v>69</v>
      </c>
      <c r="C68" s="52" t="s">
        <v>896</v>
      </c>
      <c r="D68" s="52" t="s">
        <v>28</v>
      </c>
      <c r="E68" s="53">
        <v>125</v>
      </c>
      <c r="F68" s="52" t="s">
        <v>230</v>
      </c>
      <c r="G68" s="53">
        <v>20</v>
      </c>
      <c r="H68" s="53">
        <v>30</v>
      </c>
      <c r="I68" s="56">
        <f t="shared" si="4"/>
        <v>50</v>
      </c>
      <c r="J68" s="52">
        <v>8011999196</v>
      </c>
      <c r="K68" s="52" t="s">
        <v>433</v>
      </c>
      <c r="L68" s="52" t="s">
        <v>113</v>
      </c>
      <c r="M68" s="52">
        <v>9854133428</v>
      </c>
      <c r="N68" s="52" t="s">
        <v>936</v>
      </c>
      <c r="O68" s="52">
        <v>8011389815</v>
      </c>
      <c r="P68" s="54">
        <v>43628</v>
      </c>
      <c r="Q68" s="52" t="s">
        <v>944</v>
      </c>
      <c r="R68" s="18">
        <v>57</v>
      </c>
      <c r="S68" s="18" t="s">
        <v>118</v>
      </c>
      <c r="T68" s="18"/>
    </row>
    <row r="69" spans="1:20">
      <c r="A69" s="4">
        <v>65</v>
      </c>
      <c r="B69" s="51" t="s">
        <v>69</v>
      </c>
      <c r="C69" s="52" t="s">
        <v>897</v>
      </c>
      <c r="D69" s="52" t="s">
        <v>28</v>
      </c>
      <c r="E69" s="53">
        <v>201</v>
      </c>
      <c r="F69" s="52" t="s">
        <v>230</v>
      </c>
      <c r="G69" s="53">
        <v>23</v>
      </c>
      <c r="H69" s="53">
        <v>21</v>
      </c>
      <c r="I69" s="56">
        <f t="shared" si="4"/>
        <v>44</v>
      </c>
      <c r="J69" s="52">
        <v>8011246885</v>
      </c>
      <c r="K69" s="52" t="s">
        <v>433</v>
      </c>
      <c r="L69" s="52" t="s">
        <v>113</v>
      </c>
      <c r="M69" s="52">
        <v>9401725835</v>
      </c>
      <c r="N69" s="52" t="s">
        <v>936</v>
      </c>
      <c r="O69" s="52">
        <v>8761884595</v>
      </c>
      <c r="P69" s="54">
        <v>43629</v>
      </c>
      <c r="Q69" s="52" t="s">
        <v>272</v>
      </c>
      <c r="R69" s="18">
        <v>60</v>
      </c>
      <c r="S69" s="18" t="s">
        <v>118</v>
      </c>
      <c r="T69" s="18"/>
    </row>
    <row r="70" spans="1:20">
      <c r="A70" s="4">
        <v>66</v>
      </c>
      <c r="B70" s="51" t="s">
        <v>69</v>
      </c>
      <c r="C70" s="52" t="s">
        <v>898</v>
      </c>
      <c r="D70" s="52" t="s">
        <v>28</v>
      </c>
      <c r="E70" s="53">
        <v>31</v>
      </c>
      <c r="F70" s="52" t="s">
        <v>230</v>
      </c>
      <c r="G70" s="53">
        <v>34</v>
      </c>
      <c r="H70" s="53">
        <v>29</v>
      </c>
      <c r="I70" s="56">
        <f t="shared" si="4"/>
        <v>63</v>
      </c>
      <c r="J70" s="52">
        <v>9957323570</v>
      </c>
      <c r="K70" s="52" t="s">
        <v>433</v>
      </c>
      <c r="L70" s="52" t="s">
        <v>113</v>
      </c>
      <c r="M70" s="52">
        <v>9401725835</v>
      </c>
      <c r="N70" s="52" t="s">
        <v>920</v>
      </c>
      <c r="O70" s="52">
        <v>8761884595</v>
      </c>
      <c r="P70" s="54">
        <v>43629</v>
      </c>
      <c r="Q70" s="52" t="s">
        <v>272</v>
      </c>
      <c r="R70" s="18">
        <v>57</v>
      </c>
      <c r="S70" s="18" t="s">
        <v>118</v>
      </c>
      <c r="T70" s="18"/>
    </row>
    <row r="71" spans="1:20">
      <c r="A71" s="4">
        <v>67</v>
      </c>
      <c r="B71" s="51" t="s">
        <v>69</v>
      </c>
      <c r="C71" s="52" t="s">
        <v>899</v>
      </c>
      <c r="D71" s="52" t="s">
        <v>28</v>
      </c>
      <c r="E71" s="53">
        <v>12</v>
      </c>
      <c r="F71" s="52" t="s">
        <v>230</v>
      </c>
      <c r="G71" s="53">
        <v>25</v>
      </c>
      <c r="H71" s="53">
        <v>24</v>
      </c>
      <c r="I71" s="56">
        <f t="shared" si="4"/>
        <v>49</v>
      </c>
      <c r="J71" s="52">
        <v>9854222591</v>
      </c>
      <c r="K71" s="52" t="s">
        <v>433</v>
      </c>
      <c r="L71" s="52" t="s">
        <v>113</v>
      </c>
      <c r="M71" s="52">
        <v>9401725835</v>
      </c>
      <c r="N71" s="52" t="s">
        <v>920</v>
      </c>
      <c r="O71" s="52">
        <v>8761884595</v>
      </c>
      <c r="P71" s="54">
        <v>43631</v>
      </c>
      <c r="Q71" s="52" t="s">
        <v>688</v>
      </c>
      <c r="R71" s="18">
        <v>59</v>
      </c>
      <c r="S71" s="18" t="s">
        <v>118</v>
      </c>
      <c r="T71" s="18"/>
    </row>
    <row r="72" spans="1:20">
      <c r="A72" s="4">
        <v>68</v>
      </c>
      <c r="B72" s="51" t="s">
        <v>69</v>
      </c>
      <c r="C72" s="52" t="s">
        <v>900</v>
      </c>
      <c r="D72" s="52" t="s">
        <v>28</v>
      </c>
      <c r="E72" s="53">
        <v>13</v>
      </c>
      <c r="F72" s="52" t="s">
        <v>230</v>
      </c>
      <c r="G72" s="53">
        <v>35</v>
      </c>
      <c r="H72" s="53">
        <v>42</v>
      </c>
      <c r="I72" s="56">
        <f t="shared" si="4"/>
        <v>77</v>
      </c>
      <c r="J72" s="52">
        <v>9613173646</v>
      </c>
      <c r="K72" s="52" t="s">
        <v>433</v>
      </c>
      <c r="L72" s="52" t="s">
        <v>113</v>
      </c>
      <c r="M72" s="52">
        <v>9401725835</v>
      </c>
      <c r="N72" s="52" t="s">
        <v>920</v>
      </c>
      <c r="O72" s="52">
        <v>8761884595</v>
      </c>
      <c r="P72" s="54">
        <v>43631</v>
      </c>
      <c r="Q72" s="52" t="s">
        <v>688</v>
      </c>
      <c r="R72" s="18">
        <v>58</v>
      </c>
      <c r="S72" s="18" t="s">
        <v>118</v>
      </c>
      <c r="T72" s="18"/>
    </row>
    <row r="73" spans="1:20">
      <c r="A73" s="4">
        <v>69</v>
      </c>
      <c r="B73" s="51" t="s">
        <v>69</v>
      </c>
      <c r="C73" s="52" t="s">
        <v>901</v>
      </c>
      <c r="D73" s="52" t="s">
        <v>28</v>
      </c>
      <c r="E73" s="53">
        <v>91</v>
      </c>
      <c r="F73" s="52" t="s">
        <v>230</v>
      </c>
      <c r="G73" s="53">
        <v>39</v>
      </c>
      <c r="H73" s="53">
        <v>32</v>
      </c>
      <c r="I73" s="56">
        <f t="shared" si="4"/>
        <v>71</v>
      </c>
      <c r="J73" s="52">
        <v>7086698460</v>
      </c>
      <c r="K73" s="52" t="s">
        <v>433</v>
      </c>
      <c r="L73" s="52" t="s">
        <v>97</v>
      </c>
      <c r="M73" s="52">
        <v>8486717445</v>
      </c>
      <c r="N73" s="52" t="s">
        <v>937</v>
      </c>
      <c r="O73" s="52">
        <v>9613311438</v>
      </c>
      <c r="P73" s="54">
        <v>43633</v>
      </c>
      <c r="Q73" s="52" t="s">
        <v>208</v>
      </c>
      <c r="R73" s="18">
        <v>57</v>
      </c>
      <c r="S73" s="18" t="s">
        <v>118</v>
      </c>
      <c r="T73" s="18"/>
    </row>
    <row r="74" spans="1:20">
      <c r="A74" s="4">
        <v>70</v>
      </c>
      <c r="B74" s="51" t="s">
        <v>69</v>
      </c>
      <c r="C74" s="52" t="s">
        <v>902</v>
      </c>
      <c r="D74" s="52" t="s">
        <v>28</v>
      </c>
      <c r="E74" s="53">
        <v>23</v>
      </c>
      <c r="F74" s="52" t="s">
        <v>230</v>
      </c>
      <c r="G74" s="53">
        <v>13</v>
      </c>
      <c r="H74" s="53">
        <v>8</v>
      </c>
      <c r="I74" s="56">
        <f t="shared" si="4"/>
        <v>21</v>
      </c>
      <c r="J74" s="52">
        <v>8011589246</v>
      </c>
      <c r="K74" s="52" t="s">
        <v>94</v>
      </c>
      <c r="L74" s="52" t="s">
        <v>510</v>
      </c>
      <c r="M74" s="52">
        <v>98749860337</v>
      </c>
      <c r="N74" s="52" t="s">
        <v>938</v>
      </c>
      <c r="O74" s="52">
        <v>9613311438</v>
      </c>
      <c r="P74" s="54">
        <v>43633</v>
      </c>
      <c r="Q74" s="52" t="s">
        <v>208</v>
      </c>
      <c r="R74" s="18">
        <v>16</v>
      </c>
      <c r="S74" s="18" t="s">
        <v>118</v>
      </c>
      <c r="T74" s="18"/>
    </row>
    <row r="75" spans="1:20">
      <c r="A75" s="4">
        <v>71</v>
      </c>
      <c r="B75" s="51" t="s">
        <v>69</v>
      </c>
      <c r="C75" s="52" t="s">
        <v>903</v>
      </c>
      <c r="D75" s="52" t="s">
        <v>28</v>
      </c>
      <c r="E75" s="53">
        <v>4</v>
      </c>
      <c r="F75" s="52" t="s">
        <v>230</v>
      </c>
      <c r="G75" s="53">
        <v>23</v>
      </c>
      <c r="H75" s="53">
        <v>21</v>
      </c>
      <c r="I75" s="56">
        <f t="shared" si="4"/>
        <v>44</v>
      </c>
      <c r="J75" s="52">
        <v>9613209254</v>
      </c>
      <c r="K75" s="52" t="s">
        <v>94</v>
      </c>
      <c r="L75" s="52" t="s">
        <v>510</v>
      </c>
      <c r="M75" s="52">
        <v>98749860337</v>
      </c>
      <c r="N75" s="52" t="s">
        <v>132</v>
      </c>
      <c r="O75" s="52">
        <v>9678320647</v>
      </c>
      <c r="P75" s="54">
        <v>43634</v>
      </c>
      <c r="Q75" s="52" t="s">
        <v>231</v>
      </c>
      <c r="R75" s="18">
        <v>17</v>
      </c>
      <c r="S75" s="18" t="s">
        <v>118</v>
      </c>
      <c r="T75" s="18"/>
    </row>
    <row r="76" spans="1:20">
      <c r="A76" s="4">
        <v>72</v>
      </c>
      <c r="B76" s="51" t="s">
        <v>69</v>
      </c>
      <c r="C76" s="52" t="s">
        <v>904</v>
      </c>
      <c r="D76" s="52" t="s">
        <v>28</v>
      </c>
      <c r="E76" s="53">
        <v>21</v>
      </c>
      <c r="F76" s="52" t="s">
        <v>230</v>
      </c>
      <c r="G76" s="53">
        <v>7</v>
      </c>
      <c r="H76" s="53">
        <v>7</v>
      </c>
      <c r="I76" s="56">
        <f t="shared" si="4"/>
        <v>14</v>
      </c>
      <c r="J76" s="52">
        <v>9859155649</v>
      </c>
      <c r="K76" s="52" t="s">
        <v>94</v>
      </c>
      <c r="L76" s="52" t="s">
        <v>510</v>
      </c>
      <c r="M76" s="52">
        <v>98749860337</v>
      </c>
      <c r="N76" s="52" t="s">
        <v>938</v>
      </c>
      <c r="O76" s="52">
        <v>8011703111</v>
      </c>
      <c r="P76" s="54">
        <v>43634</v>
      </c>
      <c r="Q76" s="52" t="s">
        <v>231</v>
      </c>
      <c r="R76" s="18">
        <v>16</v>
      </c>
      <c r="S76" s="18" t="s">
        <v>118</v>
      </c>
      <c r="T76" s="18"/>
    </row>
    <row r="77" spans="1:20">
      <c r="A77" s="4">
        <v>73</v>
      </c>
      <c r="B77" s="51" t="s">
        <v>69</v>
      </c>
      <c r="C77" s="52" t="s">
        <v>905</v>
      </c>
      <c r="D77" s="52" t="s">
        <v>28</v>
      </c>
      <c r="E77" s="53">
        <v>22</v>
      </c>
      <c r="F77" s="52" t="s">
        <v>230</v>
      </c>
      <c r="G77" s="53">
        <v>21</v>
      </c>
      <c r="H77" s="53">
        <v>16</v>
      </c>
      <c r="I77" s="56">
        <f t="shared" si="4"/>
        <v>37</v>
      </c>
      <c r="J77" s="52">
        <v>8812030397</v>
      </c>
      <c r="K77" s="52" t="s">
        <v>77</v>
      </c>
      <c r="L77" s="52" t="s">
        <v>99</v>
      </c>
      <c r="M77" s="52">
        <v>9401725828</v>
      </c>
      <c r="N77" s="52" t="s">
        <v>755</v>
      </c>
      <c r="O77" s="52">
        <v>9577285820</v>
      </c>
      <c r="P77" s="54">
        <v>43635</v>
      </c>
      <c r="Q77" s="52" t="s">
        <v>944</v>
      </c>
      <c r="R77" s="18">
        <v>12</v>
      </c>
      <c r="S77" s="18" t="s">
        <v>118</v>
      </c>
      <c r="T77" s="18"/>
    </row>
    <row r="78" spans="1:20">
      <c r="A78" s="4">
        <v>74</v>
      </c>
      <c r="B78" s="51" t="s">
        <v>69</v>
      </c>
      <c r="C78" s="52" t="s">
        <v>905</v>
      </c>
      <c r="D78" s="52" t="s">
        <v>28</v>
      </c>
      <c r="E78" s="53">
        <v>44</v>
      </c>
      <c r="F78" s="52" t="s">
        <v>230</v>
      </c>
      <c r="G78" s="53">
        <v>7</v>
      </c>
      <c r="H78" s="53">
        <v>13</v>
      </c>
      <c r="I78" s="56">
        <f t="shared" si="4"/>
        <v>20</v>
      </c>
      <c r="J78" s="52">
        <v>9706809964</v>
      </c>
      <c r="K78" s="52" t="s">
        <v>77</v>
      </c>
      <c r="L78" s="52" t="s">
        <v>99</v>
      </c>
      <c r="M78" s="52">
        <v>9401725828</v>
      </c>
      <c r="N78" s="52" t="s">
        <v>755</v>
      </c>
      <c r="O78" s="52">
        <v>9577285820</v>
      </c>
      <c r="P78" s="54">
        <v>43635</v>
      </c>
      <c r="Q78" s="52" t="s">
        <v>944</v>
      </c>
      <c r="R78" s="18">
        <v>12</v>
      </c>
      <c r="S78" s="18" t="s">
        <v>118</v>
      </c>
      <c r="T78" s="18"/>
    </row>
    <row r="79" spans="1:20">
      <c r="A79" s="4">
        <v>75</v>
      </c>
      <c r="B79" s="51" t="s">
        <v>69</v>
      </c>
      <c r="C79" s="52" t="s">
        <v>906</v>
      </c>
      <c r="D79" s="52" t="s">
        <v>28</v>
      </c>
      <c r="E79" s="53">
        <v>25</v>
      </c>
      <c r="F79" s="52" t="s">
        <v>230</v>
      </c>
      <c r="G79" s="53">
        <v>18</v>
      </c>
      <c r="H79" s="53">
        <v>19</v>
      </c>
      <c r="I79" s="56">
        <f t="shared" si="4"/>
        <v>37</v>
      </c>
      <c r="J79" s="52">
        <v>7399102171</v>
      </c>
      <c r="K79" s="52" t="s">
        <v>77</v>
      </c>
      <c r="L79" s="52" t="s">
        <v>99</v>
      </c>
      <c r="M79" s="52">
        <v>9401725828</v>
      </c>
      <c r="N79" s="52" t="s">
        <v>762</v>
      </c>
      <c r="O79" s="52">
        <v>9577285820</v>
      </c>
      <c r="P79" s="54">
        <v>43636</v>
      </c>
      <c r="Q79" s="52" t="s">
        <v>272</v>
      </c>
      <c r="R79" s="18">
        <v>10</v>
      </c>
      <c r="S79" s="18" t="s">
        <v>118</v>
      </c>
      <c r="T79" s="18"/>
    </row>
    <row r="80" spans="1:20">
      <c r="A80" s="4">
        <v>76</v>
      </c>
      <c r="B80" s="51" t="s">
        <v>69</v>
      </c>
      <c r="C80" s="52" t="s">
        <v>907</v>
      </c>
      <c r="D80" s="52" t="s">
        <v>28</v>
      </c>
      <c r="E80" s="53">
        <v>113</v>
      </c>
      <c r="F80" s="52" t="s">
        <v>230</v>
      </c>
      <c r="G80" s="53">
        <v>23</v>
      </c>
      <c r="H80" s="53">
        <v>17</v>
      </c>
      <c r="I80" s="56">
        <f t="shared" ref="I80:I82" si="5">+G80+H80</f>
        <v>40</v>
      </c>
      <c r="J80" s="52">
        <v>7896700750</v>
      </c>
      <c r="K80" s="52" t="s">
        <v>511</v>
      </c>
      <c r="L80" s="52" t="s">
        <v>82</v>
      </c>
      <c r="M80" s="52">
        <v>9401725834</v>
      </c>
      <c r="N80" s="52" t="s">
        <v>939</v>
      </c>
      <c r="O80" s="52">
        <v>9678100977</v>
      </c>
      <c r="P80" s="54">
        <v>43636</v>
      </c>
      <c r="Q80" s="52" t="s">
        <v>272</v>
      </c>
      <c r="R80" s="52">
        <v>87</v>
      </c>
      <c r="S80" s="52" t="s">
        <v>118</v>
      </c>
      <c r="T80" s="18"/>
    </row>
    <row r="81" spans="1:20">
      <c r="A81" s="4">
        <v>77</v>
      </c>
      <c r="B81" s="51" t="s">
        <v>69</v>
      </c>
      <c r="C81" s="52" t="s">
        <v>908</v>
      </c>
      <c r="D81" s="52" t="s">
        <v>28</v>
      </c>
      <c r="E81" s="53">
        <v>78</v>
      </c>
      <c r="F81" s="52" t="s">
        <v>230</v>
      </c>
      <c r="G81" s="53">
        <v>23</v>
      </c>
      <c r="H81" s="53">
        <v>20</v>
      </c>
      <c r="I81" s="56">
        <f t="shared" si="5"/>
        <v>43</v>
      </c>
      <c r="J81" s="52">
        <v>8134010158</v>
      </c>
      <c r="K81" s="52" t="s">
        <v>511</v>
      </c>
      <c r="L81" s="52" t="s">
        <v>82</v>
      </c>
      <c r="M81" s="52">
        <v>9401725834</v>
      </c>
      <c r="N81" s="52" t="s">
        <v>939</v>
      </c>
      <c r="O81" s="52">
        <v>9678100977</v>
      </c>
      <c r="P81" s="54">
        <v>43638</v>
      </c>
      <c r="Q81" s="52" t="s">
        <v>688</v>
      </c>
      <c r="R81" s="52">
        <v>85</v>
      </c>
      <c r="S81" s="52" t="s">
        <v>118</v>
      </c>
      <c r="T81" s="18"/>
    </row>
    <row r="82" spans="1:20">
      <c r="A82" s="4">
        <v>78</v>
      </c>
      <c r="B82" s="51" t="s">
        <v>69</v>
      </c>
      <c r="C82" s="52" t="s">
        <v>909</v>
      </c>
      <c r="D82" s="52" t="s">
        <v>28</v>
      </c>
      <c r="E82" s="53">
        <v>44</v>
      </c>
      <c r="F82" s="52" t="s">
        <v>230</v>
      </c>
      <c r="G82" s="53">
        <v>21</v>
      </c>
      <c r="H82" s="53">
        <v>23</v>
      </c>
      <c r="I82" s="56">
        <f t="shared" si="5"/>
        <v>44</v>
      </c>
      <c r="J82" s="52">
        <v>8011221929</v>
      </c>
      <c r="K82" s="52" t="s">
        <v>511</v>
      </c>
      <c r="L82" s="52" t="s">
        <v>89</v>
      </c>
      <c r="M82" s="52">
        <v>9401725826</v>
      </c>
      <c r="N82" s="52" t="s">
        <v>940</v>
      </c>
      <c r="O82" s="52">
        <v>8011914873</v>
      </c>
      <c r="P82" s="54">
        <v>43638</v>
      </c>
      <c r="Q82" s="52" t="s">
        <v>688</v>
      </c>
      <c r="R82" s="52">
        <v>92</v>
      </c>
      <c r="S82" s="52" t="s">
        <v>118</v>
      </c>
      <c r="T82" s="18"/>
    </row>
    <row r="83" spans="1:20">
      <c r="A83" s="4">
        <v>79</v>
      </c>
      <c r="B83" s="51" t="s">
        <v>69</v>
      </c>
      <c r="C83" s="52" t="s">
        <v>728</v>
      </c>
      <c r="D83" s="52" t="s">
        <v>28</v>
      </c>
      <c r="E83" s="53">
        <v>66</v>
      </c>
      <c r="F83" s="52" t="s">
        <v>230</v>
      </c>
      <c r="G83" s="53">
        <v>18</v>
      </c>
      <c r="H83" s="53">
        <v>15</v>
      </c>
      <c r="I83" s="56">
        <f t="shared" ref="I83:I94" si="6">+G83+H83</f>
        <v>33</v>
      </c>
      <c r="J83" s="52">
        <v>7636803297</v>
      </c>
      <c r="K83" s="52" t="s">
        <v>511</v>
      </c>
      <c r="L83" s="52" t="s">
        <v>89</v>
      </c>
      <c r="M83" s="52">
        <v>9401725826</v>
      </c>
      <c r="N83" s="52" t="s">
        <v>150</v>
      </c>
      <c r="O83" s="52">
        <v>8011474390</v>
      </c>
      <c r="P83" s="54">
        <v>43640</v>
      </c>
      <c r="Q83" s="52" t="s">
        <v>208</v>
      </c>
      <c r="R83" s="52">
        <v>94</v>
      </c>
      <c r="S83" s="52" t="s">
        <v>118</v>
      </c>
      <c r="T83" s="18"/>
    </row>
    <row r="84" spans="1:20">
      <c r="A84" s="4">
        <v>80</v>
      </c>
      <c r="B84" s="17" t="s">
        <v>69</v>
      </c>
      <c r="C84" s="52" t="s">
        <v>345</v>
      </c>
      <c r="D84" s="52" t="s">
        <v>28</v>
      </c>
      <c r="E84" s="55">
        <v>99</v>
      </c>
      <c r="F84" s="52" t="s">
        <v>230</v>
      </c>
      <c r="G84" s="53">
        <v>23</v>
      </c>
      <c r="H84" s="53">
        <v>12</v>
      </c>
      <c r="I84" s="56">
        <f t="shared" si="6"/>
        <v>35</v>
      </c>
      <c r="J84" s="52">
        <v>7896847371</v>
      </c>
      <c r="K84" s="52" t="s">
        <v>512</v>
      </c>
      <c r="L84" s="52" t="s">
        <v>514</v>
      </c>
      <c r="M84" s="52">
        <v>9401201282</v>
      </c>
      <c r="N84" s="52" t="s">
        <v>129</v>
      </c>
      <c r="O84" s="52">
        <v>8011957613</v>
      </c>
      <c r="P84" s="54">
        <v>43640</v>
      </c>
      <c r="Q84" s="52" t="s">
        <v>208</v>
      </c>
      <c r="R84" s="52" t="s">
        <v>516</v>
      </c>
      <c r="S84" s="52" t="s">
        <v>118</v>
      </c>
      <c r="T84" s="18"/>
    </row>
    <row r="85" spans="1:20">
      <c r="A85" s="4">
        <v>81</v>
      </c>
      <c r="B85" s="17" t="s">
        <v>69</v>
      </c>
      <c r="C85" s="52" t="s">
        <v>910</v>
      </c>
      <c r="D85" s="52" t="s">
        <v>28</v>
      </c>
      <c r="E85" s="55">
        <v>54</v>
      </c>
      <c r="F85" s="52" t="s">
        <v>230</v>
      </c>
      <c r="G85" s="53">
        <v>6</v>
      </c>
      <c r="H85" s="53">
        <v>10</v>
      </c>
      <c r="I85" s="56">
        <f t="shared" si="6"/>
        <v>16</v>
      </c>
      <c r="J85" s="52">
        <v>9011908357</v>
      </c>
      <c r="K85" s="52" t="s">
        <v>512</v>
      </c>
      <c r="L85" s="52" t="s">
        <v>514</v>
      </c>
      <c r="M85" s="52">
        <v>9401201282</v>
      </c>
      <c r="N85" s="52" t="s">
        <v>929</v>
      </c>
      <c r="O85" s="52">
        <v>9859964404</v>
      </c>
      <c r="P85" s="54">
        <v>43641</v>
      </c>
      <c r="Q85" s="52" t="s">
        <v>231</v>
      </c>
      <c r="R85" s="52" t="s">
        <v>517</v>
      </c>
      <c r="S85" s="52" t="s">
        <v>118</v>
      </c>
      <c r="T85" s="18"/>
    </row>
    <row r="86" spans="1:20">
      <c r="A86" s="4">
        <v>82</v>
      </c>
      <c r="B86" s="17" t="s">
        <v>69</v>
      </c>
      <c r="C86" s="52" t="s">
        <v>911</v>
      </c>
      <c r="D86" s="52" t="s">
        <v>28</v>
      </c>
      <c r="E86" s="53">
        <v>21</v>
      </c>
      <c r="F86" s="52" t="s">
        <v>230</v>
      </c>
      <c r="G86" s="53">
        <v>14</v>
      </c>
      <c r="H86" s="53">
        <v>13</v>
      </c>
      <c r="I86" s="56">
        <f t="shared" si="6"/>
        <v>27</v>
      </c>
      <c r="J86" s="52">
        <v>8136096673</v>
      </c>
      <c r="K86" s="52" t="s">
        <v>77</v>
      </c>
      <c r="L86" s="52" t="s">
        <v>116</v>
      </c>
      <c r="M86" s="52">
        <v>9435636656</v>
      </c>
      <c r="N86" s="52" t="s">
        <v>755</v>
      </c>
      <c r="O86" s="52">
        <v>9577285820</v>
      </c>
      <c r="P86" s="54">
        <v>43641</v>
      </c>
      <c r="Q86" s="52" t="s">
        <v>231</v>
      </c>
      <c r="R86" s="52" t="s">
        <v>518</v>
      </c>
      <c r="S86" s="52" t="s">
        <v>118</v>
      </c>
      <c r="T86" s="18"/>
    </row>
    <row r="87" spans="1:20">
      <c r="A87" s="4">
        <v>83</v>
      </c>
      <c r="B87" s="17" t="s">
        <v>69</v>
      </c>
      <c r="C87" s="52" t="s">
        <v>912</v>
      </c>
      <c r="D87" s="52" t="s">
        <v>28</v>
      </c>
      <c r="E87" s="53">
        <v>79</v>
      </c>
      <c r="F87" s="52" t="s">
        <v>230</v>
      </c>
      <c r="G87" s="53">
        <v>16</v>
      </c>
      <c r="H87" s="53">
        <v>18</v>
      </c>
      <c r="I87" s="56">
        <f t="shared" si="6"/>
        <v>34</v>
      </c>
      <c r="J87" s="52">
        <v>8011475755</v>
      </c>
      <c r="K87" s="52" t="s">
        <v>77</v>
      </c>
      <c r="L87" s="52" t="s">
        <v>116</v>
      </c>
      <c r="M87" s="52">
        <v>9435636656</v>
      </c>
      <c r="N87" s="52" t="s">
        <v>755</v>
      </c>
      <c r="O87" s="52">
        <v>9577285820</v>
      </c>
      <c r="P87" s="54">
        <v>43642</v>
      </c>
      <c r="Q87" s="52" t="s">
        <v>944</v>
      </c>
      <c r="R87" s="52" t="s">
        <v>518</v>
      </c>
      <c r="S87" s="52" t="s">
        <v>118</v>
      </c>
      <c r="T87" s="18"/>
    </row>
    <row r="88" spans="1:20">
      <c r="A88" s="4">
        <v>84</v>
      </c>
      <c r="B88" s="17" t="s">
        <v>69</v>
      </c>
      <c r="C88" s="52" t="s">
        <v>906</v>
      </c>
      <c r="D88" s="52" t="s">
        <v>28</v>
      </c>
      <c r="E88" s="53">
        <v>22</v>
      </c>
      <c r="F88" s="52" t="s">
        <v>230</v>
      </c>
      <c r="G88" s="53">
        <v>21</v>
      </c>
      <c r="H88" s="53">
        <v>10</v>
      </c>
      <c r="I88" s="56">
        <f t="shared" si="6"/>
        <v>31</v>
      </c>
      <c r="J88" s="52">
        <v>8011971536</v>
      </c>
      <c r="K88" s="52" t="s">
        <v>77</v>
      </c>
      <c r="L88" s="52" t="s">
        <v>116</v>
      </c>
      <c r="M88" s="52">
        <v>9435636656</v>
      </c>
      <c r="N88" s="52" t="s">
        <v>755</v>
      </c>
      <c r="O88" s="52">
        <v>9577285820</v>
      </c>
      <c r="P88" s="54">
        <v>43642</v>
      </c>
      <c r="Q88" s="52" t="s">
        <v>944</v>
      </c>
      <c r="R88" s="52" t="s">
        <v>519</v>
      </c>
      <c r="S88" s="52" t="s">
        <v>118</v>
      </c>
      <c r="T88" s="18"/>
    </row>
    <row r="89" spans="1:20">
      <c r="A89" s="4">
        <v>85</v>
      </c>
      <c r="B89" s="17" t="s">
        <v>69</v>
      </c>
      <c r="C89" s="52" t="s">
        <v>913</v>
      </c>
      <c r="D89" s="52" t="s">
        <v>28</v>
      </c>
      <c r="E89" s="53">
        <v>6</v>
      </c>
      <c r="F89" s="52" t="s">
        <v>230</v>
      </c>
      <c r="G89" s="53">
        <v>20</v>
      </c>
      <c r="H89" s="53">
        <v>23</v>
      </c>
      <c r="I89" s="56">
        <f t="shared" si="6"/>
        <v>43</v>
      </c>
      <c r="J89" s="52">
        <v>8761022133</v>
      </c>
      <c r="K89" s="52" t="s">
        <v>77</v>
      </c>
      <c r="L89" s="52" t="s">
        <v>87</v>
      </c>
      <c r="M89" s="52">
        <v>9401725833</v>
      </c>
      <c r="N89" s="52" t="s">
        <v>941</v>
      </c>
      <c r="O89" s="52">
        <v>9678697124</v>
      </c>
      <c r="P89" s="54">
        <v>43643</v>
      </c>
      <c r="Q89" s="52" t="s">
        <v>272</v>
      </c>
      <c r="R89" s="52" t="s">
        <v>520</v>
      </c>
      <c r="S89" s="52" t="s">
        <v>118</v>
      </c>
      <c r="T89" s="18"/>
    </row>
    <row r="90" spans="1:20">
      <c r="A90" s="4">
        <v>86</v>
      </c>
      <c r="B90" s="17" t="s">
        <v>69</v>
      </c>
      <c r="C90" s="52" t="s">
        <v>914</v>
      </c>
      <c r="D90" s="52" t="s">
        <v>28</v>
      </c>
      <c r="E90" s="53">
        <v>321</v>
      </c>
      <c r="F90" s="52" t="s">
        <v>230</v>
      </c>
      <c r="G90" s="53">
        <v>16</v>
      </c>
      <c r="H90" s="53">
        <v>18</v>
      </c>
      <c r="I90" s="56">
        <f t="shared" si="6"/>
        <v>34</v>
      </c>
      <c r="J90" s="52">
        <v>9678464647</v>
      </c>
      <c r="K90" s="52" t="s">
        <v>77</v>
      </c>
      <c r="L90" s="52" t="s">
        <v>87</v>
      </c>
      <c r="M90" s="52">
        <v>9401725833</v>
      </c>
      <c r="N90" s="52" t="s">
        <v>941</v>
      </c>
      <c r="O90" s="52">
        <v>9678697124</v>
      </c>
      <c r="P90" s="54">
        <v>43643</v>
      </c>
      <c r="Q90" s="52" t="s">
        <v>272</v>
      </c>
      <c r="R90" s="52" t="s">
        <v>521</v>
      </c>
      <c r="S90" s="52" t="s">
        <v>118</v>
      </c>
      <c r="T90" s="18"/>
    </row>
    <row r="91" spans="1:20">
      <c r="A91" s="4">
        <v>87</v>
      </c>
      <c r="B91" s="17" t="s">
        <v>69</v>
      </c>
      <c r="C91" s="52" t="s">
        <v>915</v>
      </c>
      <c r="D91" s="52" t="s">
        <v>28</v>
      </c>
      <c r="E91" s="53">
        <v>24</v>
      </c>
      <c r="F91" s="52" t="s">
        <v>230</v>
      </c>
      <c r="G91" s="53">
        <v>18</v>
      </c>
      <c r="H91" s="53">
        <v>18</v>
      </c>
      <c r="I91" s="56">
        <f t="shared" si="6"/>
        <v>36</v>
      </c>
      <c r="J91" s="52">
        <v>8472862521</v>
      </c>
      <c r="K91" s="52" t="s">
        <v>94</v>
      </c>
      <c r="L91" s="52" t="s">
        <v>87</v>
      </c>
      <c r="M91" s="52">
        <v>9401725833</v>
      </c>
      <c r="N91" s="52" t="s">
        <v>941</v>
      </c>
      <c r="O91" s="52">
        <v>9678697124</v>
      </c>
      <c r="P91" s="54">
        <v>43736</v>
      </c>
      <c r="Q91" s="52" t="s">
        <v>211</v>
      </c>
      <c r="R91" s="52" t="s">
        <v>522</v>
      </c>
      <c r="S91" s="52" t="s">
        <v>118</v>
      </c>
      <c r="T91" s="18"/>
    </row>
    <row r="92" spans="1:20">
      <c r="A92" s="4">
        <v>88</v>
      </c>
      <c r="B92" s="17" t="s">
        <v>69</v>
      </c>
      <c r="C92" s="52" t="s">
        <v>916</v>
      </c>
      <c r="D92" s="52" t="s">
        <v>28</v>
      </c>
      <c r="E92" s="53">
        <v>124</v>
      </c>
      <c r="F92" s="52" t="s">
        <v>230</v>
      </c>
      <c r="G92" s="53">
        <v>33</v>
      </c>
      <c r="H92" s="53">
        <v>28</v>
      </c>
      <c r="I92" s="56">
        <f t="shared" si="6"/>
        <v>61</v>
      </c>
      <c r="J92" s="52">
        <v>9613395829</v>
      </c>
      <c r="K92" s="52" t="s">
        <v>94</v>
      </c>
      <c r="L92" s="52" t="s">
        <v>510</v>
      </c>
      <c r="M92" s="52">
        <v>8749860337</v>
      </c>
      <c r="N92" s="52" t="s">
        <v>942</v>
      </c>
      <c r="O92" s="52">
        <v>9678697124</v>
      </c>
      <c r="P92" s="54">
        <v>43736</v>
      </c>
      <c r="Q92" s="52" t="s">
        <v>211</v>
      </c>
      <c r="R92" s="52" t="s">
        <v>523</v>
      </c>
      <c r="S92" s="52" t="s">
        <v>118</v>
      </c>
      <c r="T92" s="18"/>
    </row>
    <row r="93" spans="1:20">
      <c r="A93" s="4">
        <v>89</v>
      </c>
      <c r="B93" s="17" t="s">
        <v>69</v>
      </c>
      <c r="C93" s="52" t="s">
        <v>917</v>
      </c>
      <c r="D93" s="52" t="s">
        <v>28</v>
      </c>
      <c r="E93" s="53">
        <v>20</v>
      </c>
      <c r="F93" s="52" t="s">
        <v>230</v>
      </c>
      <c r="G93" s="53">
        <v>15</v>
      </c>
      <c r="H93" s="53">
        <v>19</v>
      </c>
      <c r="I93" s="56">
        <f t="shared" si="6"/>
        <v>34</v>
      </c>
      <c r="J93" s="52">
        <v>8723970269</v>
      </c>
      <c r="K93" s="52" t="s">
        <v>229</v>
      </c>
      <c r="L93" s="52" t="s">
        <v>91</v>
      </c>
      <c r="M93" s="52">
        <v>9401725831</v>
      </c>
      <c r="N93" s="52" t="s">
        <v>943</v>
      </c>
      <c r="O93" s="52">
        <v>8011474520</v>
      </c>
      <c r="P93" s="54">
        <v>43737</v>
      </c>
      <c r="Q93" s="52" t="s">
        <v>688</v>
      </c>
      <c r="R93" s="52" t="s">
        <v>524</v>
      </c>
      <c r="S93" s="52"/>
      <c r="T93" s="18"/>
    </row>
    <row r="94" spans="1:20">
      <c r="A94" s="4">
        <v>90</v>
      </c>
      <c r="B94" s="17" t="s">
        <v>69</v>
      </c>
      <c r="C94" s="52" t="s">
        <v>918</v>
      </c>
      <c r="D94" s="52" t="s">
        <v>28</v>
      </c>
      <c r="E94" s="53">
        <v>13</v>
      </c>
      <c r="F94" s="52" t="s">
        <v>230</v>
      </c>
      <c r="G94" s="53">
        <v>18</v>
      </c>
      <c r="H94" s="53">
        <v>16</v>
      </c>
      <c r="I94" s="56">
        <f t="shared" si="6"/>
        <v>34</v>
      </c>
      <c r="J94" s="52">
        <v>8011475755</v>
      </c>
      <c r="K94" s="52" t="s">
        <v>229</v>
      </c>
      <c r="L94" s="52" t="s">
        <v>91</v>
      </c>
      <c r="M94" s="52">
        <v>9401725831</v>
      </c>
      <c r="N94" s="52" t="s">
        <v>943</v>
      </c>
      <c r="O94" s="52">
        <v>8011474520</v>
      </c>
      <c r="P94" s="54">
        <v>43737</v>
      </c>
      <c r="Q94" s="52" t="s">
        <v>688</v>
      </c>
      <c r="R94" s="52" t="s">
        <v>525</v>
      </c>
      <c r="S94" s="52" t="s">
        <v>118</v>
      </c>
      <c r="T94" s="18"/>
    </row>
    <row r="95" spans="1:20">
      <c r="A95" s="4">
        <v>91</v>
      </c>
      <c r="B95" s="17"/>
      <c r="C95" s="52"/>
      <c r="D95" s="52"/>
      <c r="E95" s="53"/>
      <c r="F95" s="52"/>
      <c r="G95" s="53"/>
      <c r="H95" s="53"/>
      <c r="I95" s="56"/>
      <c r="J95" s="52"/>
      <c r="K95" s="52"/>
      <c r="L95" s="52"/>
      <c r="M95" s="52"/>
      <c r="N95" s="52"/>
      <c r="O95" s="52"/>
      <c r="P95" s="54"/>
      <c r="Q95" s="52"/>
      <c r="R95" s="52"/>
      <c r="S95" s="52"/>
      <c r="T95" s="18"/>
    </row>
    <row r="96" spans="1:20">
      <c r="A96" s="4">
        <v>92</v>
      </c>
      <c r="B96" s="17"/>
      <c r="C96" s="52"/>
      <c r="D96" s="52"/>
      <c r="E96" s="53"/>
      <c r="F96" s="52"/>
      <c r="G96" s="53"/>
      <c r="H96" s="53"/>
      <c r="I96" s="56"/>
      <c r="J96" s="52"/>
      <c r="K96" s="52"/>
      <c r="L96" s="52"/>
      <c r="M96" s="52"/>
      <c r="N96" s="52"/>
      <c r="O96" s="52"/>
      <c r="P96" s="54"/>
      <c r="Q96" s="52"/>
      <c r="R96" s="52"/>
      <c r="S96" s="52"/>
      <c r="T96" s="18"/>
    </row>
    <row r="97" spans="1:20">
      <c r="A97" s="4">
        <v>93</v>
      </c>
      <c r="B97" s="17"/>
      <c r="C97" s="52"/>
      <c r="D97" s="52"/>
      <c r="E97" s="53"/>
      <c r="F97" s="52"/>
      <c r="G97" s="53"/>
      <c r="H97" s="53"/>
      <c r="I97" s="56"/>
      <c r="J97" s="52"/>
      <c r="K97" s="52"/>
      <c r="L97" s="52"/>
      <c r="M97" s="52"/>
      <c r="N97" s="52"/>
      <c r="O97" s="52"/>
      <c r="P97" s="54"/>
      <c r="Q97" s="52"/>
      <c r="R97" s="52"/>
      <c r="S97" s="52"/>
      <c r="T97" s="18"/>
    </row>
    <row r="98" spans="1:20">
      <c r="A98" s="4">
        <v>94</v>
      </c>
      <c r="B98" s="17"/>
      <c r="C98" s="52"/>
      <c r="D98" s="52"/>
      <c r="E98" s="53"/>
      <c r="F98" s="52"/>
      <c r="G98" s="53"/>
      <c r="H98" s="53"/>
      <c r="I98" s="56"/>
      <c r="J98" s="52"/>
      <c r="K98" s="52"/>
      <c r="L98" s="52"/>
      <c r="M98" s="52"/>
      <c r="N98" s="52"/>
      <c r="O98" s="52"/>
      <c r="P98" s="54"/>
      <c r="Q98" s="52"/>
      <c r="R98" s="52"/>
      <c r="S98" s="52"/>
      <c r="T98" s="18"/>
    </row>
    <row r="99" spans="1:20">
      <c r="A99" s="4">
        <v>95</v>
      </c>
      <c r="B99" s="17"/>
      <c r="C99" s="52"/>
      <c r="D99" s="52"/>
      <c r="E99" s="53"/>
      <c r="F99" s="52"/>
      <c r="G99" s="53"/>
      <c r="H99" s="53"/>
      <c r="I99" s="56"/>
      <c r="J99" s="52"/>
      <c r="K99" s="52"/>
      <c r="L99" s="52"/>
      <c r="M99" s="52"/>
      <c r="N99" s="52"/>
      <c r="O99" s="52"/>
      <c r="P99" s="54"/>
      <c r="Q99" s="52"/>
      <c r="R99" s="52"/>
      <c r="S99" s="52"/>
      <c r="T99" s="18"/>
    </row>
    <row r="100" spans="1:20">
      <c r="A100" s="4">
        <v>96</v>
      </c>
      <c r="B100" s="17"/>
      <c r="C100" s="52"/>
      <c r="D100" s="52"/>
      <c r="E100" s="53"/>
      <c r="F100" s="52"/>
      <c r="G100" s="53"/>
      <c r="H100" s="53"/>
      <c r="I100" s="56"/>
      <c r="J100" s="52"/>
      <c r="K100" s="52"/>
      <c r="L100" s="52"/>
      <c r="M100" s="52"/>
      <c r="N100" s="52"/>
      <c r="O100" s="52"/>
      <c r="P100" s="54"/>
      <c r="Q100" s="52"/>
      <c r="R100" s="52"/>
      <c r="S100" s="52"/>
      <c r="T100" s="18"/>
    </row>
    <row r="101" spans="1:20">
      <c r="A101" s="4">
        <v>97</v>
      </c>
      <c r="B101" s="17"/>
      <c r="C101" s="52"/>
      <c r="D101" s="52"/>
      <c r="E101" s="53"/>
      <c r="F101" s="52"/>
      <c r="G101" s="53"/>
      <c r="H101" s="53"/>
      <c r="I101" s="56"/>
      <c r="J101" s="52"/>
      <c r="K101" s="52"/>
      <c r="L101" s="52"/>
      <c r="M101" s="52"/>
      <c r="N101" s="52"/>
      <c r="O101" s="52"/>
      <c r="P101" s="54"/>
      <c r="Q101" s="52"/>
      <c r="R101" s="52"/>
      <c r="S101" s="52"/>
      <c r="T101" s="18"/>
    </row>
    <row r="102" spans="1:20">
      <c r="A102" s="4">
        <v>98</v>
      </c>
      <c r="B102" s="17"/>
      <c r="C102" s="52"/>
      <c r="D102" s="52"/>
      <c r="E102" s="53"/>
      <c r="F102" s="52"/>
      <c r="G102" s="53"/>
      <c r="H102" s="53"/>
      <c r="I102" s="56"/>
      <c r="J102" s="52"/>
      <c r="K102" s="52"/>
      <c r="L102" s="52"/>
      <c r="M102" s="52"/>
      <c r="N102" s="52"/>
      <c r="O102" s="52"/>
      <c r="P102" s="54"/>
      <c r="Q102" s="52"/>
      <c r="R102" s="52"/>
      <c r="S102" s="52"/>
      <c r="T102" s="18"/>
    </row>
    <row r="103" spans="1:20">
      <c r="A103" s="4">
        <v>99</v>
      </c>
      <c r="B103" s="17"/>
      <c r="C103" s="52"/>
      <c r="D103" s="52"/>
      <c r="E103" s="53"/>
      <c r="F103" s="52"/>
      <c r="G103" s="53"/>
      <c r="H103" s="53"/>
      <c r="I103" s="56"/>
      <c r="J103" s="52"/>
      <c r="K103" s="52"/>
      <c r="L103" s="52"/>
      <c r="M103" s="52"/>
      <c r="N103" s="52"/>
      <c r="O103" s="52"/>
      <c r="P103" s="54"/>
      <c r="Q103" s="52"/>
      <c r="R103" s="52"/>
      <c r="S103" s="52"/>
      <c r="T103" s="18"/>
    </row>
    <row r="104" spans="1:20">
      <c r="A104" s="4">
        <v>100</v>
      </c>
      <c r="B104" s="17"/>
      <c r="C104" s="52"/>
      <c r="D104" s="52"/>
      <c r="E104" s="53"/>
      <c r="F104" s="52"/>
      <c r="G104" s="53"/>
      <c r="H104" s="53"/>
      <c r="I104" s="56"/>
      <c r="J104" s="52"/>
      <c r="K104" s="52"/>
      <c r="L104" s="52"/>
      <c r="M104" s="52"/>
      <c r="N104" s="52"/>
      <c r="O104" s="52"/>
      <c r="P104" s="54"/>
      <c r="Q104" s="52"/>
      <c r="R104" s="52"/>
      <c r="S104" s="52"/>
      <c r="T104" s="18"/>
    </row>
    <row r="105" spans="1:20">
      <c r="A105" s="4">
        <v>101</v>
      </c>
      <c r="B105" s="17"/>
      <c r="C105" s="52"/>
      <c r="D105" s="52"/>
      <c r="E105" s="53"/>
      <c r="F105" s="52"/>
      <c r="G105" s="53"/>
      <c r="H105" s="53"/>
      <c r="I105" s="56"/>
      <c r="J105" s="52"/>
      <c r="K105" s="52"/>
      <c r="L105" s="52"/>
      <c r="M105" s="52"/>
      <c r="N105" s="52"/>
      <c r="O105" s="52"/>
      <c r="P105" s="54"/>
      <c r="Q105" s="52"/>
      <c r="R105" s="18"/>
      <c r="S105" s="18"/>
      <c r="T105" s="18"/>
    </row>
    <row r="106" spans="1:20">
      <c r="A106" s="4">
        <v>102</v>
      </c>
      <c r="B106" s="17"/>
      <c r="C106" s="18"/>
      <c r="D106" s="18"/>
      <c r="E106" s="19"/>
      <c r="F106" s="18"/>
      <c r="G106" s="19"/>
      <c r="H106" s="19"/>
      <c r="I106" s="56">
        <f t="shared" ref="I106:I121" si="7">+G106+H106</f>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7"/>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7"/>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7"/>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7"/>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7"/>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7"/>
        <v>0</v>
      </c>
      <c r="J112" s="18"/>
      <c r="K112" s="18"/>
      <c r="L112" s="18"/>
      <c r="M112" s="18"/>
      <c r="N112" s="18"/>
      <c r="O112" s="18"/>
      <c r="P112" s="24"/>
      <c r="Q112" s="52" t="s">
        <v>429</v>
      </c>
      <c r="R112" s="18"/>
      <c r="S112" s="18"/>
      <c r="T112" s="18"/>
    </row>
    <row r="113" spans="1:20">
      <c r="A113" s="4">
        <v>109</v>
      </c>
      <c r="B113" s="17"/>
      <c r="C113" s="18"/>
      <c r="D113" s="18"/>
      <c r="E113" s="19"/>
      <c r="F113" s="18"/>
      <c r="G113" s="19"/>
      <c r="H113" s="19"/>
      <c r="I113" s="56">
        <f t="shared" si="7"/>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7"/>
        <v>0</v>
      </c>
      <c r="J114" s="18"/>
      <c r="K114" s="18"/>
      <c r="L114" s="18"/>
      <c r="M114" s="18"/>
      <c r="N114" s="18"/>
      <c r="O114" s="18"/>
      <c r="P114" s="54"/>
      <c r="Q114" s="52"/>
      <c r="R114" s="52"/>
      <c r="S114" s="18"/>
      <c r="T114" s="18"/>
    </row>
    <row r="115" spans="1:20">
      <c r="A115" s="4">
        <v>111</v>
      </c>
      <c r="B115" s="17"/>
      <c r="C115" s="18"/>
      <c r="D115" s="18"/>
      <c r="E115" s="19"/>
      <c r="F115" s="18"/>
      <c r="G115" s="19"/>
      <c r="H115" s="19"/>
      <c r="I115" s="56">
        <f t="shared" si="7"/>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7"/>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7"/>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7"/>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7"/>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7"/>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7"/>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ref="I122:I134" si="8">+G122+H122</f>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8"/>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8"/>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8"/>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8"/>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8"/>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8"/>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8"/>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8"/>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8"/>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8"/>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8"/>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8"/>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9">+G135+H135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9"/>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9"/>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9"/>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9"/>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9"/>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9"/>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9"/>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9"/>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9"/>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9"/>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9"/>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9"/>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9"/>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9"/>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9"/>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9"/>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9"/>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9"/>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9"/>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9"/>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9"/>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9"/>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9"/>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9"/>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9"/>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9"/>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9"/>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9"/>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9"/>
        <v>0</v>
      </c>
      <c r="J164" s="18"/>
      <c r="K164" s="18"/>
      <c r="L164" s="18"/>
      <c r="M164" s="18"/>
      <c r="N164" s="18"/>
      <c r="O164" s="18"/>
      <c r="P164" s="24"/>
      <c r="Q164" s="18"/>
      <c r="R164" s="18"/>
      <c r="S164" s="18"/>
      <c r="T164" s="18"/>
    </row>
    <row r="165" spans="1:20">
      <c r="A165" s="21" t="s">
        <v>11</v>
      </c>
      <c r="B165" s="41"/>
      <c r="C165" s="21">
        <f>COUNTIFS(C5:C164,"*")</f>
        <v>86</v>
      </c>
      <c r="D165" s="21"/>
      <c r="E165" s="13"/>
      <c r="F165" s="21"/>
      <c r="G165" s="21">
        <f>SUM(G5:G164)</f>
        <v>1765</v>
      </c>
      <c r="H165" s="21">
        <f>SUM(H5:H164)</f>
        <v>1694</v>
      </c>
      <c r="I165" s="21">
        <f>SUM(I5:I164)</f>
        <v>3459</v>
      </c>
      <c r="J165" s="21"/>
      <c r="K165" s="21"/>
      <c r="L165" s="21"/>
      <c r="M165" s="21"/>
      <c r="N165" s="21"/>
      <c r="O165" s="21"/>
      <c r="P165" s="14"/>
      <c r="Q165" s="21"/>
      <c r="R165" s="21"/>
      <c r="S165" s="21"/>
      <c r="T165" s="12"/>
    </row>
    <row r="166" spans="1:20">
      <c r="A166" s="46" t="s">
        <v>68</v>
      </c>
      <c r="B166" s="10">
        <f>COUNTIF(B$5:B$164,"Team 1")</f>
        <v>42</v>
      </c>
      <c r="C166" s="46" t="s">
        <v>28</v>
      </c>
      <c r="D166" s="10">
        <f>COUNTIF(D5:D164,"Anganwadi")</f>
        <v>86</v>
      </c>
    </row>
    <row r="167" spans="1:20">
      <c r="A167" s="46" t="s">
        <v>69</v>
      </c>
      <c r="B167" s="10">
        <f>COUNTIF(B$6:B$164,"Team 2")</f>
        <v>44</v>
      </c>
      <c r="C167" s="46" t="s">
        <v>26</v>
      </c>
      <c r="D167" s="10">
        <f>COUNTIF(D5:D164,"School")</f>
        <v>0</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5" scale="55"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78" zoomScaleNormal="78" workbookViewId="0">
      <pane xSplit="3" ySplit="4" topLeftCell="K5" activePane="bottomRight" state="frozen"/>
      <selection pane="topRight" activeCell="C1" sqref="C1"/>
      <selection pane="bottomLeft" activeCell="A5" sqref="A5"/>
      <selection pane="bottomRight" activeCell="P67" sqref="P67:Q67"/>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1" t="s">
        <v>64</v>
      </c>
      <c r="B1" s="111"/>
      <c r="C1" s="111"/>
      <c r="D1" s="112"/>
      <c r="E1" s="112"/>
      <c r="F1" s="112"/>
      <c r="G1" s="112"/>
      <c r="H1" s="112"/>
      <c r="I1" s="112"/>
      <c r="J1" s="112"/>
      <c r="K1" s="112"/>
      <c r="L1" s="112"/>
      <c r="M1" s="112"/>
      <c r="N1" s="112"/>
      <c r="O1" s="112"/>
      <c r="P1" s="112"/>
      <c r="Q1" s="112"/>
      <c r="R1" s="112"/>
      <c r="S1" s="112"/>
    </row>
    <row r="2" spans="1:20">
      <c r="A2" s="115" t="s">
        <v>62</v>
      </c>
      <c r="B2" s="116"/>
      <c r="C2" s="116"/>
      <c r="D2" s="25" t="s">
        <v>694</v>
      </c>
      <c r="E2" s="22"/>
      <c r="F2" s="22"/>
      <c r="G2" s="22"/>
      <c r="H2" s="22"/>
      <c r="I2" s="22"/>
      <c r="J2" s="22"/>
      <c r="K2" s="22"/>
      <c r="L2" s="22"/>
      <c r="M2" s="22"/>
      <c r="N2" s="22"/>
      <c r="O2" s="22"/>
      <c r="P2" s="22"/>
      <c r="Q2" s="22"/>
      <c r="R2" s="22"/>
      <c r="S2" s="22"/>
    </row>
    <row r="3" spans="1:20" ht="24" customHeight="1">
      <c r="A3" s="110" t="s">
        <v>14</v>
      </c>
      <c r="B3" s="113" t="s">
        <v>67</v>
      </c>
      <c r="C3" s="109" t="s">
        <v>7</v>
      </c>
      <c r="D3" s="109" t="s">
        <v>58</v>
      </c>
      <c r="E3" s="109" t="s">
        <v>16</v>
      </c>
      <c r="F3" s="117" t="s">
        <v>17</v>
      </c>
      <c r="G3" s="109" t="s">
        <v>8</v>
      </c>
      <c r="H3" s="109"/>
      <c r="I3" s="109"/>
      <c r="J3" s="109" t="s">
        <v>34</v>
      </c>
      <c r="K3" s="113" t="s">
        <v>36</v>
      </c>
      <c r="L3" s="113" t="s">
        <v>53</v>
      </c>
      <c r="M3" s="113" t="s">
        <v>54</v>
      </c>
      <c r="N3" s="113" t="s">
        <v>37</v>
      </c>
      <c r="O3" s="113" t="s">
        <v>38</v>
      </c>
      <c r="P3" s="110" t="s">
        <v>57</v>
      </c>
      <c r="Q3" s="109" t="s">
        <v>55</v>
      </c>
      <c r="R3" s="109" t="s">
        <v>35</v>
      </c>
      <c r="S3" s="109" t="s">
        <v>56</v>
      </c>
      <c r="T3" s="109" t="s">
        <v>13</v>
      </c>
    </row>
    <row r="4" spans="1:20" ht="25.5" customHeight="1">
      <c r="A4" s="110"/>
      <c r="B4" s="118"/>
      <c r="C4" s="109"/>
      <c r="D4" s="109"/>
      <c r="E4" s="109"/>
      <c r="F4" s="117"/>
      <c r="G4" s="23" t="s">
        <v>9</v>
      </c>
      <c r="H4" s="23" t="s">
        <v>10</v>
      </c>
      <c r="I4" s="23" t="s">
        <v>11</v>
      </c>
      <c r="J4" s="109"/>
      <c r="K4" s="114"/>
      <c r="L4" s="114"/>
      <c r="M4" s="114"/>
      <c r="N4" s="114"/>
      <c r="O4" s="114"/>
      <c r="P4" s="110"/>
      <c r="Q4" s="110"/>
      <c r="R4" s="109"/>
      <c r="S4" s="109"/>
      <c r="T4" s="109"/>
    </row>
    <row r="5" spans="1:20">
      <c r="A5" s="4">
        <v>1</v>
      </c>
      <c r="B5" s="17" t="s">
        <v>68</v>
      </c>
      <c r="C5" s="52" t="s">
        <v>266</v>
      </c>
      <c r="D5" s="52" t="s">
        <v>26</v>
      </c>
      <c r="E5" s="53">
        <v>18120205001</v>
      </c>
      <c r="F5" s="52" t="s">
        <v>74</v>
      </c>
      <c r="G5" s="53">
        <v>38</v>
      </c>
      <c r="H5" s="53">
        <v>39</v>
      </c>
      <c r="I5" s="56">
        <f>+G5+H5</f>
        <v>77</v>
      </c>
      <c r="J5" s="52">
        <v>8472930273</v>
      </c>
      <c r="K5" s="52" t="s">
        <v>358</v>
      </c>
      <c r="L5" s="52" t="s">
        <v>97</v>
      </c>
      <c r="M5" s="52">
        <v>8486717445</v>
      </c>
      <c r="N5" s="52" t="s">
        <v>98</v>
      </c>
      <c r="O5" s="52">
        <v>8749912943</v>
      </c>
      <c r="P5" s="54">
        <v>43647</v>
      </c>
      <c r="Q5" s="52" t="s">
        <v>163</v>
      </c>
      <c r="R5" s="18">
        <v>88</v>
      </c>
      <c r="S5" s="18" t="s">
        <v>118</v>
      </c>
      <c r="T5" s="18"/>
    </row>
    <row r="6" spans="1:20">
      <c r="A6" s="4">
        <v>2</v>
      </c>
      <c r="B6" s="17" t="s">
        <v>68</v>
      </c>
      <c r="C6" s="52" t="s">
        <v>267</v>
      </c>
      <c r="D6" s="52" t="s">
        <v>26</v>
      </c>
      <c r="E6" s="53">
        <v>18120201504</v>
      </c>
      <c r="F6" s="52" t="s">
        <v>76</v>
      </c>
      <c r="G6" s="53">
        <v>36</v>
      </c>
      <c r="H6" s="53">
        <v>28</v>
      </c>
      <c r="I6" s="56">
        <f t="shared" ref="I6:I34" si="0">+G6+H6</f>
        <v>64</v>
      </c>
      <c r="J6" s="52">
        <v>9401122391</v>
      </c>
      <c r="K6" s="52" t="s">
        <v>358</v>
      </c>
      <c r="L6" s="52" t="s">
        <v>122</v>
      </c>
      <c r="M6" s="52">
        <v>9577804935</v>
      </c>
      <c r="N6" s="52" t="s">
        <v>123</v>
      </c>
      <c r="O6" s="52">
        <v>8822436387</v>
      </c>
      <c r="P6" s="54">
        <v>43647</v>
      </c>
      <c r="Q6" s="52" t="s">
        <v>163</v>
      </c>
      <c r="R6" s="18">
        <v>86</v>
      </c>
      <c r="S6" s="18" t="s">
        <v>118</v>
      </c>
      <c r="T6" s="18"/>
    </row>
    <row r="7" spans="1:20">
      <c r="A7" s="4">
        <v>3</v>
      </c>
      <c r="B7" s="17" t="s">
        <v>68</v>
      </c>
      <c r="C7" s="52" t="s">
        <v>268</v>
      </c>
      <c r="D7" s="52" t="s">
        <v>26</v>
      </c>
      <c r="E7" s="53">
        <v>18120202102</v>
      </c>
      <c r="F7" s="52" t="s">
        <v>75</v>
      </c>
      <c r="G7" s="53">
        <v>56</v>
      </c>
      <c r="H7" s="53">
        <v>45</v>
      </c>
      <c r="I7" s="56">
        <f t="shared" si="0"/>
        <v>101</v>
      </c>
      <c r="J7" s="52">
        <v>9678592482</v>
      </c>
      <c r="K7" s="52" t="s">
        <v>358</v>
      </c>
      <c r="L7" s="52" t="s">
        <v>122</v>
      </c>
      <c r="M7" s="52">
        <v>9577804935</v>
      </c>
      <c r="N7" s="52" t="s">
        <v>123</v>
      </c>
      <c r="O7" s="52">
        <v>8822436387</v>
      </c>
      <c r="P7" s="54">
        <v>43649</v>
      </c>
      <c r="Q7" s="52" t="s">
        <v>208</v>
      </c>
      <c r="R7" s="18">
        <v>86</v>
      </c>
      <c r="S7" s="18" t="s">
        <v>118</v>
      </c>
      <c r="T7" s="18"/>
    </row>
    <row r="8" spans="1:20">
      <c r="A8" s="4">
        <v>4</v>
      </c>
      <c r="B8" s="17" t="s">
        <v>68</v>
      </c>
      <c r="C8" s="52" t="s">
        <v>268</v>
      </c>
      <c r="D8" s="52" t="s">
        <v>26</v>
      </c>
      <c r="E8" s="53">
        <v>18120202102</v>
      </c>
      <c r="F8" s="52" t="s">
        <v>75</v>
      </c>
      <c r="G8" s="53">
        <v>46</v>
      </c>
      <c r="H8" s="53">
        <v>29</v>
      </c>
      <c r="I8" s="56">
        <f t="shared" si="0"/>
        <v>75</v>
      </c>
      <c r="J8" s="52">
        <v>9678592482</v>
      </c>
      <c r="K8" s="52" t="s">
        <v>358</v>
      </c>
      <c r="L8" s="52" t="s">
        <v>122</v>
      </c>
      <c r="M8" s="52">
        <v>9577804935</v>
      </c>
      <c r="N8" s="52" t="s">
        <v>204</v>
      </c>
      <c r="O8" s="52">
        <v>9435094232</v>
      </c>
      <c r="P8" s="54">
        <v>43649</v>
      </c>
      <c r="Q8" s="52" t="s">
        <v>208</v>
      </c>
      <c r="R8" s="18">
        <v>90</v>
      </c>
      <c r="S8" s="18" t="s">
        <v>118</v>
      </c>
      <c r="T8" s="18"/>
    </row>
    <row r="9" spans="1:20">
      <c r="A9" s="4">
        <v>5</v>
      </c>
      <c r="B9" s="17" t="s">
        <v>68</v>
      </c>
      <c r="C9" s="52" t="s">
        <v>268</v>
      </c>
      <c r="D9" s="52" t="s">
        <v>26</v>
      </c>
      <c r="E9" s="53">
        <v>18120202102</v>
      </c>
      <c r="F9" s="52" t="s">
        <v>75</v>
      </c>
      <c r="G9" s="53">
        <v>56</v>
      </c>
      <c r="H9" s="53">
        <v>34</v>
      </c>
      <c r="I9" s="56">
        <f t="shared" si="0"/>
        <v>90</v>
      </c>
      <c r="J9" s="52">
        <v>9678592482</v>
      </c>
      <c r="K9" s="52" t="s">
        <v>358</v>
      </c>
      <c r="L9" s="52" t="s">
        <v>122</v>
      </c>
      <c r="M9" s="52">
        <v>9577804935</v>
      </c>
      <c r="N9" s="52" t="s">
        <v>204</v>
      </c>
      <c r="O9" s="52">
        <v>9435094232</v>
      </c>
      <c r="P9" s="54">
        <v>43650</v>
      </c>
      <c r="Q9" s="52" t="s">
        <v>231</v>
      </c>
      <c r="R9" s="18">
        <v>93</v>
      </c>
      <c r="S9" s="18" t="s">
        <v>118</v>
      </c>
      <c r="T9" s="18"/>
    </row>
    <row r="10" spans="1:20">
      <c r="A10" s="4">
        <v>6</v>
      </c>
      <c r="B10" s="17" t="s">
        <v>68</v>
      </c>
      <c r="C10" s="52" t="s">
        <v>269</v>
      </c>
      <c r="D10" s="52" t="s">
        <v>26</v>
      </c>
      <c r="E10" s="53">
        <v>18120201507</v>
      </c>
      <c r="F10" s="52" t="s">
        <v>75</v>
      </c>
      <c r="G10" s="53">
        <v>57</v>
      </c>
      <c r="H10" s="53">
        <v>50</v>
      </c>
      <c r="I10" s="56">
        <f t="shared" si="0"/>
        <v>107</v>
      </c>
      <c r="J10" s="52">
        <v>9435813457</v>
      </c>
      <c r="K10" s="52" t="s">
        <v>358</v>
      </c>
      <c r="L10" s="52" t="s">
        <v>122</v>
      </c>
      <c r="M10" s="52">
        <v>9577804935</v>
      </c>
      <c r="N10" s="52" t="s">
        <v>204</v>
      </c>
      <c r="O10" s="52">
        <v>9435094232</v>
      </c>
      <c r="P10" s="54">
        <v>43650</v>
      </c>
      <c r="Q10" s="52" t="s">
        <v>231</v>
      </c>
      <c r="R10" s="18">
        <v>97</v>
      </c>
      <c r="S10" s="18" t="s">
        <v>118</v>
      </c>
      <c r="T10" s="18"/>
    </row>
    <row r="11" spans="1:20">
      <c r="A11" s="4">
        <v>7</v>
      </c>
      <c r="B11" s="17" t="s">
        <v>68</v>
      </c>
      <c r="C11" s="52" t="s">
        <v>269</v>
      </c>
      <c r="D11" s="52" t="s">
        <v>26</v>
      </c>
      <c r="E11" s="53">
        <v>18120201507</v>
      </c>
      <c r="F11" s="52" t="s">
        <v>75</v>
      </c>
      <c r="G11" s="53">
        <v>45</v>
      </c>
      <c r="H11" s="53">
        <v>35</v>
      </c>
      <c r="I11" s="56">
        <f t="shared" si="0"/>
        <v>80</v>
      </c>
      <c r="J11" s="52">
        <v>9401747713</v>
      </c>
      <c r="K11" s="52" t="s">
        <v>358</v>
      </c>
      <c r="L11" s="52" t="s">
        <v>122</v>
      </c>
      <c r="M11" s="52">
        <v>9577804935</v>
      </c>
      <c r="N11" s="52" t="s">
        <v>204</v>
      </c>
      <c r="O11" s="52">
        <v>9435094232</v>
      </c>
      <c r="P11" s="54">
        <v>43652</v>
      </c>
      <c r="Q11" s="52" t="s">
        <v>272</v>
      </c>
      <c r="R11" s="18">
        <v>87</v>
      </c>
      <c r="S11" s="18" t="s">
        <v>118</v>
      </c>
      <c r="T11" s="18"/>
    </row>
    <row r="12" spans="1:20">
      <c r="A12" s="4">
        <v>8</v>
      </c>
      <c r="B12" s="17" t="s">
        <v>68</v>
      </c>
      <c r="C12" s="52" t="s">
        <v>270</v>
      </c>
      <c r="D12" s="52" t="s">
        <v>26</v>
      </c>
      <c r="E12" s="53">
        <v>18120202105</v>
      </c>
      <c r="F12" s="52" t="s">
        <v>232</v>
      </c>
      <c r="G12" s="53">
        <v>78</v>
      </c>
      <c r="H12" s="53">
        <v>56</v>
      </c>
      <c r="I12" s="56">
        <f t="shared" si="0"/>
        <v>134</v>
      </c>
      <c r="J12" s="52">
        <v>9401644351</v>
      </c>
      <c r="K12" s="52" t="s">
        <v>358</v>
      </c>
      <c r="L12" s="52" t="s">
        <v>122</v>
      </c>
      <c r="M12" s="52">
        <v>9577804935</v>
      </c>
      <c r="N12" s="52" t="s">
        <v>204</v>
      </c>
      <c r="O12" s="52">
        <v>9435094232</v>
      </c>
      <c r="P12" s="54">
        <v>43652</v>
      </c>
      <c r="Q12" s="52" t="s">
        <v>272</v>
      </c>
      <c r="R12" s="18">
        <v>88</v>
      </c>
      <c r="S12" s="18" t="s">
        <v>118</v>
      </c>
      <c r="T12" s="18"/>
    </row>
    <row r="13" spans="1:20">
      <c r="A13" s="4">
        <v>9</v>
      </c>
      <c r="B13" s="17" t="s">
        <v>68</v>
      </c>
      <c r="C13" s="52" t="s">
        <v>271</v>
      </c>
      <c r="D13" s="52" t="s">
        <v>26</v>
      </c>
      <c r="E13" s="53">
        <v>18120202402</v>
      </c>
      <c r="F13" s="52" t="s">
        <v>75</v>
      </c>
      <c r="G13" s="53">
        <v>50</v>
      </c>
      <c r="H13" s="53">
        <v>38</v>
      </c>
      <c r="I13" s="56">
        <f t="shared" si="0"/>
        <v>88</v>
      </c>
      <c r="J13" s="52">
        <v>8720997756</v>
      </c>
      <c r="K13" s="52" t="s">
        <v>358</v>
      </c>
      <c r="L13" s="52" t="s">
        <v>122</v>
      </c>
      <c r="M13" s="52">
        <v>9577804935</v>
      </c>
      <c r="N13" s="52" t="s">
        <v>204</v>
      </c>
      <c r="O13" s="52">
        <v>9435094232</v>
      </c>
      <c r="P13" s="54">
        <v>43653</v>
      </c>
      <c r="Q13" s="52" t="s">
        <v>162</v>
      </c>
      <c r="R13" s="18">
        <v>105</v>
      </c>
      <c r="S13" s="18" t="s">
        <v>118</v>
      </c>
      <c r="T13" s="18"/>
    </row>
    <row r="14" spans="1:20">
      <c r="A14" s="4">
        <v>10</v>
      </c>
      <c r="B14" s="17" t="s">
        <v>68</v>
      </c>
      <c r="C14" s="52" t="s">
        <v>166</v>
      </c>
      <c r="D14" s="52" t="s">
        <v>28</v>
      </c>
      <c r="E14" s="53">
        <v>45</v>
      </c>
      <c r="F14" s="52" t="s">
        <v>230</v>
      </c>
      <c r="G14" s="53">
        <v>37</v>
      </c>
      <c r="H14" s="53">
        <v>30</v>
      </c>
      <c r="I14" s="56">
        <f t="shared" si="0"/>
        <v>67</v>
      </c>
      <c r="J14" s="52">
        <v>9401382063</v>
      </c>
      <c r="K14" s="52" t="s">
        <v>358</v>
      </c>
      <c r="L14" s="52" t="s">
        <v>122</v>
      </c>
      <c r="M14" s="52">
        <v>9577804935</v>
      </c>
      <c r="N14" s="52" t="s">
        <v>204</v>
      </c>
      <c r="O14" s="52">
        <v>9435094232</v>
      </c>
      <c r="P14" s="54">
        <v>43653</v>
      </c>
      <c r="Q14" s="52" t="s">
        <v>162</v>
      </c>
      <c r="R14" s="18">
        <v>97</v>
      </c>
      <c r="S14" s="18" t="s">
        <v>118</v>
      </c>
      <c r="T14" s="18"/>
    </row>
    <row r="15" spans="1:20">
      <c r="A15" s="4">
        <v>11</v>
      </c>
      <c r="B15" s="17" t="s">
        <v>68</v>
      </c>
      <c r="C15" s="52" t="s">
        <v>273</v>
      </c>
      <c r="D15" s="52" t="s">
        <v>26</v>
      </c>
      <c r="E15" s="53">
        <v>18120201402</v>
      </c>
      <c r="F15" s="52" t="s">
        <v>75</v>
      </c>
      <c r="G15" s="53">
        <v>28</v>
      </c>
      <c r="H15" s="53">
        <v>20</v>
      </c>
      <c r="I15" s="56">
        <f t="shared" si="0"/>
        <v>48</v>
      </c>
      <c r="J15" s="52">
        <v>9954443156</v>
      </c>
      <c r="K15" s="52" t="s">
        <v>358</v>
      </c>
      <c r="L15" s="52" t="s">
        <v>97</v>
      </c>
      <c r="M15" s="52">
        <v>8486717445</v>
      </c>
      <c r="N15" s="52" t="s">
        <v>98</v>
      </c>
      <c r="O15" s="52">
        <v>8749912943</v>
      </c>
      <c r="P15" s="54">
        <v>43654</v>
      </c>
      <c r="Q15" s="52" t="s">
        <v>163</v>
      </c>
      <c r="R15" s="18">
        <v>88</v>
      </c>
      <c r="S15" s="18" t="s">
        <v>118</v>
      </c>
      <c r="T15" s="18"/>
    </row>
    <row r="16" spans="1:20">
      <c r="A16" s="4">
        <v>12</v>
      </c>
      <c r="B16" s="17" t="s">
        <v>68</v>
      </c>
      <c r="C16" s="52" t="s">
        <v>274</v>
      </c>
      <c r="D16" s="52" t="s">
        <v>26</v>
      </c>
      <c r="E16" s="53">
        <v>18120201702</v>
      </c>
      <c r="F16" s="52" t="s">
        <v>75</v>
      </c>
      <c r="G16" s="53">
        <v>49</v>
      </c>
      <c r="H16" s="53">
        <v>41</v>
      </c>
      <c r="I16" s="56">
        <f t="shared" si="0"/>
        <v>90</v>
      </c>
      <c r="J16" s="52">
        <v>8876264660</v>
      </c>
      <c r="K16" s="52" t="s">
        <v>358</v>
      </c>
      <c r="L16" s="52" t="s">
        <v>97</v>
      </c>
      <c r="M16" s="52">
        <v>8486717445</v>
      </c>
      <c r="N16" s="52" t="s">
        <v>98</v>
      </c>
      <c r="O16" s="52">
        <v>8749912943</v>
      </c>
      <c r="P16" s="54">
        <v>43654</v>
      </c>
      <c r="Q16" s="52" t="s">
        <v>163</v>
      </c>
      <c r="R16" s="18">
        <v>97</v>
      </c>
      <c r="S16" s="18" t="s">
        <v>118</v>
      </c>
      <c r="T16" s="18"/>
    </row>
    <row r="17" spans="1:20">
      <c r="A17" s="4">
        <v>13</v>
      </c>
      <c r="B17" s="17" t="s">
        <v>68</v>
      </c>
      <c r="C17" s="52" t="s">
        <v>275</v>
      </c>
      <c r="D17" s="52" t="s">
        <v>26</v>
      </c>
      <c r="E17" s="53">
        <v>18120201705</v>
      </c>
      <c r="F17" s="52" t="s">
        <v>232</v>
      </c>
      <c r="G17" s="53">
        <v>25</v>
      </c>
      <c r="H17" s="53">
        <v>20</v>
      </c>
      <c r="I17" s="56">
        <f t="shared" si="0"/>
        <v>45</v>
      </c>
      <c r="J17" s="52">
        <v>9678058616</v>
      </c>
      <c r="K17" s="52" t="s">
        <v>358</v>
      </c>
      <c r="L17" s="52" t="s">
        <v>97</v>
      </c>
      <c r="M17" s="52">
        <v>8486717445</v>
      </c>
      <c r="N17" s="52" t="s">
        <v>98</v>
      </c>
      <c r="O17" s="52">
        <v>8749912943</v>
      </c>
      <c r="P17" s="54">
        <v>43656</v>
      </c>
      <c r="Q17" s="52" t="s">
        <v>208</v>
      </c>
      <c r="R17" s="18">
        <v>99</v>
      </c>
      <c r="S17" s="18" t="s">
        <v>118</v>
      </c>
      <c r="T17" s="18"/>
    </row>
    <row r="18" spans="1:20">
      <c r="A18" s="4">
        <v>14</v>
      </c>
      <c r="B18" s="17" t="s">
        <v>68</v>
      </c>
      <c r="C18" s="52" t="s">
        <v>276</v>
      </c>
      <c r="D18" s="52" t="s">
        <v>26</v>
      </c>
      <c r="E18" s="53">
        <v>18120203403</v>
      </c>
      <c r="F18" s="52" t="s">
        <v>232</v>
      </c>
      <c r="G18" s="53">
        <v>32</v>
      </c>
      <c r="H18" s="53">
        <v>21</v>
      </c>
      <c r="I18" s="56">
        <f t="shared" si="0"/>
        <v>53</v>
      </c>
      <c r="J18" s="52">
        <v>7399120230</v>
      </c>
      <c r="K18" s="52" t="s">
        <v>358</v>
      </c>
      <c r="L18" s="52" t="s">
        <v>97</v>
      </c>
      <c r="M18" s="52">
        <v>8486717445</v>
      </c>
      <c r="N18" s="52" t="s">
        <v>98</v>
      </c>
      <c r="O18" s="52">
        <v>8749912943</v>
      </c>
      <c r="P18" s="54">
        <v>43656</v>
      </c>
      <c r="Q18" s="52" t="s">
        <v>208</v>
      </c>
      <c r="R18" s="18">
        <v>101</v>
      </c>
      <c r="S18" s="18" t="s">
        <v>118</v>
      </c>
      <c r="T18" s="18"/>
    </row>
    <row r="19" spans="1:20">
      <c r="A19" s="4">
        <v>15</v>
      </c>
      <c r="B19" s="17" t="s">
        <v>68</v>
      </c>
      <c r="C19" s="52" t="s">
        <v>277</v>
      </c>
      <c r="D19" s="52" t="s">
        <v>26</v>
      </c>
      <c r="E19" s="53">
        <v>18120202001</v>
      </c>
      <c r="F19" s="52" t="s">
        <v>232</v>
      </c>
      <c r="G19" s="53">
        <v>49</v>
      </c>
      <c r="H19" s="53">
        <v>46</v>
      </c>
      <c r="I19" s="56">
        <f t="shared" si="0"/>
        <v>95</v>
      </c>
      <c r="J19" s="52">
        <v>9435636933</v>
      </c>
      <c r="K19" s="52" t="s">
        <v>358</v>
      </c>
      <c r="L19" s="52" t="s">
        <v>122</v>
      </c>
      <c r="M19" s="52">
        <v>9577804935</v>
      </c>
      <c r="N19" s="52" t="s">
        <v>123</v>
      </c>
      <c r="O19" s="52">
        <v>8822436387</v>
      </c>
      <c r="P19" s="54">
        <v>43657</v>
      </c>
      <c r="Q19" s="52" t="s">
        <v>231</v>
      </c>
      <c r="R19" s="18">
        <v>88</v>
      </c>
      <c r="S19" s="18" t="s">
        <v>118</v>
      </c>
      <c r="T19" s="18"/>
    </row>
    <row r="20" spans="1:20">
      <c r="A20" s="4">
        <v>16</v>
      </c>
      <c r="B20" s="17" t="s">
        <v>68</v>
      </c>
      <c r="C20" s="52" t="s">
        <v>278</v>
      </c>
      <c r="D20" s="52" t="s">
        <v>26</v>
      </c>
      <c r="E20" s="53">
        <v>18120202003</v>
      </c>
      <c r="F20" s="52" t="s">
        <v>75</v>
      </c>
      <c r="G20" s="53">
        <v>67</v>
      </c>
      <c r="H20" s="53">
        <v>54</v>
      </c>
      <c r="I20" s="56">
        <f t="shared" si="0"/>
        <v>121</v>
      </c>
      <c r="J20" s="52">
        <v>9678849305</v>
      </c>
      <c r="K20" s="52" t="s">
        <v>358</v>
      </c>
      <c r="L20" s="52" t="s">
        <v>122</v>
      </c>
      <c r="M20" s="52">
        <v>9577804935</v>
      </c>
      <c r="N20" s="52" t="s">
        <v>123</v>
      </c>
      <c r="O20" s="52">
        <v>8822436387</v>
      </c>
      <c r="P20" s="54">
        <v>43657</v>
      </c>
      <c r="Q20" s="52" t="s">
        <v>231</v>
      </c>
      <c r="R20" s="18">
        <v>99</v>
      </c>
      <c r="S20" s="18" t="s">
        <v>118</v>
      </c>
      <c r="T20" s="18"/>
    </row>
    <row r="21" spans="1:20">
      <c r="A21" s="4">
        <v>17</v>
      </c>
      <c r="B21" s="17" t="s">
        <v>68</v>
      </c>
      <c r="C21" s="52" t="s">
        <v>349</v>
      </c>
      <c r="D21" s="52" t="s">
        <v>26</v>
      </c>
      <c r="E21" s="53">
        <v>18120208504</v>
      </c>
      <c r="F21" s="52" t="s">
        <v>232</v>
      </c>
      <c r="G21" s="53">
        <v>56</v>
      </c>
      <c r="H21" s="53">
        <v>35</v>
      </c>
      <c r="I21" s="56">
        <f t="shared" si="0"/>
        <v>91</v>
      </c>
      <c r="J21" s="52">
        <v>9435854972</v>
      </c>
      <c r="K21" s="52" t="s">
        <v>358</v>
      </c>
      <c r="L21" s="52" t="s">
        <v>122</v>
      </c>
      <c r="M21" s="52">
        <v>9577804935</v>
      </c>
      <c r="N21" s="52" t="s">
        <v>123</v>
      </c>
      <c r="O21" s="52">
        <v>8822436387</v>
      </c>
      <c r="P21" s="54">
        <v>43658</v>
      </c>
      <c r="Q21" s="52" t="s">
        <v>160</v>
      </c>
      <c r="R21" s="18">
        <v>77</v>
      </c>
      <c r="S21" s="18" t="s">
        <v>118</v>
      </c>
      <c r="T21" s="18"/>
    </row>
    <row r="22" spans="1:20">
      <c r="A22" s="4">
        <v>18</v>
      </c>
      <c r="B22" s="17" t="s">
        <v>68</v>
      </c>
      <c r="C22" s="52" t="s">
        <v>350</v>
      </c>
      <c r="D22" s="52" t="s">
        <v>28</v>
      </c>
      <c r="E22" s="53">
        <v>23</v>
      </c>
      <c r="F22" s="52" t="s">
        <v>230</v>
      </c>
      <c r="G22" s="53">
        <v>63</v>
      </c>
      <c r="H22" s="53">
        <v>34</v>
      </c>
      <c r="I22" s="56">
        <f t="shared" si="0"/>
        <v>97</v>
      </c>
      <c r="J22" s="52">
        <v>7399886180</v>
      </c>
      <c r="K22" s="52" t="s">
        <v>358</v>
      </c>
      <c r="L22" s="52" t="s">
        <v>122</v>
      </c>
      <c r="M22" s="52">
        <v>9577804935</v>
      </c>
      <c r="N22" s="52" t="s">
        <v>123</v>
      </c>
      <c r="O22" s="52">
        <v>8822436387</v>
      </c>
      <c r="P22" s="54">
        <v>43658</v>
      </c>
      <c r="Q22" s="52" t="s">
        <v>160</v>
      </c>
      <c r="R22" s="18">
        <v>89</v>
      </c>
      <c r="S22" s="18" t="s">
        <v>118</v>
      </c>
      <c r="T22" s="18"/>
    </row>
    <row r="23" spans="1:20">
      <c r="A23" s="4">
        <v>19</v>
      </c>
      <c r="B23" s="17" t="s">
        <v>68</v>
      </c>
      <c r="C23" s="52" t="s">
        <v>351</v>
      </c>
      <c r="D23" s="52" t="s">
        <v>26</v>
      </c>
      <c r="E23" s="53">
        <v>18120209501</v>
      </c>
      <c r="F23" s="52" t="s">
        <v>75</v>
      </c>
      <c r="G23" s="53">
        <v>56</v>
      </c>
      <c r="H23" s="53">
        <v>44</v>
      </c>
      <c r="I23" s="56">
        <f t="shared" si="0"/>
        <v>100</v>
      </c>
      <c r="J23" s="52">
        <v>8011946312</v>
      </c>
      <c r="K23" s="52" t="s">
        <v>358</v>
      </c>
      <c r="L23" s="52" t="s">
        <v>122</v>
      </c>
      <c r="M23" s="52">
        <v>9577804935</v>
      </c>
      <c r="N23" s="52" t="s">
        <v>123</v>
      </c>
      <c r="O23" s="52">
        <v>8822436387</v>
      </c>
      <c r="P23" s="54">
        <v>43659</v>
      </c>
      <c r="Q23" s="52" t="s">
        <v>272</v>
      </c>
      <c r="R23" s="18">
        <v>97</v>
      </c>
      <c r="S23" s="18" t="s">
        <v>118</v>
      </c>
      <c r="T23" s="18"/>
    </row>
    <row r="24" spans="1:20">
      <c r="A24" s="4">
        <v>20</v>
      </c>
      <c r="B24" s="17" t="s">
        <v>68</v>
      </c>
      <c r="C24" s="52" t="s">
        <v>279</v>
      </c>
      <c r="D24" s="52" t="s">
        <v>28</v>
      </c>
      <c r="E24" s="53">
        <v>44</v>
      </c>
      <c r="F24" s="52" t="s">
        <v>230</v>
      </c>
      <c r="G24" s="53">
        <v>35</v>
      </c>
      <c r="H24" s="53">
        <v>26</v>
      </c>
      <c r="I24" s="56">
        <f t="shared" si="0"/>
        <v>61</v>
      </c>
      <c r="J24" s="52">
        <v>8011961609</v>
      </c>
      <c r="K24" s="52" t="s">
        <v>358</v>
      </c>
      <c r="L24" s="52" t="s">
        <v>122</v>
      </c>
      <c r="M24" s="52">
        <v>9577804935</v>
      </c>
      <c r="N24" s="52" t="s">
        <v>123</v>
      </c>
      <c r="O24" s="52">
        <v>8822436387</v>
      </c>
      <c r="P24" s="54">
        <v>43659</v>
      </c>
      <c r="Q24" s="52" t="s">
        <v>272</v>
      </c>
      <c r="R24" s="18">
        <v>88</v>
      </c>
      <c r="S24" s="18" t="s">
        <v>118</v>
      </c>
      <c r="T24" s="18"/>
    </row>
    <row r="25" spans="1:20">
      <c r="A25" s="4">
        <v>21</v>
      </c>
      <c r="B25" s="17" t="s">
        <v>68</v>
      </c>
      <c r="C25" s="52" t="s">
        <v>352</v>
      </c>
      <c r="D25" s="52" t="s">
        <v>26</v>
      </c>
      <c r="E25" s="53">
        <v>18120209103</v>
      </c>
      <c r="F25" s="52" t="s">
        <v>230</v>
      </c>
      <c r="G25" s="53">
        <v>35</v>
      </c>
      <c r="H25" s="53">
        <v>30</v>
      </c>
      <c r="I25" s="56">
        <f t="shared" si="0"/>
        <v>65</v>
      </c>
      <c r="J25" s="52">
        <v>9435854740</v>
      </c>
      <c r="K25" s="52" t="s">
        <v>358</v>
      </c>
      <c r="L25" s="52" t="s">
        <v>122</v>
      </c>
      <c r="M25" s="52">
        <v>9577804935</v>
      </c>
      <c r="N25" s="52" t="s">
        <v>136</v>
      </c>
      <c r="O25" s="52">
        <v>9854709385</v>
      </c>
      <c r="P25" s="54">
        <v>43660</v>
      </c>
      <c r="Q25" s="52" t="s">
        <v>162</v>
      </c>
      <c r="R25" s="18">
        <v>98</v>
      </c>
      <c r="S25" s="18" t="s">
        <v>118</v>
      </c>
      <c r="T25" s="18"/>
    </row>
    <row r="26" spans="1:20">
      <c r="A26" s="4">
        <v>22</v>
      </c>
      <c r="B26" s="17" t="s">
        <v>68</v>
      </c>
      <c r="C26" s="52" t="s">
        <v>280</v>
      </c>
      <c r="D26" s="52" t="s">
        <v>28</v>
      </c>
      <c r="E26" s="53">
        <v>64</v>
      </c>
      <c r="F26" s="52" t="s">
        <v>230</v>
      </c>
      <c r="G26" s="53">
        <v>12</v>
      </c>
      <c r="H26" s="53">
        <v>18</v>
      </c>
      <c r="I26" s="56">
        <f t="shared" si="0"/>
        <v>30</v>
      </c>
      <c r="J26" s="52">
        <v>7399454643</v>
      </c>
      <c r="K26" s="52" t="s">
        <v>358</v>
      </c>
      <c r="L26" s="52" t="s">
        <v>122</v>
      </c>
      <c r="M26" s="52">
        <v>9577804935</v>
      </c>
      <c r="N26" s="52" t="s">
        <v>136</v>
      </c>
      <c r="O26" s="52">
        <v>9854709385</v>
      </c>
      <c r="P26" s="54">
        <v>43660</v>
      </c>
      <c r="Q26" s="52" t="s">
        <v>162</v>
      </c>
      <c r="R26" s="18">
        <v>87</v>
      </c>
      <c r="S26" s="18" t="s">
        <v>118</v>
      </c>
      <c r="T26" s="18"/>
    </row>
    <row r="27" spans="1:20">
      <c r="A27" s="4">
        <v>23</v>
      </c>
      <c r="B27" s="17" t="s">
        <v>68</v>
      </c>
      <c r="C27" s="52" t="s">
        <v>281</v>
      </c>
      <c r="D27" s="52" t="s">
        <v>28</v>
      </c>
      <c r="E27" s="53">
        <v>12</v>
      </c>
      <c r="F27" s="52" t="s">
        <v>230</v>
      </c>
      <c r="G27" s="53">
        <v>45</v>
      </c>
      <c r="H27" s="53">
        <v>30</v>
      </c>
      <c r="I27" s="56">
        <f t="shared" si="0"/>
        <v>75</v>
      </c>
      <c r="J27" s="52">
        <v>9577160904</v>
      </c>
      <c r="K27" s="52" t="s">
        <v>358</v>
      </c>
      <c r="L27" s="52" t="s">
        <v>122</v>
      </c>
      <c r="M27" s="52">
        <v>9577804935</v>
      </c>
      <c r="N27" s="52" t="s">
        <v>136</v>
      </c>
      <c r="O27" s="52">
        <v>9854709385</v>
      </c>
      <c r="P27" s="54">
        <v>43661</v>
      </c>
      <c r="Q27" s="52" t="s">
        <v>163</v>
      </c>
      <c r="R27" s="18">
        <v>94</v>
      </c>
      <c r="S27" s="18" t="s">
        <v>118</v>
      </c>
      <c r="T27" s="18"/>
    </row>
    <row r="28" spans="1:20">
      <c r="A28" s="4">
        <v>24</v>
      </c>
      <c r="B28" s="17" t="s">
        <v>68</v>
      </c>
      <c r="C28" s="52" t="s">
        <v>353</v>
      </c>
      <c r="D28" s="52" t="s">
        <v>26</v>
      </c>
      <c r="E28" s="53">
        <v>25</v>
      </c>
      <c r="F28" s="52" t="s">
        <v>232</v>
      </c>
      <c r="G28" s="53">
        <v>25</v>
      </c>
      <c r="H28" s="53">
        <v>11</v>
      </c>
      <c r="I28" s="56">
        <f t="shared" si="0"/>
        <v>36</v>
      </c>
      <c r="J28" s="52">
        <v>8011175755</v>
      </c>
      <c r="K28" s="52" t="s">
        <v>358</v>
      </c>
      <c r="L28" s="52" t="s">
        <v>122</v>
      </c>
      <c r="M28" s="52">
        <v>9577804935</v>
      </c>
      <c r="N28" s="52" t="s">
        <v>135</v>
      </c>
      <c r="O28" s="52">
        <v>8753023371</v>
      </c>
      <c r="P28" s="54">
        <v>43661</v>
      </c>
      <c r="Q28" s="52" t="s">
        <v>163</v>
      </c>
      <c r="R28" s="18">
        <v>79</v>
      </c>
      <c r="S28" s="18" t="s">
        <v>118</v>
      </c>
      <c r="T28" s="18"/>
    </row>
    <row r="29" spans="1:20">
      <c r="A29" s="4">
        <v>25</v>
      </c>
      <c r="B29" s="17" t="s">
        <v>68</v>
      </c>
      <c r="C29" s="52" t="s">
        <v>354</v>
      </c>
      <c r="D29" s="52" t="s">
        <v>26</v>
      </c>
      <c r="E29" s="53">
        <v>61</v>
      </c>
      <c r="F29" s="52" t="s">
        <v>232</v>
      </c>
      <c r="G29" s="53">
        <v>32</v>
      </c>
      <c r="H29" s="53">
        <v>25</v>
      </c>
      <c r="I29" s="56">
        <f t="shared" si="0"/>
        <v>57</v>
      </c>
      <c r="J29" s="52">
        <v>8011215732</v>
      </c>
      <c r="K29" s="52" t="s">
        <v>358</v>
      </c>
      <c r="L29" s="52" t="s">
        <v>122</v>
      </c>
      <c r="M29" s="52">
        <v>9577804935</v>
      </c>
      <c r="N29" s="52" t="s">
        <v>135</v>
      </c>
      <c r="O29" s="52">
        <v>8753023371</v>
      </c>
      <c r="P29" s="54">
        <v>43661</v>
      </c>
      <c r="Q29" s="52" t="s">
        <v>163</v>
      </c>
      <c r="R29" s="18">
        <v>78</v>
      </c>
      <c r="S29" s="18" t="s">
        <v>118</v>
      </c>
      <c r="T29" s="18"/>
    </row>
    <row r="30" spans="1:20">
      <c r="A30" s="4">
        <v>26</v>
      </c>
      <c r="B30" s="51" t="s">
        <v>69</v>
      </c>
      <c r="C30" s="52" t="s">
        <v>306</v>
      </c>
      <c r="D30" s="52" t="s">
        <v>26</v>
      </c>
      <c r="E30" s="53">
        <v>18120202907</v>
      </c>
      <c r="F30" s="52" t="s">
        <v>76</v>
      </c>
      <c r="G30" s="53">
        <v>45</v>
      </c>
      <c r="H30" s="53">
        <v>50</v>
      </c>
      <c r="I30" s="56">
        <f t="shared" si="0"/>
        <v>95</v>
      </c>
      <c r="J30" s="52">
        <v>9957035492</v>
      </c>
      <c r="K30" s="52" t="s">
        <v>527</v>
      </c>
      <c r="L30" s="52" t="s">
        <v>443</v>
      </c>
      <c r="M30" s="52">
        <v>9401201282</v>
      </c>
      <c r="N30" s="52" t="s">
        <v>495</v>
      </c>
      <c r="O30" s="52">
        <v>8011373040</v>
      </c>
      <c r="P30" s="54">
        <v>43662</v>
      </c>
      <c r="Q30" s="52" t="s">
        <v>231</v>
      </c>
      <c r="R30" s="52" t="s">
        <v>414</v>
      </c>
      <c r="S30" s="52" t="s">
        <v>118</v>
      </c>
      <c r="T30" s="52"/>
    </row>
    <row r="31" spans="1:20">
      <c r="A31" s="4">
        <v>27</v>
      </c>
      <c r="B31" s="51" t="s">
        <v>69</v>
      </c>
      <c r="C31" s="52" t="s">
        <v>306</v>
      </c>
      <c r="D31" s="52" t="s">
        <v>26</v>
      </c>
      <c r="E31" s="53">
        <v>18120202907</v>
      </c>
      <c r="F31" s="52" t="s">
        <v>76</v>
      </c>
      <c r="G31" s="53">
        <v>48</v>
      </c>
      <c r="H31" s="53">
        <v>35</v>
      </c>
      <c r="I31" s="56">
        <f t="shared" si="0"/>
        <v>83</v>
      </c>
      <c r="J31" s="52">
        <v>9957035492</v>
      </c>
      <c r="K31" s="52" t="s">
        <v>527</v>
      </c>
      <c r="L31" s="52" t="s">
        <v>443</v>
      </c>
      <c r="M31" s="52">
        <v>9401201282</v>
      </c>
      <c r="N31" s="52" t="s">
        <v>495</v>
      </c>
      <c r="O31" s="52">
        <v>8011396812</v>
      </c>
      <c r="P31" s="54">
        <v>43662</v>
      </c>
      <c r="Q31" s="52" t="s">
        <v>231</v>
      </c>
      <c r="R31" s="52" t="s">
        <v>414</v>
      </c>
      <c r="S31" s="52" t="s">
        <v>118</v>
      </c>
      <c r="T31" s="52"/>
    </row>
    <row r="32" spans="1:20">
      <c r="A32" s="4">
        <v>28</v>
      </c>
      <c r="B32" s="51" t="s">
        <v>69</v>
      </c>
      <c r="C32" s="52" t="s">
        <v>306</v>
      </c>
      <c r="D32" s="52" t="s">
        <v>26</v>
      </c>
      <c r="E32" s="53">
        <v>18120202907</v>
      </c>
      <c r="F32" s="52" t="s">
        <v>76</v>
      </c>
      <c r="G32" s="53">
        <v>56</v>
      </c>
      <c r="H32" s="53">
        <v>66</v>
      </c>
      <c r="I32" s="56">
        <f t="shared" si="0"/>
        <v>122</v>
      </c>
      <c r="J32" s="52">
        <v>9957035492</v>
      </c>
      <c r="K32" s="52" t="s">
        <v>527</v>
      </c>
      <c r="L32" s="52" t="s">
        <v>443</v>
      </c>
      <c r="M32" s="52">
        <v>9401201282</v>
      </c>
      <c r="N32" s="52" t="s">
        <v>495</v>
      </c>
      <c r="O32" s="52">
        <v>8011396812</v>
      </c>
      <c r="P32" s="54">
        <v>43662</v>
      </c>
      <c r="Q32" s="52" t="s">
        <v>231</v>
      </c>
      <c r="R32" s="52" t="s">
        <v>414</v>
      </c>
      <c r="S32" s="52" t="s">
        <v>118</v>
      </c>
      <c r="T32" s="52"/>
    </row>
    <row r="33" spans="1:20">
      <c r="A33" s="4">
        <v>29</v>
      </c>
      <c r="B33" s="51" t="s">
        <v>69</v>
      </c>
      <c r="C33" s="52" t="s">
        <v>451</v>
      </c>
      <c r="D33" s="52" t="s">
        <v>28</v>
      </c>
      <c r="E33" s="53">
        <v>45</v>
      </c>
      <c r="F33" s="52" t="s">
        <v>230</v>
      </c>
      <c r="G33" s="53">
        <v>25</v>
      </c>
      <c r="H33" s="53">
        <v>20</v>
      </c>
      <c r="I33" s="56">
        <f t="shared" si="0"/>
        <v>45</v>
      </c>
      <c r="J33" s="52">
        <v>7035150232</v>
      </c>
      <c r="K33" s="52" t="s">
        <v>527</v>
      </c>
      <c r="L33" s="52" t="s">
        <v>443</v>
      </c>
      <c r="M33" s="52">
        <v>9401201282</v>
      </c>
      <c r="N33" s="52" t="s">
        <v>497</v>
      </c>
      <c r="O33" s="52">
        <v>8011396876</v>
      </c>
      <c r="P33" s="54">
        <v>43663</v>
      </c>
      <c r="Q33" s="52" t="s">
        <v>160</v>
      </c>
      <c r="R33" s="52" t="s">
        <v>415</v>
      </c>
      <c r="S33" s="52" t="s">
        <v>118</v>
      </c>
      <c r="T33" s="52"/>
    </row>
    <row r="34" spans="1:20">
      <c r="A34" s="4">
        <v>30</v>
      </c>
      <c r="B34" s="51" t="s">
        <v>69</v>
      </c>
      <c r="C34" s="52" t="s">
        <v>496</v>
      </c>
      <c r="D34" s="52" t="s">
        <v>26</v>
      </c>
      <c r="E34" s="53">
        <v>18120207001</v>
      </c>
      <c r="F34" s="52" t="s">
        <v>74</v>
      </c>
      <c r="G34" s="53">
        <v>28</v>
      </c>
      <c r="H34" s="53">
        <v>19</v>
      </c>
      <c r="I34" s="56">
        <f t="shared" si="0"/>
        <v>47</v>
      </c>
      <c r="J34" s="52">
        <v>9678466737</v>
      </c>
      <c r="K34" s="52" t="s">
        <v>527</v>
      </c>
      <c r="L34" s="52" t="s">
        <v>443</v>
      </c>
      <c r="M34" s="52">
        <v>9401201282</v>
      </c>
      <c r="N34" s="52" t="s">
        <v>497</v>
      </c>
      <c r="O34" s="52">
        <v>8011396876</v>
      </c>
      <c r="P34" s="54">
        <v>43663</v>
      </c>
      <c r="Q34" s="52" t="s">
        <v>160</v>
      </c>
      <c r="R34" s="52" t="s">
        <v>415</v>
      </c>
      <c r="S34" s="52" t="s">
        <v>118</v>
      </c>
      <c r="T34" s="52"/>
    </row>
    <row r="35" spans="1:20">
      <c r="A35" s="4">
        <v>31</v>
      </c>
      <c r="B35" s="51" t="s">
        <v>69</v>
      </c>
      <c r="C35" s="52" t="s">
        <v>290</v>
      </c>
      <c r="D35" s="52" t="s">
        <v>28</v>
      </c>
      <c r="E35" s="53">
        <v>209</v>
      </c>
      <c r="F35" s="52" t="s">
        <v>230</v>
      </c>
      <c r="G35" s="53">
        <v>33</v>
      </c>
      <c r="H35" s="53">
        <v>7</v>
      </c>
      <c r="I35" s="56">
        <v>60</v>
      </c>
      <c r="J35" s="52">
        <v>8724045522</v>
      </c>
      <c r="K35" s="52" t="s">
        <v>527</v>
      </c>
      <c r="L35" s="52" t="s">
        <v>443</v>
      </c>
      <c r="M35" s="52">
        <v>9401201282</v>
      </c>
      <c r="N35" s="52" t="s">
        <v>498</v>
      </c>
      <c r="O35" s="52">
        <v>7896799372</v>
      </c>
      <c r="P35" s="54">
        <v>43663</v>
      </c>
      <c r="Q35" s="52" t="s">
        <v>160</v>
      </c>
      <c r="R35" s="52" t="s">
        <v>416</v>
      </c>
      <c r="S35" s="52" t="s">
        <v>118</v>
      </c>
      <c r="T35" s="52"/>
    </row>
    <row r="36" spans="1:20">
      <c r="A36" s="4">
        <v>32</v>
      </c>
      <c r="B36" s="51" t="s">
        <v>69</v>
      </c>
      <c r="C36" s="52" t="s">
        <v>307</v>
      </c>
      <c r="D36" s="52" t="s">
        <v>26</v>
      </c>
      <c r="E36" s="53">
        <v>18120201503</v>
      </c>
      <c r="F36" s="52" t="s">
        <v>230</v>
      </c>
      <c r="G36" s="53">
        <v>30</v>
      </c>
      <c r="H36" s="53">
        <v>39</v>
      </c>
      <c r="I36" s="56">
        <f t="shared" ref="I36:I60" si="1">+G36+H36</f>
        <v>69</v>
      </c>
      <c r="J36" s="52">
        <v>9613003997</v>
      </c>
      <c r="K36" s="52" t="s">
        <v>527</v>
      </c>
      <c r="L36" s="52" t="s">
        <v>443</v>
      </c>
      <c r="M36" s="52">
        <v>9401201282</v>
      </c>
      <c r="N36" s="52" t="s">
        <v>498</v>
      </c>
      <c r="O36" s="52">
        <v>7896799372</v>
      </c>
      <c r="P36" s="54">
        <v>43664</v>
      </c>
      <c r="Q36" s="52" t="s">
        <v>272</v>
      </c>
      <c r="R36" s="52" t="s">
        <v>416</v>
      </c>
      <c r="S36" s="52" t="s">
        <v>118</v>
      </c>
      <c r="T36" s="52"/>
    </row>
    <row r="37" spans="1:20">
      <c r="A37" s="4">
        <v>33</v>
      </c>
      <c r="B37" s="51" t="s">
        <v>69</v>
      </c>
      <c r="C37" s="52" t="s">
        <v>308</v>
      </c>
      <c r="D37" s="52" t="s">
        <v>26</v>
      </c>
      <c r="E37" s="53">
        <v>10120409601</v>
      </c>
      <c r="F37" s="52" t="s">
        <v>75</v>
      </c>
      <c r="G37" s="53">
        <v>39</v>
      </c>
      <c r="H37" s="53">
        <v>25</v>
      </c>
      <c r="I37" s="56">
        <f t="shared" si="1"/>
        <v>64</v>
      </c>
      <c r="J37" s="52">
        <v>9401749204</v>
      </c>
      <c r="K37" s="52" t="s">
        <v>527</v>
      </c>
      <c r="L37" s="52" t="s">
        <v>443</v>
      </c>
      <c r="M37" s="52">
        <v>9401201282</v>
      </c>
      <c r="N37" s="52" t="s">
        <v>499</v>
      </c>
      <c r="O37" s="52">
        <v>8011703111</v>
      </c>
      <c r="P37" s="54">
        <v>43664</v>
      </c>
      <c r="Q37" s="52" t="s">
        <v>272</v>
      </c>
      <c r="R37" s="52" t="s">
        <v>192</v>
      </c>
      <c r="S37" s="52" t="s">
        <v>118</v>
      </c>
      <c r="T37" s="52"/>
    </row>
    <row r="38" spans="1:20">
      <c r="A38" s="4">
        <v>34</v>
      </c>
      <c r="B38" s="51" t="s">
        <v>69</v>
      </c>
      <c r="C38" s="52" t="s">
        <v>309</v>
      </c>
      <c r="D38" s="52" t="s">
        <v>26</v>
      </c>
      <c r="E38" s="53">
        <v>10120409602</v>
      </c>
      <c r="F38" s="52" t="s">
        <v>232</v>
      </c>
      <c r="G38" s="53">
        <v>20</v>
      </c>
      <c r="H38" s="53">
        <v>10</v>
      </c>
      <c r="I38" s="56">
        <f t="shared" si="1"/>
        <v>30</v>
      </c>
      <c r="J38" s="52">
        <v>9950504438</v>
      </c>
      <c r="K38" s="52" t="s">
        <v>527</v>
      </c>
      <c r="L38" s="52" t="s">
        <v>443</v>
      </c>
      <c r="M38" s="52">
        <v>9401201282</v>
      </c>
      <c r="N38" s="52" t="s">
        <v>499</v>
      </c>
      <c r="O38" s="52">
        <v>8011703111</v>
      </c>
      <c r="P38" s="54">
        <v>43664</v>
      </c>
      <c r="Q38" s="52" t="s">
        <v>272</v>
      </c>
      <c r="R38" s="52" t="s">
        <v>192</v>
      </c>
      <c r="S38" s="52" t="s">
        <v>118</v>
      </c>
      <c r="T38" s="52"/>
    </row>
    <row r="39" spans="1:20">
      <c r="A39" s="4">
        <v>35</v>
      </c>
      <c r="B39" s="51" t="s">
        <v>69</v>
      </c>
      <c r="C39" s="52" t="s">
        <v>310</v>
      </c>
      <c r="D39" s="52" t="s">
        <v>28</v>
      </c>
      <c r="E39" s="53">
        <v>78</v>
      </c>
      <c r="F39" s="52" t="s">
        <v>230</v>
      </c>
      <c r="G39" s="53">
        <v>21</v>
      </c>
      <c r="H39" s="53">
        <v>20</v>
      </c>
      <c r="I39" s="56">
        <f t="shared" si="1"/>
        <v>41</v>
      </c>
      <c r="J39" s="52">
        <v>9678297859</v>
      </c>
      <c r="K39" s="52" t="s">
        <v>527</v>
      </c>
      <c r="L39" s="52" t="s">
        <v>443</v>
      </c>
      <c r="M39" s="52">
        <v>9401201282</v>
      </c>
      <c r="N39" s="52" t="s">
        <v>234</v>
      </c>
      <c r="O39" s="52">
        <v>8011971561</v>
      </c>
      <c r="P39" s="54">
        <v>43665</v>
      </c>
      <c r="Q39" s="52" t="s">
        <v>162</v>
      </c>
      <c r="R39" s="52" t="s">
        <v>417</v>
      </c>
      <c r="S39" s="52" t="s">
        <v>118</v>
      </c>
      <c r="T39" s="52"/>
    </row>
    <row r="40" spans="1:20">
      <c r="A40" s="4">
        <v>36</v>
      </c>
      <c r="B40" s="51" t="s">
        <v>69</v>
      </c>
      <c r="C40" s="52" t="s">
        <v>311</v>
      </c>
      <c r="D40" s="52" t="s">
        <v>26</v>
      </c>
      <c r="E40" s="53">
        <v>18120409603</v>
      </c>
      <c r="F40" s="52" t="s">
        <v>74</v>
      </c>
      <c r="G40" s="53">
        <v>13</v>
      </c>
      <c r="H40" s="53">
        <v>7</v>
      </c>
      <c r="I40" s="56">
        <f t="shared" si="1"/>
        <v>20</v>
      </c>
      <c r="J40" s="52">
        <v>9954981291</v>
      </c>
      <c r="K40" s="52" t="s">
        <v>527</v>
      </c>
      <c r="L40" s="52" t="s">
        <v>443</v>
      </c>
      <c r="M40" s="52">
        <v>9401201282</v>
      </c>
      <c r="N40" s="52" t="s">
        <v>234</v>
      </c>
      <c r="O40" s="52">
        <v>8011971561</v>
      </c>
      <c r="P40" s="54">
        <v>43665</v>
      </c>
      <c r="Q40" s="52" t="s">
        <v>162</v>
      </c>
      <c r="R40" s="52" t="s">
        <v>417</v>
      </c>
      <c r="S40" s="52" t="s">
        <v>118</v>
      </c>
      <c r="T40" s="52"/>
    </row>
    <row r="41" spans="1:20">
      <c r="A41" s="4">
        <v>37</v>
      </c>
      <c r="B41" s="51" t="s">
        <v>69</v>
      </c>
      <c r="C41" s="52" t="s">
        <v>312</v>
      </c>
      <c r="D41" s="52" t="s">
        <v>26</v>
      </c>
      <c r="E41" s="53">
        <v>18120203802</v>
      </c>
      <c r="F41" s="52" t="s">
        <v>75</v>
      </c>
      <c r="G41" s="53">
        <v>10</v>
      </c>
      <c r="H41" s="53">
        <v>7</v>
      </c>
      <c r="I41" s="56">
        <f t="shared" si="1"/>
        <v>17</v>
      </c>
      <c r="J41" s="52">
        <v>8751906975</v>
      </c>
      <c r="K41" s="52" t="s">
        <v>527</v>
      </c>
      <c r="L41" s="52" t="s">
        <v>443</v>
      </c>
      <c r="M41" s="52">
        <v>9401201282</v>
      </c>
      <c r="N41" s="52" t="s">
        <v>234</v>
      </c>
      <c r="O41" s="52">
        <v>8011971561</v>
      </c>
      <c r="P41" s="54">
        <v>43665</v>
      </c>
      <c r="Q41" s="52" t="s">
        <v>162</v>
      </c>
      <c r="R41" s="52" t="s">
        <v>418</v>
      </c>
      <c r="S41" s="52" t="s">
        <v>118</v>
      </c>
      <c r="T41" s="52"/>
    </row>
    <row r="42" spans="1:20">
      <c r="A42" s="4">
        <v>38</v>
      </c>
      <c r="B42" s="51" t="s">
        <v>69</v>
      </c>
      <c r="C42" s="52" t="s">
        <v>313</v>
      </c>
      <c r="D42" s="52" t="s">
        <v>28</v>
      </c>
      <c r="E42" s="53">
        <v>801</v>
      </c>
      <c r="F42" s="52" t="s">
        <v>230</v>
      </c>
      <c r="G42" s="53">
        <v>38</v>
      </c>
      <c r="H42" s="53">
        <v>30</v>
      </c>
      <c r="I42" s="56">
        <f t="shared" si="1"/>
        <v>68</v>
      </c>
      <c r="J42" s="52">
        <v>8136102533</v>
      </c>
      <c r="K42" s="52" t="s">
        <v>527</v>
      </c>
      <c r="L42" s="52" t="s">
        <v>443</v>
      </c>
      <c r="M42" s="52">
        <v>9401201282</v>
      </c>
      <c r="N42" s="52" t="s">
        <v>500</v>
      </c>
      <c r="O42" s="52">
        <v>9678499036</v>
      </c>
      <c r="P42" s="54">
        <v>43666</v>
      </c>
      <c r="Q42" s="52" t="s">
        <v>410</v>
      </c>
      <c r="R42" s="52" t="s">
        <v>414</v>
      </c>
      <c r="S42" s="52" t="s">
        <v>118</v>
      </c>
      <c r="T42" s="52"/>
    </row>
    <row r="43" spans="1:20">
      <c r="A43" s="4">
        <v>39</v>
      </c>
      <c r="B43" s="51" t="s">
        <v>69</v>
      </c>
      <c r="C43" s="52" t="s">
        <v>314</v>
      </c>
      <c r="D43" s="52" t="s">
        <v>26</v>
      </c>
      <c r="E43" s="53">
        <v>18120409701</v>
      </c>
      <c r="F43" s="52" t="s">
        <v>74</v>
      </c>
      <c r="G43" s="53">
        <v>24</v>
      </c>
      <c r="H43" s="53">
        <v>31</v>
      </c>
      <c r="I43" s="56">
        <f t="shared" si="1"/>
        <v>55</v>
      </c>
      <c r="J43" s="52">
        <v>9954864361</v>
      </c>
      <c r="K43" s="52" t="s">
        <v>527</v>
      </c>
      <c r="L43" s="52" t="s">
        <v>443</v>
      </c>
      <c r="M43" s="52">
        <v>9401201282</v>
      </c>
      <c r="N43" s="52" t="s">
        <v>500</v>
      </c>
      <c r="O43" s="52">
        <v>9678499036</v>
      </c>
      <c r="P43" s="54">
        <v>43666</v>
      </c>
      <c r="Q43" s="52" t="s">
        <v>410</v>
      </c>
      <c r="R43" s="52" t="s">
        <v>414</v>
      </c>
      <c r="S43" s="52" t="s">
        <v>118</v>
      </c>
      <c r="T43" s="52"/>
    </row>
    <row r="44" spans="1:20">
      <c r="A44" s="4">
        <v>40</v>
      </c>
      <c r="B44" s="51" t="s">
        <v>69</v>
      </c>
      <c r="C44" s="52" t="s">
        <v>315</v>
      </c>
      <c r="D44" s="52" t="s">
        <v>28</v>
      </c>
      <c r="E44" s="53">
        <v>56</v>
      </c>
      <c r="F44" s="52" t="s">
        <v>230</v>
      </c>
      <c r="G44" s="53">
        <v>44</v>
      </c>
      <c r="H44" s="53">
        <v>39</v>
      </c>
      <c r="I44" s="56">
        <f t="shared" si="1"/>
        <v>83</v>
      </c>
      <c r="J44" s="52">
        <v>9577374823</v>
      </c>
      <c r="K44" s="52" t="s">
        <v>527</v>
      </c>
      <c r="L44" s="52" t="s">
        <v>443</v>
      </c>
      <c r="M44" s="52">
        <v>9401201282</v>
      </c>
      <c r="N44" s="52" t="s">
        <v>501</v>
      </c>
      <c r="O44" s="52">
        <v>9678499036</v>
      </c>
      <c r="P44" s="54">
        <v>43666</v>
      </c>
      <c r="Q44" s="52" t="s">
        <v>410</v>
      </c>
      <c r="R44" s="52" t="s">
        <v>419</v>
      </c>
      <c r="S44" s="52" t="s">
        <v>118</v>
      </c>
      <c r="T44" s="52"/>
    </row>
    <row r="45" spans="1:20">
      <c r="A45" s="4">
        <v>41</v>
      </c>
      <c r="B45" s="51" t="s">
        <v>69</v>
      </c>
      <c r="C45" s="52" t="s">
        <v>316</v>
      </c>
      <c r="D45" s="52" t="s">
        <v>28</v>
      </c>
      <c r="E45" s="53">
        <v>451</v>
      </c>
      <c r="F45" s="52" t="s">
        <v>230</v>
      </c>
      <c r="G45" s="53">
        <v>17</v>
      </c>
      <c r="H45" s="53">
        <v>12</v>
      </c>
      <c r="I45" s="56">
        <f t="shared" si="1"/>
        <v>29</v>
      </c>
      <c r="J45" s="52">
        <v>9435876870</v>
      </c>
      <c r="K45" s="52" t="s">
        <v>527</v>
      </c>
      <c r="L45" s="52" t="s">
        <v>443</v>
      </c>
      <c r="M45" s="52">
        <v>9401201282</v>
      </c>
      <c r="N45" s="52" t="s">
        <v>502</v>
      </c>
      <c r="O45" s="52">
        <v>9678640527</v>
      </c>
      <c r="P45" s="54">
        <v>43668</v>
      </c>
      <c r="Q45" s="52" t="s">
        <v>208</v>
      </c>
      <c r="R45" s="52" t="s">
        <v>420</v>
      </c>
      <c r="S45" s="52" t="s">
        <v>118</v>
      </c>
      <c r="T45" s="52"/>
    </row>
    <row r="46" spans="1:20">
      <c r="A46" s="4">
        <v>42</v>
      </c>
      <c r="B46" s="51" t="s">
        <v>69</v>
      </c>
      <c r="C46" s="52" t="s">
        <v>317</v>
      </c>
      <c r="D46" s="52" t="s">
        <v>28</v>
      </c>
      <c r="E46" s="53">
        <v>142</v>
      </c>
      <c r="F46" s="52" t="s">
        <v>230</v>
      </c>
      <c r="G46" s="53">
        <v>30</v>
      </c>
      <c r="H46" s="53">
        <v>16</v>
      </c>
      <c r="I46" s="56">
        <f t="shared" si="1"/>
        <v>46</v>
      </c>
      <c r="J46" s="52">
        <v>9577171848</v>
      </c>
      <c r="K46" s="52" t="s">
        <v>527</v>
      </c>
      <c r="L46" s="52" t="s">
        <v>443</v>
      </c>
      <c r="M46" s="52">
        <v>9401201282</v>
      </c>
      <c r="N46" s="52" t="s">
        <v>503</v>
      </c>
      <c r="O46" s="52">
        <v>9678640527</v>
      </c>
      <c r="P46" s="54">
        <v>43668</v>
      </c>
      <c r="Q46" s="52" t="s">
        <v>208</v>
      </c>
      <c r="R46" s="52" t="s">
        <v>418</v>
      </c>
      <c r="S46" s="52" t="s">
        <v>118</v>
      </c>
      <c r="T46" s="52"/>
    </row>
    <row r="47" spans="1:20">
      <c r="A47" s="4">
        <v>43</v>
      </c>
      <c r="B47" s="51" t="s">
        <v>69</v>
      </c>
      <c r="C47" s="52" t="s">
        <v>318</v>
      </c>
      <c r="D47" s="52" t="s">
        <v>28</v>
      </c>
      <c r="E47" s="53">
        <v>54</v>
      </c>
      <c r="F47" s="52" t="s">
        <v>230</v>
      </c>
      <c r="G47" s="53">
        <v>20</v>
      </c>
      <c r="H47" s="53">
        <v>25</v>
      </c>
      <c r="I47" s="56">
        <f t="shared" si="1"/>
        <v>45</v>
      </c>
      <c r="J47" s="52">
        <v>7035365382</v>
      </c>
      <c r="K47" s="52" t="s">
        <v>527</v>
      </c>
      <c r="L47" s="52" t="s">
        <v>443</v>
      </c>
      <c r="M47" s="52">
        <v>9401201282</v>
      </c>
      <c r="N47" s="52" t="s">
        <v>444</v>
      </c>
      <c r="O47" s="52">
        <v>8761884595</v>
      </c>
      <c r="P47" s="54">
        <v>43668</v>
      </c>
      <c r="Q47" s="52" t="s">
        <v>208</v>
      </c>
      <c r="R47" s="52" t="s">
        <v>418</v>
      </c>
      <c r="S47" s="52" t="s">
        <v>118</v>
      </c>
      <c r="T47" s="52"/>
    </row>
    <row r="48" spans="1:20">
      <c r="A48" s="4">
        <v>44</v>
      </c>
      <c r="B48" s="51" t="s">
        <v>69</v>
      </c>
      <c r="C48" s="52" t="s">
        <v>322</v>
      </c>
      <c r="D48" s="52" t="s">
        <v>26</v>
      </c>
      <c r="E48" s="53">
        <v>18120424002</v>
      </c>
      <c r="F48" s="52" t="s">
        <v>232</v>
      </c>
      <c r="G48" s="53">
        <v>23</v>
      </c>
      <c r="H48" s="53">
        <v>24</v>
      </c>
      <c r="I48" s="56">
        <f t="shared" si="1"/>
        <v>47</v>
      </c>
      <c r="J48" s="52">
        <v>9707654594</v>
      </c>
      <c r="K48" s="52" t="s">
        <v>527</v>
      </c>
      <c r="L48" s="52" t="s">
        <v>443</v>
      </c>
      <c r="M48" s="52">
        <v>9401201282</v>
      </c>
      <c r="N48" s="52" t="s">
        <v>235</v>
      </c>
      <c r="O48" s="52">
        <v>8761884595</v>
      </c>
      <c r="P48" s="54">
        <v>43669</v>
      </c>
      <c r="Q48" s="52" t="s">
        <v>231</v>
      </c>
      <c r="R48" s="52" t="s">
        <v>421</v>
      </c>
      <c r="S48" s="52" t="s">
        <v>118</v>
      </c>
      <c r="T48" s="52"/>
    </row>
    <row r="49" spans="1:20">
      <c r="A49" s="4">
        <v>45</v>
      </c>
      <c r="B49" s="51" t="s">
        <v>69</v>
      </c>
      <c r="C49" s="52" t="s">
        <v>323</v>
      </c>
      <c r="D49" s="52" t="s">
        <v>26</v>
      </c>
      <c r="E49" s="53">
        <v>18120424003</v>
      </c>
      <c r="F49" s="52" t="s">
        <v>74</v>
      </c>
      <c r="G49" s="53">
        <v>22</v>
      </c>
      <c r="H49" s="53">
        <v>19</v>
      </c>
      <c r="I49" s="56">
        <f t="shared" si="1"/>
        <v>41</v>
      </c>
      <c r="J49" s="52">
        <v>9954828588</v>
      </c>
      <c r="K49" s="52" t="s">
        <v>527</v>
      </c>
      <c r="L49" s="52" t="s">
        <v>443</v>
      </c>
      <c r="M49" s="52">
        <v>9401201282</v>
      </c>
      <c r="N49" s="52" t="s">
        <v>129</v>
      </c>
      <c r="O49" s="52">
        <v>8011957613</v>
      </c>
      <c r="P49" s="54">
        <v>43669</v>
      </c>
      <c r="Q49" s="52" t="s">
        <v>231</v>
      </c>
      <c r="R49" s="52" t="s">
        <v>421</v>
      </c>
      <c r="S49" s="52" t="s">
        <v>118</v>
      </c>
      <c r="T49" s="52"/>
    </row>
    <row r="50" spans="1:20">
      <c r="A50" s="4">
        <v>46</v>
      </c>
      <c r="B50" s="51" t="s">
        <v>69</v>
      </c>
      <c r="C50" s="52" t="s">
        <v>324</v>
      </c>
      <c r="D50" s="52" t="s">
        <v>26</v>
      </c>
      <c r="E50" s="53">
        <v>1812049503</v>
      </c>
      <c r="F50" s="52" t="s">
        <v>75</v>
      </c>
      <c r="G50" s="53">
        <v>24</v>
      </c>
      <c r="H50" s="53">
        <v>20</v>
      </c>
      <c r="I50" s="56">
        <f t="shared" si="1"/>
        <v>44</v>
      </c>
      <c r="J50" s="52">
        <v>7035509411</v>
      </c>
      <c r="K50" s="52" t="s">
        <v>527</v>
      </c>
      <c r="L50" s="52" t="s">
        <v>443</v>
      </c>
      <c r="M50" s="52">
        <v>9401201282</v>
      </c>
      <c r="N50" s="52" t="s">
        <v>129</v>
      </c>
      <c r="O50" s="52">
        <v>8011957613</v>
      </c>
      <c r="P50" s="54">
        <v>43670</v>
      </c>
      <c r="Q50" s="52" t="s">
        <v>160</v>
      </c>
      <c r="R50" s="52" t="s">
        <v>188</v>
      </c>
      <c r="S50" s="52" t="s">
        <v>118</v>
      </c>
      <c r="T50" s="52"/>
    </row>
    <row r="51" spans="1:20">
      <c r="A51" s="4">
        <v>47</v>
      </c>
      <c r="B51" s="51" t="s">
        <v>69</v>
      </c>
      <c r="C51" s="52" t="s">
        <v>325</v>
      </c>
      <c r="D51" s="52" t="s">
        <v>26</v>
      </c>
      <c r="E51" s="53">
        <v>1812049506</v>
      </c>
      <c r="F51" s="52" t="s">
        <v>75</v>
      </c>
      <c r="G51" s="53">
        <v>45</v>
      </c>
      <c r="H51" s="53">
        <v>20</v>
      </c>
      <c r="I51" s="56">
        <f t="shared" si="1"/>
        <v>65</v>
      </c>
      <c r="J51" s="52">
        <v>995795604</v>
      </c>
      <c r="K51" s="52" t="s">
        <v>527</v>
      </c>
      <c r="L51" s="52" t="s">
        <v>443</v>
      </c>
      <c r="M51" s="52">
        <v>9401201282</v>
      </c>
      <c r="N51" s="52" t="s">
        <v>235</v>
      </c>
      <c r="O51" s="52">
        <v>8761884595</v>
      </c>
      <c r="P51" s="54">
        <v>43670</v>
      </c>
      <c r="Q51" s="52" t="s">
        <v>160</v>
      </c>
      <c r="R51" s="52" t="s">
        <v>422</v>
      </c>
      <c r="S51" s="52" t="s">
        <v>118</v>
      </c>
      <c r="T51" s="52"/>
    </row>
    <row r="52" spans="1:20">
      <c r="A52" s="4">
        <v>48</v>
      </c>
      <c r="B52" s="51" t="s">
        <v>69</v>
      </c>
      <c r="C52" s="52" t="s">
        <v>326</v>
      </c>
      <c r="D52" s="52" t="s">
        <v>26</v>
      </c>
      <c r="E52" s="53">
        <v>1812049501</v>
      </c>
      <c r="F52" s="52" t="s">
        <v>74</v>
      </c>
      <c r="G52" s="53">
        <v>30</v>
      </c>
      <c r="H52" s="53">
        <v>24</v>
      </c>
      <c r="I52" s="56">
        <f t="shared" si="1"/>
        <v>54</v>
      </c>
      <c r="J52" s="52">
        <v>9859472249</v>
      </c>
      <c r="K52" s="52" t="s">
        <v>527</v>
      </c>
      <c r="L52" s="52" t="s">
        <v>443</v>
      </c>
      <c r="M52" s="52">
        <v>9401201282</v>
      </c>
      <c r="N52" s="52" t="s">
        <v>235</v>
      </c>
      <c r="O52" s="52">
        <v>8761884595</v>
      </c>
      <c r="P52" s="54">
        <v>43671</v>
      </c>
      <c r="Q52" s="52" t="s">
        <v>272</v>
      </c>
      <c r="R52" s="52" t="s">
        <v>423</v>
      </c>
      <c r="S52" s="52" t="s">
        <v>118</v>
      </c>
      <c r="T52" s="52"/>
    </row>
    <row r="53" spans="1:20">
      <c r="A53" s="4">
        <v>49</v>
      </c>
      <c r="B53" s="51" t="s">
        <v>69</v>
      </c>
      <c r="C53" s="52" t="s">
        <v>241</v>
      </c>
      <c r="D53" s="52" t="s">
        <v>26</v>
      </c>
      <c r="E53" s="53">
        <v>18120409502</v>
      </c>
      <c r="F53" s="52" t="s">
        <v>232</v>
      </c>
      <c r="G53" s="53">
        <v>16</v>
      </c>
      <c r="H53" s="53">
        <v>10</v>
      </c>
      <c r="I53" s="56">
        <f t="shared" si="1"/>
        <v>26</v>
      </c>
      <c r="J53" s="52">
        <v>8011838929</v>
      </c>
      <c r="K53" s="52" t="s">
        <v>527</v>
      </c>
      <c r="L53" s="52" t="s">
        <v>443</v>
      </c>
      <c r="M53" s="52">
        <v>9401201282</v>
      </c>
      <c r="N53" s="52" t="s">
        <v>156</v>
      </c>
      <c r="O53" s="52">
        <v>7896485802</v>
      </c>
      <c r="P53" s="54">
        <v>43671</v>
      </c>
      <c r="Q53" s="52" t="s">
        <v>272</v>
      </c>
      <c r="R53" s="52" t="s">
        <v>418</v>
      </c>
      <c r="S53" s="52" t="s">
        <v>118</v>
      </c>
      <c r="T53" s="52"/>
    </row>
    <row r="54" spans="1:20">
      <c r="A54" s="4">
        <v>50</v>
      </c>
      <c r="B54" s="51" t="s">
        <v>69</v>
      </c>
      <c r="C54" s="52" t="s">
        <v>242</v>
      </c>
      <c r="D54" s="52" t="s">
        <v>26</v>
      </c>
      <c r="E54" s="53">
        <v>18120409504</v>
      </c>
      <c r="F54" s="52" t="s">
        <v>74</v>
      </c>
      <c r="G54" s="53">
        <v>20</v>
      </c>
      <c r="H54" s="53">
        <v>10</v>
      </c>
      <c r="I54" s="56">
        <f t="shared" si="1"/>
        <v>30</v>
      </c>
      <c r="J54" s="52">
        <v>9508454288</v>
      </c>
      <c r="K54" s="52" t="s">
        <v>527</v>
      </c>
      <c r="L54" s="52" t="s">
        <v>443</v>
      </c>
      <c r="M54" s="52">
        <v>9401201282</v>
      </c>
      <c r="N54" s="52" t="s">
        <v>156</v>
      </c>
      <c r="O54" s="52">
        <v>7896485802</v>
      </c>
      <c r="P54" s="54">
        <v>43671</v>
      </c>
      <c r="Q54" s="52" t="s">
        <v>272</v>
      </c>
      <c r="R54" s="52" t="s">
        <v>417</v>
      </c>
      <c r="S54" s="52" t="s">
        <v>118</v>
      </c>
      <c r="T54" s="52"/>
    </row>
    <row r="55" spans="1:20">
      <c r="A55" s="4">
        <v>51</v>
      </c>
      <c r="B55" s="51" t="s">
        <v>69</v>
      </c>
      <c r="C55" s="52" t="s">
        <v>327</v>
      </c>
      <c r="D55" s="52" t="s">
        <v>26</v>
      </c>
      <c r="E55" s="53">
        <v>18120409301</v>
      </c>
      <c r="F55" s="52"/>
      <c r="G55" s="53">
        <v>42</v>
      </c>
      <c r="H55" s="53">
        <v>19</v>
      </c>
      <c r="I55" s="56">
        <f t="shared" si="1"/>
        <v>61</v>
      </c>
      <c r="J55" s="52">
        <v>9678155934</v>
      </c>
      <c r="K55" s="52" t="s">
        <v>527</v>
      </c>
      <c r="L55" s="52" t="s">
        <v>443</v>
      </c>
      <c r="M55" s="52">
        <v>9401201282</v>
      </c>
      <c r="N55" s="52" t="s">
        <v>504</v>
      </c>
      <c r="O55" s="52">
        <v>9859964404</v>
      </c>
      <c r="P55" s="54">
        <v>43672</v>
      </c>
      <c r="Q55" s="52" t="s">
        <v>162</v>
      </c>
      <c r="R55" s="52" t="s">
        <v>417</v>
      </c>
      <c r="S55" s="52" t="s">
        <v>118</v>
      </c>
      <c r="T55" s="52"/>
    </row>
    <row r="56" spans="1:20">
      <c r="A56" s="4">
        <v>52</v>
      </c>
      <c r="B56" s="51" t="s">
        <v>69</v>
      </c>
      <c r="C56" s="52" t="s">
        <v>328</v>
      </c>
      <c r="D56" s="52" t="s">
        <v>28</v>
      </c>
      <c r="E56" s="53">
        <v>260</v>
      </c>
      <c r="F56" s="52" t="s">
        <v>230</v>
      </c>
      <c r="G56" s="53">
        <v>20</v>
      </c>
      <c r="H56" s="53">
        <v>24</v>
      </c>
      <c r="I56" s="56">
        <f t="shared" si="1"/>
        <v>44</v>
      </c>
      <c r="J56" s="52">
        <v>8753942204</v>
      </c>
      <c r="K56" s="52" t="s">
        <v>527</v>
      </c>
      <c r="L56" s="52" t="s">
        <v>443</v>
      </c>
      <c r="M56" s="52">
        <v>9401201282</v>
      </c>
      <c r="N56" s="52" t="s">
        <v>504</v>
      </c>
      <c r="O56" s="52">
        <v>9859964404</v>
      </c>
      <c r="P56" s="54">
        <v>43672</v>
      </c>
      <c r="Q56" s="52" t="s">
        <v>162</v>
      </c>
      <c r="R56" s="52" t="s">
        <v>424</v>
      </c>
      <c r="S56" s="52" t="s">
        <v>118</v>
      </c>
      <c r="T56" s="52"/>
    </row>
    <row r="57" spans="1:20">
      <c r="A57" s="4">
        <v>53</v>
      </c>
      <c r="B57" s="51" t="s">
        <v>69</v>
      </c>
      <c r="C57" s="52" t="s">
        <v>329</v>
      </c>
      <c r="D57" s="52" t="s">
        <v>28</v>
      </c>
      <c r="E57" s="53">
        <v>167</v>
      </c>
      <c r="F57" s="52" t="s">
        <v>230</v>
      </c>
      <c r="G57" s="53">
        <v>30</v>
      </c>
      <c r="H57" s="53">
        <v>20</v>
      </c>
      <c r="I57" s="56">
        <f t="shared" si="1"/>
        <v>50</v>
      </c>
      <c r="J57" s="52">
        <v>9954374625</v>
      </c>
      <c r="K57" s="52" t="s">
        <v>527</v>
      </c>
      <c r="L57" s="52" t="s">
        <v>443</v>
      </c>
      <c r="M57" s="52">
        <v>9401201282</v>
      </c>
      <c r="N57" s="52" t="s">
        <v>504</v>
      </c>
      <c r="O57" s="52">
        <v>8011703111</v>
      </c>
      <c r="P57" s="54">
        <v>43672</v>
      </c>
      <c r="Q57" s="52" t="s">
        <v>162</v>
      </c>
      <c r="R57" s="52" t="s">
        <v>424</v>
      </c>
      <c r="S57" s="52" t="s">
        <v>118</v>
      </c>
      <c r="T57" s="52"/>
    </row>
    <row r="58" spans="1:20">
      <c r="A58" s="4">
        <v>54</v>
      </c>
      <c r="B58" s="51" t="s">
        <v>69</v>
      </c>
      <c r="C58" s="52" t="s">
        <v>330</v>
      </c>
      <c r="D58" s="52" t="s">
        <v>26</v>
      </c>
      <c r="E58" s="53">
        <v>18120409302</v>
      </c>
      <c r="F58" s="52" t="s">
        <v>74</v>
      </c>
      <c r="G58" s="53">
        <v>3</v>
      </c>
      <c r="H58" s="53">
        <v>3</v>
      </c>
      <c r="I58" s="56">
        <f t="shared" si="1"/>
        <v>6</v>
      </c>
      <c r="J58" s="52">
        <v>8256810851</v>
      </c>
      <c r="K58" s="52" t="s">
        <v>527</v>
      </c>
      <c r="L58" s="52" t="s">
        <v>443</v>
      </c>
      <c r="M58" s="52">
        <v>9401201282</v>
      </c>
      <c r="N58" s="52" t="s">
        <v>111</v>
      </c>
      <c r="O58" s="52">
        <v>8011703111</v>
      </c>
      <c r="P58" s="54">
        <v>43672</v>
      </c>
      <c r="Q58" s="52" t="s">
        <v>162</v>
      </c>
      <c r="R58" s="52" t="s">
        <v>414</v>
      </c>
      <c r="S58" s="52" t="s">
        <v>118</v>
      </c>
      <c r="T58" s="52"/>
    </row>
    <row r="59" spans="1:20">
      <c r="A59" s="4">
        <v>55</v>
      </c>
      <c r="B59" s="51" t="s">
        <v>69</v>
      </c>
      <c r="C59" s="52" t="s">
        <v>331</v>
      </c>
      <c r="D59" s="52" t="s">
        <v>26</v>
      </c>
      <c r="E59" s="53">
        <v>18120409304</v>
      </c>
      <c r="F59" s="52" t="s">
        <v>75</v>
      </c>
      <c r="G59" s="53">
        <v>5</v>
      </c>
      <c r="H59" s="53">
        <v>8</v>
      </c>
      <c r="I59" s="56">
        <f t="shared" si="1"/>
        <v>13</v>
      </c>
      <c r="J59" s="52">
        <v>8472808994</v>
      </c>
      <c r="K59" s="52" t="s">
        <v>527</v>
      </c>
      <c r="L59" s="52" t="s">
        <v>443</v>
      </c>
      <c r="M59" s="52">
        <v>9401201282</v>
      </c>
      <c r="N59" s="52" t="s">
        <v>111</v>
      </c>
      <c r="O59" s="52">
        <v>8011703111</v>
      </c>
      <c r="P59" s="54">
        <v>43673</v>
      </c>
      <c r="Q59" s="52" t="s">
        <v>410</v>
      </c>
      <c r="R59" s="52" t="s">
        <v>414</v>
      </c>
      <c r="S59" s="52" t="s">
        <v>118</v>
      </c>
      <c r="T59" s="52"/>
    </row>
    <row r="60" spans="1:20" ht="33">
      <c r="A60" s="4">
        <v>56</v>
      </c>
      <c r="B60" s="51" t="s">
        <v>69</v>
      </c>
      <c r="C60" s="52" t="s">
        <v>332</v>
      </c>
      <c r="D60" s="52" t="s">
        <v>28</v>
      </c>
      <c r="E60" s="53">
        <v>77</v>
      </c>
      <c r="F60" s="52" t="s">
        <v>230</v>
      </c>
      <c r="G60" s="53">
        <v>10</v>
      </c>
      <c r="H60" s="53">
        <v>8</v>
      </c>
      <c r="I60" s="56">
        <f t="shared" si="1"/>
        <v>18</v>
      </c>
      <c r="J60" s="52">
        <v>9854457661</v>
      </c>
      <c r="K60" s="52" t="s">
        <v>527</v>
      </c>
      <c r="L60" s="52" t="s">
        <v>443</v>
      </c>
      <c r="M60" s="52">
        <v>9401201282</v>
      </c>
      <c r="N60" s="52" t="s">
        <v>239</v>
      </c>
      <c r="O60" s="52">
        <v>8011703111</v>
      </c>
      <c r="P60" s="54">
        <v>43673</v>
      </c>
      <c r="Q60" s="52" t="s">
        <v>410</v>
      </c>
      <c r="R60" s="52" t="s">
        <v>417</v>
      </c>
      <c r="S60" s="52" t="s">
        <v>118</v>
      </c>
      <c r="T60" s="52"/>
    </row>
    <row r="61" spans="1:20">
      <c r="A61" s="4">
        <v>57</v>
      </c>
      <c r="B61" s="51" t="s">
        <v>69</v>
      </c>
      <c r="C61" s="52" t="s">
        <v>333</v>
      </c>
      <c r="D61" s="52" t="s">
        <v>28</v>
      </c>
      <c r="E61" s="53">
        <v>81</v>
      </c>
      <c r="F61" s="52" t="s">
        <v>230</v>
      </c>
      <c r="G61" s="53">
        <v>15</v>
      </c>
      <c r="H61" s="53">
        <v>46</v>
      </c>
      <c r="I61" s="56">
        <v>56</v>
      </c>
      <c r="J61" s="52">
        <v>9859911557</v>
      </c>
      <c r="K61" s="52" t="s">
        <v>527</v>
      </c>
      <c r="L61" s="52" t="s">
        <v>443</v>
      </c>
      <c r="M61" s="52">
        <v>9401201282</v>
      </c>
      <c r="N61" s="52" t="s">
        <v>239</v>
      </c>
      <c r="O61" s="52">
        <v>7896610327</v>
      </c>
      <c r="P61" s="54">
        <v>43673</v>
      </c>
      <c r="Q61" s="52" t="s">
        <v>410</v>
      </c>
      <c r="R61" s="52" t="s">
        <v>425</v>
      </c>
      <c r="S61" s="52" t="s">
        <v>118</v>
      </c>
      <c r="T61" s="52"/>
    </row>
    <row r="62" spans="1:20">
      <c r="A62" s="4">
        <v>58</v>
      </c>
      <c r="B62" s="51" t="s">
        <v>69</v>
      </c>
      <c r="C62" s="52" t="s">
        <v>240</v>
      </c>
      <c r="D62" s="52" t="s">
        <v>28</v>
      </c>
      <c r="E62" s="53">
        <v>90</v>
      </c>
      <c r="F62" s="52" t="s">
        <v>230</v>
      </c>
      <c r="G62" s="53">
        <v>32</v>
      </c>
      <c r="H62" s="53">
        <v>23</v>
      </c>
      <c r="I62" s="56">
        <f t="shared" ref="I62:I67" si="2">+G62+H62</f>
        <v>55</v>
      </c>
      <c r="J62" s="52">
        <v>8472888517</v>
      </c>
      <c r="K62" s="52" t="s">
        <v>527</v>
      </c>
      <c r="L62" s="52" t="s">
        <v>443</v>
      </c>
      <c r="M62" s="52">
        <v>9401201282</v>
      </c>
      <c r="N62" s="52" t="s">
        <v>507</v>
      </c>
      <c r="O62" s="52">
        <v>7896610327</v>
      </c>
      <c r="P62" s="54">
        <v>43675</v>
      </c>
      <c r="Q62" s="52" t="s">
        <v>208</v>
      </c>
      <c r="R62" s="52" t="s">
        <v>426</v>
      </c>
      <c r="S62" s="52" t="s">
        <v>118</v>
      </c>
      <c r="T62" s="52"/>
    </row>
    <row r="63" spans="1:20">
      <c r="A63" s="4">
        <v>59</v>
      </c>
      <c r="B63" s="51" t="s">
        <v>69</v>
      </c>
      <c r="C63" s="52" t="s">
        <v>334</v>
      </c>
      <c r="D63" s="52" t="s">
        <v>26</v>
      </c>
      <c r="E63" s="53">
        <v>18120409401</v>
      </c>
      <c r="F63" s="52" t="s">
        <v>74</v>
      </c>
      <c r="G63" s="53">
        <v>22</v>
      </c>
      <c r="H63" s="53">
        <v>33</v>
      </c>
      <c r="I63" s="56">
        <f t="shared" si="2"/>
        <v>55</v>
      </c>
      <c r="J63" s="52">
        <v>9678503757</v>
      </c>
      <c r="K63" s="52" t="s">
        <v>527</v>
      </c>
      <c r="L63" s="52" t="s">
        <v>443</v>
      </c>
      <c r="M63" s="52">
        <v>9401201282</v>
      </c>
      <c r="N63" s="52" t="s">
        <v>507</v>
      </c>
      <c r="O63" s="52">
        <v>7896728066</v>
      </c>
      <c r="P63" s="54">
        <v>43675</v>
      </c>
      <c r="Q63" s="52" t="s">
        <v>208</v>
      </c>
      <c r="R63" s="52" t="s">
        <v>192</v>
      </c>
      <c r="S63" s="52" t="s">
        <v>118</v>
      </c>
      <c r="T63" s="52"/>
    </row>
    <row r="64" spans="1:20">
      <c r="A64" s="4">
        <v>60</v>
      </c>
      <c r="B64" s="51" t="s">
        <v>69</v>
      </c>
      <c r="C64" s="52" t="s">
        <v>335</v>
      </c>
      <c r="D64" s="52" t="s">
        <v>26</v>
      </c>
      <c r="E64" s="53">
        <v>18120409403</v>
      </c>
      <c r="F64" s="52" t="s">
        <v>232</v>
      </c>
      <c r="G64" s="53">
        <v>20</v>
      </c>
      <c r="H64" s="53">
        <v>12</v>
      </c>
      <c r="I64" s="56">
        <f t="shared" si="2"/>
        <v>32</v>
      </c>
      <c r="J64" s="52">
        <v>7399178838</v>
      </c>
      <c r="K64" s="52" t="s">
        <v>527</v>
      </c>
      <c r="L64" s="52" t="s">
        <v>443</v>
      </c>
      <c r="M64" s="52">
        <v>9401201282</v>
      </c>
      <c r="N64" s="52" t="s">
        <v>507</v>
      </c>
      <c r="O64" s="52">
        <v>7896728066</v>
      </c>
      <c r="P64" s="54">
        <v>43676</v>
      </c>
      <c r="Q64" s="52" t="s">
        <v>231</v>
      </c>
      <c r="R64" s="52" t="s">
        <v>192</v>
      </c>
      <c r="S64" s="52" t="s">
        <v>118</v>
      </c>
      <c r="T64" s="52"/>
    </row>
    <row r="65" spans="1:20">
      <c r="A65" s="4">
        <v>61</v>
      </c>
      <c r="B65" s="51" t="s">
        <v>69</v>
      </c>
      <c r="C65" s="52" t="s">
        <v>336</v>
      </c>
      <c r="D65" s="52" t="s">
        <v>26</v>
      </c>
      <c r="E65" s="53">
        <v>18120408501</v>
      </c>
      <c r="F65" s="52" t="s">
        <v>74</v>
      </c>
      <c r="G65" s="53">
        <v>42</v>
      </c>
      <c r="H65" s="53">
        <v>46</v>
      </c>
      <c r="I65" s="56">
        <f t="shared" si="2"/>
        <v>88</v>
      </c>
      <c r="J65" s="52">
        <v>9954492033</v>
      </c>
      <c r="K65" s="52" t="s">
        <v>527</v>
      </c>
      <c r="L65" s="52" t="s">
        <v>443</v>
      </c>
      <c r="M65" s="52">
        <v>9401201282</v>
      </c>
      <c r="N65" s="52" t="s">
        <v>501</v>
      </c>
      <c r="O65" s="52">
        <v>9678640527</v>
      </c>
      <c r="P65" s="54">
        <v>43676</v>
      </c>
      <c r="Q65" s="52" t="s">
        <v>231</v>
      </c>
      <c r="R65" s="52" t="s">
        <v>419</v>
      </c>
      <c r="S65" s="52" t="s">
        <v>118</v>
      </c>
      <c r="T65" s="52"/>
    </row>
    <row r="66" spans="1:20">
      <c r="A66" s="4">
        <v>62</v>
      </c>
      <c r="B66" s="51" t="s">
        <v>69</v>
      </c>
      <c r="C66" s="52" t="s">
        <v>316</v>
      </c>
      <c r="D66" s="52" t="s">
        <v>28</v>
      </c>
      <c r="E66" s="53">
        <v>23</v>
      </c>
      <c r="F66" s="52" t="s">
        <v>230</v>
      </c>
      <c r="G66" s="53">
        <v>12</v>
      </c>
      <c r="H66" s="53">
        <v>15</v>
      </c>
      <c r="I66" s="56">
        <f t="shared" si="2"/>
        <v>27</v>
      </c>
      <c r="J66" s="52">
        <v>9854611661</v>
      </c>
      <c r="K66" s="52" t="s">
        <v>527</v>
      </c>
      <c r="L66" s="52" t="s">
        <v>443</v>
      </c>
      <c r="M66" s="52">
        <v>9401201282</v>
      </c>
      <c r="N66" s="52" t="s">
        <v>505</v>
      </c>
      <c r="O66" s="52">
        <v>9678640527</v>
      </c>
      <c r="P66" s="54">
        <v>43677</v>
      </c>
      <c r="Q66" s="52" t="s">
        <v>160</v>
      </c>
      <c r="R66" s="52" t="s">
        <v>427</v>
      </c>
      <c r="S66" s="52" t="s">
        <v>118</v>
      </c>
      <c r="T66" s="52"/>
    </row>
    <row r="67" spans="1:20">
      <c r="A67" s="4">
        <v>63</v>
      </c>
      <c r="B67" s="51" t="s">
        <v>69</v>
      </c>
      <c r="C67" s="52" t="s">
        <v>506</v>
      </c>
      <c r="D67" s="52" t="s">
        <v>28</v>
      </c>
      <c r="E67" s="53">
        <v>35</v>
      </c>
      <c r="F67" s="52" t="s">
        <v>230</v>
      </c>
      <c r="G67" s="53">
        <v>34</v>
      </c>
      <c r="H67" s="53">
        <v>22</v>
      </c>
      <c r="I67" s="56">
        <f t="shared" si="2"/>
        <v>56</v>
      </c>
      <c r="J67" s="52">
        <v>8751858346</v>
      </c>
      <c r="K67" s="52" t="s">
        <v>527</v>
      </c>
      <c r="L67" s="52" t="s">
        <v>443</v>
      </c>
      <c r="M67" s="52">
        <v>9401201282</v>
      </c>
      <c r="N67" s="52" t="s">
        <v>505</v>
      </c>
      <c r="O67" s="52">
        <v>9707371946</v>
      </c>
      <c r="P67" s="54">
        <v>43677</v>
      </c>
      <c r="Q67" s="52" t="s">
        <v>160</v>
      </c>
      <c r="R67" s="52" t="s">
        <v>426</v>
      </c>
      <c r="S67" s="52" t="s">
        <v>118</v>
      </c>
      <c r="T67" s="52"/>
    </row>
    <row r="68" spans="1:20">
      <c r="A68" s="4">
        <v>64</v>
      </c>
      <c r="B68" s="17"/>
      <c r="C68" s="52"/>
      <c r="D68" s="52"/>
      <c r="E68" s="53"/>
      <c r="F68" s="52"/>
      <c r="G68" s="53"/>
      <c r="H68" s="53"/>
      <c r="I68" s="56"/>
      <c r="J68" s="52"/>
      <c r="K68" s="52"/>
      <c r="L68" s="52"/>
      <c r="M68" s="52"/>
      <c r="N68" s="18"/>
      <c r="O68" s="18"/>
      <c r="P68" s="54"/>
      <c r="Q68" s="52"/>
      <c r="R68" s="52"/>
      <c r="S68" s="18"/>
      <c r="T68" s="18"/>
    </row>
    <row r="69" spans="1:20">
      <c r="A69" s="4">
        <v>65</v>
      </c>
      <c r="B69" s="17"/>
      <c r="C69" s="52"/>
      <c r="D69" s="52"/>
      <c r="E69" s="53"/>
      <c r="F69" s="52"/>
      <c r="G69" s="53"/>
      <c r="H69" s="53"/>
      <c r="I69" s="56"/>
      <c r="J69" s="52"/>
      <c r="K69" s="52"/>
      <c r="L69" s="52"/>
      <c r="M69" s="52"/>
      <c r="N69" s="18"/>
      <c r="O69" s="18"/>
      <c r="P69" s="54"/>
      <c r="Q69" s="52"/>
      <c r="R69" s="52"/>
      <c r="S69" s="18"/>
      <c r="T69" s="18"/>
    </row>
    <row r="70" spans="1:20">
      <c r="A70" s="4">
        <v>66</v>
      </c>
      <c r="B70" s="17"/>
      <c r="C70" s="52"/>
      <c r="D70" s="52"/>
      <c r="E70" s="53"/>
      <c r="F70" s="52"/>
      <c r="G70" s="53"/>
      <c r="H70" s="53"/>
      <c r="I70" s="56"/>
      <c r="J70" s="52"/>
      <c r="K70" s="52"/>
      <c r="L70" s="52"/>
      <c r="M70" s="52"/>
      <c r="N70" s="52"/>
      <c r="O70" s="18"/>
      <c r="P70" s="54"/>
      <c r="Q70" s="52"/>
      <c r="R70" s="52"/>
      <c r="S70" s="18"/>
      <c r="T70" s="18"/>
    </row>
    <row r="71" spans="1:20">
      <c r="A71" s="4">
        <v>67</v>
      </c>
      <c r="B71" s="17"/>
      <c r="C71" s="52"/>
      <c r="D71" s="52"/>
      <c r="E71" s="53"/>
      <c r="F71" s="52"/>
      <c r="G71" s="53"/>
      <c r="H71" s="53"/>
      <c r="I71" s="56"/>
      <c r="J71" s="52"/>
      <c r="K71" s="52"/>
      <c r="L71" s="52"/>
      <c r="M71" s="52"/>
      <c r="N71" s="52"/>
      <c r="O71" s="18"/>
      <c r="P71" s="54"/>
      <c r="Q71" s="52"/>
      <c r="R71" s="52"/>
      <c r="S71" s="18"/>
      <c r="T71" s="18"/>
    </row>
    <row r="72" spans="1:20">
      <c r="A72" s="4">
        <v>68</v>
      </c>
      <c r="B72" s="17"/>
      <c r="C72" s="52"/>
      <c r="D72" s="52"/>
      <c r="E72" s="53"/>
      <c r="F72" s="52"/>
      <c r="G72" s="53"/>
      <c r="H72" s="53"/>
      <c r="I72" s="56"/>
      <c r="J72" s="52"/>
      <c r="K72" s="52"/>
      <c r="L72" s="52"/>
      <c r="M72" s="52"/>
      <c r="N72" s="52"/>
      <c r="O72" s="18"/>
      <c r="P72" s="54"/>
      <c r="Q72" s="52"/>
      <c r="R72" s="52"/>
      <c r="S72" s="18"/>
      <c r="T72" s="18"/>
    </row>
    <row r="73" spans="1:20">
      <c r="A73" s="4">
        <v>69</v>
      </c>
      <c r="B73" s="17"/>
      <c r="C73" s="52"/>
      <c r="D73" s="52"/>
      <c r="E73" s="53"/>
      <c r="F73" s="52"/>
      <c r="G73" s="53"/>
      <c r="H73" s="53"/>
      <c r="I73" s="56"/>
      <c r="J73" s="52"/>
      <c r="K73" s="52"/>
      <c r="L73" s="52"/>
      <c r="M73" s="52"/>
      <c r="N73" s="52"/>
      <c r="O73" s="18"/>
      <c r="P73" s="54"/>
      <c r="Q73" s="52"/>
      <c r="R73" s="52"/>
      <c r="S73" s="18"/>
      <c r="T73" s="18"/>
    </row>
    <row r="74" spans="1:20">
      <c r="A74" s="4">
        <v>70</v>
      </c>
      <c r="B74" s="17"/>
      <c r="C74" s="52"/>
      <c r="D74" s="52"/>
      <c r="E74" s="53"/>
      <c r="F74" s="52"/>
      <c r="G74" s="53"/>
      <c r="H74" s="53"/>
      <c r="I74" s="56"/>
      <c r="J74" s="52"/>
      <c r="K74" s="52"/>
      <c r="L74" s="52"/>
      <c r="M74" s="52"/>
      <c r="N74" s="52"/>
      <c r="O74" s="18"/>
      <c r="P74" s="54"/>
      <c r="Q74" s="52"/>
      <c r="R74" s="52"/>
      <c r="S74" s="18"/>
      <c r="T74" s="18"/>
    </row>
    <row r="75" spans="1:20">
      <c r="A75" s="4">
        <v>71</v>
      </c>
      <c r="B75" s="17"/>
      <c r="C75" s="52"/>
      <c r="D75" s="52"/>
      <c r="E75" s="53"/>
      <c r="F75" s="52"/>
      <c r="G75" s="53"/>
      <c r="H75" s="53"/>
      <c r="I75" s="56"/>
      <c r="J75" s="52"/>
      <c r="K75" s="52"/>
      <c r="L75" s="52"/>
      <c r="M75" s="52"/>
      <c r="N75" s="52"/>
      <c r="O75" s="18"/>
      <c r="P75" s="54"/>
      <c r="Q75" s="52"/>
      <c r="R75" s="52"/>
      <c r="S75" s="18"/>
      <c r="T75" s="18"/>
    </row>
    <row r="76" spans="1:20">
      <c r="A76" s="4">
        <v>72</v>
      </c>
      <c r="B76" s="17"/>
      <c r="C76" s="52"/>
      <c r="D76" s="52"/>
      <c r="E76" s="53"/>
      <c r="F76" s="52"/>
      <c r="G76" s="53"/>
      <c r="H76" s="53"/>
      <c r="I76" s="56"/>
      <c r="J76" s="52"/>
      <c r="K76" s="52"/>
      <c r="L76" s="52"/>
      <c r="M76" s="52"/>
      <c r="N76" s="18"/>
      <c r="O76" s="18"/>
      <c r="P76" s="54"/>
      <c r="Q76" s="52"/>
      <c r="R76" s="52"/>
      <c r="S76" s="18"/>
      <c r="T76" s="18"/>
    </row>
    <row r="77" spans="1:20">
      <c r="A77" s="4">
        <v>73</v>
      </c>
      <c r="B77" s="17"/>
      <c r="C77" s="52"/>
      <c r="D77" s="52"/>
      <c r="E77" s="53"/>
      <c r="F77" s="52"/>
      <c r="G77" s="53"/>
      <c r="H77" s="53"/>
      <c r="I77" s="56"/>
      <c r="J77" s="52"/>
      <c r="K77" s="52"/>
      <c r="L77" s="52"/>
      <c r="M77" s="52"/>
      <c r="N77" s="18"/>
      <c r="O77" s="18"/>
      <c r="P77" s="54"/>
      <c r="Q77" s="52"/>
      <c r="R77" s="52"/>
      <c r="S77" s="18"/>
      <c r="T77" s="18"/>
    </row>
    <row r="78" spans="1:20">
      <c r="A78" s="4">
        <v>74</v>
      </c>
      <c r="B78" s="17"/>
      <c r="C78" s="52"/>
      <c r="D78" s="52"/>
      <c r="E78" s="53"/>
      <c r="F78" s="52"/>
      <c r="G78" s="53"/>
      <c r="H78" s="53"/>
      <c r="I78" s="56"/>
      <c r="J78" s="52"/>
      <c r="K78" s="52"/>
      <c r="L78" s="52"/>
      <c r="M78" s="52"/>
      <c r="N78" s="18"/>
      <c r="O78" s="18"/>
      <c r="P78" s="54"/>
      <c r="Q78" s="52"/>
      <c r="R78" s="52"/>
      <c r="S78" s="18"/>
      <c r="T78" s="18"/>
    </row>
    <row r="79" spans="1:20">
      <c r="A79" s="4">
        <v>75</v>
      </c>
      <c r="B79" s="17"/>
      <c r="C79" s="52"/>
      <c r="D79" s="52"/>
      <c r="E79" s="53"/>
      <c r="F79" s="52"/>
      <c r="G79" s="53"/>
      <c r="H79" s="53"/>
      <c r="I79" s="56"/>
      <c r="J79" s="52"/>
      <c r="K79" s="52"/>
      <c r="L79" s="52"/>
      <c r="M79" s="52"/>
      <c r="N79" s="18"/>
      <c r="O79" s="18"/>
      <c r="P79" s="54"/>
      <c r="Q79" s="52"/>
      <c r="R79" s="52"/>
      <c r="S79" s="18"/>
      <c r="T79" s="18"/>
    </row>
    <row r="80" spans="1:20">
      <c r="A80" s="4">
        <v>76</v>
      </c>
      <c r="B80" s="17"/>
      <c r="C80" s="52"/>
      <c r="D80" s="52"/>
      <c r="E80" s="53"/>
      <c r="F80" s="52"/>
      <c r="G80" s="53"/>
      <c r="H80" s="53"/>
      <c r="I80" s="56"/>
      <c r="J80" s="52"/>
      <c r="K80" s="52"/>
      <c r="L80" s="52"/>
      <c r="M80" s="52"/>
      <c r="N80" s="18"/>
      <c r="O80" s="18"/>
      <c r="P80" s="54"/>
      <c r="Q80" s="52"/>
      <c r="R80" s="52"/>
      <c r="S80" s="18"/>
      <c r="T80" s="18"/>
    </row>
    <row r="81" spans="1:20">
      <c r="A81" s="4">
        <v>77</v>
      </c>
      <c r="B81" s="17"/>
      <c r="C81" s="52"/>
      <c r="D81" s="52"/>
      <c r="E81" s="53"/>
      <c r="F81" s="52"/>
      <c r="G81" s="53"/>
      <c r="H81" s="53"/>
      <c r="I81" s="56"/>
      <c r="J81" s="52"/>
      <c r="K81" s="52"/>
      <c r="L81" s="52"/>
      <c r="M81" s="52"/>
      <c r="N81" s="18"/>
      <c r="O81" s="18"/>
      <c r="P81" s="54"/>
      <c r="Q81" s="52"/>
      <c r="R81" s="52"/>
      <c r="S81" s="18"/>
      <c r="T81" s="18"/>
    </row>
    <row r="82" spans="1:20">
      <c r="A82" s="4">
        <v>78</v>
      </c>
      <c r="B82" s="17"/>
      <c r="C82" s="52"/>
      <c r="D82" s="52"/>
      <c r="E82" s="53"/>
      <c r="F82" s="52"/>
      <c r="G82" s="53"/>
      <c r="H82" s="53"/>
      <c r="I82" s="56"/>
      <c r="J82" s="52"/>
      <c r="K82" s="52"/>
      <c r="L82" s="52"/>
      <c r="M82" s="52"/>
      <c r="N82" s="18"/>
      <c r="O82" s="18"/>
      <c r="P82" s="54"/>
      <c r="Q82" s="52"/>
      <c r="R82" s="52"/>
      <c r="S82" s="18"/>
      <c r="T82" s="18"/>
    </row>
    <row r="83" spans="1:20">
      <c r="A83" s="4">
        <v>79</v>
      </c>
      <c r="B83" s="17"/>
      <c r="C83" s="52"/>
      <c r="D83" s="52"/>
      <c r="E83" s="53"/>
      <c r="F83" s="52"/>
      <c r="G83" s="53"/>
      <c r="H83" s="53"/>
      <c r="I83" s="56"/>
      <c r="J83" s="52"/>
      <c r="K83" s="52"/>
      <c r="L83" s="52"/>
      <c r="M83" s="52"/>
      <c r="N83" s="52"/>
      <c r="O83" s="18"/>
      <c r="P83" s="54"/>
      <c r="Q83" s="52"/>
      <c r="R83" s="52"/>
      <c r="S83" s="18"/>
      <c r="T83" s="18"/>
    </row>
    <row r="84" spans="1:20">
      <c r="A84" s="4">
        <v>80</v>
      </c>
      <c r="B84" s="17"/>
      <c r="C84" s="52"/>
      <c r="D84" s="52"/>
      <c r="E84" s="53"/>
      <c r="F84" s="52"/>
      <c r="G84" s="53"/>
      <c r="H84" s="53"/>
      <c r="I84" s="56"/>
      <c r="J84" s="52"/>
      <c r="K84" s="52"/>
      <c r="L84" s="52"/>
      <c r="M84" s="52"/>
      <c r="N84" s="52"/>
      <c r="O84" s="18"/>
      <c r="P84" s="54"/>
      <c r="Q84" s="52"/>
      <c r="R84" s="52"/>
      <c r="S84" s="18"/>
      <c r="T84" s="18"/>
    </row>
    <row r="85" spans="1:20">
      <c r="A85" s="4">
        <v>81</v>
      </c>
      <c r="B85" s="17"/>
      <c r="C85" s="52"/>
      <c r="D85" s="52"/>
      <c r="E85" s="53"/>
      <c r="F85" s="52"/>
      <c r="G85" s="53"/>
      <c r="H85" s="53"/>
      <c r="I85" s="56"/>
      <c r="J85" s="52"/>
      <c r="K85" s="52"/>
      <c r="L85" s="52"/>
      <c r="M85" s="52"/>
      <c r="N85" s="52"/>
      <c r="O85" s="18"/>
      <c r="P85" s="54"/>
      <c r="Q85" s="52"/>
      <c r="R85" s="52"/>
      <c r="S85" s="18"/>
      <c r="T85" s="18"/>
    </row>
    <row r="86" spans="1:20">
      <c r="A86" s="4">
        <v>82</v>
      </c>
      <c r="B86" s="17"/>
      <c r="C86" s="52"/>
      <c r="D86" s="52"/>
      <c r="E86" s="53"/>
      <c r="F86" s="52"/>
      <c r="G86" s="53"/>
      <c r="H86" s="53"/>
      <c r="I86" s="56"/>
      <c r="J86" s="52"/>
      <c r="K86" s="52"/>
      <c r="L86" s="52"/>
      <c r="M86" s="52"/>
      <c r="N86" s="18"/>
      <c r="O86" s="18"/>
      <c r="P86" s="54"/>
      <c r="Q86" s="52"/>
      <c r="R86" s="52"/>
      <c r="S86" s="18"/>
      <c r="T86" s="18"/>
    </row>
    <row r="87" spans="1:20">
      <c r="A87" s="4">
        <v>83</v>
      </c>
      <c r="B87" s="17"/>
      <c r="C87" s="52"/>
      <c r="D87" s="52"/>
      <c r="E87" s="53"/>
      <c r="F87" s="52"/>
      <c r="G87" s="53"/>
      <c r="H87" s="53"/>
      <c r="I87" s="56"/>
      <c r="J87" s="52"/>
      <c r="K87" s="52"/>
      <c r="L87" s="52"/>
      <c r="M87" s="52"/>
      <c r="N87" s="18"/>
      <c r="O87" s="18"/>
      <c r="P87" s="54"/>
      <c r="Q87" s="52"/>
      <c r="R87" s="52"/>
      <c r="S87" s="18"/>
      <c r="T87" s="18"/>
    </row>
    <row r="88" spans="1:20">
      <c r="A88" s="4">
        <v>84</v>
      </c>
      <c r="B88" s="17"/>
      <c r="C88" s="52"/>
      <c r="D88" s="52"/>
      <c r="E88" s="53"/>
      <c r="F88" s="52"/>
      <c r="G88" s="53"/>
      <c r="H88" s="53"/>
      <c r="I88" s="56"/>
      <c r="J88" s="52"/>
      <c r="K88" s="52"/>
      <c r="L88" s="52"/>
      <c r="M88" s="52"/>
      <c r="N88" s="52"/>
      <c r="O88" s="18"/>
      <c r="P88" s="54"/>
      <c r="Q88" s="52"/>
      <c r="R88" s="52"/>
      <c r="S88" s="18"/>
      <c r="T88" s="18"/>
    </row>
    <row r="89" spans="1:20">
      <c r="A89" s="4">
        <v>85</v>
      </c>
      <c r="B89" s="17"/>
      <c r="C89" s="52"/>
      <c r="D89" s="52"/>
      <c r="E89" s="53"/>
      <c r="F89" s="52"/>
      <c r="G89" s="53"/>
      <c r="H89" s="53"/>
      <c r="I89" s="56"/>
      <c r="J89" s="52"/>
      <c r="K89" s="52"/>
      <c r="L89" s="52"/>
      <c r="M89" s="52"/>
      <c r="N89" s="52"/>
      <c r="O89" s="18"/>
      <c r="P89" s="54"/>
      <c r="Q89" s="52"/>
      <c r="R89" s="52"/>
      <c r="S89" s="18"/>
      <c r="T89" s="18"/>
    </row>
    <row r="90" spans="1:20">
      <c r="A90" s="4">
        <v>86</v>
      </c>
      <c r="B90" s="17"/>
      <c r="C90" s="52"/>
      <c r="D90" s="52"/>
      <c r="E90" s="53"/>
      <c r="F90" s="52"/>
      <c r="G90" s="53"/>
      <c r="H90" s="53"/>
      <c r="I90" s="56"/>
      <c r="J90" s="52"/>
      <c r="K90" s="52"/>
      <c r="L90" s="52"/>
      <c r="M90" s="52"/>
      <c r="N90" s="52"/>
      <c r="O90" s="18"/>
      <c r="P90" s="54"/>
      <c r="Q90" s="52"/>
      <c r="R90" s="52"/>
      <c r="S90" s="18"/>
      <c r="T90" s="18"/>
    </row>
    <row r="91" spans="1:20">
      <c r="A91" s="4">
        <v>87</v>
      </c>
      <c r="B91" s="17"/>
      <c r="C91" s="52"/>
      <c r="D91" s="52"/>
      <c r="E91" s="53"/>
      <c r="F91" s="52"/>
      <c r="G91" s="53"/>
      <c r="H91" s="53"/>
      <c r="I91" s="56"/>
      <c r="J91" s="52"/>
      <c r="K91" s="52"/>
      <c r="L91" s="52"/>
      <c r="M91" s="52"/>
      <c r="N91" s="52"/>
      <c r="O91" s="18"/>
      <c r="P91" s="54"/>
      <c r="Q91" s="52"/>
      <c r="R91" s="52"/>
      <c r="S91" s="18"/>
      <c r="T91" s="18"/>
    </row>
    <row r="92" spans="1:20">
      <c r="A92" s="4">
        <v>88</v>
      </c>
      <c r="B92" s="17"/>
      <c r="C92" s="52"/>
      <c r="D92" s="52"/>
      <c r="E92" s="53"/>
      <c r="F92" s="52"/>
      <c r="G92" s="53"/>
      <c r="H92" s="53"/>
      <c r="I92" s="56"/>
      <c r="J92" s="52"/>
      <c r="K92" s="52"/>
      <c r="L92" s="52"/>
      <c r="M92" s="52"/>
      <c r="N92" s="52"/>
      <c r="O92" s="18"/>
      <c r="P92" s="54"/>
      <c r="Q92" s="52"/>
      <c r="R92" s="52"/>
      <c r="S92" s="18"/>
      <c r="T92" s="18"/>
    </row>
    <row r="93" spans="1:20">
      <c r="A93" s="4">
        <v>89</v>
      </c>
      <c r="B93" s="17"/>
      <c r="C93" s="52"/>
      <c r="D93" s="52"/>
      <c r="E93" s="53"/>
      <c r="F93" s="52"/>
      <c r="G93" s="53"/>
      <c r="H93" s="53"/>
      <c r="I93" s="56"/>
      <c r="J93" s="52"/>
      <c r="K93" s="52"/>
      <c r="L93" s="52"/>
      <c r="M93" s="52"/>
      <c r="N93" s="52"/>
      <c r="O93" s="18"/>
      <c r="P93" s="54"/>
      <c r="Q93" s="52"/>
      <c r="R93" s="52"/>
      <c r="S93" s="18"/>
      <c r="T93" s="18"/>
    </row>
    <row r="94" spans="1:20">
      <c r="A94" s="4">
        <v>90</v>
      </c>
      <c r="B94" s="17"/>
      <c r="C94" s="52"/>
      <c r="D94" s="52"/>
      <c r="E94" s="53"/>
      <c r="F94" s="52"/>
      <c r="G94" s="53"/>
      <c r="H94" s="53"/>
      <c r="I94" s="56"/>
      <c r="J94" s="52"/>
      <c r="K94" s="52"/>
      <c r="L94" s="52"/>
      <c r="M94" s="52"/>
      <c r="N94" s="52"/>
      <c r="O94" s="18"/>
      <c r="P94" s="54"/>
      <c r="Q94" s="52"/>
      <c r="R94" s="52"/>
      <c r="S94" s="18"/>
      <c r="T94" s="18"/>
    </row>
    <row r="95" spans="1:20">
      <c r="A95" s="4">
        <v>91</v>
      </c>
      <c r="B95" s="17"/>
      <c r="C95" s="52"/>
      <c r="D95" s="52"/>
      <c r="E95" s="53"/>
      <c r="F95" s="52"/>
      <c r="G95" s="53"/>
      <c r="H95" s="53"/>
      <c r="I95" s="56"/>
      <c r="J95" s="52"/>
      <c r="K95" s="52"/>
      <c r="L95" s="52"/>
      <c r="M95" s="52"/>
      <c r="N95" s="52"/>
      <c r="O95" s="18"/>
      <c r="P95" s="54"/>
      <c r="Q95" s="52"/>
      <c r="R95" s="52"/>
      <c r="S95" s="18"/>
      <c r="T95" s="18"/>
    </row>
    <row r="96" spans="1:20">
      <c r="A96" s="4">
        <v>92</v>
      </c>
      <c r="B96" s="17"/>
      <c r="C96" s="52"/>
      <c r="D96" s="52"/>
      <c r="E96" s="53"/>
      <c r="F96" s="52"/>
      <c r="G96" s="53"/>
      <c r="H96" s="53"/>
      <c r="I96" s="56"/>
      <c r="J96" s="52"/>
      <c r="K96" s="52"/>
      <c r="L96" s="18"/>
      <c r="M96" s="18"/>
      <c r="N96" s="18"/>
      <c r="O96" s="18"/>
      <c r="P96" s="54"/>
      <c r="Q96" s="52"/>
      <c r="R96" s="52"/>
      <c r="S96" s="18"/>
      <c r="T96" s="18"/>
    </row>
    <row r="97" spans="1:20">
      <c r="A97" s="4">
        <v>93</v>
      </c>
      <c r="B97" s="17" t="s">
        <v>69</v>
      </c>
      <c r="C97" s="52"/>
      <c r="D97" s="52"/>
      <c r="E97" s="53"/>
      <c r="F97" s="52"/>
      <c r="G97" s="53"/>
      <c r="H97" s="53"/>
      <c r="I97" s="56"/>
      <c r="J97" s="52"/>
      <c r="K97" s="52"/>
      <c r="L97" s="18"/>
      <c r="M97" s="18"/>
      <c r="N97" s="18"/>
      <c r="O97" s="18"/>
      <c r="P97" s="54"/>
      <c r="Q97" s="52"/>
      <c r="R97" s="52"/>
      <c r="S97" s="18"/>
      <c r="T97" s="18"/>
    </row>
    <row r="98" spans="1:20">
      <c r="A98" s="4">
        <v>94</v>
      </c>
      <c r="B98" s="17" t="s">
        <v>69</v>
      </c>
      <c r="C98" s="52"/>
      <c r="D98" s="52"/>
      <c r="E98" s="53"/>
      <c r="F98" s="52"/>
      <c r="G98" s="53"/>
      <c r="H98" s="53"/>
      <c r="I98" s="56"/>
      <c r="J98" s="52"/>
      <c r="K98" s="52"/>
      <c r="L98" s="18"/>
      <c r="M98" s="18"/>
      <c r="N98" s="18"/>
      <c r="O98" s="18"/>
      <c r="P98" s="54"/>
      <c r="Q98" s="52"/>
      <c r="R98" s="18"/>
      <c r="S98" s="18"/>
      <c r="T98" s="18"/>
    </row>
    <row r="99" spans="1:20">
      <c r="A99" s="4">
        <v>95</v>
      </c>
      <c r="B99" s="17" t="s">
        <v>69</v>
      </c>
      <c r="C99" s="52"/>
      <c r="D99" s="52"/>
      <c r="E99" s="53"/>
      <c r="F99" s="52"/>
      <c r="G99" s="53"/>
      <c r="H99" s="53"/>
      <c r="I99" s="56"/>
      <c r="J99" s="52" t="s">
        <v>429</v>
      </c>
      <c r="K99" s="52"/>
      <c r="L99" s="18"/>
      <c r="M99" s="18"/>
      <c r="N99" s="18"/>
      <c r="O99" s="18"/>
      <c r="P99" s="54"/>
      <c r="Q99" s="52"/>
      <c r="R99" s="18"/>
      <c r="S99" s="18"/>
      <c r="T99" s="18"/>
    </row>
    <row r="100" spans="1:20">
      <c r="A100" s="4">
        <v>96</v>
      </c>
      <c r="B100" s="17" t="s">
        <v>69</v>
      </c>
      <c r="C100" s="52"/>
      <c r="D100" s="52"/>
      <c r="E100" s="53"/>
      <c r="F100" s="52"/>
      <c r="G100" s="53"/>
      <c r="H100" s="53"/>
      <c r="I100" s="56"/>
      <c r="J100" s="52"/>
      <c r="K100" s="52"/>
      <c r="L100" s="18"/>
      <c r="M100" s="18"/>
      <c r="N100" s="18"/>
      <c r="O100" s="18"/>
      <c r="P100" s="54"/>
      <c r="Q100" s="52"/>
      <c r="R100" s="18"/>
      <c r="S100" s="18"/>
      <c r="T100" s="18"/>
    </row>
    <row r="101" spans="1:20">
      <c r="A101" s="4">
        <v>97</v>
      </c>
      <c r="B101" s="17" t="s">
        <v>69</v>
      </c>
      <c r="C101" s="52"/>
      <c r="D101" s="52"/>
      <c r="E101" s="53"/>
      <c r="F101" s="52"/>
      <c r="G101" s="53"/>
      <c r="H101" s="53"/>
      <c r="I101" s="56"/>
      <c r="J101" s="52"/>
      <c r="K101" s="52"/>
      <c r="L101" s="18"/>
      <c r="M101" s="18"/>
      <c r="N101" s="52" t="s">
        <v>429</v>
      </c>
      <c r="O101" s="18"/>
      <c r="P101" s="54"/>
      <c r="Q101" s="52"/>
      <c r="R101" s="18"/>
      <c r="S101" s="18"/>
      <c r="T101" s="18"/>
    </row>
    <row r="102" spans="1:20">
      <c r="A102" s="4">
        <v>98</v>
      </c>
      <c r="B102" s="17" t="s">
        <v>69</v>
      </c>
      <c r="C102" s="52"/>
      <c r="D102" s="18"/>
      <c r="E102" s="19"/>
      <c r="F102" s="18"/>
      <c r="G102" s="19"/>
      <c r="H102" s="19"/>
      <c r="I102" s="17"/>
      <c r="J102" s="18"/>
      <c r="K102" s="18"/>
      <c r="L102" s="18"/>
      <c r="M102" s="18"/>
      <c r="N102" s="18"/>
      <c r="O102" s="18"/>
      <c r="P102" s="54"/>
      <c r="Q102" s="52"/>
      <c r="R102" s="18"/>
      <c r="S102" s="18"/>
      <c r="T102" s="18"/>
    </row>
    <row r="103" spans="1:20">
      <c r="A103" s="4">
        <v>99</v>
      </c>
      <c r="B103" s="17" t="s">
        <v>69</v>
      </c>
      <c r="C103" s="52"/>
      <c r="D103" s="18"/>
      <c r="E103" s="19"/>
      <c r="F103" s="18"/>
      <c r="G103" s="19"/>
      <c r="H103" s="19"/>
      <c r="I103" s="17"/>
      <c r="J103" s="18"/>
      <c r="K103" s="18"/>
      <c r="L103" s="18"/>
      <c r="M103" s="18"/>
      <c r="N103" s="18"/>
      <c r="O103" s="18"/>
      <c r="P103" s="54"/>
      <c r="Q103" s="52"/>
      <c r="R103" s="18"/>
      <c r="S103" s="18"/>
      <c r="T103" s="18"/>
    </row>
    <row r="104" spans="1:20">
      <c r="A104" s="4">
        <v>100</v>
      </c>
      <c r="B104" s="17" t="s">
        <v>69</v>
      </c>
      <c r="C104" s="52"/>
      <c r="D104" s="18"/>
      <c r="E104" s="19"/>
      <c r="F104" s="18"/>
      <c r="G104" s="19"/>
      <c r="H104" s="19"/>
      <c r="I104" s="17"/>
      <c r="J104" s="18"/>
      <c r="K104" s="18"/>
      <c r="L104" s="18"/>
      <c r="M104" s="18"/>
      <c r="N104" s="18"/>
      <c r="O104" s="18"/>
      <c r="P104" s="54"/>
      <c r="Q104" s="52"/>
      <c r="R104" s="18"/>
      <c r="S104" s="18"/>
      <c r="T104" s="18"/>
    </row>
    <row r="105" spans="1:20">
      <c r="A105" s="4">
        <v>101</v>
      </c>
      <c r="B105" s="17" t="s">
        <v>69</v>
      </c>
      <c r="C105" s="52"/>
      <c r="D105" s="18"/>
      <c r="E105" s="19"/>
      <c r="F105" s="18"/>
      <c r="G105" s="19"/>
      <c r="H105" s="19"/>
      <c r="I105" s="17"/>
      <c r="J105" s="18"/>
      <c r="K105" s="18"/>
      <c r="L105" s="18"/>
      <c r="M105" s="18"/>
      <c r="N105" s="18"/>
      <c r="O105" s="18"/>
      <c r="P105" s="54"/>
      <c r="Q105" s="52"/>
      <c r="R105" s="18"/>
      <c r="S105" s="18"/>
      <c r="T105" s="18"/>
    </row>
    <row r="106" spans="1:20">
      <c r="A106" s="4">
        <v>102</v>
      </c>
      <c r="B106" s="17" t="s">
        <v>69</v>
      </c>
      <c r="C106" s="52"/>
      <c r="D106" s="18"/>
      <c r="E106" s="19"/>
      <c r="F106" s="18"/>
      <c r="G106" s="19"/>
      <c r="H106" s="19"/>
      <c r="I106" s="17"/>
      <c r="J106" s="18"/>
      <c r="K106" s="18"/>
      <c r="L106" s="52"/>
      <c r="M106" s="18"/>
      <c r="N106" s="18"/>
      <c r="O106" s="18"/>
      <c r="P106" s="54"/>
      <c r="Q106" s="52"/>
      <c r="R106" s="18"/>
      <c r="S106" s="18"/>
      <c r="T106" s="18"/>
    </row>
    <row r="107" spans="1:20">
      <c r="A107" s="4">
        <v>103</v>
      </c>
      <c r="B107" s="51" t="s">
        <v>69</v>
      </c>
      <c r="C107" s="52"/>
      <c r="D107" s="52"/>
      <c r="E107" s="19"/>
      <c r="F107" s="18"/>
      <c r="G107" s="19"/>
      <c r="H107" s="19"/>
      <c r="I107" s="17"/>
      <c r="J107" s="18"/>
      <c r="K107" s="52"/>
      <c r="L107" s="52"/>
      <c r="M107" s="52"/>
      <c r="N107" s="52"/>
      <c r="O107" s="18"/>
      <c r="P107" s="54"/>
      <c r="Q107" s="52"/>
      <c r="R107" s="52"/>
      <c r="S107" s="52"/>
      <c r="T107" s="18"/>
    </row>
    <row r="108" spans="1:20">
      <c r="A108" s="4">
        <v>104</v>
      </c>
      <c r="B108" s="51" t="s">
        <v>69</v>
      </c>
      <c r="C108" s="52"/>
      <c r="D108" s="52"/>
      <c r="E108" s="19"/>
      <c r="F108" s="18"/>
      <c r="G108" s="19"/>
      <c r="H108" s="19"/>
      <c r="I108" s="17"/>
      <c r="J108" s="18"/>
      <c r="K108" s="52"/>
      <c r="L108" s="52"/>
      <c r="M108" s="52"/>
      <c r="N108" s="52"/>
      <c r="O108" s="52"/>
      <c r="P108" s="54"/>
      <c r="Q108" s="52"/>
      <c r="R108" s="52"/>
      <c r="S108" s="52"/>
      <c r="T108" s="18"/>
    </row>
    <row r="109" spans="1:20">
      <c r="A109" s="4">
        <v>105</v>
      </c>
      <c r="B109" s="17"/>
      <c r="C109" s="18"/>
      <c r="D109" s="18"/>
      <c r="E109" s="19"/>
      <c r="F109" s="18"/>
      <c r="G109" s="19"/>
      <c r="H109" s="19"/>
      <c r="I109" s="17">
        <f t="shared" ref="I109:I164" si="3">+G109+H109</f>
        <v>0</v>
      </c>
      <c r="J109" s="18"/>
      <c r="K109" s="18"/>
      <c r="L109" s="18"/>
      <c r="M109" s="18"/>
      <c r="N109" s="18"/>
      <c r="O109" s="18"/>
      <c r="P109" s="54"/>
      <c r="Q109" s="52"/>
      <c r="R109" s="18"/>
      <c r="S109" s="18"/>
      <c r="T109" s="18"/>
    </row>
    <row r="110" spans="1:20">
      <c r="A110" s="4">
        <v>106</v>
      </c>
      <c r="B110" s="17"/>
      <c r="C110" s="18"/>
      <c r="D110" s="18"/>
      <c r="E110" s="19"/>
      <c r="F110" s="18"/>
      <c r="G110" s="19"/>
      <c r="H110" s="19"/>
      <c r="I110" s="17">
        <f t="shared" si="3"/>
        <v>0</v>
      </c>
      <c r="J110" s="18"/>
      <c r="K110" s="18"/>
      <c r="L110" s="18"/>
      <c r="M110" s="18"/>
      <c r="N110" s="18"/>
      <c r="O110" s="18"/>
      <c r="P110" s="54"/>
      <c r="Q110" s="52"/>
      <c r="R110" s="18"/>
      <c r="S110" s="18"/>
      <c r="T110" s="18"/>
    </row>
    <row r="111" spans="1:20">
      <c r="A111" s="4">
        <v>107</v>
      </c>
      <c r="B111" s="17"/>
      <c r="C111" s="18"/>
      <c r="D111" s="18"/>
      <c r="E111" s="19"/>
      <c r="F111" s="18"/>
      <c r="G111" s="19"/>
      <c r="H111" s="19"/>
      <c r="I111" s="17">
        <f t="shared" si="3"/>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3"/>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3"/>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3"/>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3"/>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3"/>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3"/>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3"/>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3"/>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3"/>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3"/>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3"/>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3"/>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3"/>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3"/>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3"/>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3"/>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3"/>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3"/>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3"/>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3"/>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3"/>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3"/>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3"/>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21" t="s">
        <v>11</v>
      </c>
      <c r="B165" s="41"/>
      <c r="C165" s="21">
        <f>COUNTIFS(C5:C164,"*")</f>
        <v>63</v>
      </c>
      <c r="D165" s="21"/>
      <c r="E165" s="13"/>
      <c r="F165" s="21"/>
      <c r="G165" s="21">
        <f>SUM(G5:G164)</f>
        <v>2116</v>
      </c>
      <c r="H165" s="21">
        <f>SUM(H5:H164)</f>
        <v>1703</v>
      </c>
      <c r="I165" s="21">
        <f>SUM(I5:I164)</f>
        <v>3834</v>
      </c>
      <c r="J165" s="21"/>
      <c r="K165" s="21"/>
      <c r="L165" s="21"/>
      <c r="M165" s="21"/>
      <c r="N165" s="21"/>
      <c r="O165" s="21"/>
      <c r="P165" s="14"/>
      <c r="Q165" s="21"/>
      <c r="R165" s="21"/>
      <c r="S165" s="21"/>
      <c r="T165" s="12"/>
    </row>
    <row r="166" spans="1:20">
      <c r="A166" s="46" t="s">
        <v>68</v>
      </c>
      <c r="B166" s="10">
        <f>COUNTIF(B$5:B$164,"Team 1")</f>
        <v>25</v>
      </c>
      <c r="C166" s="46" t="s">
        <v>28</v>
      </c>
      <c r="D166" s="10">
        <f>COUNTIF(D5:D164,"Anganwadi")</f>
        <v>20</v>
      </c>
    </row>
    <row r="167" spans="1:20">
      <c r="A167" s="46" t="s">
        <v>69</v>
      </c>
      <c r="B167" s="10">
        <f>COUNTIF(B$6:B$164,"Team 2")</f>
        <v>50</v>
      </c>
      <c r="C167" s="46" t="s">
        <v>26</v>
      </c>
      <c r="D167" s="10">
        <f>COUNTIF(D5:D164,"School")</f>
        <v>43</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71" zoomScaleNormal="71" workbookViewId="0">
      <pane xSplit="3" ySplit="4" topLeftCell="G5" activePane="bottomRight" state="frozen"/>
      <selection pane="topRight" activeCell="C1" sqref="C1"/>
      <selection pane="bottomLeft" activeCell="A5" sqref="A5"/>
      <selection pane="bottomRight" activeCell="T5" sqref="T5:T8"/>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1" t="s">
        <v>65</v>
      </c>
      <c r="B1" s="111"/>
      <c r="C1" s="111"/>
      <c r="D1" s="112"/>
      <c r="E1" s="112"/>
      <c r="F1" s="112"/>
      <c r="G1" s="112"/>
      <c r="H1" s="112"/>
      <c r="I1" s="112"/>
      <c r="J1" s="112"/>
      <c r="K1" s="112"/>
      <c r="L1" s="112"/>
      <c r="M1" s="112"/>
      <c r="N1" s="112"/>
      <c r="O1" s="112"/>
      <c r="P1" s="112"/>
      <c r="Q1" s="112"/>
      <c r="R1" s="112"/>
      <c r="S1" s="112"/>
    </row>
    <row r="2" spans="1:20">
      <c r="A2" s="115" t="s">
        <v>62</v>
      </c>
      <c r="B2" s="116"/>
      <c r="C2" s="116"/>
      <c r="D2" s="25" t="s">
        <v>695</v>
      </c>
      <c r="E2" s="22"/>
      <c r="F2" s="22"/>
      <c r="G2" s="22"/>
      <c r="H2" s="22"/>
      <c r="I2" s="22"/>
      <c r="J2" s="22"/>
      <c r="K2" s="22"/>
      <c r="L2" s="22"/>
      <c r="M2" s="22"/>
      <c r="N2" s="22"/>
      <c r="O2" s="22"/>
      <c r="P2" s="22"/>
      <c r="Q2" s="22"/>
      <c r="R2" s="22"/>
      <c r="S2" s="22"/>
    </row>
    <row r="3" spans="1:20" ht="24" customHeight="1">
      <c r="A3" s="110" t="s">
        <v>14</v>
      </c>
      <c r="B3" s="113" t="s">
        <v>67</v>
      </c>
      <c r="C3" s="109" t="s">
        <v>7</v>
      </c>
      <c r="D3" s="109" t="s">
        <v>58</v>
      </c>
      <c r="E3" s="109" t="s">
        <v>16</v>
      </c>
      <c r="F3" s="117" t="s">
        <v>17</v>
      </c>
      <c r="G3" s="109" t="s">
        <v>8</v>
      </c>
      <c r="H3" s="109"/>
      <c r="I3" s="109"/>
      <c r="J3" s="109" t="s">
        <v>34</v>
      </c>
      <c r="K3" s="113" t="s">
        <v>36</v>
      </c>
      <c r="L3" s="113" t="s">
        <v>53</v>
      </c>
      <c r="M3" s="113" t="s">
        <v>54</v>
      </c>
      <c r="N3" s="113" t="s">
        <v>37</v>
      </c>
      <c r="O3" s="113" t="s">
        <v>38</v>
      </c>
      <c r="P3" s="110" t="s">
        <v>57</v>
      </c>
      <c r="Q3" s="109" t="s">
        <v>55</v>
      </c>
      <c r="R3" s="109" t="s">
        <v>35</v>
      </c>
      <c r="S3" s="109" t="s">
        <v>56</v>
      </c>
      <c r="T3" s="109" t="s">
        <v>13</v>
      </c>
    </row>
    <row r="4" spans="1:20" ht="25.5" customHeight="1">
      <c r="A4" s="110"/>
      <c r="B4" s="118"/>
      <c r="C4" s="109"/>
      <c r="D4" s="109"/>
      <c r="E4" s="109"/>
      <c r="F4" s="117"/>
      <c r="G4" s="23" t="s">
        <v>9</v>
      </c>
      <c r="H4" s="23" t="s">
        <v>10</v>
      </c>
      <c r="I4" s="23" t="s">
        <v>11</v>
      </c>
      <c r="J4" s="109"/>
      <c r="K4" s="114"/>
      <c r="L4" s="114"/>
      <c r="M4" s="114"/>
      <c r="N4" s="114"/>
      <c r="O4" s="114"/>
      <c r="P4" s="110"/>
      <c r="Q4" s="110"/>
      <c r="R4" s="109"/>
      <c r="S4" s="109"/>
      <c r="T4" s="109"/>
    </row>
    <row r="5" spans="1:20">
      <c r="A5" s="4">
        <v>1</v>
      </c>
      <c r="B5" s="51" t="s">
        <v>69</v>
      </c>
      <c r="C5" s="52" t="s">
        <v>337</v>
      </c>
      <c r="D5" s="52" t="s">
        <v>28</v>
      </c>
      <c r="E5" s="53">
        <v>76</v>
      </c>
      <c r="F5" s="52" t="s">
        <v>230</v>
      </c>
      <c r="G5" s="53">
        <v>24</v>
      </c>
      <c r="H5" s="53">
        <v>20</v>
      </c>
      <c r="I5" s="56">
        <f t="shared" ref="I5:I11" si="0">+G5+H5</f>
        <v>44</v>
      </c>
      <c r="J5" s="52">
        <v>8011474700</v>
      </c>
      <c r="K5" s="52" t="s">
        <v>483</v>
      </c>
      <c r="L5" s="52" t="s">
        <v>99</v>
      </c>
      <c r="M5" s="52">
        <v>9854133428</v>
      </c>
      <c r="N5" s="52" t="s">
        <v>108</v>
      </c>
      <c r="O5" s="52">
        <v>9707371946</v>
      </c>
      <c r="P5" s="54">
        <v>43678</v>
      </c>
      <c r="Q5" s="52" t="s">
        <v>249</v>
      </c>
      <c r="R5" s="52" t="s">
        <v>531</v>
      </c>
      <c r="S5" s="52" t="s">
        <v>118</v>
      </c>
      <c r="T5" s="52"/>
    </row>
    <row r="6" spans="1:20">
      <c r="A6" s="4">
        <v>2</v>
      </c>
      <c r="B6" s="51" t="s">
        <v>69</v>
      </c>
      <c r="C6" s="52" t="s">
        <v>338</v>
      </c>
      <c r="D6" s="52" t="s">
        <v>28</v>
      </c>
      <c r="E6" s="53">
        <v>77</v>
      </c>
      <c r="F6" s="52" t="s">
        <v>230</v>
      </c>
      <c r="G6" s="53">
        <v>17</v>
      </c>
      <c r="H6" s="53">
        <v>18</v>
      </c>
      <c r="I6" s="56">
        <f t="shared" si="0"/>
        <v>35</v>
      </c>
      <c r="J6" s="52">
        <v>8138026319</v>
      </c>
      <c r="K6" s="52" t="s">
        <v>358</v>
      </c>
      <c r="L6" s="52" t="s">
        <v>91</v>
      </c>
      <c r="M6" s="52">
        <v>8011615454</v>
      </c>
      <c r="N6" s="52" t="s">
        <v>104</v>
      </c>
      <c r="O6" s="52">
        <v>9957590134</v>
      </c>
      <c r="P6" s="54">
        <v>43678</v>
      </c>
      <c r="Q6" s="52" t="s">
        <v>249</v>
      </c>
      <c r="R6" s="52">
        <v>89</v>
      </c>
      <c r="S6" s="52" t="s">
        <v>118</v>
      </c>
      <c r="T6" s="52"/>
    </row>
    <row r="7" spans="1:20">
      <c r="A7" s="4">
        <v>3</v>
      </c>
      <c r="B7" s="51" t="s">
        <v>69</v>
      </c>
      <c r="C7" s="52" t="s">
        <v>482</v>
      </c>
      <c r="D7" s="52" t="s">
        <v>26</v>
      </c>
      <c r="E7" s="53">
        <v>18120208301</v>
      </c>
      <c r="F7" s="52" t="s">
        <v>232</v>
      </c>
      <c r="G7" s="53">
        <v>17</v>
      </c>
      <c r="H7" s="53">
        <v>17</v>
      </c>
      <c r="I7" s="56">
        <f t="shared" si="0"/>
        <v>34</v>
      </c>
      <c r="J7" s="52">
        <v>9613365794</v>
      </c>
      <c r="K7" s="52" t="s">
        <v>102</v>
      </c>
      <c r="L7" s="52" t="s">
        <v>91</v>
      </c>
      <c r="M7" s="52">
        <v>9401725831</v>
      </c>
      <c r="N7" s="52" t="s">
        <v>130</v>
      </c>
      <c r="O7" s="52">
        <v>9678511643</v>
      </c>
      <c r="P7" s="54">
        <v>43679</v>
      </c>
      <c r="Q7" s="52" t="s">
        <v>162</v>
      </c>
      <c r="R7" s="52">
        <v>84</v>
      </c>
      <c r="S7" s="52" t="s">
        <v>139</v>
      </c>
      <c r="T7" s="52"/>
    </row>
    <row r="8" spans="1:20">
      <c r="A8" s="4">
        <v>4</v>
      </c>
      <c r="B8" s="51" t="s">
        <v>69</v>
      </c>
      <c r="C8" s="52" t="s">
        <v>339</v>
      </c>
      <c r="D8" s="52" t="s">
        <v>28</v>
      </c>
      <c r="E8" s="53">
        <v>21</v>
      </c>
      <c r="F8" s="52" t="s">
        <v>230</v>
      </c>
      <c r="G8" s="53">
        <v>15</v>
      </c>
      <c r="H8" s="53">
        <v>15</v>
      </c>
      <c r="I8" s="56">
        <f t="shared" si="0"/>
        <v>30</v>
      </c>
      <c r="J8" s="52">
        <v>9854610759</v>
      </c>
      <c r="K8" s="52" t="s">
        <v>102</v>
      </c>
      <c r="L8" s="52" t="s">
        <v>91</v>
      </c>
      <c r="M8" s="52">
        <v>9401725831</v>
      </c>
      <c r="N8" s="52" t="s">
        <v>130</v>
      </c>
      <c r="O8" s="52">
        <v>9678511643</v>
      </c>
      <c r="P8" s="54">
        <v>43679</v>
      </c>
      <c r="Q8" s="52" t="s">
        <v>162</v>
      </c>
      <c r="R8" s="52">
        <v>83</v>
      </c>
      <c r="S8" s="52" t="s">
        <v>139</v>
      </c>
      <c r="T8" s="52"/>
    </row>
    <row r="9" spans="1:20">
      <c r="A9" s="4">
        <v>5</v>
      </c>
      <c r="B9" s="51" t="s">
        <v>69</v>
      </c>
      <c r="C9" s="52" t="s">
        <v>340</v>
      </c>
      <c r="D9" s="52" t="s">
        <v>28</v>
      </c>
      <c r="E9" s="53">
        <v>39</v>
      </c>
      <c r="F9" s="52" t="s">
        <v>230</v>
      </c>
      <c r="G9" s="53">
        <v>20</v>
      </c>
      <c r="H9" s="53">
        <v>15</v>
      </c>
      <c r="I9" s="56">
        <f t="shared" si="0"/>
        <v>35</v>
      </c>
      <c r="J9" s="52">
        <v>8011589245</v>
      </c>
      <c r="K9" s="52" t="s">
        <v>102</v>
      </c>
      <c r="L9" s="52" t="s">
        <v>91</v>
      </c>
      <c r="M9" s="52">
        <v>9401725831</v>
      </c>
      <c r="N9" s="52" t="s">
        <v>130</v>
      </c>
      <c r="O9" s="52">
        <v>9678511643</v>
      </c>
      <c r="P9" s="54">
        <v>43680</v>
      </c>
      <c r="Q9" s="52" t="s">
        <v>163</v>
      </c>
      <c r="R9" s="52">
        <v>88</v>
      </c>
      <c r="S9" s="52" t="s">
        <v>139</v>
      </c>
      <c r="T9" s="52"/>
    </row>
    <row r="10" spans="1:20">
      <c r="A10" s="4">
        <v>6</v>
      </c>
      <c r="B10" s="51" t="s">
        <v>69</v>
      </c>
      <c r="C10" s="52" t="s">
        <v>341</v>
      </c>
      <c r="D10" s="52" t="s">
        <v>28</v>
      </c>
      <c r="E10" s="53">
        <v>88</v>
      </c>
      <c r="F10" s="52" t="s">
        <v>230</v>
      </c>
      <c r="G10" s="53">
        <v>30</v>
      </c>
      <c r="H10" s="53">
        <v>15</v>
      </c>
      <c r="I10" s="56">
        <f t="shared" si="0"/>
        <v>45</v>
      </c>
      <c r="J10" s="52">
        <v>8011476608</v>
      </c>
      <c r="K10" s="52" t="s">
        <v>222</v>
      </c>
      <c r="L10" s="52" t="s">
        <v>97</v>
      </c>
      <c r="M10" s="52">
        <v>8486717445</v>
      </c>
      <c r="N10" s="52" t="s">
        <v>223</v>
      </c>
      <c r="O10" s="52">
        <v>9613311438</v>
      </c>
      <c r="P10" s="54">
        <v>43680</v>
      </c>
      <c r="Q10" s="52" t="s">
        <v>163</v>
      </c>
      <c r="R10" s="52">
        <v>87</v>
      </c>
      <c r="S10" s="52" t="s">
        <v>139</v>
      </c>
      <c r="T10" s="52"/>
    </row>
    <row r="11" spans="1:20">
      <c r="A11" s="4">
        <v>7</v>
      </c>
      <c r="B11" s="51" t="s">
        <v>69</v>
      </c>
      <c r="C11" s="52" t="s">
        <v>480</v>
      </c>
      <c r="D11" s="52" t="s">
        <v>26</v>
      </c>
      <c r="E11" s="53">
        <v>18120208301</v>
      </c>
      <c r="F11" s="52" t="s">
        <v>232</v>
      </c>
      <c r="G11" s="53">
        <v>45</v>
      </c>
      <c r="H11" s="53">
        <v>55</v>
      </c>
      <c r="I11" s="56">
        <f t="shared" si="0"/>
        <v>100</v>
      </c>
      <c r="J11" s="52">
        <v>9957487662</v>
      </c>
      <c r="K11" s="52" t="s">
        <v>481</v>
      </c>
      <c r="L11" s="52" t="s">
        <v>97</v>
      </c>
      <c r="M11" s="52">
        <v>8486717445</v>
      </c>
      <c r="N11" s="52" t="s">
        <v>223</v>
      </c>
      <c r="O11" s="52">
        <v>9613311438</v>
      </c>
      <c r="P11" s="54">
        <v>43682</v>
      </c>
      <c r="Q11" s="52" t="s">
        <v>208</v>
      </c>
      <c r="R11" s="52">
        <v>85</v>
      </c>
      <c r="S11" s="52" t="s">
        <v>139</v>
      </c>
      <c r="T11" s="52"/>
    </row>
    <row r="12" spans="1:20">
      <c r="A12" s="4">
        <v>8</v>
      </c>
      <c r="B12" s="51" t="s">
        <v>69</v>
      </c>
      <c r="C12" s="52" t="s">
        <v>445</v>
      </c>
      <c r="D12" s="52" t="s">
        <v>28</v>
      </c>
      <c r="E12" s="53">
        <v>18307071324</v>
      </c>
      <c r="F12" s="52" t="s">
        <v>230</v>
      </c>
      <c r="G12" s="53">
        <v>16</v>
      </c>
      <c r="H12" s="53">
        <v>15</v>
      </c>
      <c r="I12" s="51">
        <v>31</v>
      </c>
      <c r="J12" s="52">
        <v>8473837673</v>
      </c>
      <c r="K12" s="52" t="s">
        <v>481</v>
      </c>
      <c r="L12" s="52" t="s">
        <v>443</v>
      </c>
      <c r="M12" s="52">
        <v>9401725831</v>
      </c>
      <c r="N12" s="52" t="s">
        <v>446</v>
      </c>
      <c r="O12" s="52">
        <v>7896679836</v>
      </c>
      <c r="P12" s="54">
        <v>43682</v>
      </c>
      <c r="Q12" s="52" t="s">
        <v>208</v>
      </c>
      <c r="R12" s="52">
        <v>87</v>
      </c>
      <c r="S12" s="52" t="s">
        <v>139</v>
      </c>
      <c r="T12" s="52"/>
    </row>
    <row r="13" spans="1:20">
      <c r="A13" s="4">
        <v>9</v>
      </c>
      <c r="B13" s="51" t="s">
        <v>69</v>
      </c>
      <c r="C13" s="52" t="s">
        <v>441</v>
      </c>
      <c r="D13" s="52" t="s">
        <v>26</v>
      </c>
      <c r="E13" s="53">
        <v>18120407511</v>
      </c>
      <c r="F13" s="52" t="s">
        <v>440</v>
      </c>
      <c r="G13" s="53">
        <v>23</v>
      </c>
      <c r="H13" s="53">
        <v>30</v>
      </c>
      <c r="I13" s="51">
        <f t="shared" ref="I13:I18" si="1">+G13+H13</f>
        <v>53</v>
      </c>
      <c r="J13" s="52">
        <v>9954141098</v>
      </c>
      <c r="K13" s="52" t="s">
        <v>481</v>
      </c>
      <c r="L13" s="52" t="s">
        <v>443</v>
      </c>
      <c r="M13" s="52">
        <v>9401725831</v>
      </c>
      <c r="N13" s="52" t="s">
        <v>444</v>
      </c>
      <c r="O13" s="52">
        <v>9678386306</v>
      </c>
      <c r="P13" s="54">
        <v>43683</v>
      </c>
      <c r="Q13" s="52" t="s">
        <v>247</v>
      </c>
      <c r="R13" s="52">
        <v>89</v>
      </c>
      <c r="S13" s="52" t="s">
        <v>139</v>
      </c>
      <c r="T13" s="52"/>
    </row>
    <row r="14" spans="1:20">
      <c r="A14" s="4">
        <v>10</v>
      </c>
      <c r="B14" s="51" t="s">
        <v>69</v>
      </c>
      <c r="C14" s="52" t="s">
        <v>447</v>
      </c>
      <c r="D14" s="52" t="s">
        <v>26</v>
      </c>
      <c r="E14" s="53">
        <v>18120408907</v>
      </c>
      <c r="F14" s="52" t="s">
        <v>74</v>
      </c>
      <c r="G14" s="53">
        <v>17</v>
      </c>
      <c r="H14" s="53">
        <v>20</v>
      </c>
      <c r="I14" s="56">
        <f t="shared" si="1"/>
        <v>37</v>
      </c>
      <c r="J14" s="52">
        <v>9859002881</v>
      </c>
      <c r="K14" s="52" t="s">
        <v>481</v>
      </c>
      <c r="L14" s="52" t="s">
        <v>443</v>
      </c>
      <c r="M14" s="52">
        <v>9401725831</v>
      </c>
      <c r="N14" s="52" t="s">
        <v>130</v>
      </c>
      <c r="O14" s="52">
        <v>9678511643</v>
      </c>
      <c r="P14" s="54">
        <v>43683</v>
      </c>
      <c r="Q14" s="52" t="s">
        <v>247</v>
      </c>
      <c r="R14" s="52">
        <v>90</v>
      </c>
      <c r="S14" s="52" t="s">
        <v>139</v>
      </c>
      <c r="T14" s="52"/>
    </row>
    <row r="15" spans="1:20">
      <c r="A15" s="4">
        <v>11</v>
      </c>
      <c r="B15" s="51" t="s">
        <v>69</v>
      </c>
      <c r="C15" s="52" t="s">
        <v>448</v>
      </c>
      <c r="D15" s="52" t="s">
        <v>26</v>
      </c>
      <c r="E15" s="53">
        <v>18120408908</v>
      </c>
      <c r="F15" s="52" t="s">
        <v>232</v>
      </c>
      <c r="G15" s="53">
        <v>18</v>
      </c>
      <c r="H15" s="53">
        <v>19</v>
      </c>
      <c r="I15" s="56">
        <f t="shared" si="1"/>
        <v>37</v>
      </c>
      <c r="J15" s="52">
        <v>8136042874</v>
      </c>
      <c r="K15" s="52" t="s">
        <v>481</v>
      </c>
      <c r="L15" s="52" t="s">
        <v>443</v>
      </c>
      <c r="M15" s="52">
        <v>9401725831</v>
      </c>
      <c r="N15" s="52" t="s">
        <v>223</v>
      </c>
      <c r="O15" s="52">
        <v>9613311438</v>
      </c>
      <c r="P15" s="54">
        <v>43683</v>
      </c>
      <c r="Q15" s="52" t="s">
        <v>247</v>
      </c>
      <c r="R15" s="52">
        <v>93</v>
      </c>
      <c r="S15" s="52" t="s">
        <v>139</v>
      </c>
      <c r="T15" s="52"/>
    </row>
    <row r="16" spans="1:20">
      <c r="A16" s="4">
        <v>12</v>
      </c>
      <c r="B16" s="51" t="s">
        <v>69</v>
      </c>
      <c r="C16" s="52" t="s">
        <v>449</v>
      </c>
      <c r="D16" s="52" t="s">
        <v>26</v>
      </c>
      <c r="E16" s="53">
        <v>18120408909</v>
      </c>
      <c r="F16" s="52" t="s">
        <v>232</v>
      </c>
      <c r="G16" s="53">
        <v>14</v>
      </c>
      <c r="H16" s="53">
        <v>14</v>
      </c>
      <c r="I16" s="56">
        <f t="shared" si="1"/>
        <v>28</v>
      </c>
      <c r="J16" s="52">
        <v>9678100223</v>
      </c>
      <c r="K16" s="52" t="s">
        <v>481</v>
      </c>
      <c r="L16" s="52" t="s">
        <v>443</v>
      </c>
      <c r="M16" s="52">
        <v>9401725831</v>
      </c>
      <c r="N16" s="52" t="s">
        <v>223</v>
      </c>
      <c r="O16" s="52">
        <v>9613311438</v>
      </c>
      <c r="P16" s="54">
        <v>43684</v>
      </c>
      <c r="Q16" s="52" t="s">
        <v>160</v>
      </c>
      <c r="R16" s="52">
        <v>94</v>
      </c>
      <c r="S16" s="52" t="s">
        <v>139</v>
      </c>
      <c r="T16" s="52"/>
    </row>
    <row r="17" spans="1:20">
      <c r="A17" s="4">
        <v>13</v>
      </c>
      <c r="B17" s="51" t="s">
        <v>69</v>
      </c>
      <c r="C17" s="52" t="s">
        <v>450</v>
      </c>
      <c r="D17" s="52" t="s">
        <v>26</v>
      </c>
      <c r="E17" s="53">
        <v>18120408714</v>
      </c>
      <c r="F17" s="52" t="s">
        <v>440</v>
      </c>
      <c r="G17" s="53">
        <v>54</v>
      </c>
      <c r="H17" s="53">
        <v>65</v>
      </c>
      <c r="I17" s="56">
        <f t="shared" si="1"/>
        <v>119</v>
      </c>
      <c r="J17" s="52">
        <v>9957302726</v>
      </c>
      <c r="K17" s="52" t="s">
        <v>481</v>
      </c>
      <c r="L17" s="52" t="s">
        <v>443</v>
      </c>
      <c r="M17" s="52">
        <v>9401725831</v>
      </c>
      <c r="N17" s="52" t="s">
        <v>223</v>
      </c>
      <c r="O17" s="52">
        <v>9613311438</v>
      </c>
      <c r="P17" s="54">
        <v>43684</v>
      </c>
      <c r="Q17" s="52" t="s">
        <v>160</v>
      </c>
      <c r="R17" s="52">
        <v>98</v>
      </c>
      <c r="S17" s="52" t="s">
        <v>139</v>
      </c>
      <c r="T17" s="52"/>
    </row>
    <row r="18" spans="1:20">
      <c r="A18" s="4">
        <v>14</v>
      </c>
      <c r="B18" s="51" t="s">
        <v>69</v>
      </c>
      <c r="C18" s="52" t="s">
        <v>452</v>
      </c>
      <c r="D18" s="52" t="s">
        <v>26</v>
      </c>
      <c r="E18" s="53">
        <v>18120408901</v>
      </c>
      <c r="F18" s="52" t="s">
        <v>232</v>
      </c>
      <c r="G18" s="53">
        <v>19</v>
      </c>
      <c r="H18" s="53">
        <v>35</v>
      </c>
      <c r="I18" s="56">
        <f t="shared" si="1"/>
        <v>54</v>
      </c>
      <c r="J18" s="52">
        <v>8753950334</v>
      </c>
      <c r="K18" s="52" t="s">
        <v>481</v>
      </c>
      <c r="L18" s="52" t="s">
        <v>443</v>
      </c>
      <c r="M18" s="52">
        <v>9401725831</v>
      </c>
      <c r="N18" s="52" t="s">
        <v>130</v>
      </c>
      <c r="O18" s="52">
        <v>9678511643</v>
      </c>
      <c r="P18" s="54">
        <v>43684</v>
      </c>
      <c r="Q18" s="52" t="s">
        <v>160</v>
      </c>
      <c r="R18" s="52">
        <v>96</v>
      </c>
      <c r="S18" s="52" t="s">
        <v>139</v>
      </c>
      <c r="T18" s="52"/>
    </row>
    <row r="19" spans="1:20">
      <c r="A19" s="4">
        <v>15</v>
      </c>
      <c r="B19" s="51" t="s">
        <v>69</v>
      </c>
      <c r="C19" s="52" t="s">
        <v>451</v>
      </c>
      <c r="D19" s="52" t="s">
        <v>28</v>
      </c>
      <c r="E19" s="53">
        <v>18307071418</v>
      </c>
      <c r="F19" s="52" t="s">
        <v>230</v>
      </c>
      <c r="G19" s="53">
        <v>27</v>
      </c>
      <c r="H19" s="53">
        <v>18</v>
      </c>
      <c r="I19" s="56">
        <v>45</v>
      </c>
      <c r="J19" s="52">
        <v>7035150232</v>
      </c>
      <c r="K19" s="52" t="s">
        <v>481</v>
      </c>
      <c r="L19" s="52" t="s">
        <v>443</v>
      </c>
      <c r="M19" s="52">
        <v>9401725831</v>
      </c>
      <c r="N19" s="52" t="s">
        <v>453</v>
      </c>
      <c r="O19" s="52">
        <v>9678511643</v>
      </c>
      <c r="P19" s="54">
        <v>43685</v>
      </c>
      <c r="Q19" s="52" t="s">
        <v>249</v>
      </c>
      <c r="R19" s="52">
        <v>95</v>
      </c>
      <c r="S19" s="52" t="s">
        <v>139</v>
      </c>
      <c r="T19" s="52"/>
    </row>
    <row r="20" spans="1:20">
      <c r="A20" s="4">
        <v>16</v>
      </c>
      <c r="B20" s="51" t="s">
        <v>69</v>
      </c>
      <c r="C20" s="52" t="s">
        <v>454</v>
      </c>
      <c r="D20" s="52" t="s">
        <v>26</v>
      </c>
      <c r="E20" s="53">
        <v>18120409101</v>
      </c>
      <c r="F20" s="52" t="s">
        <v>248</v>
      </c>
      <c r="G20" s="53">
        <v>43</v>
      </c>
      <c r="H20" s="53">
        <v>30</v>
      </c>
      <c r="I20" s="51">
        <v>73</v>
      </c>
      <c r="J20" s="52">
        <v>94012018831</v>
      </c>
      <c r="K20" s="52" t="s">
        <v>481</v>
      </c>
      <c r="L20" s="52" t="s">
        <v>443</v>
      </c>
      <c r="M20" s="52">
        <v>9401725831</v>
      </c>
      <c r="N20" s="52" t="s">
        <v>92</v>
      </c>
      <c r="O20" s="52">
        <v>9678386306</v>
      </c>
      <c r="P20" s="54">
        <v>43685</v>
      </c>
      <c r="Q20" s="52" t="s">
        <v>249</v>
      </c>
      <c r="R20" s="52">
        <v>93</v>
      </c>
      <c r="S20" s="52" t="s">
        <v>139</v>
      </c>
      <c r="T20" s="52"/>
    </row>
    <row r="21" spans="1:20">
      <c r="A21" s="4">
        <v>17</v>
      </c>
      <c r="B21" s="51" t="s">
        <v>69</v>
      </c>
      <c r="C21" s="52" t="s">
        <v>455</v>
      </c>
      <c r="D21" s="52" t="s">
        <v>26</v>
      </c>
      <c r="E21" s="53">
        <v>18120408301</v>
      </c>
      <c r="F21" s="52" t="s">
        <v>232</v>
      </c>
      <c r="G21" s="53">
        <v>19</v>
      </c>
      <c r="H21" s="53">
        <v>9</v>
      </c>
      <c r="I21" s="51">
        <v>28</v>
      </c>
      <c r="J21" s="52">
        <v>9957329178</v>
      </c>
      <c r="K21" s="52" t="s">
        <v>481</v>
      </c>
      <c r="L21" s="52" t="s">
        <v>443</v>
      </c>
      <c r="M21" s="52">
        <v>9401725831</v>
      </c>
      <c r="N21" s="52" t="s">
        <v>92</v>
      </c>
      <c r="O21" s="52">
        <v>9678386306</v>
      </c>
      <c r="P21" s="54">
        <v>43686</v>
      </c>
      <c r="Q21" s="52" t="s">
        <v>249</v>
      </c>
      <c r="R21" s="52">
        <v>88</v>
      </c>
      <c r="S21" s="52" t="s">
        <v>139</v>
      </c>
      <c r="T21" s="52"/>
    </row>
    <row r="22" spans="1:20">
      <c r="A22" s="4">
        <v>18</v>
      </c>
      <c r="B22" s="51" t="s">
        <v>69</v>
      </c>
      <c r="C22" s="52" t="s">
        <v>456</v>
      </c>
      <c r="D22" s="52" t="s">
        <v>26</v>
      </c>
      <c r="E22" s="53">
        <v>18120408905</v>
      </c>
      <c r="F22" s="52" t="s">
        <v>232</v>
      </c>
      <c r="G22" s="53">
        <v>9</v>
      </c>
      <c r="H22" s="53">
        <v>38</v>
      </c>
      <c r="I22" s="51">
        <v>47</v>
      </c>
      <c r="J22" s="52">
        <v>9678204860</v>
      </c>
      <c r="K22" s="52" t="s">
        <v>481</v>
      </c>
      <c r="L22" s="52" t="s">
        <v>443</v>
      </c>
      <c r="M22" s="52">
        <v>9401725831</v>
      </c>
      <c r="N22" s="52" t="s">
        <v>225</v>
      </c>
      <c r="O22" s="52">
        <v>8876930435</v>
      </c>
      <c r="P22" s="54">
        <v>43686</v>
      </c>
      <c r="Q22" s="52" t="s">
        <v>249</v>
      </c>
      <c r="R22" s="52">
        <v>89</v>
      </c>
      <c r="S22" s="52" t="s">
        <v>139</v>
      </c>
      <c r="T22" s="52"/>
    </row>
    <row r="23" spans="1:20">
      <c r="A23" s="4">
        <v>19</v>
      </c>
      <c r="B23" s="51" t="s">
        <v>69</v>
      </c>
      <c r="C23" s="52" t="s">
        <v>457</v>
      </c>
      <c r="D23" s="52" t="s">
        <v>28</v>
      </c>
      <c r="E23" s="53">
        <v>23</v>
      </c>
      <c r="F23" s="52" t="s">
        <v>230</v>
      </c>
      <c r="G23" s="53">
        <v>23</v>
      </c>
      <c r="H23" s="53">
        <v>22</v>
      </c>
      <c r="I23" s="51">
        <v>45</v>
      </c>
      <c r="J23" s="52">
        <v>9678193263</v>
      </c>
      <c r="K23" s="52" t="s">
        <v>102</v>
      </c>
      <c r="L23" s="52" t="s">
        <v>91</v>
      </c>
      <c r="M23" s="52">
        <v>8011615454</v>
      </c>
      <c r="N23" s="52" t="s">
        <v>130</v>
      </c>
      <c r="O23" s="52">
        <v>8011474520</v>
      </c>
      <c r="P23" s="54">
        <v>43687</v>
      </c>
      <c r="Q23" s="52" t="s">
        <v>163</v>
      </c>
      <c r="R23" s="52">
        <v>67</v>
      </c>
      <c r="S23" s="52" t="s">
        <v>139</v>
      </c>
      <c r="T23" s="52"/>
    </row>
    <row r="24" spans="1:20">
      <c r="A24" s="4">
        <v>20</v>
      </c>
      <c r="B24" s="51" t="s">
        <v>69</v>
      </c>
      <c r="C24" s="52" t="s">
        <v>458</v>
      </c>
      <c r="D24" s="52" t="s">
        <v>28</v>
      </c>
      <c r="E24" s="53">
        <v>7</v>
      </c>
      <c r="F24" s="52" t="s">
        <v>230</v>
      </c>
      <c r="G24" s="53">
        <v>15</v>
      </c>
      <c r="H24" s="53">
        <v>10</v>
      </c>
      <c r="I24" s="51">
        <v>35</v>
      </c>
      <c r="J24" s="52">
        <v>9678198323</v>
      </c>
      <c r="K24" s="52" t="s">
        <v>102</v>
      </c>
      <c r="L24" s="52" t="s">
        <v>91</v>
      </c>
      <c r="M24" s="52">
        <v>8011615454</v>
      </c>
      <c r="N24" s="52" t="s">
        <v>130</v>
      </c>
      <c r="O24" s="52">
        <v>8011474520</v>
      </c>
      <c r="P24" s="54">
        <v>43687</v>
      </c>
      <c r="Q24" s="52" t="s">
        <v>163</v>
      </c>
      <c r="R24" s="52">
        <v>63</v>
      </c>
      <c r="S24" s="52" t="s">
        <v>139</v>
      </c>
      <c r="T24" s="52"/>
    </row>
    <row r="25" spans="1:20">
      <c r="A25" s="4">
        <v>21</v>
      </c>
      <c r="B25" s="51" t="s">
        <v>69</v>
      </c>
      <c r="C25" s="52" t="s">
        <v>460</v>
      </c>
      <c r="D25" s="52" t="s">
        <v>26</v>
      </c>
      <c r="E25" s="53">
        <v>18120408907</v>
      </c>
      <c r="F25" s="52" t="s">
        <v>232</v>
      </c>
      <c r="G25" s="53">
        <v>27</v>
      </c>
      <c r="H25" s="53">
        <v>15</v>
      </c>
      <c r="I25" s="51">
        <v>45</v>
      </c>
      <c r="J25" s="52">
        <v>7896175878</v>
      </c>
      <c r="K25" s="52" t="s">
        <v>102</v>
      </c>
      <c r="L25" s="52" t="s">
        <v>91</v>
      </c>
      <c r="M25" s="52">
        <v>8011615454</v>
      </c>
      <c r="N25" s="52" t="s">
        <v>130</v>
      </c>
      <c r="O25" s="52">
        <v>8011474520</v>
      </c>
      <c r="P25" s="54">
        <v>43690</v>
      </c>
      <c r="Q25" s="52" t="s">
        <v>247</v>
      </c>
      <c r="R25" s="52">
        <v>69</v>
      </c>
      <c r="S25" s="52" t="s">
        <v>139</v>
      </c>
      <c r="T25" s="52"/>
    </row>
    <row r="26" spans="1:20">
      <c r="A26" s="4">
        <v>22</v>
      </c>
      <c r="B26" s="51" t="s">
        <v>69</v>
      </c>
      <c r="C26" s="52" t="s">
        <v>461</v>
      </c>
      <c r="D26" s="52" t="s">
        <v>28</v>
      </c>
      <c r="E26" s="53">
        <v>18120408907</v>
      </c>
      <c r="F26" s="52" t="s">
        <v>230</v>
      </c>
      <c r="G26" s="53">
        <v>15</v>
      </c>
      <c r="H26" s="53">
        <v>19</v>
      </c>
      <c r="I26" s="51">
        <v>34</v>
      </c>
      <c r="J26" s="52">
        <v>8011914820</v>
      </c>
      <c r="K26" s="52" t="s">
        <v>102</v>
      </c>
      <c r="L26" s="52" t="s">
        <v>91</v>
      </c>
      <c r="M26" s="52">
        <v>8011615454</v>
      </c>
      <c r="N26" s="52" t="s">
        <v>462</v>
      </c>
      <c r="O26" s="52">
        <v>9678605836</v>
      </c>
      <c r="P26" s="54">
        <v>43690</v>
      </c>
      <c r="Q26" s="52" t="s">
        <v>247</v>
      </c>
      <c r="R26" s="52">
        <v>71</v>
      </c>
      <c r="S26" s="52" t="s">
        <v>139</v>
      </c>
      <c r="T26" s="52"/>
    </row>
    <row r="27" spans="1:20">
      <c r="A27" s="4">
        <v>23</v>
      </c>
      <c r="B27" s="51" t="s">
        <v>69</v>
      </c>
      <c r="C27" s="52" t="s">
        <v>459</v>
      </c>
      <c r="D27" s="52" t="s">
        <v>28</v>
      </c>
      <c r="E27" s="53">
        <v>18120408907</v>
      </c>
      <c r="F27" s="52" t="s">
        <v>230</v>
      </c>
      <c r="G27" s="53">
        <v>37</v>
      </c>
      <c r="H27" s="53">
        <v>31</v>
      </c>
      <c r="I27" s="51">
        <v>68</v>
      </c>
      <c r="J27" s="52">
        <v>8011346087</v>
      </c>
      <c r="K27" s="52" t="s">
        <v>442</v>
      </c>
      <c r="L27" s="52" t="s">
        <v>443</v>
      </c>
      <c r="M27" s="52">
        <v>9401725831</v>
      </c>
      <c r="N27" s="52" t="s">
        <v>120</v>
      </c>
      <c r="O27" s="52">
        <v>7896178187</v>
      </c>
      <c r="P27" s="54">
        <v>43691</v>
      </c>
      <c r="Q27" s="52" t="s">
        <v>160</v>
      </c>
      <c r="R27" s="52">
        <v>79</v>
      </c>
      <c r="S27" s="52" t="s">
        <v>139</v>
      </c>
      <c r="T27" s="52"/>
    </row>
    <row r="28" spans="1:20">
      <c r="A28" s="4">
        <v>24</v>
      </c>
      <c r="B28" s="51" t="s">
        <v>69</v>
      </c>
      <c r="C28" s="52" t="s">
        <v>484</v>
      </c>
      <c r="D28" s="52" t="s">
        <v>26</v>
      </c>
      <c r="E28" s="53">
        <v>18307071418</v>
      </c>
      <c r="F28" s="52" t="s">
        <v>232</v>
      </c>
      <c r="G28" s="53">
        <v>36</v>
      </c>
      <c r="H28" s="53">
        <v>14</v>
      </c>
      <c r="I28" s="51">
        <v>50</v>
      </c>
      <c r="J28" s="52">
        <v>8472050059</v>
      </c>
      <c r="K28" s="52" t="s">
        <v>220</v>
      </c>
      <c r="L28" s="52" t="s">
        <v>106</v>
      </c>
      <c r="M28" s="52">
        <v>94011725828</v>
      </c>
      <c r="N28" s="52" t="s">
        <v>107</v>
      </c>
      <c r="O28" s="52">
        <v>9577285620</v>
      </c>
      <c r="P28" s="54">
        <v>43691</v>
      </c>
      <c r="Q28" s="52" t="s">
        <v>160</v>
      </c>
      <c r="R28" s="52">
        <v>71</v>
      </c>
      <c r="S28" s="52" t="s">
        <v>139</v>
      </c>
      <c r="T28" s="52"/>
    </row>
    <row r="29" spans="1:20">
      <c r="A29" s="4">
        <v>25</v>
      </c>
      <c r="B29" s="51" t="s">
        <v>69</v>
      </c>
      <c r="C29" s="52" t="s">
        <v>463</v>
      </c>
      <c r="D29" s="52" t="s">
        <v>28</v>
      </c>
      <c r="E29" s="53">
        <v>19</v>
      </c>
      <c r="F29" s="52" t="s">
        <v>230</v>
      </c>
      <c r="G29" s="53">
        <v>11</v>
      </c>
      <c r="H29" s="53">
        <v>13</v>
      </c>
      <c r="I29" s="51">
        <v>24</v>
      </c>
      <c r="J29" s="52">
        <v>7896814411</v>
      </c>
      <c r="K29" s="52" t="s">
        <v>105</v>
      </c>
      <c r="L29" s="52" t="s">
        <v>106</v>
      </c>
      <c r="M29" s="52">
        <v>94011725828</v>
      </c>
      <c r="N29" s="52" t="s">
        <v>107</v>
      </c>
      <c r="O29" s="52">
        <v>9577285620</v>
      </c>
      <c r="P29" s="54">
        <v>43691</v>
      </c>
      <c r="Q29" s="52" t="s">
        <v>160</v>
      </c>
      <c r="R29" s="52">
        <v>32</v>
      </c>
      <c r="S29" s="52" t="s">
        <v>139</v>
      </c>
      <c r="T29" s="52"/>
    </row>
    <row r="30" spans="1:20">
      <c r="A30" s="4">
        <v>26</v>
      </c>
      <c r="B30" s="51" t="s">
        <v>69</v>
      </c>
      <c r="C30" s="52" t="s">
        <v>464</v>
      </c>
      <c r="D30" s="52" t="s">
        <v>28</v>
      </c>
      <c r="E30" s="53">
        <v>80</v>
      </c>
      <c r="F30" s="52" t="s">
        <v>230</v>
      </c>
      <c r="G30" s="53">
        <v>13</v>
      </c>
      <c r="H30" s="53">
        <v>15</v>
      </c>
      <c r="I30" s="51">
        <v>38</v>
      </c>
      <c r="J30" s="52">
        <v>8472862600</v>
      </c>
      <c r="K30" s="52" t="s">
        <v>105</v>
      </c>
      <c r="L30" s="52" t="s">
        <v>106</v>
      </c>
      <c r="M30" s="52">
        <v>94011725828</v>
      </c>
      <c r="N30" s="52" t="s">
        <v>107</v>
      </c>
      <c r="O30" s="52">
        <v>9577285620</v>
      </c>
      <c r="P30" s="54">
        <v>43693</v>
      </c>
      <c r="Q30" s="52" t="s">
        <v>162</v>
      </c>
      <c r="R30" s="52">
        <v>25</v>
      </c>
      <c r="S30" s="52" t="s">
        <v>139</v>
      </c>
      <c r="T30" s="52"/>
    </row>
    <row r="31" spans="1:20">
      <c r="A31" s="4">
        <v>27</v>
      </c>
      <c r="B31" s="51" t="s">
        <v>69</v>
      </c>
      <c r="C31" s="52" t="s">
        <v>465</v>
      </c>
      <c r="D31" s="52" t="s">
        <v>28</v>
      </c>
      <c r="E31" s="53">
        <v>23</v>
      </c>
      <c r="F31" s="52" t="s">
        <v>230</v>
      </c>
      <c r="G31" s="53">
        <v>5</v>
      </c>
      <c r="H31" s="53">
        <v>5</v>
      </c>
      <c r="I31" s="51">
        <v>10</v>
      </c>
      <c r="J31" s="52">
        <v>7399306985</v>
      </c>
      <c r="K31" s="52" t="s">
        <v>94</v>
      </c>
      <c r="L31" s="52" t="s">
        <v>476</v>
      </c>
      <c r="M31" s="52">
        <v>8749860337</v>
      </c>
      <c r="N31" s="52" t="s">
        <v>152</v>
      </c>
      <c r="O31" s="52">
        <v>9957418041</v>
      </c>
      <c r="P31" s="54">
        <v>43693</v>
      </c>
      <c r="Q31" s="52" t="s">
        <v>162</v>
      </c>
      <c r="R31" s="52">
        <v>20</v>
      </c>
      <c r="S31" s="52" t="s">
        <v>139</v>
      </c>
      <c r="T31" s="52"/>
    </row>
    <row r="32" spans="1:20">
      <c r="A32" s="4">
        <v>28</v>
      </c>
      <c r="B32" s="51" t="s">
        <v>69</v>
      </c>
      <c r="C32" s="52" t="s">
        <v>466</v>
      </c>
      <c r="D32" s="52" t="s">
        <v>28</v>
      </c>
      <c r="E32" s="53">
        <v>134</v>
      </c>
      <c r="F32" s="52" t="s">
        <v>230</v>
      </c>
      <c r="G32" s="53">
        <v>10</v>
      </c>
      <c r="H32" s="53">
        <v>14</v>
      </c>
      <c r="I32" s="51">
        <v>24</v>
      </c>
      <c r="J32" s="52">
        <v>8473990172</v>
      </c>
      <c r="K32" s="52" t="s">
        <v>94</v>
      </c>
      <c r="L32" s="52" t="s">
        <v>476</v>
      </c>
      <c r="M32" s="52">
        <v>8749860337</v>
      </c>
      <c r="N32" s="52" t="s">
        <v>152</v>
      </c>
      <c r="O32" s="52">
        <v>9957418041</v>
      </c>
      <c r="P32" s="54">
        <v>43694</v>
      </c>
      <c r="Q32" s="52" t="s">
        <v>163</v>
      </c>
      <c r="R32" s="52">
        <v>21</v>
      </c>
      <c r="S32" s="52" t="s">
        <v>139</v>
      </c>
      <c r="T32" s="52"/>
    </row>
    <row r="33" spans="1:20">
      <c r="A33" s="4">
        <v>29</v>
      </c>
      <c r="B33" s="51" t="s">
        <v>69</v>
      </c>
      <c r="C33" s="52" t="s">
        <v>467</v>
      </c>
      <c r="D33" s="52" t="s">
        <v>26</v>
      </c>
      <c r="E33" s="53">
        <v>18120408907</v>
      </c>
      <c r="F33" s="52" t="s">
        <v>232</v>
      </c>
      <c r="G33" s="53">
        <v>11</v>
      </c>
      <c r="H33" s="53">
        <v>13</v>
      </c>
      <c r="I33" s="51">
        <v>24</v>
      </c>
      <c r="J33" s="52">
        <v>8753940903</v>
      </c>
      <c r="K33" s="52" t="s">
        <v>94</v>
      </c>
      <c r="L33" s="52" t="s">
        <v>476</v>
      </c>
      <c r="M33" s="52">
        <v>8749860337</v>
      </c>
      <c r="N33" s="52" t="s">
        <v>152</v>
      </c>
      <c r="O33" s="52">
        <v>9957418041</v>
      </c>
      <c r="P33" s="54">
        <v>43694</v>
      </c>
      <c r="Q33" s="52" t="s">
        <v>163</v>
      </c>
      <c r="R33" s="52">
        <v>21</v>
      </c>
      <c r="S33" s="52" t="s">
        <v>139</v>
      </c>
      <c r="T33" s="52"/>
    </row>
    <row r="34" spans="1:20">
      <c r="A34" s="4">
        <v>30</v>
      </c>
      <c r="B34" s="51" t="s">
        <v>69</v>
      </c>
      <c r="C34" s="52" t="s">
        <v>468</v>
      </c>
      <c r="D34" s="52" t="s">
        <v>26</v>
      </c>
      <c r="E34" s="53">
        <v>18120408907</v>
      </c>
      <c r="F34" s="52" t="s">
        <v>246</v>
      </c>
      <c r="G34" s="53">
        <v>42</v>
      </c>
      <c r="H34" s="53">
        <v>18</v>
      </c>
      <c r="I34" s="51">
        <v>60</v>
      </c>
      <c r="J34" s="52">
        <v>9859510278</v>
      </c>
      <c r="K34" s="52" t="s">
        <v>94</v>
      </c>
      <c r="L34" s="52" t="s">
        <v>476</v>
      </c>
      <c r="M34" s="52">
        <v>8749860337</v>
      </c>
      <c r="N34" s="52" t="s">
        <v>152</v>
      </c>
      <c r="O34" s="52">
        <v>9957418041</v>
      </c>
      <c r="P34" s="54">
        <v>43694</v>
      </c>
      <c r="Q34" s="52" t="s">
        <v>163</v>
      </c>
      <c r="R34" s="52">
        <v>17</v>
      </c>
      <c r="S34" s="52" t="s">
        <v>139</v>
      </c>
      <c r="T34" s="52"/>
    </row>
    <row r="35" spans="1:20">
      <c r="A35" s="4">
        <v>31</v>
      </c>
      <c r="B35" s="51" t="s">
        <v>69</v>
      </c>
      <c r="C35" s="52" t="s">
        <v>469</v>
      </c>
      <c r="D35" s="52" t="s">
        <v>26</v>
      </c>
      <c r="E35" s="53">
        <v>18120408907</v>
      </c>
      <c r="F35" s="52" t="s">
        <v>76</v>
      </c>
      <c r="G35" s="53">
        <v>22</v>
      </c>
      <c r="H35" s="53">
        <v>16</v>
      </c>
      <c r="I35" s="51">
        <v>38</v>
      </c>
      <c r="J35" s="52">
        <v>9859510278</v>
      </c>
      <c r="K35" s="52" t="s">
        <v>94</v>
      </c>
      <c r="L35" s="52" t="s">
        <v>476</v>
      </c>
      <c r="M35" s="52">
        <v>8749860337</v>
      </c>
      <c r="N35" s="52" t="s">
        <v>152</v>
      </c>
      <c r="O35" s="52">
        <v>9957418041</v>
      </c>
      <c r="P35" s="54">
        <v>43696</v>
      </c>
      <c r="Q35" s="52" t="s">
        <v>208</v>
      </c>
      <c r="R35" s="52">
        <v>17</v>
      </c>
      <c r="S35" s="52" t="s">
        <v>139</v>
      </c>
      <c r="T35" s="52"/>
    </row>
    <row r="36" spans="1:20">
      <c r="A36" s="4">
        <v>32</v>
      </c>
      <c r="B36" s="51" t="s">
        <v>69</v>
      </c>
      <c r="C36" s="52" t="s">
        <v>470</v>
      </c>
      <c r="D36" s="52" t="s">
        <v>28</v>
      </c>
      <c r="E36" s="53">
        <v>901</v>
      </c>
      <c r="F36" s="52" t="s">
        <v>230</v>
      </c>
      <c r="G36" s="53">
        <v>11</v>
      </c>
      <c r="H36" s="53">
        <v>4</v>
      </c>
      <c r="I36" s="51">
        <v>15</v>
      </c>
      <c r="J36" s="52">
        <v>9678849305</v>
      </c>
      <c r="K36" s="52" t="s">
        <v>94</v>
      </c>
      <c r="L36" s="52" t="s">
        <v>476</v>
      </c>
      <c r="M36" s="52">
        <v>8749860337</v>
      </c>
      <c r="N36" s="52" t="s">
        <v>152</v>
      </c>
      <c r="O36" s="52">
        <v>9957418041</v>
      </c>
      <c r="P36" s="54">
        <v>43696</v>
      </c>
      <c r="Q36" s="52" t="s">
        <v>208</v>
      </c>
      <c r="R36" s="52">
        <v>17</v>
      </c>
      <c r="S36" s="52" t="s">
        <v>139</v>
      </c>
      <c r="T36" s="52"/>
    </row>
    <row r="37" spans="1:20">
      <c r="A37" s="4">
        <v>33</v>
      </c>
      <c r="B37" s="51" t="s">
        <v>69</v>
      </c>
      <c r="C37" s="52" t="s">
        <v>471</v>
      </c>
      <c r="D37" s="52" t="s">
        <v>28</v>
      </c>
      <c r="E37" s="53">
        <v>214</v>
      </c>
      <c r="F37" s="52" t="s">
        <v>230</v>
      </c>
      <c r="G37" s="53">
        <v>12</v>
      </c>
      <c r="H37" s="53">
        <v>13</v>
      </c>
      <c r="I37" s="51">
        <v>25</v>
      </c>
      <c r="J37" s="52">
        <v>8761022125</v>
      </c>
      <c r="K37" s="52" t="s">
        <v>94</v>
      </c>
      <c r="L37" s="52" t="s">
        <v>476</v>
      </c>
      <c r="M37" s="52">
        <v>8749860337</v>
      </c>
      <c r="N37" s="52" t="s">
        <v>152</v>
      </c>
      <c r="O37" s="52">
        <v>9957418041</v>
      </c>
      <c r="P37" s="54">
        <v>43698</v>
      </c>
      <c r="Q37" s="52" t="s">
        <v>160</v>
      </c>
      <c r="R37" s="52">
        <v>18</v>
      </c>
      <c r="S37" s="52" t="s">
        <v>139</v>
      </c>
      <c r="T37" s="52"/>
    </row>
    <row r="38" spans="1:20">
      <c r="A38" s="4">
        <v>34</v>
      </c>
      <c r="B38" s="51" t="s">
        <v>69</v>
      </c>
      <c r="C38" s="52" t="s">
        <v>472</v>
      </c>
      <c r="D38" s="52" t="s">
        <v>26</v>
      </c>
      <c r="E38" s="53">
        <v>18120408907</v>
      </c>
      <c r="F38" s="52" t="s">
        <v>232</v>
      </c>
      <c r="G38" s="53">
        <v>9</v>
      </c>
      <c r="H38" s="53">
        <v>11</v>
      </c>
      <c r="I38" s="51">
        <v>20</v>
      </c>
      <c r="J38" s="52">
        <v>9864313584</v>
      </c>
      <c r="K38" s="52" t="s">
        <v>94</v>
      </c>
      <c r="L38" s="52" t="s">
        <v>476</v>
      </c>
      <c r="M38" s="52">
        <v>8749860337</v>
      </c>
      <c r="N38" s="52" t="s">
        <v>152</v>
      </c>
      <c r="O38" s="52">
        <v>9957418041</v>
      </c>
      <c r="P38" s="54">
        <v>43698</v>
      </c>
      <c r="Q38" s="52" t="s">
        <v>160</v>
      </c>
      <c r="R38" s="52">
        <v>18</v>
      </c>
      <c r="S38" s="52" t="s">
        <v>139</v>
      </c>
      <c r="T38" s="52"/>
    </row>
    <row r="39" spans="1:20" ht="33">
      <c r="A39" s="4">
        <v>35</v>
      </c>
      <c r="B39" s="51" t="s">
        <v>69</v>
      </c>
      <c r="C39" s="52" t="s">
        <v>473</v>
      </c>
      <c r="D39" s="52" t="s">
        <v>28</v>
      </c>
      <c r="E39" s="53">
        <v>32</v>
      </c>
      <c r="F39" s="52" t="s">
        <v>230</v>
      </c>
      <c r="G39" s="53">
        <v>21</v>
      </c>
      <c r="H39" s="53">
        <v>12</v>
      </c>
      <c r="I39" s="51">
        <v>33</v>
      </c>
      <c r="J39" s="52">
        <v>8011311534</v>
      </c>
      <c r="K39" s="52" t="s">
        <v>477</v>
      </c>
      <c r="L39" s="52" t="s">
        <v>478</v>
      </c>
      <c r="M39" s="52">
        <v>9401201282</v>
      </c>
      <c r="N39" s="52" t="s">
        <v>479</v>
      </c>
      <c r="O39" s="52">
        <v>9678499036</v>
      </c>
      <c r="P39" s="54">
        <v>43699</v>
      </c>
      <c r="Q39" s="52" t="s">
        <v>160</v>
      </c>
      <c r="R39" s="52">
        <v>65</v>
      </c>
      <c r="S39" s="52" t="s">
        <v>139</v>
      </c>
      <c r="T39" s="52"/>
    </row>
    <row r="40" spans="1:20">
      <c r="A40" s="4">
        <v>36</v>
      </c>
      <c r="B40" s="51" t="s">
        <v>69</v>
      </c>
      <c r="C40" s="52" t="s">
        <v>474</v>
      </c>
      <c r="D40" s="52" t="s">
        <v>28</v>
      </c>
      <c r="E40" s="53">
        <v>143</v>
      </c>
      <c r="F40" s="52" t="s">
        <v>230</v>
      </c>
      <c r="G40" s="53">
        <v>12</v>
      </c>
      <c r="H40" s="53">
        <v>11</v>
      </c>
      <c r="I40" s="51">
        <v>23</v>
      </c>
      <c r="J40" s="52">
        <v>8011950261</v>
      </c>
      <c r="K40" s="52" t="s">
        <v>477</v>
      </c>
      <c r="L40" s="52" t="s">
        <v>478</v>
      </c>
      <c r="M40" s="52">
        <v>9401201282</v>
      </c>
      <c r="N40" s="52" t="s">
        <v>479</v>
      </c>
      <c r="O40" s="52">
        <v>9678499036</v>
      </c>
      <c r="P40" s="54">
        <v>43699</v>
      </c>
      <c r="Q40" s="52" t="s">
        <v>249</v>
      </c>
      <c r="R40" s="52">
        <v>68</v>
      </c>
      <c r="S40" s="52" t="s">
        <v>139</v>
      </c>
      <c r="T40" s="52"/>
    </row>
    <row r="41" spans="1:20">
      <c r="A41" s="4">
        <v>37</v>
      </c>
      <c r="B41" s="51" t="s">
        <v>69</v>
      </c>
      <c r="C41" s="52" t="s">
        <v>475</v>
      </c>
      <c r="D41" s="52" t="s">
        <v>28</v>
      </c>
      <c r="E41" s="53">
        <v>77</v>
      </c>
      <c r="F41" s="52" t="s">
        <v>230</v>
      </c>
      <c r="G41" s="53">
        <v>20</v>
      </c>
      <c r="H41" s="53">
        <v>14</v>
      </c>
      <c r="I41" s="51">
        <v>34</v>
      </c>
      <c r="J41" s="52">
        <v>9435384893</v>
      </c>
      <c r="K41" s="52" t="s">
        <v>477</v>
      </c>
      <c r="L41" s="52" t="s">
        <v>478</v>
      </c>
      <c r="M41" s="52">
        <v>9401201282</v>
      </c>
      <c r="N41" s="52" t="s">
        <v>479</v>
      </c>
      <c r="O41" s="52">
        <v>9678499036</v>
      </c>
      <c r="P41" s="54">
        <v>43700</v>
      </c>
      <c r="Q41" s="52" t="s">
        <v>249</v>
      </c>
      <c r="R41" s="52">
        <v>67</v>
      </c>
      <c r="S41" s="52" t="s">
        <v>139</v>
      </c>
      <c r="T41" s="52"/>
    </row>
    <row r="42" spans="1:20">
      <c r="A42" s="4">
        <v>38</v>
      </c>
      <c r="B42" s="51" t="s">
        <v>69</v>
      </c>
      <c r="C42" s="52" t="s">
        <v>489</v>
      </c>
      <c r="D42" s="52" t="s">
        <v>26</v>
      </c>
      <c r="E42" s="53">
        <v>18120408907</v>
      </c>
      <c r="F42" s="52" t="s">
        <v>75</v>
      </c>
      <c r="G42" s="53">
        <v>28</v>
      </c>
      <c r="H42" s="53">
        <v>27</v>
      </c>
      <c r="I42" s="51">
        <v>55</v>
      </c>
      <c r="J42" s="52">
        <v>9508527360</v>
      </c>
      <c r="K42" s="52" t="s">
        <v>81</v>
      </c>
      <c r="L42" s="52" t="s">
        <v>530</v>
      </c>
      <c r="M42" s="52">
        <v>9401725826</v>
      </c>
      <c r="N42" s="52" t="s">
        <v>153</v>
      </c>
      <c r="O42" s="52">
        <v>9613616325</v>
      </c>
      <c r="P42" s="54">
        <v>43700</v>
      </c>
      <c r="Q42" s="52" t="s">
        <v>162</v>
      </c>
      <c r="R42" s="52">
        <v>95</v>
      </c>
      <c r="S42" s="52" t="s">
        <v>139</v>
      </c>
      <c r="T42" s="52"/>
    </row>
    <row r="43" spans="1:20">
      <c r="A43" s="4">
        <v>39</v>
      </c>
      <c r="B43" s="51" t="s">
        <v>69</v>
      </c>
      <c r="C43" s="52" t="s">
        <v>490</v>
      </c>
      <c r="D43" s="52" t="s">
        <v>26</v>
      </c>
      <c r="E43" s="53">
        <v>12</v>
      </c>
      <c r="F43" s="52" t="s">
        <v>232</v>
      </c>
      <c r="G43" s="53">
        <v>25</v>
      </c>
      <c r="H43" s="53">
        <v>25</v>
      </c>
      <c r="I43" s="51">
        <v>50</v>
      </c>
      <c r="J43" s="52">
        <v>9577602421</v>
      </c>
      <c r="K43" s="52" t="s">
        <v>81</v>
      </c>
      <c r="L43" s="52" t="s">
        <v>530</v>
      </c>
      <c r="M43" s="52">
        <v>9401725826</v>
      </c>
      <c r="N43" s="52" t="s">
        <v>153</v>
      </c>
      <c r="O43" s="52">
        <v>9613616325</v>
      </c>
      <c r="P43" s="54">
        <v>43703</v>
      </c>
      <c r="Q43" s="52" t="s">
        <v>208</v>
      </c>
      <c r="R43" s="52">
        <v>90</v>
      </c>
      <c r="S43" s="52"/>
      <c r="T43" s="52"/>
    </row>
    <row r="44" spans="1:20">
      <c r="A44" s="4">
        <v>40</v>
      </c>
      <c r="B44" s="51" t="s">
        <v>69</v>
      </c>
      <c r="C44" s="52" t="s">
        <v>485</v>
      </c>
      <c r="D44" s="52" t="s">
        <v>28</v>
      </c>
      <c r="E44" s="53">
        <v>23</v>
      </c>
      <c r="F44" s="52" t="s">
        <v>230</v>
      </c>
      <c r="G44" s="53">
        <v>15</v>
      </c>
      <c r="H44" s="53">
        <v>17</v>
      </c>
      <c r="I44" s="51">
        <v>32</v>
      </c>
      <c r="J44" s="52"/>
      <c r="K44" s="52" t="s">
        <v>102</v>
      </c>
      <c r="L44" s="52" t="s">
        <v>443</v>
      </c>
      <c r="M44" s="52">
        <v>9401725831</v>
      </c>
      <c r="N44" s="52" t="s">
        <v>119</v>
      </c>
      <c r="O44" s="52">
        <v>9954079265</v>
      </c>
      <c r="P44" s="54">
        <v>43703</v>
      </c>
      <c r="Q44" s="52" t="s">
        <v>208</v>
      </c>
      <c r="R44" s="52">
        <v>56</v>
      </c>
      <c r="S44" s="52" t="s">
        <v>139</v>
      </c>
      <c r="T44" s="52"/>
    </row>
    <row r="45" spans="1:20">
      <c r="A45" s="4">
        <v>41</v>
      </c>
      <c r="B45" s="51" t="s">
        <v>69</v>
      </c>
      <c r="C45" s="52" t="s">
        <v>486</v>
      </c>
      <c r="D45" s="52" t="s">
        <v>28</v>
      </c>
      <c r="E45" s="53">
        <v>9</v>
      </c>
      <c r="F45" s="52" t="s">
        <v>230</v>
      </c>
      <c r="G45" s="53">
        <v>14</v>
      </c>
      <c r="H45" s="53">
        <v>11</v>
      </c>
      <c r="I45" s="51">
        <v>25</v>
      </c>
      <c r="J45" s="52">
        <v>7638892054</v>
      </c>
      <c r="K45" s="52" t="s">
        <v>102</v>
      </c>
      <c r="L45" s="52" t="s">
        <v>443</v>
      </c>
      <c r="M45" s="52">
        <v>9401725831</v>
      </c>
      <c r="N45" s="52" t="s">
        <v>119</v>
      </c>
      <c r="O45" s="52">
        <v>9954079265</v>
      </c>
      <c r="P45" s="54">
        <v>43704</v>
      </c>
      <c r="Q45" s="52" t="s">
        <v>247</v>
      </c>
      <c r="R45" s="52">
        <v>53</v>
      </c>
      <c r="S45" s="52" t="s">
        <v>139</v>
      </c>
      <c r="T45" s="52"/>
    </row>
    <row r="46" spans="1:20">
      <c r="A46" s="4">
        <v>42</v>
      </c>
      <c r="B46" s="51" t="s">
        <v>69</v>
      </c>
      <c r="C46" s="52" t="s">
        <v>487</v>
      </c>
      <c r="D46" s="52" t="s">
        <v>28</v>
      </c>
      <c r="E46" s="53">
        <v>15</v>
      </c>
      <c r="F46" s="52" t="s">
        <v>230</v>
      </c>
      <c r="G46" s="53">
        <v>19</v>
      </c>
      <c r="H46" s="53">
        <v>23</v>
      </c>
      <c r="I46" s="51">
        <v>42</v>
      </c>
      <c r="J46" s="52">
        <v>8472891975</v>
      </c>
      <c r="K46" s="52" t="s">
        <v>442</v>
      </c>
      <c r="L46" s="52" t="s">
        <v>443</v>
      </c>
      <c r="M46" s="52">
        <v>9401725831</v>
      </c>
      <c r="N46" s="52" t="s">
        <v>226</v>
      </c>
      <c r="O46" s="52">
        <v>9577937774</v>
      </c>
      <c r="P46" s="54">
        <v>43704</v>
      </c>
      <c r="Q46" s="52" t="s">
        <v>247</v>
      </c>
      <c r="R46" s="52">
        <v>55</v>
      </c>
      <c r="S46" s="52" t="s">
        <v>139</v>
      </c>
      <c r="T46" s="52"/>
    </row>
    <row r="47" spans="1:20">
      <c r="A47" s="4">
        <v>43</v>
      </c>
      <c r="B47" s="51" t="s">
        <v>69</v>
      </c>
      <c r="C47" s="52" t="s">
        <v>488</v>
      </c>
      <c r="D47" s="52" t="s">
        <v>28</v>
      </c>
      <c r="E47" s="53">
        <v>24</v>
      </c>
      <c r="F47" s="52" t="s">
        <v>230</v>
      </c>
      <c r="G47" s="53">
        <v>12</v>
      </c>
      <c r="H47" s="53">
        <v>13</v>
      </c>
      <c r="I47" s="51">
        <v>25</v>
      </c>
      <c r="J47" s="52">
        <v>8136096673</v>
      </c>
      <c r="K47" s="52" t="s">
        <v>442</v>
      </c>
      <c r="L47" s="52" t="s">
        <v>443</v>
      </c>
      <c r="M47" s="52">
        <v>9401725831</v>
      </c>
      <c r="N47" s="52" t="s">
        <v>226</v>
      </c>
      <c r="O47" s="52">
        <v>9577937774</v>
      </c>
      <c r="P47" s="54">
        <v>43705</v>
      </c>
      <c r="Q47" s="52" t="s">
        <v>160</v>
      </c>
      <c r="R47" s="52">
        <v>57</v>
      </c>
      <c r="S47" s="52"/>
      <c r="T47" s="52"/>
    </row>
    <row r="48" spans="1:20">
      <c r="A48" s="4">
        <v>44</v>
      </c>
      <c r="B48" s="51" t="s">
        <v>69</v>
      </c>
      <c r="C48" s="52" t="s">
        <v>491</v>
      </c>
      <c r="D48" s="52" t="s">
        <v>26</v>
      </c>
      <c r="E48" s="53">
        <v>18120207303</v>
      </c>
      <c r="F48" s="52" t="s">
        <v>75</v>
      </c>
      <c r="G48" s="53">
        <v>0</v>
      </c>
      <c r="H48" s="53">
        <v>55</v>
      </c>
      <c r="I48" s="51">
        <v>55</v>
      </c>
      <c r="J48" s="52">
        <v>8011649235</v>
      </c>
      <c r="K48" s="52" t="s">
        <v>102</v>
      </c>
      <c r="L48" s="52" t="s">
        <v>85</v>
      </c>
      <c r="M48" s="52">
        <v>8812801332</v>
      </c>
      <c r="N48" s="52" t="s">
        <v>125</v>
      </c>
      <c r="O48" s="52">
        <v>8011373040</v>
      </c>
      <c r="P48" s="54">
        <v>43705</v>
      </c>
      <c r="Q48" s="52" t="s">
        <v>160</v>
      </c>
      <c r="R48" s="52">
        <v>69</v>
      </c>
      <c r="S48" s="52" t="s">
        <v>139</v>
      </c>
      <c r="T48" s="52"/>
    </row>
    <row r="49" spans="1:20">
      <c r="A49" s="4">
        <v>45</v>
      </c>
      <c r="B49" s="51" t="s">
        <v>69</v>
      </c>
      <c r="C49" s="52" t="s">
        <v>492</v>
      </c>
      <c r="D49" s="52" t="s">
        <v>26</v>
      </c>
      <c r="E49" s="53">
        <v>18120206104</v>
      </c>
      <c r="F49" s="52" t="s">
        <v>76</v>
      </c>
      <c r="G49" s="53">
        <v>92</v>
      </c>
      <c r="H49" s="53">
        <v>63</v>
      </c>
      <c r="I49" s="51">
        <v>155</v>
      </c>
      <c r="J49" s="52">
        <v>9678724456</v>
      </c>
      <c r="K49" s="52" t="s">
        <v>529</v>
      </c>
      <c r="L49" s="52" t="s">
        <v>528</v>
      </c>
      <c r="M49" s="52">
        <v>7896412214</v>
      </c>
      <c r="N49" s="52" t="s">
        <v>138</v>
      </c>
      <c r="O49" s="52">
        <v>7896610327</v>
      </c>
      <c r="P49" s="54">
        <v>43706</v>
      </c>
      <c r="Q49" s="52" t="s">
        <v>249</v>
      </c>
      <c r="R49" s="52">
        <v>78</v>
      </c>
      <c r="S49" s="52" t="s">
        <v>139</v>
      </c>
      <c r="T49" s="52"/>
    </row>
    <row r="50" spans="1:20">
      <c r="A50" s="4">
        <v>46</v>
      </c>
      <c r="B50" s="51" t="s">
        <v>69</v>
      </c>
      <c r="C50" s="52" t="s">
        <v>494</v>
      </c>
      <c r="D50" s="52" t="s">
        <v>26</v>
      </c>
      <c r="E50" s="53">
        <v>18120206701</v>
      </c>
      <c r="F50" s="52" t="s">
        <v>232</v>
      </c>
      <c r="G50" s="53">
        <v>12</v>
      </c>
      <c r="H50" s="53">
        <v>13</v>
      </c>
      <c r="I50" s="51">
        <v>25</v>
      </c>
      <c r="J50" s="52">
        <v>9864593813</v>
      </c>
      <c r="K50" s="52" t="s">
        <v>86</v>
      </c>
      <c r="L50" s="52" t="s">
        <v>528</v>
      </c>
      <c r="M50" s="52">
        <v>7896412214</v>
      </c>
      <c r="N50" s="52" t="s">
        <v>138</v>
      </c>
      <c r="O50" s="52">
        <v>7896610327</v>
      </c>
      <c r="P50" s="54">
        <v>43707</v>
      </c>
      <c r="Q50" s="52" t="s">
        <v>162</v>
      </c>
      <c r="R50" s="52">
        <v>85</v>
      </c>
      <c r="S50" s="52" t="s">
        <v>139</v>
      </c>
      <c r="T50" s="52"/>
    </row>
    <row r="51" spans="1:20">
      <c r="A51" s="4">
        <v>47</v>
      </c>
      <c r="B51" s="51" t="s">
        <v>69</v>
      </c>
      <c r="C51" s="52" t="s">
        <v>493</v>
      </c>
      <c r="D51" s="52" t="s">
        <v>26</v>
      </c>
      <c r="E51" s="53">
        <v>18120206607</v>
      </c>
      <c r="F51" s="52" t="s">
        <v>232</v>
      </c>
      <c r="G51" s="53">
        <v>6</v>
      </c>
      <c r="H51" s="53">
        <v>21</v>
      </c>
      <c r="I51" s="51">
        <v>27</v>
      </c>
      <c r="J51" s="52">
        <v>9859510278</v>
      </c>
      <c r="K51" s="52" t="s">
        <v>86</v>
      </c>
      <c r="L51" s="52" t="s">
        <v>528</v>
      </c>
      <c r="M51" s="52">
        <v>7896412214</v>
      </c>
      <c r="N51" s="52" t="s">
        <v>138</v>
      </c>
      <c r="O51" s="52">
        <v>7896610327</v>
      </c>
      <c r="P51" s="54">
        <v>43707</v>
      </c>
      <c r="Q51" s="52" t="s">
        <v>162</v>
      </c>
      <c r="R51" s="52">
        <v>89</v>
      </c>
      <c r="S51" s="52" t="s">
        <v>139</v>
      </c>
      <c r="T51" s="52"/>
    </row>
    <row r="52" spans="1:20">
      <c r="A52" s="4">
        <v>48</v>
      </c>
      <c r="B52" s="51"/>
      <c r="C52" s="52"/>
      <c r="D52" s="52"/>
      <c r="E52" s="53"/>
      <c r="F52" s="52"/>
      <c r="G52" s="53"/>
      <c r="H52" s="53"/>
      <c r="I52" s="51"/>
      <c r="J52" s="52"/>
      <c r="K52" s="52"/>
      <c r="L52" s="52"/>
      <c r="M52" s="52"/>
      <c r="N52" s="52"/>
      <c r="O52" s="52"/>
      <c r="P52" s="54"/>
      <c r="Q52" s="52"/>
      <c r="R52" s="52"/>
      <c r="S52" s="52"/>
      <c r="T52" s="52"/>
    </row>
    <row r="53" spans="1:20">
      <c r="A53" s="4">
        <v>49</v>
      </c>
      <c r="B53" s="51"/>
      <c r="C53" s="52"/>
      <c r="D53" s="52"/>
      <c r="E53" s="53"/>
      <c r="F53" s="52"/>
      <c r="G53" s="53"/>
      <c r="H53" s="53"/>
      <c r="I53" s="51"/>
      <c r="J53" s="52"/>
      <c r="K53" s="52"/>
      <c r="L53" s="52"/>
      <c r="M53" s="52"/>
      <c r="N53" s="52"/>
      <c r="O53" s="52"/>
      <c r="P53" s="54"/>
      <c r="Q53" s="52"/>
      <c r="R53" s="52"/>
      <c r="S53" s="52"/>
      <c r="T53" s="52"/>
    </row>
    <row r="54" spans="1:20">
      <c r="A54" s="4">
        <v>50</v>
      </c>
      <c r="B54" s="51"/>
      <c r="C54" s="52"/>
      <c r="D54" s="52"/>
      <c r="E54" s="53"/>
      <c r="F54" s="52"/>
      <c r="G54" s="53"/>
      <c r="H54" s="53"/>
      <c r="I54" s="51"/>
      <c r="J54" s="52"/>
      <c r="K54" s="52"/>
      <c r="L54" s="52"/>
      <c r="M54" s="52"/>
      <c r="N54" s="52"/>
      <c r="O54" s="52"/>
      <c r="P54" s="54"/>
      <c r="Q54" s="52"/>
      <c r="R54" s="52"/>
      <c r="S54" s="52"/>
      <c r="T54" s="52"/>
    </row>
    <row r="55" spans="1:20">
      <c r="A55" s="4">
        <v>51</v>
      </c>
      <c r="B55" s="51"/>
      <c r="C55" s="52"/>
      <c r="D55" s="52"/>
      <c r="E55" s="53"/>
      <c r="F55" s="52"/>
      <c r="G55" s="53"/>
      <c r="H55" s="53"/>
      <c r="I55" s="51"/>
      <c r="J55" s="52"/>
      <c r="K55" s="52"/>
      <c r="L55" s="52"/>
      <c r="M55" s="52"/>
      <c r="N55" s="52"/>
      <c r="O55" s="52"/>
      <c r="P55" s="54"/>
      <c r="Q55" s="52"/>
      <c r="R55" s="52"/>
      <c r="S55" s="52"/>
      <c r="T55" s="52"/>
    </row>
    <row r="56" spans="1:20">
      <c r="A56" s="4">
        <v>52</v>
      </c>
      <c r="B56" s="51"/>
      <c r="C56" s="52"/>
      <c r="D56" s="52"/>
      <c r="E56" s="53"/>
      <c r="F56" s="52"/>
      <c r="G56" s="53"/>
      <c r="H56" s="53"/>
      <c r="I56" s="51"/>
      <c r="J56" s="52"/>
      <c r="K56" s="52"/>
      <c r="L56" s="52"/>
      <c r="M56" s="52"/>
      <c r="N56" s="52"/>
      <c r="O56" s="52"/>
      <c r="P56" s="54"/>
      <c r="Q56" s="52"/>
      <c r="R56" s="52"/>
      <c r="S56" s="52"/>
      <c r="T56" s="52"/>
    </row>
    <row r="57" spans="1:20">
      <c r="A57" s="4">
        <v>53</v>
      </c>
      <c r="B57" s="51" t="s">
        <v>68</v>
      </c>
      <c r="C57" s="52" t="s">
        <v>355</v>
      </c>
      <c r="D57" s="52" t="s">
        <v>26</v>
      </c>
      <c r="E57" s="53"/>
      <c r="F57" s="52" t="s">
        <v>232</v>
      </c>
      <c r="G57" s="53">
        <v>25</v>
      </c>
      <c r="H57" s="53">
        <v>30</v>
      </c>
      <c r="I57" s="51">
        <f t="shared" ref="I57:I77" si="2">+G57+H57</f>
        <v>55</v>
      </c>
      <c r="J57" s="52">
        <v>7035509411</v>
      </c>
      <c r="K57" s="52" t="s">
        <v>360</v>
      </c>
      <c r="L57" s="52" t="s">
        <v>116</v>
      </c>
      <c r="M57" s="52">
        <v>9435636652</v>
      </c>
      <c r="N57" s="52" t="s">
        <v>119</v>
      </c>
      <c r="O57" s="52">
        <v>9954079265</v>
      </c>
      <c r="P57" s="54">
        <v>43678</v>
      </c>
      <c r="Q57" s="52" t="s">
        <v>249</v>
      </c>
      <c r="R57" s="52">
        <v>88</v>
      </c>
      <c r="S57" s="52" t="s">
        <v>118</v>
      </c>
      <c r="T57" s="52"/>
    </row>
    <row r="58" spans="1:20">
      <c r="A58" s="4">
        <v>54</v>
      </c>
      <c r="B58" s="51" t="s">
        <v>68</v>
      </c>
      <c r="C58" s="52" t="s">
        <v>256</v>
      </c>
      <c r="D58" s="52" t="s">
        <v>26</v>
      </c>
      <c r="E58" s="53">
        <v>18120201603</v>
      </c>
      <c r="F58" s="52" t="s">
        <v>232</v>
      </c>
      <c r="G58" s="53">
        <v>32</v>
      </c>
      <c r="H58" s="53">
        <v>20</v>
      </c>
      <c r="I58" s="51">
        <f t="shared" si="2"/>
        <v>52</v>
      </c>
      <c r="J58" s="52">
        <v>9859510278</v>
      </c>
      <c r="K58" s="52" t="s">
        <v>360</v>
      </c>
      <c r="L58" s="52" t="s">
        <v>116</v>
      </c>
      <c r="M58" s="52">
        <v>9435636652</v>
      </c>
      <c r="N58" s="52" t="s">
        <v>119</v>
      </c>
      <c r="O58" s="52">
        <v>9954079265</v>
      </c>
      <c r="P58" s="54">
        <v>43678</v>
      </c>
      <c r="Q58" s="52" t="s">
        <v>249</v>
      </c>
      <c r="R58" s="52">
        <v>89</v>
      </c>
      <c r="S58" s="52" t="s">
        <v>118</v>
      </c>
      <c r="T58" s="52"/>
    </row>
    <row r="59" spans="1:20">
      <c r="A59" s="4">
        <v>55</v>
      </c>
      <c r="B59" s="51" t="s">
        <v>68</v>
      </c>
      <c r="C59" s="52" t="s">
        <v>363</v>
      </c>
      <c r="D59" s="52" t="s">
        <v>26</v>
      </c>
      <c r="E59" s="53">
        <v>18120201001</v>
      </c>
      <c r="F59" s="52" t="s">
        <v>75</v>
      </c>
      <c r="G59" s="53">
        <v>22</v>
      </c>
      <c r="H59" s="53">
        <v>19</v>
      </c>
      <c r="I59" s="51">
        <f t="shared" si="2"/>
        <v>41</v>
      </c>
      <c r="J59" s="52">
        <v>9678297859</v>
      </c>
      <c r="K59" s="52" t="s">
        <v>360</v>
      </c>
      <c r="L59" s="52" t="s">
        <v>122</v>
      </c>
      <c r="M59" s="52">
        <v>9577804935</v>
      </c>
      <c r="N59" s="52" t="s">
        <v>121</v>
      </c>
      <c r="O59" s="52"/>
      <c r="P59" s="54">
        <v>43679</v>
      </c>
      <c r="Q59" s="52" t="s">
        <v>162</v>
      </c>
      <c r="R59" s="52">
        <v>80</v>
      </c>
      <c r="S59" s="52" t="s">
        <v>118</v>
      </c>
      <c r="T59" s="52"/>
    </row>
    <row r="60" spans="1:20">
      <c r="A60" s="4">
        <v>56</v>
      </c>
      <c r="B60" s="51" t="s">
        <v>68</v>
      </c>
      <c r="C60" s="52" t="s">
        <v>364</v>
      </c>
      <c r="D60" s="52" t="s">
        <v>26</v>
      </c>
      <c r="E60" s="53">
        <v>18120201901</v>
      </c>
      <c r="F60" s="52" t="s">
        <v>74</v>
      </c>
      <c r="G60" s="53">
        <v>9</v>
      </c>
      <c r="H60" s="53">
        <v>11</v>
      </c>
      <c r="I60" s="51">
        <f t="shared" si="2"/>
        <v>20</v>
      </c>
      <c r="J60" s="52">
        <v>9864313584</v>
      </c>
      <c r="K60" s="52" t="s">
        <v>360</v>
      </c>
      <c r="L60" s="52" t="s">
        <v>122</v>
      </c>
      <c r="M60" s="52">
        <v>9577804935</v>
      </c>
      <c r="N60" s="52" t="s">
        <v>121</v>
      </c>
      <c r="O60" s="52">
        <v>8749877262</v>
      </c>
      <c r="P60" s="54">
        <v>43679</v>
      </c>
      <c r="Q60" s="52" t="s">
        <v>162</v>
      </c>
      <c r="R60" s="52">
        <v>80</v>
      </c>
      <c r="S60" s="52" t="s">
        <v>118</v>
      </c>
      <c r="T60" s="52"/>
    </row>
    <row r="61" spans="1:20">
      <c r="A61" s="4">
        <v>57</v>
      </c>
      <c r="B61" s="51" t="s">
        <v>68</v>
      </c>
      <c r="C61" s="52" t="s">
        <v>257</v>
      </c>
      <c r="D61" s="52" t="s">
        <v>28</v>
      </c>
      <c r="E61" s="53">
        <v>44</v>
      </c>
      <c r="F61" s="52" t="s">
        <v>230</v>
      </c>
      <c r="G61" s="53">
        <v>11</v>
      </c>
      <c r="H61" s="53">
        <v>12</v>
      </c>
      <c r="I61" s="51">
        <f t="shared" si="2"/>
        <v>23</v>
      </c>
      <c r="J61" s="52">
        <v>9531023657</v>
      </c>
      <c r="K61" s="52" t="s">
        <v>360</v>
      </c>
      <c r="L61" s="52" t="s">
        <v>122</v>
      </c>
      <c r="M61" s="52">
        <v>9577804935</v>
      </c>
      <c r="N61" s="52" t="s">
        <v>121</v>
      </c>
      <c r="O61" s="52">
        <v>8749877262</v>
      </c>
      <c r="P61" s="54">
        <v>43680</v>
      </c>
      <c r="Q61" s="52" t="s">
        <v>163</v>
      </c>
      <c r="R61" s="52">
        <v>83</v>
      </c>
      <c r="S61" s="52" t="s">
        <v>118</v>
      </c>
      <c r="T61" s="52"/>
    </row>
    <row r="62" spans="1:20">
      <c r="A62" s="4">
        <v>58</v>
      </c>
      <c r="B62" s="51" t="s">
        <v>68</v>
      </c>
      <c r="C62" s="52" t="s">
        <v>258</v>
      </c>
      <c r="D62" s="52" t="s">
        <v>26</v>
      </c>
      <c r="E62" s="53">
        <v>181202033051</v>
      </c>
      <c r="F62" s="52" t="s">
        <v>75</v>
      </c>
      <c r="G62" s="53">
        <v>50</v>
      </c>
      <c r="H62" s="53">
        <v>54</v>
      </c>
      <c r="I62" s="51">
        <f t="shared" si="2"/>
        <v>104</v>
      </c>
      <c r="J62" s="52">
        <v>9954981291</v>
      </c>
      <c r="K62" s="52" t="s">
        <v>360</v>
      </c>
      <c r="L62" s="52" t="s">
        <v>113</v>
      </c>
      <c r="M62" s="52">
        <v>9401725835</v>
      </c>
      <c r="N62" s="52" t="s">
        <v>114</v>
      </c>
      <c r="O62" s="52">
        <v>8761884595</v>
      </c>
      <c r="P62" s="54">
        <v>43680</v>
      </c>
      <c r="Q62" s="52" t="s">
        <v>163</v>
      </c>
      <c r="R62" s="52">
        <v>97</v>
      </c>
      <c r="S62" s="52" t="s">
        <v>118</v>
      </c>
      <c r="T62" s="52"/>
    </row>
    <row r="63" spans="1:20">
      <c r="A63" s="4">
        <v>59</v>
      </c>
      <c r="B63" s="51" t="s">
        <v>68</v>
      </c>
      <c r="C63" s="52" t="s">
        <v>237</v>
      </c>
      <c r="D63" s="52" t="s">
        <v>26</v>
      </c>
      <c r="E63" s="53">
        <v>181202033051</v>
      </c>
      <c r="F63" s="52" t="s">
        <v>75</v>
      </c>
      <c r="G63" s="53">
        <v>66</v>
      </c>
      <c r="H63" s="53">
        <v>56</v>
      </c>
      <c r="I63" s="51">
        <f t="shared" si="2"/>
        <v>122</v>
      </c>
      <c r="J63" s="52">
        <v>9954981291</v>
      </c>
      <c r="K63" s="52" t="s">
        <v>360</v>
      </c>
      <c r="L63" s="52" t="s">
        <v>113</v>
      </c>
      <c r="M63" s="52">
        <v>9401725835</v>
      </c>
      <c r="N63" s="52" t="s">
        <v>114</v>
      </c>
      <c r="O63" s="52">
        <v>8761884595</v>
      </c>
      <c r="P63" s="54">
        <v>43682</v>
      </c>
      <c r="Q63" s="52" t="s">
        <v>208</v>
      </c>
      <c r="R63" s="52">
        <v>94</v>
      </c>
      <c r="S63" s="52" t="s">
        <v>118</v>
      </c>
      <c r="T63" s="52"/>
    </row>
    <row r="64" spans="1:20">
      <c r="A64" s="4">
        <v>60</v>
      </c>
      <c r="B64" s="51" t="s">
        <v>68</v>
      </c>
      <c r="C64" s="52" t="s">
        <v>259</v>
      </c>
      <c r="D64" s="52" t="s">
        <v>26</v>
      </c>
      <c r="E64" s="53">
        <v>181202033051</v>
      </c>
      <c r="F64" s="52" t="s">
        <v>232</v>
      </c>
      <c r="G64" s="53">
        <v>57</v>
      </c>
      <c r="H64" s="53">
        <v>50</v>
      </c>
      <c r="I64" s="51">
        <f t="shared" si="2"/>
        <v>107</v>
      </c>
      <c r="J64" s="52">
        <v>8822054479</v>
      </c>
      <c r="K64" s="52" t="s">
        <v>360</v>
      </c>
      <c r="L64" s="52" t="s">
        <v>82</v>
      </c>
      <c r="M64" s="52">
        <v>9401725834</v>
      </c>
      <c r="N64" s="52" t="s">
        <v>148</v>
      </c>
      <c r="O64" s="52">
        <v>9678100977</v>
      </c>
      <c r="P64" s="54">
        <v>43682</v>
      </c>
      <c r="Q64" s="52" t="s">
        <v>208</v>
      </c>
      <c r="R64" s="52">
        <v>92</v>
      </c>
      <c r="S64" s="52" t="s">
        <v>118</v>
      </c>
      <c r="T64" s="52"/>
    </row>
    <row r="65" spans="1:20">
      <c r="A65" s="4">
        <v>61</v>
      </c>
      <c r="B65" s="51" t="s">
        <v>68</v>
      </c>
      <c r="C65" s="52" t="s">
        <v>260</v>
      </c>
      <c r="D65" s="52" t="s">
        <v>26</v>
      </c>
      <c r="E65" s="53">
        <v>18120204001</v>
      </c>
      <c r="F65" s="52" t="s">
        <v>248</v>
      </c>
      <c r="G65" s="53">
        <v>65</v>
      </c>
      <c r="H65" s="53">
        <v>56</v>
      </c>
      <c r="I65" s="51">
        <f t="shared" si="2"/>
        <v>121</v>
      </c>
      <c r="J65" s="52">
        <v>8751906975</v>
      </c>
      <c r="K65" s="52" t="s">
        <v>360</v>
      </c>
      <c r="L65" s="52" t="s">
        <v>82</v>
      </c>
      <c r="M65" s="52">
        <v>9401725834</v>
      </c>
      <c r="N65" s="52" t="s">
        <v>148</v>
      </c>
      <c r="O65" s="52">
        <v>9678100977</v>
      </c>
      <c r="P65" s="54">
        <v>43683</v>
      </c>
      <c r="Q65" s="52" t="s">
        <v>247</v>
      </c>
      <c r="R65" s="52">
        <v>101</v>
      </c>
      <c r="S65" s="52" t="s">
        <v>118</v>
      </c>
      <c r="T65" s="52"/>
    </row>
    <row r="66" spans="1:20">
      <c r="A66" s="4">
        <v>62</v>
      </c>
      <c r="B66" s="51" t="s">
        <v>68</v>
      </c>
      <c r="C66" s="52" t="s">
        <v>261</v>
      </c>
      <c r="D66" s="52" t="s">
        <v>28</v>
      </c>
      <c r="E66" s="53">
        <v>78</v>
      </c>
      <c r="F66" s="52" t="s">
        <v>248</v>
      </c>
      <c r="G66" s="53">
        <v>32</v>
      </c>
      <c r="H66" s="53">
        <v>33</v>
      </c>
      <c r="I66" s="51">
        <f t="shared" si="2"/>
        <v>65</v>
      </c>
      <c r="J66" s="52">
        <v>9613365794</v>
      </c>
      <c r="K66" s="52" t="s">
        <v>360</v>
      </c>
      <c r="L66" s="52" t="s">
        <v>82</v>
      </c>
      <c r="M66" s="52">
        <v>9401725834</v>
      </c>
      <c r="N66" s="52" t="s">
        <v>148</v>
      </c>
      <c r="O66" s="52">
        <v>9678100977</v>
      </c>
      <c r="P66" s="54">
        <v>43683</v>
      </c>
      <c r="Q66" s="52" t="s">
        <v>247</v>
      </c>
      <c r="R66" s="52">
        <v>95</v>
      </c>
      <c r="S66" s="52" t="s">
        <v>118</v>
      </c>
      <c r="T66" s="18"/>
    </row>
    <row r="67" spans="1:20">
      <c r="A67" s="4">
        <v>63</v>
      </c>
      <c r="B67" s="51" t="s">
        <v>68</v>
      </c>
      <c r="C67" s="52" t="s">
        <v>262</v>
      </c>
      <c r="D67" s="52" t="s">
        <v>26</v>
      </c>
      <c r="E67" s="53">
        <v>18120206402</v>
      </c>
      <c r="F67" s="52" t="s">
        <v>232</v>
      </c>
      <c r="G67" s="53"/>
      <c r="H67" s="53"/>
      <c r="I67" s="51">
        <f t="shared" si="2"/>
        <v>0</v>
      </c>
      <c r="J67" s="52">
        <v>9954510970</v>
      </c>
      <c r="K67" s="52" t="s">
        <v>360</v>
      </c>
      <c r="L67" s="52" t="s">
        <v>82</v>
      </c>
      <c r="M67" s="52">
        <v>9401725834</v>
      </c>
      <c r="N67" s="52" t="s">
        <v>148</v>
      </c>
      <c r="O67" s="52">
        <v>9678100977</v>
      </c>
      <c r="P67" s="54">
        <v>43683</v>
      </c>
      <c r="Q67" s="52" t="s">
        <v>247</v>
      </c>
      <c r="R67" s="52">
        <v>98</v>
      </c>
      <c r="S67" s="52" t="s">
        <v>118</v>
      </c>
      <c r="T67" s="18"/>
    </row>
    <row r="68" spans="1:20">
      <c r="A68" s="4">
        <v>64</v>
      </c>
      <c r="B68" s="51" t="s">
        <v>68</v>
      </c>
      <c r="C68" s="52" t="s">
        <v>356</v>
      </c>
      <c r="D68" s="52" t="s">
        <v>26</v>
      </c>
      <c r="E68" s="53">
        <v>18120206002</v>
      </c>
      <c r="F68" s="52" t="s">
        <v>75</v>
      </c>
      <c r="G68" s="53">
        <v>27</v>
      </c>
      <c r="H68" s="53">
        <v>26</v>
      </c>
      <c r="I68" s="51">
        <f t="shared" si="2"/>
        <v>53</v>
      </c>
      <c r="J68" s="52">
        <v>7896547380</v>
      </c>
      <c r="K68" s="52" t="s">
        <v>360</v>
      </c>
      <c r="L68" s="52" t="s">
        <v>149</v>
      </c>
      <c r="M68" s="52">
        <v>8011615454</v>
      </c>
      <c r="N68" s="52" t="s">
        <v>130</v>
      </c>
      <c r="O68" s="52">
        <v>8011291037</v>
      </c>
      <c r="P68" s="54">
        <v>43684</v>
      </c>
      <c r="Q68" s="52" t="s">
        <v>160</v>
      </c>
      <c r="R68" s="52">
        <v>88</v>
      </c>
      <c r="S68" s="52" t="s">
        <v>118</v>
      </c>
      <c r="T68" s="18"/>
    </row>
    <row r="69" spans="1:20">
      <c r="A69" s="4">
        <v>65</v>
      </c>
      <c r="B69" s="51" t="s">
        <v>68</v>
      </c>
      <c r="C69" s="52" t="s">
        <v>264</v>
      </c>
      <c r="D69" s="52" t="s">
        <v>28</v>
      </c>
      <c r="E69" s="53">
        <v>36</v>
      </c>
      <c r="F69" s="52" t="s">
        <v>230</v>
      </c>
      <c r="G69" s="53">
        <v>12</v>
      </c>
      <c r="H69" s="53">
        <v>16</v>
      </c>
      <c r="I69" s="51">
        <f t="shared" si="2"/>
        <v>28</v>
      </c>
      <c r="J69" s="52">
        <v>9954789122</v>
      </c>
      <c r="K69" s="52" t="s">
        <v>360</v>
      </c>
      <c r="L69" s="52" t="s">
        <v>89</v>
      </c>
      <c r="M69" s="52">
        <v>9401725826</v>
      </c>
      <c r="N69" s="52" t="s">
        <v>150</v>
      </c>
      <c r="O69" s="52">
        <v>8011312297</v>
      </c>
      <c r="P69" s="54">
        <v>43684</v>
      </c>
      <c r="Q69" s="52" t="s">
        <v>160</v>
      </c>
      <c r="R69" s="52">
        <v>88</v>
      </c>
      <c r="S69" s="52" t="s">
        <v>118</v>
      </c>
      <c r="T69" s="18"/>
    </row>
    <row r="70" spans="1:20">
      <c r="A70" s="4">
        <v>66</v>
      </c>
      <c r="B70" s="51" t="s">
        <v>68</v>
      </c>
      <c r="C70" s="52" t="s">
        <v>265</v>
      </c>
      <c r="D70" s="52" t="s">
        <v>26</v>
      </c>
      <c r="E70" s="53">
        <v>18120204001</v>
      </c>
      <c r="F70" s="52" t="s">
        <v>232</v>
      </c>
      <c r="G70" s="53">
        <v>56</v>
      </c>
      <c r="H70" s="53">
        <v>38</v>
      </c>
      <c r="I70" s="51">
        <f t="shared" si="2"/>
        <v>94</v>
      </c>
      <c r="J70" s="52">
        <v>9954789080</v>
      </c>
      <c r="K70" s="52" t="s">
        <v>360</v>
      </c>
      <c r="L70" s="52" t="s">
        <v>89</v>
      </c>
      <c r="M70" s="52">
        <v>9401725826</v>
      </c>
      <c r="N70" s="52" t="s">
        <v>150</v>
      </c>
      <c r="O70" s="52">
        <v>8011312297</v>
      </c>
      <c r="P70" s="54">
        <v>43684</v>
      </c>
      <c r="Q70" s="52" t="s">
        <v>160</v>
      </c>
      <c r="R70" s="52">
        <v>85</v>
      </c>
      <c r="S70" s="52" t="s">
        <v>118</v>
      </c>
      <c r="T70" s="18"/>
    </row>
    <row r="71" spans="1:20">
      <c r="A71" s="4">
        <v>67</v>
      </c>
      <c r="B71" s="51" t="s">
        <v>68</v>
      </c>
      <c r="C71" s="52" t="s">
        <v>286</v>
      </c>
      <c r="D71" s="52" t="s">
        <v>28</v>
      </c>
      <c r="E71" s="53">
        <v>29</v>
      </c>
      <c r="F71" s="52" t="s">
        <v>230</v>
      </c>
      <c r="G71" s="53">
        <v>45</v>
      </c>
      <c r="H71" s="53">
        <v>28</v>
      </c>
      <c r="I71" s="56">
        <f t="shared" si="2"/>
        <v>73</v>
      </c>
      <c r="J71" s="52">
        <v>9101744365</v>
      </c>
      <c r="K71" s="52" t="s">
        <v>360</v>
      </c>
      <c r="L71" s="52" t="s">
        <v>80</v>
      </c>
      <c r="M71" s="52">
        <v>9954818310</v>
      </c>
      <c r="N71" s="52" t="s">
        <v>100</v>
      </c>
      <c r="O71" s="52">
        <v>8822516760</v>
      </c>
      <c r="P71" s="54">
        <v>43685</v>
      </c>
      <c r="Q71" s="52" t="s">
        <v>249</v>
      </c>
      <c r="R71" s="52">
        <v>85</v>
      </c>
      <c r="S71" s="52" t="s">
        <v>118</v>
      </c>
      <c r="T71" s="18"/>
    </row>
    <row r="72" spans="1:20">
      <c r="A72" s="4">
        <v>68</v>
      </c>
      <c r="B72" s="51" t="s">
        <v>68</v>
      </c>
      <c r="C72" s="52" t="s">
        <v>287</v>
      </c>
      <c r="D72" s="52" t="s">
        <v>28</v>
      </c>
      <c r="E72" s="53">
        <v>53</v>
      </c>
      <c r="F72" s="52" t="s">
        <v>230</v>
      </c>
      <c r="G72" s="53">
        <v>24</v>
      </c>
      <c r="H72" s="53">
        <v>15</v>
      </c>
      <c r="I72" s="56">
        <f t="shared" si="2"/>
        <v>39</v>
      </c>
      <c r="J72" s="52">
        <v>995797871</v>
      </c>
      <c r="K72" s="52" t="s">
        <v>360</v>
      </c>
      <c r="L72" s="52" t="s">
        <v>80</v>
      </c>
      <c r="M72" s="52">
        <v>9954818310</v>
      </c>
      <c r="N72" s="52" t="s">
        <v>100</v>
      </c>
      <c r="O72" s="52">
        <v>8822516760</v>
      </c>
      <c r="P72" s="54">
        <v>43685</v>
      </c>
      <c r="Q72" s="52" t="s">
        <v>249</v>
      </c>
      <c r="R72" s="52">
        <v>86</v>
      </c>
      <c r="S72" s="52" t="s">
        <v>118</v>
      </c>
      <c r="T72" s="18"/>
    </row>
    <row r="73" spans="1:20">
      <c r="A73" s="4">
        <v>69</v>
      </c>
      <c r="B73" s="51" t="s">
        <v>68</v>
      </c>
      <c r="C73" s="52" t="s">
        <v>288</v>
      </c>
      <c r="D73" s="52" t="s">
        <v>28</v>
      </c>
      <c r="E73" s="53">
        <v>50</v>
      </c>
      <c r="F73" s="52" t="s">
        <v>230</v>
      </c>
      <c r="G73" s="53">
        <v>29</v>
      </c>
      <c r="H73" s="53">
        <v>22</v>
      </c>
      <c r="I73" s="56">
        <f t="shared" si="2"/>
        <v>51</v>
      </c>
      <c r="J73" s="56">
        <v>9706090584</v>
      </c>
      <c r="K73" s="52" t="s">
        <v>360</v>
      </c>
      <c r="L73" s="52" t="s">
        <v>91</v>
      </c>
      <c r="M73" s="52">
        <v>8011615454</v>
      </c>
      <c r="N73" s="52" t="s">
        <v>103</v>
      </c>
      <c r="O73" s="52">
        <v>9957583568</v>
      </c>
      <c r="P73" s="54">
        <v>43686</v>
      </c>
      <c r="Q73" s="52" t="s">
        <v>249</v>
      </c>
      <c r="R73" s="52">
        <v>86</v>
      </c>
      <c r="S73" s="52" t="s">
        <v>118</v>
      </c>
      <c r="T73" s="18"/>
    </row>
    <row r="74" spans="1:20">
      <c r="A74" s="4">
        <v>70</v>
      </c>
      <c r="B74" s="51" t="s">
        <v>68</v>
      </c>
      <c r="C74" s="52" t="s">
        <v>289</v>
      </c>
      <c r="D74" s="52" t="s">
        <v>28</v>
      </c>
      <c r="E74" s="53">
        <v>51</v>
      </c>
      <c r="F74" s="52" t="s">
        <v>230</v>
      </c>
      <c r="G74" s="53">
        <v>27</v>
      </c>
      <c r="H74" s="53">
        <v>18</v>
      </c>
      <c r="I74" s="56">
        <f t="shared" si="2"/>
        <v>45</v>
      </c>
      <c r="J74" s="52">
        <v>8486752015</v>
      </c>
      <c r="K74" s="52" t="s">
        <v>360</v>
      </c>
      <c r="L74" s="52" t="s">
        <v>91</v>
      </c>
      <c r="M74" s="52">
        <v>8011615454</v>
      </c>
      <c r="N74" s="52" t="s">
        <v>148</v>
      </c>
      <c r="O74" s="52">
        <v>9678100977</v>
      </c>
      <c r="P74" s="54">
        <v>43686</v>
      </c>
      <c r="Q74" s="52" t="s">
        <v>249</v>
      </c>
      <c r="R74" s="52">
        <v>84</v>
      </c>
      <c r="S74" s="52" t="s">
        <v>118</v>
      </c>
      <c r="T74" s="18"/>
    </row>
    <row r="75" spans="1:20">
      <c r="A75" s="4">
        <v>71</v>
      </c>
      <c r="B75" s="51" t="s">
        <v>68</v>
      </c>
      <c r="C75" s="52" t="s">
        <v>290</v>
      </c>
      <c r="D75" s="52" t="s">
        <v>28</v>
      </c>
      <c r="E75" s="53">
        <v>12</v>
      </c>
      <c r="F75" s="52" t="s">
        <v>230</v>
      </c>
      <c r="G75" s="53">
        <v>36</v>
      </c>
      <c r="H75" s="53">
        <v>24</v>
      </c>
      <c r="I75" s="56">
        <f t="shared" si="2"/>
        <v>60</v>
      </c>
      <c r="J75" s="52">
        <v>9859429968</v>
      </c>
      <c r="K75" s="52" t="s">
        <v>360</v>
      </c>
      <c r="L75" s="52" t="s">
        <v>91</v>
      </c>
      <c r="M75" s="52">
        <v>8011615454</v>
      </c>
      <c r="N75" s="52" t="s">
        <v>132</v>
      </c>
      <c r="O75" s="52">
        <v>9954000659</v>
      </c>
      <c r="P75" s="54">
        <v>43687</v>
      </c>
      <c r="Q75" s="52" t="s">
        <v>163</v>
      </c>
      <c r="R75" s="52">
        <v>88</v>
      </c>
      <c r="S75" s="52" t="s">
        <v>118</v>
      </c>
      <c r="T75" s="18"/>
    </row>
    <row r="76" spans="1:20">
      <c r="A76" s="4">
        <v>72</v>
      </c>
      <c r="B76" s="51" t="s">
        <v>68</v>
      </c>
      <c r="C76" s="52" t="s">
        <v>244</v>
      </c>
      <c r="D76" s="52" t="s">
        <v>28</v>
      </c>
      <c r="E76" s="53">
        <v>13</v>
      </c>
      <c r="F76" s="52" t="s">
        <v>230</v>
      </c>
      <c r="G76" s="53">
        <v>47</v>
      </c>
      <c r="H76" s="53">
        <v>39</v>
      </c>
      <c r="I76" s="56">
        <f t="shared" si="2"/>
        <v>86</v>
      </c>
      <c r="J76" s="52">
        <v>9678867552</v>
      </c>
      <c r="K76" s="52" t="s">
        <v>360</v>
      </c>
      <c r="L76" s="52" t="s">
        <v>91</v>
      </c>
      <c r="M76" s="52">
        <v>8011615454</v>
      </c>
      <c r="N76" s="52" t="s">
        <v>148</v>
      </c>
      <c r="O76" s="52">
        <v>9678100977</v>
      </c>
      <c r="P76" s="54">
        <v>43687</v>
      </c>
      <c r="Q76" s="52" t="s">
        <v>163</v>
      </c>
      <c r="R76" s="52">
        <v>98</v>
      </c>
      <c r="S76" s="52" t="s">
        <v>118</v>
      </c>
      <c r="T76" s="18"/>
    </row>
    <row r="77" spans="1:20">
      <c r="A77" s="4">
        <v>73</v>
      </c>
      <c r="B77" s="51" t="s">
        <v>68</v>
      </c>
      <c r="C77" s="52" t="s">
        <v>282</v>
      </c>
      <c r="D77" s="52" t="s">
        <v>28</v>
      </c>
      <c r="E77" s="53">
        <v>22</v>
      </c>
      <c r="F77" s="52" t="s">
        <v>230</v>
      </c>
      <c r="G77" s="53">
        <v>32</v>
      </c>
      <c r="H77" s="53">
        <v>25</v>
      </c>
      <c r="I77" s="56">
        <f t="shared" si="2"/>
        <v>57</v>
      </c>
      <c r="J77" s="52">
        <v>8011215732</v>
      </c>
      <c r="K77" s="52" t="s">
        <v>360</v>
      </c>
      <c r="L77" s="52" t="s">
        <v>122</v>
      </c>
      <c r="M77" s="52">
        <v>9577804935</v>
      </c>
      <c r="N77" s="52" t="s">
        <v>123</v>
      </c>
      <c r="O77" s="52">
        <v>8822436387</v>
      </c>
      <c r="P77" s="54">
        <v>43690</v>
      </c>
      <c r="Q77" s="52" t="s">
        <v>247</v>
      </c>
      <c r="R77" s="52">
        <v>96</v>
      </c>
      <c r="S77" s="52" t="s">
        <v>118</v>
      </c>
      <c r="T77" s="18"/>
    </row>
    <row r="78" spans="1:20">
      <c r="A78" s="4">
        <v>74</v>
      </c>
      <c r="B78" s="51" t="s">
        <v>68</v>
      </c>
      <c r="C78" s="52" t="s">
        <v>365</v>
      </c>
      <c r="D78" s="52" t="s">
        <v>26</v>
      </c>
      <c r="E78" s="53">
        <v>1812020004</v>
      </c>
      <c r="F78" s="52" t="s">
        <v>26</v>
      </c>
      <c r="G78" s="53">
        <v>11</v>
      </c>
      <c r="H78" s="53">
        <v>2</v>
      </c>
      <c r="I78" s="56">
        <v>23</v>
      </c>
      <c r="J78" s="52">
        <v>9101744365</v>
      </c>
      <c r="K78" s="52" t="s">
        <v>154</v>
      </c>
      <c r="L78" s="52" t="s">
        <v>367</v>
      </c>
      <c r="M78" s="52">
        <v>9577804935</v>
      </c>
      <c r="N78" s="52" t="s">
        <v>123</v>
      </c>
      <c r="O78" s="52">
        <v>8822436387</v>
      </c>
      <c r="P78" s="54">
        <v>43690</v>
      </c>
      <c r="Q78" s="52" t="s">
        <v>247</v>
      </c>
      <c r="R78" s="52">
        <v>87</v>
      </c>
      <c r="S78" s="52" t="s">
        <v>118</v>
      </c>
      <c r="T78" s="18"/>
    </row>
    <row r="79" spans="1:20">
      <c r="A79" s="4">
        <v>75</v>
      </c>
      <c r="B79" s="51" t="s">
        <v>68</v>
      </c>
      <c r="C79" s="52" t="s">
        <v>366</v>
      </c>
      <c r="D79" s="52" t="s">
        <v>28</v>
      </c>
      <c r="E79" s="53">
        <v>89</v>
      </c>
      <c r="F79" s="52" t="s">
        <v>230</v>
      </c>
      <c r="G79" s="53">
        <v>12</v>
      </c>
      <c r="H79" s="53">
        <v>16</v>
      </c>
      <c r="I79" s="56">
        <v>28</v>
      </c>
      <c r="J79" s="52">
        <v>995797871</v>
      </c>
      <c r="K79" s="52" t="s">
        <v>109</v>
      </c>
      <c r="L79" s="52" t="s">
        <v>122</v>
      </c>
      <c r="M79" s="52">
        <v>9577804935</v>
      </c>
      <c r="N79" s="52" t="s">
        <v>123</v>
      </c>
      <c r="O79" s="52">
        <v>8822436387</v>
      </c>
      <c r="P79" s="54">
        <v>43691</v>
      </c>
      <c r="Q79" s="52" t="s">
        <v>160</v>
      </c>
      <c r="R79" s="52">
        <v>15</v>
      </c>
      <c r="S79" s="52" t="s">
        <v>118</v>
      </c>
      <c r="T79" s="18"/>
    </row>
    <row r="80" spans="1:20">
      <c r="A80" s="4">
        <v>76</v>
      </c>
      <c r="B80" s="51" t="s">
        <v>68</v>
      </c>
      <c r="C80" s="52" t="s">
        <v>368</v>
      </c>
      <c r="D80" s="52" t="s">
        <v>28</v>
      </c>
      <c r="E80" s="53">
        <v>5</v>
      </c>
      <c r="F80" s="52" t="s">
        <v>230</v>
      </c>
      <c r="G80" s="53">
        <v>15</v>
      </c>
      <c r="H80" s="53">
        <v>10</v>
      </c>
      <c r="I80" s="56">
        <v>25</v>
      </c>
      <c r="J80" s="52">
        <v>8011378091</v>
      </c>
      <c r="K80" s="52" t="s">
        <v>245</v>
      </c>
      <c r="L80" s="52" t="s">
        <v>122</v>
      </c>
      <c r="M80" s="52">
        <v>9577804935</v>
      </c>
      <c r="N80" s="52" t="s">
        <v>136</v>
      </c>
      <c r="O80" s="52">
        <v>9854709385</v>
      </c>
      <c r="P80" s="54">
        <v>43691</v>
      </c>
      <c r="Q80" s="52" t="s">
        <v>160</v>
      </c>
      <c r="R80" s="52">
        <v>73</v>
      </c>
      <c r="S80" s="52" t="s">
        <v>118</v>
      </c>
      <c r="T80" s="18"/>
    </row>
    <row r="81" spans="1:20">
      <c r="A81" s="4">
        <v>77</v>
      </c>
      <c r="B81" s="51" t="s">
        <v>68</v>
      </c>
      <c r="C81" s="52" t="s">
        <v>369</v>
      </c>
      <c r="D81" s="52" t="s">
        <v>28</v>
      </c>
      <c r="E81" s="53">
        <v>11</v>
      </c>
      <c r="F81" s="52" t="s">
        <v>230</v>
      </c>
      <c r="G81" s="53">
        <v>19</v>
      </c>
      <c r="H81" s="53">
        <v>30</v>
      </c>
      <c r="I81" s="56">
        <v>49</v>
      </c>
      <c r="J81" s="52">
        <v>9954831669</v>
      </c>
      <c r="K81" s="52" t="s">
        <v>245</v>
      </c>
      <c r="L81" s="52" t="s">
        <v>122</v>
      </c>
      <c r="M81" s="52">
        <v>9577804935</v>
      </c>
      <c r="N81" s="52" t="s">
        <v>136</v>
      </c>
      <c r="O81" s="52">
        <v>9854709385</v>
      </c>
      <c r="P81" s="54">
        <v>43691</v>
      </c>
      <c r="Q81" s="52" t="s">
        <v>160</v>
      </c>
      <c r="R81" s="52">
        <v>77</v>
      </c>
      <c r="S81" s="52" t="s">
        <v>118</v>
      </c>
      <c r="T81" s="18"/>
    </row>
    <row r="82" spans="1:20">
      <c r="A82" s="4">
        <v>78</v>
      </c>
      <c r="B82" s="51" t="s">
        <v>68</v>
      </c>
      <c r="C82" s="52" t="s">
        <v>370</v>
      </c>
      <c r="D82" s="52" t="s">
        <v>28</v>
      </c>
      <c r="E82" s="53">
        <v>84</v>
      </c>
      <c r="F82" s="52" t="s">
        <v>230</v>
      </c>
      <c r="G82" s="53">
        <v>14</v>
      </c>
      <c r="H82" s="53">
        <v>18</v>
      </c>
      <c r="I82" s="56">
        <v>32</v>
      </c>
      <c r="J82" s="52">
        <v>9401839996</v>
      </c>
      <c r="K82" s="52" t="s">
        <v>109</v>
      </c>
      <c r="L82" s="52" t="s">
        <v>122</v>
      </c>
      <c r="M82" s="52">
        <v>9577804935</v>
      </c>
      <c r="N82" s="52" t="s">
        <v>136</v>
      </c>
      <c r="O82" s="52">
        <v>9854709385</v>
      </c>
      <c r="P82" s="54">
        <v>43693</v>
      </c>
      <c r="Q82" s="52" t="s">
        <v>162</v>
      </c>
      <c r="R82" s="52">
        <v>37</v>
      </c>
      <c r="S82" s="52" t="s">
        <v>118</v>
      </c>
      <c r="T82" s="18"/>
    </row>
    <row r="83" spans="1:20">
      <c r="A83" s="4">
        <v>79</v>
      </c>
      <c r="B83" s="51" t="s">
        <v>68</v>
      </c>
      <c r="C83" s="52" t="s">
        <v>371</v>
      </c>
      <c r="D83" s="52" t="s">
        <v>28</v>
      </c>
      <c r="E83" s="53">
        <v>18</v>
      </c>
      <c r="F83" s="52" t="s">
        <v>230</v>
      </c>
      <c r="G83" s="53">
        <v>23</v>
      </c>
      <c r="H83" s="53">
        <v>24</v>
      </c>
      <c r="I83" s="56">
        <v>47</v>
      </c>
      <c r="J83" s="52">
        <v>6000675090</v>
      </c>
      <c r="K83" s="52" t="s">
        <v>109</v>
      </c>
      <c r="L83" s="52" t="s">
        <v>122</v>
      </c>
      <c r="M83" s="52">
        <v>9577804935</v>
      </c>
      <c r="N83" s="52" t="s">
        <v>135</v>
      </c>
      <c r="O83" s="52">
        <v>8753023371</v>
      </c>
      <c r="P83" s="54">
        <v>43693</v>
      </c>
      <c r="Q83" s="52" t="s">
        <v>162</v>
      </c>
      <c r="R83" s="52">
        <v>23</v>
      </c>
      <c r="S83" s="52" t="s">
        <v>118</v>
      </c>
      <c r="T83" s="18"/>
    </row>
    <row r="84" spans="1:20">
      <c r="A84" s="4">
        <v>80</v>
      </c>
      <c r="B84" s="51" t="s">
        <v>68</v>
      </c>
      <c r="C84" s="52" t="s">
        <v>372</v>
      </c>
      <c r="D84" s="52" t="s">
        <v>28</v>
      </c>
      <c r="E84" s="53">
        <v>4</v>
      </c>
      <c r="F84" s="52" t="s">
        <v>230</v>
      </c>
      <c r="G84" s="53">
        <v>10</v>
      </c>
      <c r="H84" s="53">
        <v>12</v>
      </c>
      <c r="I84" s="56">
        <v>22</v>
      </c>
      <c r="J84" s="52">
        <v>9577160894</v>
      </c>
      <c r="K84" s="52" t="s">
        <v>77</v>
      </c>
      <c r="L84" s="52" t="s">
        <v>122</v>
      </c>
      <c r="M84" s="52">
        <v>9577804935</v>
      </c>
      <c r="N84" s="52" t="s">
        <v>135</v>
      </c>
      <c r="O84" s="52">
        <v>8753023371</v>
      </c>
      <c r="P84" s="54">
        <v>43694</v>
      </c>
      <c r="Q84" s="52" t="s">
        <v>163</v>
      </c>
      <c r="R84" s="52">
        <v>21</v>
      </c>
      <c r="S84" s="52" t="s">
        <v>118</v>
      </c>
      <c r="T84" s="18"/>
    </row>
    <row r="85" spans="1:20">
      <c r="A85" s="4">
        <v>81</v>
      </c>
      <c r="B85" s="51" t="s">
        <v>68</v>
      </c>
      <c r="C85" s="52" t="s">
        <v>373</v>
      </c>
      <c r="D85" s="52" t="s">
        <v>28</v>
      </c>
      <c r="E85" s="53">
        <v>16</v>
      </c>
      <c r="F85" s="52" t="s">
        <v>230</v>
      </c>
      <c r="G85" s="53">
        <v>7</v>
      </c>
      <c r="H85" s="53">
        <v>9</v>
      </c>
      <c r="I85" s="56">
        <v>16</v>
      </c>
      <c r="J85" s="52">
        <v>8011394283</v>
      </c>
      <c r="K85" s="52" t="s">
        <v>374</v>
      </c>
      <c r="L85" s="52" t="s">
        <v>122</v>
      </c>
      <c r="M85" s="52">
        <v>9577804935</v>
      </c>
      <c r="N85" s="52" t="s">
        <v>137</v>
      </c>
      <c r="O85" s="52">
        <v>9954379588</v>
      </c>
      <c r="P85" s="54">
        <v>43694</v>
      </c>
      <c r="Q85" s="52" t="s">
        <v>163</v>
      </c>
      <c r="R85" s="52">
        <v>22</v>
      </c>
      <c r="S85" s="52" t="s">
        <v>118</v>
      </c>
      <c r="T85" s="18"/>
    </row>
    <row r="86" spans="1:20">
      <c r="A86" s="4">
        <v>82</v>
      </c>
      <c r="B86" s="51" t="s">
        <v>68</v>
      </c>
      <c r="C86" s="52" t="s">
        <v>140</v>
      </c>
      <c r="D86" s="52" t="s">
        <v>28</v>
      </c>
      <c r="E86" s="53">
        <v>49</v>
      </c>
      <c r="F86" s="52" t="s">
        <v>230</v>
      </c>
      <c r="G86" s="53"/>
      <c r="H86" s="53"/>
      <c r="I86" s="56">
        <v>49</v>
      </c>
      <c r="J86" s="52">
        <v>8011230779</v>
      </c>
      <c r="K86" s="52" t="s">
        <v>102</v>
      </c>
      <c r="L86" s="52" t="s">
        <v>122</v>
      </c>
      <c r="M86" s="52">
        <v>9577804935</v>
      </c>
      <c r="N86" s="52" t="s">
        <v>137</v>
      </c>
      <c r="O86" s="52">
        <v>9954379588</v>
      </c>
      <c r="P86" s="54">
        <v>43694</v>
      </c>
      <c r="Q86" s="52" t="s">
        <v>163</v>
      </c>
      <c r="R86" s="52">
        <v>83</v>
      </c>
      <c r="S86" s="52" t="s">
        <v>118</v>
      </c>
      <c r="T86" s="18"/>
    </row>
    <row r="87" spans="1:20">
      <c r="A87" s="4">
        <v>83</v>
      </c>
      <c r="B87" s="51" t="s">
        <v>68</v>
      </c>
      <c r="C87" s="52" t="s">
        <v>244</v>
      </c>
      <c r="D87" s="52" t="s">
        <v>28</v>
      </c>
      <c r="E87" s="53"/>
      <c r="F87" s="52" t="s">
        <v>230</v>
      </c>
      <c r="G87" s="53"/>
      <c r="H87" s="53"/>
      <c r="I87" s="56">
        <v>47</v>
      </c>
      <c r="J87" s="52">
        <v>8133846405</v>
      </c>
      <c r="K87" s="52" t="s">
        <v>102</v>
      </c>
      <c r="L87" s="52" t="s">
        <v>97</v>
      </c>
      <c r="M87" s="52">
        <v>8486717445</v>
      </c>
      <c r="N87" s="52" t="s">
        <v>98</v>
      </c>
      <c r="O87" s="52">
        <v>8749912943</v>
      </c>
      <c r="P87" s="54">
        <v>43696</v>
      </c>
      <c r="Q87" s="52" t="s">
        <v>208</v>
      </c>
      <c r="R87" s="52">
        <v>79</v>
      </c>
      <c r="S87" s="52" t="s">
        <v>118</v>
      </c>
      <c r="T87" s="18"/>
    </row>
    <row r="88" spans="1:20">
      <c r="A88" s="4">
        <v>84</v>
      </c>
      <c r="B88" s="51" t="s">
        <v>68</v>
      </c>
      <c r="C88" s="52" t="s">
        <v>375</v>
      </c>
      <c r="D88" s="52" t="s">
        <v>28</v>
      </c>
      <c r="E88" s="53">
        <v>29</v>
      </c>
      <c r="F88" s="52" t="s">
        <v>230</v>
      </c>
      <c r="G88" s="53"/>
      <c r="H88" s="53"/>
      <c r="I88" s="56">
        <v>81</v>
      </c>
      <c r="J88" s="52">
        <v>84728819112</v>
      </c>
      <c r="K88" s="52" t="s">
        <v>81</v>
      </c>
      <c r="L88" s="52" t="s">
        <v>133</v>
      </c>
      <c r="M88" s="52">
        <v>8749860337</v>
      </c>
      <c r="N88" s="52" t="s">
        <v>152</v>
      </c>
      <c r="O88" s="52">
        <v>9957418041</v>
      </c>
      <c r="P88" s="54">
        <v>43696</v>
      </c>
      <c r="Q88" s="52" t="s">
        <v>208</v>
      </c>
      <c r="R88" s="52">
        <v>88</v>
      </c>
      <c r="S88" s="52" t="s">
        <v>118</v>
      </c>
      <c r="T88" s="18"/>
    </row>
    <row r="89" spans="1:20">
      <c r="A89" s="4">
        <v>85</v>
      </c>
      <c r="B89" s="51" t="s">
        <v>68</v>
      </c>
      <c r="C89" s="52" t="s">
        <v>376</v>
      </c>
      <c r="D89" s="52" t="s">
        <v>28</v>
      </c>
      <c r="E89" s="53">
        <v>812</v>
      </c>
      <c r="F89" s="52" t="s">
        <v>230</v>
      </c>
      <c r="G89" s="53">
        <v>55</v>
      </c>
      <c r="H89" s="53">
        <v>48</v>
      </c>
      <c r="I89" s="56">
        <v>103</v>
      </c>
      <c r="J89" s="52">
        <v>9864730596</v>
      </c>
      <c r="K89" s="52" t="s">
        <v>220</v>
      </c>
      <c r="L89" s="52" t="s">
        <v>133</v>
      </c>
      <c r="M89" s="52">
        <v>8749860337</v>
      </c>
      <c r="N89" s="52" t="s">
        <v>152</v>
      </c>
      <c r="O89" s="52">
        <v>9957418041</v>
      </c>
      <c r="P89" s="54">
        <v>43698</v>
      </c>
      <c r="Q89" s="52" t="s">
        <v>160</v>
      </c>
      <c r="R89" s="52">
        <v>95</v>
      </c>
      <c r="S89" s="52" t="s">
        <v>118</v>
      </c>
      <c r="T89" s="18"/>
    </row>
    <row r="90" spans="1:20" ht="33">
      <c r="A90" s="4">
        <v>86</v>
      </c>
      <c r="B90" s="51" t="s">
        <v>68</v>
      </c>
      <c r="C90" s="52" t="s">
        <v>377</v>
      </c>
      <c r="D90" s="52" t="s">
        <v>26</v>
      </c>
      <c r="E90" s="53">
        <v>18120419407</v>
      </c>
      <c r="F90" s="52" t="s">
        <v>26</v>
      </c>
      <c r="G90" s="53">
        <v>26</v>
      </c>
      <c r="H90" s="53">
        <v>27</v>
      </c>
      <c r="I90" s="56">
        <v>53</v>
      </c>
      <c r="J90" s="52">
        <v>7896965272</v>
      </c>
      <c r="K90" s="52" t="s">
        <v>220</v>
      </c>
      <c r="L90" s="52" t="s">
        <v>133</v>
      </c>
      <c r="M90" s="52">
        <v>8749860337</v>
      </c>
      <c r="N90" s="52" t="s">
        <v>152</v>
      </c>
      <c r="O90" s="52">
        <v>9957418041</v>
      </c>
      <c r="P90" s="54">
        <v>43698</v>
      </c>
      <c r="Q90" s="52" t="s">
        <v>160</v>
      </c>
      <c r="R90" s="52">
        <v>97</v>
      </c>
      <c r="S90" s="52" t="s">
        <v>118</v>
      </c>
      <c r="T90" s="18"/>
    </row>
    <row r="91" spans="1:20">
      <c r="A91" s="4">
        <v>87</v>
      </c>
      <c r="B91" s="51" t="s">
        <v>68</v>
      </c>
      <c r="C91" s="52" t="s">
        <v>166</v>
      </c>
      <c r="D91" s="52" t="s">
        <v>28</v>
      </c>
      <c r="E91" s="53">
        <v>143</v>
      </c>
      <c r="F91" s="52" t="s">
        <v>230</v>
      </c>
      <c r="G91" s="53">
        <v>39</v>
      </c>
      <c r="H91" s="53">
        <v>28</v>
      </c>
      <c r="I91" s="56">
        <f t="shared" ref="I91:I92" si="3">+G91+H91</f>
        <v>67</v>
      </c>
      <c r="J91" s="52">
        <v>9508621854</v>
      </c>
      <c r="K91" s="52" t="s">
        <v>220</v>
      </c>
      <c r="L91" s="52" t="s">
        <v>122</v>
      </c>
      <c r="M91" s="52">
        <v>9577804935</v>
      </c>
      <c r="N91" s="52" t="s">
        <v>123</v>
      </c>
      <c r="O91" s="52">
        <v>8822436387</v>
      </c>
      <c r="P91" s="54">
        <v>43699</v>
      </c>
      <c r="Q91" s="52" t="s">
        <v>160</v>
      </c>
      <c r="R91" s="52">
        <v>93</v>
      </c>
      <c r="S91" s="52" t="s">
        <v>118</v>
      </c>
      <c r="T91" s="18"/>
    </row>
    <row r="92" spans="1:20">
      <c r="A92" s="4">
        <v>88</v>
      </c>
      <c r="B92" s="51" t="s">
        <v>68</v>
      </c>
      <c r="C92" s="52" t="s">
        <v>378</v>
      </c>
      <c r="D92" s="52" t="s">
        <v>26</v>
      </c>
      <c r="E92" s="53">
        <v>18120207001</v>
      </c>
      <c r="F92" s="52" t="s">
        <v>74</v>
      </c>
      <c r="G92" s="53">
        <v>68</v>
      </c>
      <c r="H92" s="53">
        <v>66</v>
      </c>
      <c r="I92" s="56">
        <f t="shared" si="3"/>
        <v>134</v>
      </c>
      <c r="J92" s="52">
        <v>9859217784</v>
      </c>
      <c r="K92" s="52" t="s">
        <v>220</v>
      </c>
      <c r="L92" s="52" t="s">
        <v>122</v>
      </c>
      <c r="M92" s="52">
        <v>9577804935</v>
      </c>
      <c r="N92" s="52" t="s">
        <v>123</v>
      </c>
      <c r="O92" s="52">
        <v>8822436387</v>
      </c>
      <c r="P92" s="54">
        <v>43699</v>
      </c>
      <c r="Q92" s="52" t="s">
        <v>249</v>
      </c>
      <c r="R92" s="52">
        <v>96</v>
      </c>
      <c r="S92" s="52" t="s">
        <v>118</v>
      </c>
      <c r="T92" s="18"/>
    </row>
    <row r="93" spans="1:20">
      <c r="A93" s="4">
        <v>89</v>
      </c>
      <c r="B93" s="51" t="s">
        <v>68</v>
      </c>
      <c r="C93" s="52" t="s">
        <v>832</v>
      </c>
      <c r="D93" s="52" t="s">
        <v>26</v>
      </c>
      <c r="E93" s="53">
        <v>18120209807</v>
      </c>
      <c r="F93" s="52" t="s">
        <v>74</v>
      </c>
      <c r="G93" s="53">
        <v>50</v>
      </c>
      <c r="H93" s="53">
        <v>48</v>
      </c>
      <c r="I93" s="51">
        <v>98</v>
      </c>
      <c r="J93" s="52">
        <v>7896509213</v>
      </c>
      <c r="K93" s="52" t="s">
        <v>102</v>
      </c>
      <c r="L93" s="52" t="s">
        <v>91</v>
      </c>
      <c r="M93" s="52">
        <v>9401725831</v>
      </c>
      <c r="N93" s="52" t="s">
        <v>120</v>
      </c>
      <c r="O93" s="52">
        <v>7896178187</v>
      </c>
      <c r="P93" s="54">
        <v>43700</v>
      </c>
      <c r="Q93" s="52" t="s">
        <v>249</v>
      </c>
      <c r="R93" s="52"/>
      <c r="S93" s="52"/>
      <c r="T93" s="18"/>
    </row>
    <row r="94" spans="1:20">
      <c r="A94" s="4">
        <v>90</v>
      </c>
      <c r="B94" s="51" t="s">
        <v>68</v>
      </c>
      <c r="C94" s="52" t="s">
        <v>833</v>
      </c>
      <c r="D94" s="52" t="s">
        <v>28</v>
      </c>
      <c r="E94" s="53">
        <v>17</v>
      </c>
      <c r="F94" s="52" t="s">
        <v>230</v>
      </c>
      <c r="G94" s="53">
        <v>35</v>
      </c>
      <c r="H94" s="53">
        <v>37</v>
      </c>
      <c r="I94" s="51">
        <v>72</v>
      </c>
      <c r="J94" s="52">
        <v>7086948309</v>
      </c>
      <c r="K94" s="52" t="s">
        <v>102</v>
      </c>
      <c r="L94" s="52" t="s">
        <v>91</v>
      </c>
      <c r="M94" s="52">
        <v>9401725831</v>
      </c>
      <c r="N94" s="52" t="s">
        <v>120</v>
      </c>
      <c r="O94" s="52">
        <v>7896178187</v>
      </c>
      <c r="P94" s="54">
        <v>43700</v>
      </c>
      <c r="Q94" s="52" t="s">
        <v>162</v>
      </c>
      <c r="R94" s="52"/>
      <c r="S94" s="52"/>
      <c r="T94" s="18"/>
    </row>
    <row r="95" spans="1:20">
      <c r="A95" s="4">
        <v>91</v>
      </c>
      <c r="B95" s="51" t="s">
        <v>68</v>
      </c>
      <c r="C95" s="52" t="s">
        <v>834</v>
      </c>
      <c r="D95" s="52" t="s">
        <v>28</v>
      </c>
      <c r="E95" s="53">
        <v>20</v>
      </c>
      <c r="F95" s="52" t="s">
        <v>230</v>
      </c>
      <c r="G95" s="53">
        <v>12</v>
      </c>
      <c r="H95" s="53">
        <v>15</v>
      </c>
      <c r="I95" s="51">
        <v>27</v>
      </c>
      <c r="J95" s="52">
        <v>9859429968</v>
      </c>
      <c r="K95" s="52" t="s">
        <v>102</v>
      </c>
      <c r="L95" s="52" t="s">
        <v>91</v>
      </c>
      <c r="M95" s="52">
        <v>9401725831</v>
      </c>
      <c r="N95" s="52" t="s">
        <v>120</v>
      </c>
      <c r="O95" s="52">
        <v>7896178187</v>
      </c>
      <c r="P95" s="54">
        <v>43703</v>
      </c>
      <c r="Q95" s="52" t="s">
        <v>208</v>
      </c>
      <c r="R95" s="52"/>
      <c r="S95" s="52"/>
      <c r="T95" s="18"/>
    </row>
    <row r="96" spans="1:20">
      <c r="A96" s="4">
        <v>92</v>
      </c>
      <c r="B96" s="51" t="s">
        <v>68</v>
      </c>
      <c r="C96" s="52" t="s">
        <v>835</v>
      </c>
      <c r="D96" s="52" t="s">
        <v>28</v>
      </c>
      <c r="E96" s="53">
        <v>21</v>
      </c>
      <c r="F96" s="52" t="s">
        <v>230</v>
      </c>
      <c r="G96" s="53">
        <v>17</v>
      </c>
      <c r="H96" s="53">
        <v>14</v>
      </c>
      <c r="I96" s="51">
        <v>31</v>
      </c>
      <c r="J96" s="52">
        <v>8486752015</v>
      </c>
      <c r="K96" s="52" t="s">
        <v>102</v>
      </c>
      <c r="L96" s="52" t="s">
        <v>91</v>
      </c>
      <c r="M96" s="52">
        <v>9401725831</v>
      </c>
      <c r="N96" s="52" t="s">
        <v>120</v>
      </c>
      <c r="O96" s="52">
        <v>7896178187</v>
      </c>
      <c r="P96" s="54">
        <v>43703</v>
      </c>
      <c r="Q96" s="52" t="s">
        <v>208</v>
      </c>
      <c r="R96" s="52"/>
      <c r="S96" s="52"/>
      <c r="T96" s="18"/>
    </row>
    <row r="97" spans="1:20">
      <c r="A97" s="4">
        <v>93</v>
      </c>
      <c r="B97" s="51" t="s">
        <v>68</v>
      </c>
      <c r="C97" s="52" t="s">
        <v>836</v>
      </c>
      <c r="D97" s="52" t="s">
        <v>28</v>
      </c>
      <c r="E97" s="53">
        <v>34</v>
      </c>
      <c r="F97" s="52" t="s">
        <v>76</v>
      </c>
      <c r="G97" s="53">
        <v>53</v>
      </c>
      <c r="H97" s="53">
        <v>43</v>
      </c>
      <c r="I97" s="51">
        <v>96</v>
      </c>
      <c r="J97" s="52">
        <v>9706090584</v>
      </c>
      <c r="K97" s="52" t="s">
        <v>77</v>
      </c>
      <c r="L97" s="52" t="s">
        <v>116</v>
      </c>
      <c r="M97" s="52">
        <v>9435636652</v>
      </c>
      <c r="N97" s="52" t="s">
        <v>119</v>
      </c>
      <c r="O97" s="52">
        <v>9954079265</v>
      </c>
      <c r="P97" s="54">
        <v>43704</v>
      </c>
      <c r="Q97" s="52" t="s">
        <v>247</v>
      </c>
      <c r="R97" s="52"/>
      <c r="S97" s="52"/>
      <c r="T97" s="18"/>
    </row>
    <row r="98" spans="1:20">
      <c r="A98" s="4">
        <v>94</v>
      </c>
      <c r="B98" s="51" t="s">
        <v>68</v>
      </c>
      <c r="C98" s="52" t="s">
        <v>837</v>
      </c>
      <c r="D98" s="52" t="s">
        <v>28</v>
      </c>
      <c r="E98" s="53">
        <v>3</v>
      </c>
      <c r="F98" s="52" t="s">
        <v>230</v>
      </c>
      <c r="G98" s="53">
        <v>27</v>
      </c>
      <c r="H98" s="53">
        <v>13</v>
      </c>
      <c r="I98" s="51">
        <v>40</v>
      </c>
      <c r="J98" s="52">
        <v>8761885909</v>
      </c>
      <c r="K98" s="52" t="s">
        <v>77</v>
      </c>
      <c r="L98" s="52" t="s">
        <v>116</v>
      </c>
      <c r="M98" s="52">
        <v>9435636652</v>
      </c>
      <c r="N98" s="52" t="s">
        <v>119</v>
      </c>
      <c r="O98" s="52">
        <v>9954079265</v>
      </c>
      <c r="P98" s="54">
        <v>43704</v>
      </c>
      <c r="Q98" s="52" t="s">
        <v>247</v>
      </c>
      <c r="R98" s="52"/>
      <c r="S98" s="52"/>
      <c r="T98" s="18"/>
    </row>
    <row r="99" spans="1:20">
      <c r="A99" s="4">
        <v>95</v>
      </c>
      <c r="B99" s="51" t="s">
        <v>68</v>
      </c>
      <c r="C99" s="52" t="s">
        <v>838</v>
      </c>
      <c r="D99" s="52" t="s">
        <v>28</v>
      </c>
      <c r="E99" s="53">
        <v>12</v>
      </c>
      <c r="F99" s="52" t="s">
        <v>230</v>
      </c>
      <c r="G99" s="53">
        <v>13</v>
      </c>
      <c r="H99" s="53">
        <v>13</v>
      </c>
      <c r="I99" s="51">
        <v>26</v>
      </c>
      <c r="J99" s="52">
        <v>9859969468</v>
      </c>
      <c r="K99" s="52" t="s">
        <v>842</v>
      </c>
      <c r="L99" s="52" t="s">
        <v>122</v>
      </c>
      <c r="M99" s="52">
        <v>9577804935</v>
      </c>
      <c r="N99" s="52" t="s">
        <v>121</v>
      </c>
      <c r="O99" s="52">
        <v>8749877262</v>
      </c>
      <c r="P99" s="54">
        <v>43705</v>
      </c>
      <c r="Q99" s="52" t="s">
        <v>160</v>
      </c>
      <c r="R99" s="52"/>
      <c r="S99" s="52"/>
      <c r="T99" s="18"/>
    </row>
    <row r="100" spans="1:20">
      <c r="A100" s="4">
        <v>96</v>
      </c>
      <c r="B100" s="51" t="s">
        <v>68</v>
      </c>
      <c r="C100" s="52" t="s">
        <v>371</v>
      </c>
      <c r="D100" s="52" t="s">
        <v>28</v>
      </c>
      <c r="E100" s="53">
        <v>47</v>
      </c>
      <c r="F100" s="52" t="s">
        <v>230</v>
      </c>
      <c r="G100" s="53">
        <v>25</v>
      </c>
      <c r="H100" s="53">
        <v>31</v>
      </c>
      <c r="I100" s="51">
        <v>56</v>
      </c>
      <c r="J100" s="52">
        <v>8752052457</v>
      </c>
      <c r="K100" s="52" t="s">
        <v>842</v>
      </c>
      <c r="L100" s="52" t="s">
        <v>122</v>
      </c>
      <c r="M100" s="52">
        <v>9577804935</v>
      </c>
      <c r="N100" s="52" t="s">
        <v>121</v>
      </c>
      <c r="O100" s="52">
        <v>8749877262</v>
      </c>
      <c r="P100" s="54">
        <v>43705</v>
      </c>
      <c r="Q100" s="52" t="s">
        <v>160</v>
      </c>
      <c r="R100" s="52"/>
      <c r="S100" s="52"/>
      <c r="T100" s="18"/>
    </row>
    <row r="101" spans="1:20">
      <c r="A101" s="4">
        <v>97</v>
      </c>
      <c r="B101" s="51" t="s">
        <v>68</v>
      </c>
      <c r="C101" s="52" t="s">
        <v>839</v>
      </c>
      <c r="D101" s="52" t="s">
        <v>26</v>
      </c>
      <c r="E101" s="53">
        <v>18120208703</v>
      </c>
      <c r="F101" s="52" t="s">
        <v>75</v>
      </c>
      <c r="G101" s="53">
        <v>10</v>
      </c>
      <c r="H101" s="53">
        <v>14</v>
      </c>
      <c r="I101" s="51">
        <v>24</v>
      </c>
      <c r="J101" s="52">
        <v>9954789047</v>
      </c>
      <c r="K101" s="52" t="s">
        <v>77</v>
      </c>
      <c r="L101" s="52" t="s">
        <v>122</v>
      </c>
      <c r="M101" s="52">
        <v>9577804935</v>
      </c>
      <c r="N101" s="52" t="s">
        <v>121</v>
      </c>
      <c r="O101" s="52">
        <v>8749877262</v>
      </c>
      <c r="P101" s="54">
        <v>43706</v>
      </c>
      <c r="Q101" s="52" t="s">
        <v>249</v>
      </c>
      <c r="R101" s="52"/>
      <c r="S101" s="18"/>
      <c r="T101" s="18"/>
    </row>
    <row r="102" spans="1:20">
      <c r="A102" s="4">
        <v>98</v>
      </c>
      <c r="B102" s="51" t="s">
        <v>68</v>
      </c>
      <c r="C102" s="52" t="s">
        <v>840</v>
      </c>
      <c r="D102" s="52" t="s">
        <v>26</v>
      </c>
      <c r="E102" s="55">
        <v>18120208704</v>
      </c>
      <c r="F102" s="52" t="s">
        <v>76</v>
      </c>
      <c r="G102" s="53">
        <v>25</v>
      </c>
      <c r="H102" s="53">
        <v>28</v>
      </c>
      <c r="I102" s="51">
        <v>53</v>
      </c>
      <c r="J102" s="52">
        <v>9678207942</v>
      </c>
      <c r="K102" s="52" t="s">
        <v>77</v>
      </c>
      <c r="L102" s="52" t="s">
        <v>113</v>
      </c>
      <c r="M102" s="52">
        <v>9401725835</v>
      </c>
      <c r="N102" s="52" t="s">
        <v>114</v>
      </c>
      <c r="O102" s="52">
        <v>8761884595</v>
      </c>
      <c r="P102" s="54">
        <v>43707</v>
      </c>
      <c r="Q102" s="52" t="s">
        <v>162</v>
      </c>
      <c r="R102" s="52"/>
      <c r="S102" s="18"/>
      <c r="T102" s="18"/>
    </row>
    <row r="103" spans="1:20">
      <c r="A103" s="4">
        <v>99</v>
      </c>
      <c r="B103" s="51" t="s">
        <v>68</v>
      </c>
      <c r="C103" s="52" t="s">
        <v>841</v>
      </c>
      <c r="D103" s="52" t="s">
        <v>26</v>
      </c>
      <c r="E103" s="55">
        <v>18120209502</v>
      </c>
      <c r="F103" s="52" t="s">
        <v>74</v>
      </c>
      <c r="G103" s="53">
        <v>53</v>
      </c>
      <c r="H103" s="53">
        <v>43</v>
      </c>
      <c r="I103" s="51">
        <v>96</v>
      </c>
      <c r="J103" s="52">
        <v>9957539296</v>
      </c>
      <c r="K103" s="52" t="s">
        <v>77</v>
      </c>
      <c r="L103" s="52" t="s">
        <v>97</v>
      </c>
      <c r="M103" s="52">
        <v>8486717445</v>
      </c>
      <c r="N103" s="52" t="s">
        <v>98</v>
      </c>
      <c r="O103" s="52">
        <v>8749912943</v>
      </c>
      <c r="P103" s="54">
        <v>43707</v>
      </c>
      <c r="Q103" s="52" t="s">
        <v>162</v>
      </c>
      <c r="R103" s="52"/>
      <c r="S103" s="18"/>
      <c r="T103" s="18"/>
    </row>
    <row r="104" spans="1:20">
      <c r="A104" s="4">
        <v>100</v>
      </c>
      <c r="B104" s="51" t="s">
        <v>68</v>
      </c>
      <c r="C104" s="52"/>
      <c r="D104" s="52"/>
      <c r="E104" s="55"/>
      <c r="F104" s="52"/>
      <c r="G104" s="53"/>
      <c r="H104" s="53"/>
      <c r="I104" s="51"/>
      <c r="J104" s="52"/>
      <c r="K104" s="52"/>
      <c r="L104" s="52"/>
      <c r="M104" s="52"/>
      <c r="N104" s="52"/>
      <c r="O104" s="52"/>
      <c r="P104" s="54"/>
      <c r="Q104" s="52"/>
      <c r="R104" s="52"/>
      <c r="S104" s="18"/>
      <c r="T104" s="18"/>
    </row>
    <row r="105" spans="1:20">
      <c r="A105" s="4">
        <v>101</v>
      </c>
      <c r="B105" s="51" t="s">
        <v>68</v>
      </c>
      <c r="C105" s="52"/>
      <c r="D105" s="52"/>
      <c r="E105" s="53"/>
      <c r="F105" s="52"/>
      <c r="G105" s="53"/>
      <c r="H105" s="53"/>
      <c r="I105" s="51"/>
      <c r="J105" s="52"/>
      <c r="K105" s="52"/>
      <c r="L105" s="52"/>
      <c r="M105" s="52"/>
      <c r="N105" s="52"/>
      <c r="O105" s="52"/>
      <c r="P105" s="54"/>
      <c r="Q105" s="52"/>
      <c r="R105" s="52"/>
      <c r="S105" s="18"/>
      <c r="T105" s="18"/>
    </row>
    <row r="106" spans="1:20">
      <c r="A106" s="4">
        <v>102</v>
      </c>
      <c r="B106" s="51" t="s">
        <v>68</v>
      </c>
      <c r="C106" s="52"/>
      <c r="D106" s="52"/>
      <c r="E106" s="53"/>
      <c r="F106" s="52"/>
      <c r="G106" s="53"/>
      <c r="H106" s="53"/>
      <c r="I106" s="51"/>
      <c r="J106" s="52"/>
      <c r="K106" s="52"/>
      <c r="L106" s="52"/>
      <c r="M106" s="52"/>
      <c r="N106" s="52"/>
      <c r="O106" s="52"/>
      <c r="P106" s="54"/>
      <c r="Q106" s="52"/>
      <c r="R106" s="52"/>
      <c r="S106" s="18"/>
      <c r="T106" s="18"/>
    </row>
    <row r="107" spans="1:20">
      <c r="A107" s="4">
        <v>103</v>
      </c>
      <c r="B107" s="51" t="s">
        <v>68</v>
      </c>
      <c r="C107" s="52"/>
      <c r="D107" s="52"/>
      <c r="E107" s="53"/>
      <c r="F107" s="52"/>
      <c r="G107" s="53"/>
      <c r="H107" s="53"/>
      <c r="I107" s="51"/>
      <c r="J107" s="52"/>
      <c r="K107" s="52"/>
      <c r="L107" s="52"/>
      <c r="M107" s="52"/>
      <c r="N107" s="52"/>
      <c r="O107" s="52"/>
      <c r="P107" s="54"/>
      <c r="Q107" s="52"/>
      <c r="R107" s="52"/>
      <c r="S107" s="18"/>
      <c r="T107" s="18"/>
    </row>
    <row r="108" spans="1:20">
      <c r="A108" s="4">
        <v>104</v>
      </c>
      <c r="B108" s="51" t="s">
        <v>68</v>
      </c>
      <c r="C108" s="52"/>
      <c r="D108" s="52"/>
      <c r="E108" s="53"/>
      <c r="F108" s="52"/>
      <c r="G108" s="53"/>
      <c r="H108" s="53"/>
      <c r="I108" s="56"/>
      <c r="J108" s="52"/>
      <c r="K108" s="52"/>
      <c r="L108" s="52"/>
      <c r="M108" s="52"/>
      <c r="N108" s="52"/>
      <c r="O108" s="52"/>
      <c r="P108" s="54"/>
      <c r="Q108" s="52"/>
      <c r="R108" s="52"/>
      <c r="S108" s="18"/>
      <c r="T108" s="18"/>
    </row>
    <row r="109" spans="1:20">
      <c r="A109" s="4">
        <v>105</v>
      </c>
      <c r="B109" s="51" t="s">
        <v>68</v>
      </c>
      <c r="C109" s="52"/>
      <c r="D109" s="52"/>
      <c r="E109" s="53"/>
      <c r="F109" s="52"/>
      <c r="G109" s="53"/>
      <c r="H109" s="53"/>
      <c r="I109" s="56"/>
      <c r="J109" s="52"/>
      <c r="K109" s="52"/>
      <c r="L109" s="52"/>
      <c r="M109" s="52"/>
      <c r="N109" s="52"/>
      <c r="O109" s="52"/>
      <c r="P109" s="54"/>
      <c r="Q109" s="52"/>
      <c r="R109" s="52"/>
      <c r="S109" s="18"/>
      <c r="T109" s="18"/>
    </row>
    <row r="110" spans="1:20">
      <c r="A110" s="4">
        <v>106</v>
      </c>
      <c r="B110" s="51" t="s">
        <v>68</v>
      </c>
      <c r="C110" s="52"/>
      <c r="D110" s="52"/>
      <c r="E110" s="53"/>
      <c r="F110" s="52"/>
      <c r="G110" s="53"/>
      <c r="H110" s="53"/>
      <c r="I110" s="56"/>
      <c r="J110" s="56"/>
      <c r="K110" s="52"/>
      <c r="L110" s="52"/>
      <c r="M110" s="52"/>
      <c r="N110" s="52"/>
      <c r="O110" s="52"/>
      <c r="P110" s="54"/>
      <c r="Q110" s="52"/>
      <c r="R110" s="52"/>
      <c r="S110" s="18"/>
      <c r="T110" s="18"/>
    </row>
    <row r="111" spans="1:20">
      <c r="A111" s="4">
        <v>107</v>
      </c>
      <c r="B111" s="51" t="s">
        <v>68</v>
      </c>
      <c r="C111" s="52"/>
      <c r="D111" s="52"/>
      <c r="E111" s="53"/>
      <c r="F111" s="52"/>
      <c r="G111" s="53"/>
      <c r="H111" s="53"/>
      <c r="I111" s="56"/>
      <c r="J111" s="52"/>
      <c r="K111" s="52"/>
      <c r="L111" s="52"/>
      <c r="M111" s="52"/>
      <c r="N111" s="52"/>
      <c r="O111" s="52"/>
      <c r="P111" s="54"/>
      <c r="Q111" s="52"/>
      <c r="R111" s="52"/>
      <c r="S111" s="18"/>
      <c r="T111" s="18"/>
    </row>
    <row r="112" spans="1:20">
      <c r="A112" s="4">
        <v>108</v>
      </c>
      <c r="B112" s="51" t="s">
        <v>68</v>
      </c>
      <c r="C112" s="52"/>
      <c r="D112" s="52"/>
      <c r="E112" s="53"/>
      <c r="F112" s="52"/>
      <c r="G112" s="53"/>
      <c r="H112" s="53"/>
      <c r="I112" s="56"/>
      <c r="J112" s="52"/>
      <c r="K112" s="52"/>
      <c r="L112" s="52"/>
      <c r="M112" s="52"/>
      <c r="N112" s="52"/>
      <c r="O112" s="52"/>
      <c r="P112" s="54"/>
      <c r="Q112" s="52"/>
      <c r="R112" s="52"/>
      <c r="S112" s="18"/>
      <c r="T112" s="18"/>
    </row>
    <row r="113" spans="1:20">
      <c r="A113" s="4">
        <v>109</v>
      </c>
      <c r="B113" s="51" t="s">
        <v>68</v>
      </c>
      <c r="C113" s="52"/>
      <c r="D113" s="52"/>
      <c r="E113" s="53"/>
      <c r="F113" s="52"/>
      <c r="G113" s="53"/>
      <c r="H113" s="53"/>
      <c r="I113" s="56"/>
      <c r="J113" s="52"/>
      <c r="K113" s="52"/>
      <c r="L113" s="52"/>
      <c r="M113" s="52"/>
      <c r="N113" s="52"/>
      <c r="O113" s="52"/>
      <c r="P113" s="54"/>
      <c r="Q113" s="52"/>
      <c r="R113" s="52"/>
      <c r="S113" s="18"/>
      <c r="T113" s="18"/>
    </row>
    <row r="114" spans="1:20">
      <c r="A114" s="4">
        <v>110</v>
      </c>
      <c r="B114" s="51" t="s">
        <v>68</v>
      </c>
      <c r="C114" s="52"/>
      <c r="D114" s="52"/>
      <c r="E114" s="53"/>
      <c r="F114" s="52"/>
      <c r="G114" s="53"/>
      <c r="H114" s="53"/>
      <c r="I114" s="56"/>
      <c r="J114" s="52"/>
      <c r="K114" s="52"/>
      <c r="L114" s="52"/>
      <c r="M114" s="52"/>
      <c r="N114" s="52"/>
      <c r="O114" s="52"/>
      <c r="P114" s="54"/>
      <c r="Q114" s="52"/>
      <c r="R114" s="52"/>
      <c r="S114" s="18"/>
      <c r="T114" s="18"/>
    </row>
    <row r="115" spans="1:20">
      <c r="A115" s="4">
        <v>111</v>
      </c>
      <c r="B115" s="51" t="s">
        <v>68</v>
      </c>
      <c r="C115" s="52"/>
      <c r="D115" s="52"/>
      <c r="E115" s="53"/>
      <c r="F115" s="52"/>
      <c r="G115" s="53"/>
      <c r="H115" s="53"/>
      <c r="I115" s="56"/>
      <c r="J115" s="52"/>
      <c r="K115" s="52"/>
      <c r="L115" s="52"/>
      <c r="M115" s="52"/>
      <c r="N115" s="52"/>
      <c r="O115" s="52"/>
      <c r="P115" s="54"/>
      <c r="Q115" s="52"/>
      <c r="R115" s="52"/>
      <c r="S115" s="18"/>
      <c r="T115" s="18"/>
    </row>
    <row r="116" spans="1:20">
      <c r="A116" s="4">
        <v>112</v>
      </c>
      <c r="B116" s="51" t="s">
        <v>68</v>
      </c>
      <c r="C116" s="52"/>
      <c r="D116" s="52"/>
      <c r="E116" s="53"/>
      <c r="F116" s="52"/>
      <c r="G116" s="53"/>
      <c r="H116" s="53"/>
      <c r="I116" s="56"/>
      <c r="J116" s="52"/>
      <c r="K116" s="52"/>
      <c r="L116" s="52"/>
      <c r="M116" s="52"/>
      <c r="N116" s="52"/>
      <c r="O116" s="52"/>
      <c r="P116" s="54"/>
      <c r="Q116" s="52"/>
      <c r="R116" s="52"/>
      <c r="S116" s="18"/>
      <c r="T116" s="18"/>
    </row>
    <row r="117" spans="1:20">
      <c r="A117" s="4">
        <v>113</v>
      </c>
      <c r="B117" s="51" t="s">
        <v>68</v>
      </c>
      <c r="C117" s="52"/>
      <c r="D117" s="52"/>
      <c r="E117" s="53"/>
      <c r="F117" s="52"/>
      <c r="G117" s="53"/>
      <c r="H117" s="53"/>
      <c r="I117" s="56"/>
      <c r="J117" s="52"/>
      <c r="K117" s="52"/>
      <c r="L117" s="52"/>
      <c r="M117" s="52"/>
      <c r="N117" s="52"/>
      <c r="O117" s="52"/>
      <c r="P117" s="54"/>
      <c r="Q117" s="52"/>
      <c r="R117" s="52"/>
      <c r="S117" s="18"/>
      <c r="T117" s="18"/>
    </row>
    <row r="118" spans="1:20">
      <c r="A118" s="4">
        <v>114</v>
      </c>
      <c r="B118" s="51" t="s">
        <v>68</v>
      </c>
      <c r="C118" s="52"/>
      <c r="D118" s="52"/>
      <c r="E118" s="53"/>
      <c r="F118" s="52"/>
      <c r="G118" s="53"/>
      <c r="H118" s="53"/>
      <c r="I118" s="56"/>
      <c r="J118" s="52"/>
      <c r="K118" s="52"/>
      <c r="L118" s="52"/>
      <c r="M118" s="52"/>
      <c r="N118" s="52"/>
      <c r="O118" s="52"/>
      <c r="P118" s="54"/>
      <c r="Q118" s="52"/>
      <c r="R118" s="52"/>
      <c r="S118" s="18"/>
      <c r="T118" s="18"/>
    </row>
    <row r="119" spans="1:20">
      <c r="A119" s="4">
        <v>115</v>
      </c>
      <c r="B119" s="51" t="s">
        <v>68</v>
      </c>
      <c r="C119" s="52"/>
      <c r="D119" s="52"/>
      <c r="E119" s="53"/>
      <c r="F119" s="52"/>
      <c r="G119" s="53"/>
      <c r="H119" s="53"/>
      <c r="I119" s="56"/>
      <c r="J119" s="52"/>
      <c r="K119" s="52"/>
      <c r="L119" s="52"/>
      <c r="M119" s="52"/>
      <c r="N119" s="52"/>
      <c r="O119" s="52"/>
      <c r="P119" s="54"/>
      <c r="Q119" s="52"/>
      <c r="R119" s="52"/>
      <c r="S119" s="18"/>
      <c r="T119" s="18"/>
    </row>
    <row r="120" spans="1:20">
      <c r="A120" s="4">
        <v>116</v>
      </c>
      <c r="B120" s="51" t="s">
        <v>68</v>
      </c>
      <c r="C120" s="52"/>
      <c r="D120" s="52"/>
      <c r="E120" s="53"/>
      <c r="F120" s="52"/>
      <c r="G120" s="53"/>
      <c r="H120" s="53"/>
      <c r="I120" s="56"/>
      <c r="J120" s="52"/>
      <c r="K120" s="52"/>
      <c r="L120" s="52"/>
      <c r="M120" s="52"/>
      <c r="N120" s="52"/>
      <c r="O120" s="52"/>
      <c r="P120" s="54"/>
      <c r="Q120" s="52"/>
      <c r="R120" s="52"/>
      <c r="S120" s="18"/>
      <c r="T120" s="18"/>
    </row>
    <row r="121" spans="1:20">
      <c r="A121" s="4">
        <v>117</v>
      </c>
      <c r="B121" s="51" t="s">
        <v>68</v>
      </c>
      <c r="C121" s="52"/>
      <c r="D121" s="52"/>
      <c r="E121" s="53"/>
      <c r="F121" s="52"/>
      <c r="G121" s="53"/>
      <c r="H121" s="53"/>
      <c r="I121" s="56"/>
      <c r="J121" s="52"/>
      <c r="K121" s="52"/>
      <c r="L121" s="52"/>
      <c r="M121" s="52"/>
      <c r="N121" s="52"/>
      <c r="O121" s="52"/>
      <c r="P121" s="54"/>
      <c r="Q121" s="52"/>
      <c r="R121" s="52"/>
      <c r="S121" s="18"/>
      <c r="T121" s="18"/>
    </row>
    <row r="122" spans="1:20">
      <c r="A122" s="4">
        <v>118</v>
      </c>
      <c r="B122" s="51" t="s">
        <v>68</v>
      </c>
      <c r="C122" s="52"/>
      <c r="D122" s="52"/>
      <c r="E122" s="53"/>
      <c r="F122" s="52"/>
      <c r="G122" s="53"/>
      <c r="H122" s="53"/>
      <c r="I122" s="56"/>
      <c r="J122" s="52"/>
      <c r="K122" s="52"/>
      <c r="L122" s="52"/>
      <c r="M122" s="52"/>
      <c r="N122" s="52"/>
      <c r="O122" s="52"/>
      <c r="P122" s="54"/>
      <c r="Q122" s="52"/>
      <c r="R122" s="52"/>
      <c r="S122" s="18"/>
      <c r="T122" s="18"/>
    </row>
    <row r="123" spans="1:20">
      <c r="A123" s="4">
        <v>119</v>
      </c>
      <c r="B123" s="51" t="s">
        <v>68</v>
      </c>
      <c r="C123" s="52"/>
      <c r="D123" s="52"/>
      <c r="E123" s="53"/>
      <c r="F123" s="52"/>
      <c r="G123" s="53"/>
      <c r="H123" s="53"/>
      <c r="I123" s="56"/>
      <c r="J123" s="52"/>
      <c r="K123" s="52"/>
      <c r="L123" s="52"/>
      <c r="M123" s="52"/>
      <c r="N123" s="52"/>
      <c r="O123" s="52"/>
      <c r="P123" s="54"/>
      <c r="Q123" s="52"/>
      <c r="R123" s="52"/>
      <c r="S123" s="18"/>
      <c r="T123" s="18"/>
    </row>
    <row r="124" spans="1:20">
      <c r="A124" s="4">
        <v>120</v>
      </c>
      <c r="B124" s="51" t="s">
        <v>68</v>
      </c>
      <c r="C124" s="52"/>
      <c r="D124" s="52"/>
      <c r="E124" s="53"/>
      <c r="F124" s="52"/>
      <c r="G124" s="53"/>
      <c r="H124" s="53"/>
      <c r="I124" s="56"/>
      <c r="J124" s="52"/>
      <c r="K124" s="52"/>
      <c r="L124" s="52"/>
      <c r="M124" s="52"/>
      <c r="N124" s="52"/>
      <c r="O124" s="52"/>
      <c r="P124" s="54"/>
      <c r="Q124" s="52"/>
      <c r="R124" s="52"/>
      <c r="S124" s="18"/>
      <c r="T124" s="18"/>
    </row>
    <row r="125" spans="1:20">
      <c r="A125" s="4">
        <v>121</v>
      </c>
      <c r="B125" s="51" t="s">
        <v>68</v>
      </c>
      <c r="C125" s="52"/>
      <c r="D125" s="52"/>
      <c r="E125" s="53"/>
      <c r="F125" s="52"/>
      <c r="G125" s="53"/>
      <c r="H125" s="53"/>
      <c r="I125" s="56"/>
      <c r="J125" s="52"/>
      <c r="K125" s="52"/>
      <c r="L125" s="52"/>
      <c r="M125" s="52"/>
      <c r="N125" s="52"/>
      <c r="O125" s="52"/>
      <c r="P125" s="54"/>
      <c r="Q125" s="52"/>
      <c r="R125" s="52"/>
      <c r="S125" s="18"/>
      <c r="T125" s="18"/>
    </row>
    <row r="126" spans="1:20">
      <c r="A126" s="4">
        <v>122</v>
      </c>
      <c r="B126" s="51" t="s">
        <v>68</v>
      </c>
      <c r="C126" s="52"/>
      <c r="D126" s="52"/>
      <c r="E126" s="53"/>
      <c r="F126" s="52"/>
      <c r="G126" s="53"/>
      <c r="H126" s="53"/>
      <c r="I126" s="56"/>
      <c r="J126" s="52"/>
      <c r="K126" s="52"/>
      <c r="L126" s="52"/>
      <c r="M126" s="52"/>
      <c r="N126" s="52"/>
      <c r="O126" s="52"/>
      <c r="P126" s="54"/>
      <c r="Q126" s="52"/>
      <c r="R126" s="52"/>
      <c r="S126" s="18"/>
      <c r="T126" s="18"/>
    </row>
    <row r="127" spans="1:20">
      <c r="A127" s="4">
        <v>123</v>
      </c>
      <c r="B127" s="51" t="s">
        <v>68</v>
      </c>
      <c r="C127" s="52"/>
      <c r="D127" s="52"/>
      <c r="E127" s="53"/>
      <c r="F127" s="52"/>
      <c r="G127" s="53"/>
      <c r="H127" s="53"/>
      <c r="I127" s="56"/>
      <c r="J127" s="52"/>
      <c r="K127" s="52"/>
      <c r="L127" s="52"/>
      <c r="M127" s="52"/>
      <c r="N127" s="52"/>
      <c r="O127" s="52"/>
      <c r="P127" s="54"/>
      <c r="Q127" s="52"/>
      <c r="R127" s="52"/>
      <c r="S127" s="18"/>
      <c r="T127" s="18"/>
    </row>
    <row r="128" spans="1:20">
      <c r="A128" s="4">
        <v>124</v>
      </c>
      <c r="B128" s="51" t="s">
        <v>68</v>
      </c>
      <c r="C128" s="52"/>
      <c r="D128" s="52"/>
      <c r="E128" s="53"/>
      <c r="F128" s="52"/>
      <c r="G128" s="53"/>
      <c r="H128" s="53"/>
      <c r="I128" s="56"/>
      <c r="J128" s="52"/>
      <c r="K128" s="52"/>
      <c r="L128" s="52"/>
      <c r="M128" s="52"/>
      <c r="N128" s="52"/>
      <c r="O128" s="52"/>
      <c r="P128" s="54"/>
      <c r="Q128" s="52"/>
      <c r="R128" s="52"/>
      <c r="S128" s="18"/>
      <c r="T128" s="18"/>
    </row>
    <row r="129" spans="1:20">
      <c r="A129" s="4">
        <v>125</v>
      </c>
      <c r="B129" s="51" t="s">
        <v>68</v>
      </c>
      <c r="C129" s="52"/>
      <c r="D129" s="52"/>
      <c r="E129" s="53"/>
      <c r="F129" s="52"/>
      <c r="G129" s="53"/>
      <c r="H129" s="53"/>
      <c r="I129" s="56"/>
      <c r="J129" s="52"/>
      <c r="K129" s="52"/>
      <c r="L129" s="52"/>
      <c r="M129" s="52"/>
      <c r="N129" s="52"/>
      <c r="O129" s="52"/>
      <c r="P129" s="54"/>
      <c r="Q129" s="52"/>
      <c r="R129" s="52"/>
      <c r="S129" s="18"/>
      <c r="T129" s="18"/>
    </row>
    <row r="130" spans="1:20">
      <c r="A130" s="4">
        <v>126</v>
      </c>
      <c r="B130" s="51" t="s">
        <v>68</v>
      </c>
      <c r="C130" s="18"/>
      <c r="D130" s="18"/>
      <c r="E130" s="19"/>
      <c r="F130" s="18"/>
      <c r="G130" s="19"/>
      <c r="H130" s="19"/>
      <c r="I130" s="17"/>
      <c r="J130" s="18"/>
      <c r="K130" s="18"/>
      <c r="L130" s="18"/>
      <c r="M130" s="18"/>
      <c r="N130" s="18"/>
      <c r="O130" s="18"/>
      <c r="P130" s="24"/>
      <c r="Q130" s="18"/>
      <c r="R130" s="18"/>
      <c r="S130" s="18"/>
      <c r="T130" s="18"/>
    </row>
    <row r="131" spans="1:20">
      <c r="A131" s="4">
        <v>127</v>
      </c>
      <c r="B131" s="17"/>
      <c r="C131" s="18"/>
      <c r="D131" s="18"/>
      <c r="E131" s="19"/>
      <c r="F131" s="18"/>
      <c r="G131" s="19"/>
      <c r="H131" s="19"/>
      <c r="I131" s="17"/>
      <c r="J131" s="18"/>
      <c r="K131" s="18"/>
      <c r="L131" s="18"/>
      <c r="M131" s="18"/>
      <c r="N131" s="18"/>
      <c r="O131" s="18"/>
      <c r="P131" s="24"/>
      <c r="Q131" s="18"/>
      <c r="R131" s="18"/>
      <c r="S131" s="18"/>
      <c r="T131" s="18"/>
    </row>
    <row r="132" spans="1:20">
      <c r="A132" s="4">
        <v>128</v>
      </c>
      <c r="B132" s="17"/>
      <c r="C132" s="18"/>
      <c r="D132" s="18"/>
      <c r="E132" s="19"/>
      <c r="F132" s="18"/>
      <c r="G132" s="19"/>
      <c r="H132" s="19"/>
      <c r="I132" s="17"/>
      <c r="J132" s="18"/>
      <c r="K132" s="18"/>
      <c r="L132" s="18"/>
      <c r="M132" s="18"/>
      <c r="N132" s="18"/>
      <c r="O132" s="18"/>
      <c r="P132" s="24"/>
      <c r="Q132" s="18"/>
      <c r="R132" s="18"/>
      <c r="S132" s="18"/>
      <c r="T132" s="18"/>
    </row>
    <row r="133" spans="1:20">
      <c r="A133" s="4">
        <v>129</v>
      </c>
      <c r="B133" s="17"/>
      <c r="C133" s="18"/>
      <c r="D133" s="18"/>
      <c r="E133" s="19"/>
      <c r="F133" s="18"/>
      <c r="G133" s="19"/>
      <c r="H133" s="19"/>
      <c r="I133" s="17"/>
      <c r="J133" s="18"/>
      <c r="K133" s="18"/>
      <c r="L133" s="18"/>
      <c r="M133" s="18"/>
      <c r="N133" s="18"/>
      <c r="O133" s="18"/>
      <c r="P133" s="24"/>
      <c r="Q133" s="18"/>
      <c r="R133" s="18"/>
      <c r="S133" s="18"/>
      <c r="T133" s="18"/>
    </row>
    <row r="134" spans="1:20">
      <c r="A134" s="4">
        <v>130</v>
      </c>
      <c r="B134" s="17"/>
      <c r="C134" s="18"/>
      <c r="D134" s="18"/>
      <c r="E134" s="19"/>
      <c r="F134" s="18"/>
      <c r="G134" s="19"/>
      <c r="H134" s="19"/>
      <c r="I134" s="17"/>
      <c r="J134" s="18"/>
      <c r="K134" s="18"/>
      <c r="L134" s="18"/>
      <c r="M134" s="18"/>
      <c r="N134" s="18"/>
      <c r="O134" s="18"/>
      <c r="P134" s="24"/>
      <c r="Q134" s="18"/>
      <c r="R134" s="18"/>
      <c r="S134" s="18"/>
      <c r="T134" s="18"/>
    </row>
    <row r="135" spans="1:20">
      <c r="A135" s="4">
        <v>131</v>
      </c>
      <c r="B135" s="17"/>
      <c r="C135" s="18"/>
      <c r="D135" s="18"/>
      <c r="E135" s="19"/>
      <c r="F135" s="18"/>
      <c r="G135" s="19"/>
      <c r="H135" s="19"/>
      <c r="I135" s="17"/>
      <c r="J135" s="18"/>
      <c r="K135" s="18"/>
      <c r="L135" s="18"/>
      <c r="M135" s="18"/>
      <c r="N135" s="18"/>
      <c r="O135" s="18"/>
      <c r="P135" s="24"/>
      <c r="Q135" s="18"/>
      <c r="R135" s="18"/>
      <c r="S135" s="18"/>
      <c r="T135" s="18"/>
    </row>
    <row r="136" spans="1:20">
      <c r="A136" s="4">
        <v>132</v>
      </c>
      <c r="B136" s="17"/>
      <c r="C136" s="18"/>
      <c r="D136" s="18"/>
      <c r="E136" s="19"/>
      <c r="F136" s="18"/>
      <c r="G136" s="19"/>
      <c r="H136" s="19"/>
      <c r="I136" s="17"/>
      <c r="J136" s="18"/>
      <c r="K136" s="18"/>
      <c r="L136" s="18"/>
      <c r="M136" s="18"/>
      <c r="N136" s="18"/>
      <c r="O136" s="18"/>
      <c r="P136" s="24"/>
      <c r="Q136" s="18"/>
      <c r="R136" s="18"/>
      <c r="S136" s="18"/>
      <c r="T136" s="18"/>
    </row>
    <row r="137" spans="1:20">
      <c r="A137" s="4">
        <v>133</v>
      </c>
      <c r="B137" s="17"/>
      <c r="C137" s="18"/>
      <c r="D137" s="18"/>
      <c r="E137" s="19"/>
      <c r="F137" s="18"/>
      <c r="G137" s="19"/>
      <c r="H137" s="19"/>
      <c r="I137" s="17"/>
      <c r="J137" s="18"/>
      <c r="K137" s="18"/>
      <c r="L137" s="18"/>
      <c r="M137" s="18"/>
      <c r="N137" s="18"/>
      <c r="O137" s="18"/>
      <c r="P137" s="24"/>
      <c r="Q137" s="18"/>
      <c r="R137" s="18"/>
      <c r="S137" s="18"/>
      <c r="T137" s="18"/>
    </row>
    <row r="138" spans="1:20">
      <c r="A138" s="4">
        <v>134</v>
      </c>
      <c r="B138" s="17"/>
      <c r="C138" s="18"/>
      <c r="D138" s="18"/>
      <c r="E138" s="19"/>
      <c r="F138" s="18"/>
      <c r="G138" s="19"/>
      <c r="H138" s="19"/>
      <c r="I138" s="17"/>
      <c r="J138" s="18"/>
      <c r="K138" s="18"/>
      <c r="L138" s="18"/>
      <c r="M138" s="18"/>
      <c r="N138" s="18"/>
      <c r="O138" s="18"/>
      <c r="P138" s="24"/>
      <c r="Q138" s="18"/>
      <c r="R138" s="18"/>
      <c r="S138" s="18"/>
      <c r="T138" s="18"/>
    </row>
    <row r="139" spans="1:20">
      <c r="A139" s="4">
        <v>135</v>
      </c>
      <c r="B139" s="17"/>
      <c r="C139" s="18"/>
      <c r="D139" s="18"/>
      <c r="E139" s="19"/>
      <c r="F139" s="18"/>
      <c r="G139" s="19"/>
      <c r="H139" s="19"/>
      <c r="I139" s="17"/>
      <c r="J139" s="18"/>
      <c r="K139" s="18"/>
      <c r="L139" s="18"/>
      <c r="M139" s="18"/>
      <c r="N139" s="18"/>
      <c r="O139" s="18"/>
      <c r="P139" s="24"/>
      <c r="Q139" s="18"/>
      <c r="R139" s="18"/>
      <c r="S139" s="18"/>
      <c r="T139" s="18"/>
    </row>
    <row r="140" spans="1:20">
      <c r="A140" s="4">
        <v>136</v>
      </c>
      <c r="B140" s="17"/>
      <c r="C140" s="18"/>
      <c r="D140" s="18"/>
      <c r="E140" s="19"/>
      <c r="F140" s="18"/>
      <c r="G140" s="19"/>
      <c r="H140" s="19"/>
      <c r="I140" s="17"/>
      <c r="J140" s="18"/>
      <c r="K140" s="18"/>
      <c r="L140" s="18"/>
      <c r="M140" s="18"/>
      <c r="N140" s="18"/>
      <c r="O140" s="18"/>
      <c r="P140" s="24"/>
      <c r="Q140" s="18"/>
      <c r="R140" s="18"/>
      <c r="S140" s="18"/>
      <c r="T140" s="18"/>
    </row>
    <row r="141" spans="1:20">
      <c r="A141" s="4">
        <v>137</v>
      </c>
      <c r="B141" s="17"/>
      <c r="C141" s="18"/>
      <c r="D141" s="18"/>
      <c r="E141" s="19"/>
      <c r="F141" s="18"/>
      <c r="G141" s="19"/>
      <c r="H141" s="19"/>
      <c r="I141" s="17"/>
      <c r="J141" s="18"/>
      <c r="K141" s="18"/>
      <c r="L141" s="18"/>
      <c r="M141" s="18"/>
      <c r="N141" s="18"/>
      <c r="O141" s="18"/>
      <c r="P141" s="24"/>
      <c r="Q141" s="18"/>
      <c r="R141" s="18"/>
      <c r="S141" s="18"/>
      <c r="T141" s="18"/>
    </row>
    <row r="142" spans="1:20">
      <c r="A142" s="4">
        <v>138</v>
      </c>
      <c r="B142" s="17"/>
      <c r="C142" s="18"/>
      <c r="D142" s="18"/>
      <c r="E142" s="19"/>
      <c r="F142" s="18"/>
      <c r="G142" s="19"/>
      <c r="H142" s="19"/>
      <c r="I142" s="17"/>
      <c r="J142" s="18"/>
      <c r="K142" s="18"/>
      <c r="L142" s="18"/>
      <c r="M142" s="18"/>
      <c r="N142" s="18"/>
      <c r="O142" s="18"/>
      <c r="P142" s="24"/>
      <c r="Q142" s="18"/>
      <c r="R142" s="18"/>
      <c r="S142" s="18"/>
      <c r="T142" s="18"/>
    </row>
    <row r="143" spans="1:20">
      <c r="A143" s="4">
        <v>139</v>
      </c>
      <c r="B143" s="17"/>
      <c r="C143" s="18"/>
      <c r="D143" s="18"/>
      <c r="E143" s="19"/>
      <c r="F143" s="18"/>
      <c r="G143" s="19"/>
      <c r="H143" s="19"/>
      <c r="I143" s="17"/>
      <c r="J143" s="18"/>
      <c r="K143" s="18"/>
      <c r="L143" s="18"/>
      <c r="M143" s="18"/>
      <c r="N143" s="18"/>
      <c r="O143" s="18"/>
      <c r="P143" s="24"/>
      <c r="Q143" s="18"/>
      <c r="R143" s="18"/>
      <c r="S143" s="18"/>
      <c r="T143" s="18"/>
    </row>
    <row r="144" spans="1:20">
      <c r="A144" s="4">
        <v>140</v>
      </c>
      <c r="B144" s="17"/>
      <c r="C144" s="18"/>
      <c r="D144" s="18"/>
      <c r="E144" s="19"/>
      <c r="F144" s="18"/>
      <c r="G144" s="19"/>
      <c r="H144" s="19"/>
      <c r="I144" s="17"/>
      <c r="J144" s="18"/>
      <c r="K144" s="18"/>
      <c r="L144" s="18"/>
      <c r="M144" s="18"/>
      <c r="N144" s="18"/>
      <c r="O144" s="18"/>
      <c r="P144" s="24"/>
      <c r="Q144" s="18"/>
      <c r="R144" s="18"/>
      <c r="S144" s="18"/>
      <c r="T144" s="18"/>
    </row>
    <row r="145" spans="1:20">
      <c r="A145" s="4">
        <v>141</v>
      </c>
      <c r="B145" s="17"/>
      <c r="C145" s="18"/>
      <c r="D145" s="18"/>
      <c r="E145" s="19"/>
      <c r="F145" s="18"/>
      <c r="G145" s="19"/>
      <c r="H145" s="19"/>
      <c r="I145" s="17"/>
      <c r="J145" s="18"/>
      <c r="K145" s="18"/>
      <c r="L145" s="18"/>
      <c r="M145" s="18"/>
      <c r="N145" s="18"/>
      <c r="O145" s="18"/>
      <c r="P145" s="24"/>
      <c r="Q145" s="18"/>
      <c r="R145" s="18"/>
      <c r="S145" s="18"/>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c r="J149" s="18"/>
      <c r="K149" s="18"/>
      <c r="L149" s="18"/>
      <c r="M149" s="18"/>
      <c r="N149" s="18"/>
      <c r="O149" s="18"/>
      <c r="P149" s="24"/>
      <c r="Q149" s="18"/>
      <c r="R149" s="18"/>
      <c r="S149" s="18"/>
      <c r="T149" s="18"/>
    </row>
    <row r="150" spans="1:20">
      <c r="A150" s="4">
        <v>146</v>
      </c>
      <c r="B150" s="17"/>
      <c r="C150" s="18"/>
      <c r="D150" s="18"/>
      <c r="E150" s="19"/>
      <c r="F150" s="18"/>
      <c r="G150" s="19"/>
      <c r="H150" s="19"/>
      <c r="I150" s="17"/>
      <c r="J150" s="18"/>
      <c r="K150" s="18"/>
      <c r="L150" s="18"/>
      <c r="M150" s="18"/>
      <c r="N150" s="18"/>
      <c r="O150" s="18"/>
      <c r="P150" s="24"/>
      <c r="Q150" s="18"/>
      <c r="R150" s="18"/>
      <c r="S150" s="18"/>
      <c r="T150" s="18"/>
    </row>
    <row r="151" spans="1:20">
      <c r="A151" s="4">
        <v>147</v>
      </c>
      <c r="B151" s="17"/>
      <c r="C151" s="18"/>
      <c r="D151" s="18"/>
      <c r="E151" s="19"/>
      <c r="F151" s="18"/>
      <c r="G151" s="19"/>
      <c r="H151" s="19"/>
      <c r="I151" s="17"/>
      <c r="J151" s="18"/>
      <c r="K151" s="18"/>
      <c r="L151" s="18"/>
      <c r="M151" s="18"/>
      <c r="N151" s="18"/>
      <c r="O151" s="18"/>
      <c r="P151" s="24"/>
      <c r="Q151" s="18"/>
      <c r="R151" s="18"/>
      <c r="S151" s="18"/>
      <c r="T151" s="18"/>
    </row>
    <row r="152" spans="1:20">
      <c r="A152" s="4">
        <v>148</v>
      </c>
      <c r="B152" s="17"/>
      <c r="C152" s="18"/>
      <c r="D152" s="18"/>
      <c r="E152" s="19"/>
      <c r="F152" s="18"/>
      <c r="G152" s="19"/>
      <c r="H152" s="19"/>
      <c r="I152" s="17"/>
      <c r="J152" s="18"/>
      <c r="K152" s="18"/>
      <c r="L152" s="18"/>
      <c r="M152" s="18"/>
      <c r="N152" s="18"/>
      <c r="O152" s="18"/>
      <c r="P152" s="24"/>
      <c r="Q152" s="18"/>
      <c r="R152" s="18"/>
      <c r="S152" s="18"/>
      <c r="T152" s="18"/>
    </row>
    <row r="153" spans="1:20">
      <c r="A153" s="4">
        <v>149</v>
      </c>
      <c r="B153" s="17"/>
      <c r="C153" s="18"/>
      <c r="D153" s="18"/>
      <c r="E153" s="19"/>
      <c r="F153" s="18"/>
      <c r="G153" s="19"/>
      <c r="H153" s="19"/>
      <c r="I153" s="17"/>
      <c r="J153" s="18"/>
      <c r="K153" s="18"/>
      <c r="L153" s="18"/>
      <c r="M153" s="18"/>
      <c r="N153" s="18"/>
      <c r="O153" s="18"/>
      <c r="P153" s="24"/>
      <c r="Q153" s="18"/>
      <c r="R153" s="18"/>
      <c r="S153" s="18"/>
      <c r="T153" s="18"/>
    </row>
    <row r="154" spans="1:20">
      <c r="A154" s="4">
        <v>150</v>
      </c>
      <c r="B154" s="17"/>
      <c r="C154" s="18"/>
      <c r="D154" s="18"/>
      <c r="E154" s="19"/>
      <c r="F154" s="18"/>
      <c r="G154" s="19"/>
      <c r="H154" s="19"/>
      <c r="I154" s="17"/>
      <c r="J154" s="18"/>
      <c r="K154" s="18"/>
      <c r="L154" s="18"/>
      <c r="M154" s="18"/>
      <c r="N154" s="18"/>
      <c r="O154" s="18"/>
      <c r="P154" s="24"/>
      <c r="Q154" s="18"/>
      <c r="R154" s="18"/>
      <c r="S154" s="18"/>
      <c r="T154" s="18"/>
    </row>
    <row r="155" spans="1:20">
      <c r="A155" s="4">
        <v>151</v>
      </c>
      <c r="B155" s="17"/>
      <c r="C155" s="18"/>
      <c r="D155" s="18"/>
      <c r="E155" s="19"/>
      <c r="F155" s="18"/>
      <c r="G155" s="19"/>
      <c r="H155" s="19"/>
      <c r="I155" s="17"/>
      <c r="J155" s="18"/>
      <c r="K155" s="18"/>
      <c r="L155" s="18"/>
      <c r="M155" s="18"/>
      <c r="N155" s="18"/>
      <c r="O155" s="18"/>
      <c r="P155" s="24"/>
      <c r="Q155" s="18"/>
      <c r="R155" s="18"/>
      <c r="S155" s="18"/>
      <c r="T155" s="18"/>
    </row>
    <row r="156" spans="1:20">
      <c r="A156" s="4">
        <v>152</v>
      </c>
      <c r="B156" s="17"/>
      <c r="C156" s="18"/>
      <c r="D156" s="18"/>
      <c r="E156" s="19"/>
      <c r="F156" s="18"/>
      <c r="G156" s="19"/>
      <c r="H156" s="19"/>
      <c r="I156" s="17"/>
      <c r="J156" s="18"/>
      <c r="K156" s="18"/>
      <c r="L156" s="18"/>
      <c r="M156" s="18"/>
      <c r="N156" s="18"/>
      <c r="O156" s="18"/>
      <c r="P156" s="24"/>
      <c r="Q156" s="18"/>
      <c r="R156" s="18"/>
      <c r="S156" s="18"/>
      <c r="T156" s="18"/>
    </row>
    <row r="157" spans="1:20">
      <c r="A157" s="4">
        <v>153</v>
      </c>
      <c r="B157" s="17"/>
      <c r="C157" s="18"/>
      <c r="D157" s="18"/>
      <c r="E157" s="19"/>
      <c r="F157" s="18"/>
      <c r="G157" s="19"/>
      <c r="H157" s="19"/>
      <c r="I157" s="17"/>
      <c r="J157" s="18"/>
      <c r="K157" s="18"/>
      <c r="L157" s="18"/>
      <c r="M157" s="18"/>
      <c r="N157" s="18"/>
      <c r="O157" s="18"/>
      <c r="P157" s="24"/>
      <c r="Q157" s="18"/>
      <c r="R157" s="18"/>
      <c r="S157" s="18"/>
      <c r="T157" s="18"/>
    </row>
    <row r="158" spans="1:20">
      <c r="A158" s="4">
        <v>154</v>
      </c>
      <c r="B158" s="17"/>
      <c r="C158" s="18"/>
      <c r="D158" s="18"/>
      <c r="E158" s="19"/>
      <c r="F158" s="18"/>
      <c r="G158" s="19"/>
      <c r="H158" s="19"/>
      <c r="I158" s="17"/>
      <c r="J158" s="18"/>
      <c r="K158" s="18"/>
      <c r="L158" s="18"/>
      <c r="M158" s="18"/>
      <c r="N158" s="18"/>
      <c r="O158" s="18"/>
      <c r="P158" s="24"/>
      <c r="Q158" s="18"/>
      <c r="R158" s="18"/>
      <c r="S158" s="18"/>
      <c r="T158" s="18"/>
    </row>
    <row r="159" spans="1:20">
      <c r="A159" s="4">
        <v>155</v>
      </c>
      <c r="B159" s="17"/>
      <c r="C159" s="18"/>
      <c r="D159" s="18"/>
      <c r="E159" s="19"/>
      <c r="F159" s="18"/>
      <c r="G159" s="19"/>
      <c r="H159" s="19"/>
      <c r="I159" s="17"/>
      <c r="J159" s="18"/>
      <c r="K159" s="18"/>
      <c r="L159" s="18"/>
      <c r="M159" s="18"/>
      <c r="N159" s="18"/>
      <c r="O159" s="18"/>
      <c r="P159" s="24"/>
      <c r="Q159" s="18"/>
      <c r="R159" s="18"/>
      <c r="S159" s="18"/>
      <c r="T159" s="18"/>
    </row>
    <row r="160" spans="1:20">
      <c r="A160" s="4">
        <v>156</v>
      </c>
      <c r="B160" s="17"/>
      <c r="C160" s="18"/>
      <c r="D160" s="18"/>
      <c r="E160" s="19"/>
      <c r="F160" s="18"/>
      <c r="G160" s="19"/>
      <c r="H160" s="19"/>
      <c r="I160" s="17"/>
      <c r="J160" s="18"/>
      <c r="K160" s="18"/>
      <c r="L160" s="18"/>
      <c r="M160" s="18"/>
      <c r="N160" s="18"/>
      <c r="O160" s="18"/>
      <c r="P160" s="24"/>
      <c r="Q160" s="18"/>
      <c r="R160" s="18"/>
      <c r="S160" s="18"/>
      <c r="T160" s="18"/>
    </row>
    <row r="161" spans="1:20">
      <c r="A161" s="4">
        <v>157</v>
      </c>
      <c r="B161" s="17"/>
      <c r="C161" s="18"/>
      <c r="D161" s="18"/>
      <c r="E161" s="19"/>
      <c r="F161" s="18"/>
      <c r="G161" s="19"/>
      <c r="H161" s="19"/>
      <c r="I161" s="17"/>
      <c r="J161" s="18"/>
      <c r="K161" s="18"/>
      <c r="L161" s="18"/>
      <c r="M161" s="18"/>
      <c r="N161" s="18"/>
      <c r="O161" s="18"/>
      <c r="P161" s="24"/>
      <c r="Q161" s="18"/>
      <c r="R161" s="18"/>
      <c r="S161" s="18"/>
      <c r="T161" s="18"/>
    </row>
    <row r="162" spans="1:20">
      <c r="A162" s="4">
        <v>158</v>
      </c>
      <c r="B162" s="17"/>
      <c r="C162" s="18"/>
      <c r="D162" s="18"/>
      <c r="E162" s="19"/>
      <c r="F162" s="18"/>
      <c r="G162" s="19"/>
      <c r="H162" s="19"/>
      <c r="I162" s="17"/>
      <c r="J162" s="18"/>
      <c r="K162" s="18"/>
      <c r="L162" s="18"/>
      <c r="M162" s="18"/>
      <c r="N162" s="18"/>
      <c r="O162" s="18"/>
      <c r="P162" s="24"/>
      <c r="Q162" s="18"/>
      <c r="R162" s="18"/>
      <c r="S162" s="18"/>
      <c r="T162" s="18"/>
    </row>
    <row r="163" spans="1:20">
      <c r="A163" s="4">
        <v>159</v>
      </c>
      <c r="B163" s="17"/>
      <c r="C163" s="18"/>
      <c r="D163" s="18"/>
      <c r="E163" s="19"/>
      <c r="F163" s="18"/>
      <c r="G163" s="19"/>
      <c r="H163" s="19"/>
      <c r="I163" s="17"/>
      <c r="J163" s="18"/>
      <c r="K163" s="18"/>
      <c r="L163" s="18"/>
      <c r="M163" s="18"/>
      <c r="N163" s="18"/>
      <c r="O163" s="18"/>
      <c r="P163" s="24"/>
      <c r="Q163" s="18"/>
      <c r="R163" s="18"/>
      <c r="S163" s="18"/>
      <c r="T163" s="18"/>
    </row>
    <row r="164" spans="1:20">
      <c r="A164" s="4">
        <v>160</v>
      </c>
      <c r="B164" s="17"/>
      <c r="C164" s="18"/>
      <c r="D164" s="18"/>
      <c r="E164" s="19"/>
      <c r="F164" s="18"/>
      <c r="G164" s="19"/>
      <c r="H164" s="19"/>
      <c r="I164" s="17"/>
      <c r="J164" s="18"/>
      <c r="K164" s="18"/>
      <c r="L164" s="18"/>
      <c r="M164" s="18"/>
      <c r="N164" s="18"/>
      <c r="O164" s="18"/>
      <c r="P164" s="24"/>
      <c r="Q164" s="18"/>
      <c r="R164" s="18"/>
      <c r="S164" s="18"/>
      <c r="T164" s="18"/>
    </row>
    <row r="165" spans="1:20">
      <c r="A165" s="21" t="s">
        <v>11</v>
      </c>
      <c r="B165" s="41"/>
      <c r="C165" s="21">
        <f>COUNTIFS(C5:C164,"*")</f>
        <v>94</v>
      </c>
      <c r="D165" s="21"/>
      <c r="E165" s="13"/>
      <c r="F165" s="21"/>
      <c r="G165" s="21">
        <f>SUM(G5:G164)</f>
        <v>2325</v>
      </c>
      <c r="H165" s="21">
        <f>SUM(H5:H164)</f>
        <v>2167</v>
      </c>
      <c r="I165" s="21">
        <f>SUM(I5:I164)</f>
        <v>4702</v>
      </c>
      <c r="J165" s="21"/>
      <c r="K165" s="21"/>
      <c r="L165" s="21"/>
      <c r="M165" s="21"/>
      <c r="N165" s="21"/>
      <c r="O165" s="21"/>
      <c r="P165" s="14"/>
      <c r="Q165" s="21"/>
      <c r="R165" s="21"/>
      <c r="S165" s="21"/>
      <c r="T165" s="12"/>
    </row>
    <row r="166" spans="1:20">
      <c r="A166" s="46" t="s">
        <v>68</v>
      </c>
      <c r="B166" s="10">
        <f>COUNTIF(B$5:B$164,"Team 1")</f>
        <v>74</v>
      </c>
      <c r="C166" s="46" t="s">
        <v>28</v>
      </c>
      <c r="D166" s="10">
        <f>COUNTIF(D5:D164,"Anganwadi")</f>
        <v>53</v>
      </c>
    </row>
    <row r="167" spans="1:20">
      <c r="A167" s="46" t="s">
        <v>69</v>
      </c>
      <c r="B167" s="10">
        <f>COUNTIF(B$6:B$164,"Team 2")</f>
        <v>46</v>
      </c>
      <c r="C167" s="46" t="s">
        <v>26</v>
      </c>
      <c r="D167" s="10">
        <f>COUNTIF(D5:D164,"School")</f>
        <v>41</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zoomScale="75" zoomScaleNormal="75" workbookViewId="0">
      <pane xSplit="3" ySplit="4" topLeftCell="D5" activePane="bottomRight" state="frozen"/>
      <selection pane="topRight" activeCell="C1" sqref="C1"/>
      <selection pane="bottomLeft" activeCell="A5" sqref="A5"/>
      <selection pane="bottomRight" activeCell="Q106" sqref="Q106"/>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1" t="s">
        <v>65</v>
      </c>
      <c r="B1" s="111"/>
      <c r="C1" s="111"/>
      <c r="D1" s="112"/>
      <c r="E1" s="112"/>
      <c r="F1" s="112"/>
      <c r="G1" s="112"/>
      <c r="H1" s="112"/>
      <c r="I1" s="112"/>
      <c r="J1" s="112"/>
      <c r="K1" s="112"/>
      <c r="L1" s="112"/>
      <c r="M1" s="112"/>
      <c r="N1" s="112"/>
      <c r="O1" s="112"/>
      <c r="P1" s="112"/>
      <c r="Q1" s="112"/>
      <c r="R1" s="112"/>
      <c r="S1" s="112"/>
    </row>
    <row r="2" spans="1:20">
      <c r="A2" s="115" t="s">
        <v>62</v>
      </c>
      <c r="B2" s="116"/>
      <c r="C2" s="116"/>
      <c r="D2" s="25" t="s">
        <v>696</v>
      </c>
      <c r="E2" s="22"/>
      <c r="F2" s="22"/>
      <c r="G2" s="22"/>
      <c r="H2" s="22"/>
      <c r="I2" s="22"/>
      <c r="J2" s="22"/>
      <c r="K2" s="22"/>
      <c r="L2" s="22"/>
      <c r="M2" s="22"/>
      <c r="N2" s="22"/>
      <c r="O2" s="22"/>
      <c r="P2" s="22"/>
      <c r="Q2" s="22"/>
      <c r="R2" s="22"/>
      <c r="S2" s="22"/>
    </row>
    <row r="3" spans="1:20" ht="24" customHeight="1">
      <c r="A3" s="110" t="s">
        <v>14</v>
      </c>
      <c r="B3" s="113" t="s">
        <v>67</v>
      </c>
      <c r="C3" s="109" t="s">
        <v>7</v>
      </c>
      <c r="D3" s="109" t="s">
        <v>58</v>
      </c>
      <c r="E3" s="109" t="s">
        <v>16</v>
      </c>
      <c r="F3" s="117" t="s">
        <v>17</v>
      </c>
      <c r="G3" s="109" t="s">
        <v>8</v>
      </c>
      <c r="H3" s="109"/>
      <c r="I3" s="109"/>
      <c r="J3" s="109" t="s">
        <v>34</v>
      </c>
      <c r="K3" s="113" t="s">
        <v>36</v>
      </c>
      <c r="L3" s="113" t="s">
        <v>53</v>
      </c>
      <c r="M3" s="113" t="s">
        <v>54</v>
      </c>
      <c r="N3" s="113" t="s">
        <v>37</v>
      </c>
      <c r="O3" s="113" t="s">
        <v>38</v>
      </c>
      <c r="P3" s="110" t="s">
        <v>57</v>
      </c>
      <c r="Q3" s="109" t="s">
        <v>55</v>
      </c>
      <c r="R3" s="109" t="s">
        <v>35</v>
      </c>
      <c r="S3" s="109" t="s">
        <v>56</v>
      </c>
      <c r="T3" s="109" t="s">
        <v>13</v>
      </c>
    </row>
    <row r="4" spans="1:20" ht="25.5" customHeight="1">
      <c r="A4" s="110"/>
      <c r="B4" s="118"/>
      <c r="C4" s="109"/>
      <c r="D4" s="109"/>
      <c r="E4" s="109"/>
      <c r="F4" s="117"/>
      <c r="G4" s="23" t="s">
        <v>9</v>
      </c>
      <c r="H4" s="23" t="s">
        <v>10</v>
      </c>
      <c r="I4" s="23" t="s">
        <v>11</v>
      </c>
      <c r="J4" s="109"/>
      <c r="K4" s="114"/>
      <c r="L4" s="114"/>
      <c r="M4" s="114"/>
      <c r="N4" s="114"/>
      <c r="O4" s="114"/>
      <c r="P4" s="110"/>
      <c r="Q4" s="110"/>
      <c r="R4" s="109"/>
      <c r="S4" s="109"/>
      <c r="T4" s="109"/>
    </row>
    <row r="5" spans="1:20">
      <c r="A5" s="4">
        <v>1</v>
      </c>
      <c r="B5" s="51" t="s">
        <v>68</v>
      </c>
      <c r="C5" s="52" t="s">
        <v>379</v>
      </c>
      <c r="D5" s="52" t="s">
        <v>28</v>
      </c>
      <c r="E5" s="53">
        <v>9</v>
      </c>
      <c r="F5" s="53" t="s">
        <v>230</v>
      </c>
      <c r="G5" s="53">
        <v>36</v>
      </c>
      <c r="H5" s="53">
        <v>33</v>
      </c>
      <c r="I5" s="56">
        <f t="shared" ref="I5" si="0">+G5+H5</f>
        <v>69</v>
      </c>
      <c r="J5" s="52">
        <v>7896746330</v>
      </c>
      <c r="K5" s="52" t="s">
        <v>404</v>
      </c>
      <c r="L5" s="52" t="s">
        <v>405</v>
      </c>
      <c r="M5" s="52">
        <v>9401725831</v>
      </c>
      <c r="N5" s="52" t="s">
        <v>137</v>
      </c>
      <c r="O5" s="52">
        <v>9954379588</v>
      </c>
      <c r="P5" s="54">
        <v>43711</v>
      </c>
      <c r="Q5" s="52" t="s">
        <v>231</v>
      </c>
      <c r="R5" s="52">
        <v>89</v>
      </c>
      <c r="S5" s="52" t="s">
        <v>118</v>
      </c>
      <c r="T5" s="18"/>
    </row>
    <row r="6" spans="1:20">
      <c r="A6" s="4">
        <v>2</v>
      </c>
      <c r="B6" s="51" t="s">
        <v>68</v>
      </c>
      <c r="C6" s="52" t="s">
        <v>382</v>
      </c>
      <c r="D6" s="52" t="s">
        <v>28</v>
      </c>
      <c r="E6" s="53">
        <v>47</v>
      </c>
      <c r="F6" s="53" t="s">
        <v>230</v>
      </c>
      <c r="G6" s="53">
        <v>41</v>
      </c>
      <c r="H6" s="53">
        <v>32</v>
      </c>
      <c r="I6" s="56">
        <v>73</v>
      </c>
      <c r="J6" s="52">
        <v>9678107460</v>
      </c>
      <c r="K6" s="52" t="s">
        <v>407</v>
      </c>
      <c r="L6" s="52" t="s">
        <v>408</v>
      </c>
      <c r="M6" s="52">
        <v>9401725829</v>
      </c>
      <c r="N6" s="52" t="s">
        <v>137</v>
      </c>
      <c r="O6" s="52">
        <v>9954379588</v>
      </c>
      <c r="P6" s="54">
        <v>43711</v>
      </c>
      <c r="Q6" s="52" t="s">
        <v>231</v>
      </c>
      <c r="R6" s="52">
        <v>99</v>
      </c>
      <c r="S6" s="52" t="s">
        <v>118</v>
      </c>
      <c r="T6" s="18"/>
    </row>
    <row r="7" spans="1:20">
      <c r="A7" s="4">
        <v>3</v>
      </c>
      <c r="B7" s="17" t="s">
        <v>68</v>
      </c>
      <c r="C7" s="52" t="s">
        <v>380</v>
      </c>
      <c r="D7" s="52" t="s">
        <v>28</v>
      </c>
      <c r="E7" s="53">
        <v>44</v>
      </c>
      <c r="F7" s="53" t="s">
        <v>230</v>
      </c>
      <c r="G7" s="53">
        <v>28</v>
      </c>
      <c r="H7" s="53">
        <v>32</v>
      </c>
      <c r="I7" s="56">
        <v>60</v>
      </c>
      <c r="J7" s="18">
        <v>8133056925</v>
      </c>
      <c r="K7" s="52" t="s">
        <v>404</v>
      </c>
      <c r="L7" s="52" t="s">
        <v>405</v>
      </c>
      <c r="M7" s="52">
        <v>9401725831</v>
      </c>
      <c r="N7" s="18" t="s">
        <v>135</v>
      </c>
      <c r="O7" s="18">
        <v>8753023371</v>
      </c>
      <c r="P7" s="24">
        <v>43712</v>
      </c>
      <c r="Q7" s="52" t="s">
        <v>160</v>
      </c>
      <c r="R7" s="18">
        <v>89</v>
      </c>
      <c r="S7" s="18" t="s">
        <v>139</v>
      </c>
      <c r="T7" s="18"/>
    </row>
    <row r="8" spans="1:20">
      <c r="A8" s="4">
        <v>4</v>
      </c>
      <c r="B8" s="17" t="s">
        <v>68</v>
      </c>
      <c r="C8" s="52" t="s">
        <v>381</v>
      </c>
      <c r="D8" s="52" t="s">
        <v>28</v>
      </c>
      <c r="E8" s="53">
        <v>80</v>
      </c>
      <c r="F8" s="53" t="s">
        <v>230</v>
      </c>
      <c r="G8" s="53">
        <v>25</v>
      </c>
      <c r="H8" s="53">
        <v>34</v>
      </c>
      <c r="I8" s="51">
        <v>59</v>
      </c>
      <c r="J8" s="17">
        <v>9577020450</v>
      </c>
      <c r="K8" s="52" t="s">
        <v>404</v>
      </c>
      <c r="L8" s="52" t="s">
        <v>405</v>
      </c>
      <c r="M8" s="52">
        <v>9401725831</v>
      </c>
      <c r="N8" s="18" t="s">
        <v>100</v>
      </c>
      <c r="O8" s="18">
        <v>8822516760</v>
      </c>
      <c r="P8" s="54">
        <v>43712</v>
      </c>
      <c r="Q8" s="52" t="s">
        <v>160</v>
      </c>
      <c r="R8" s="18">
        <v>79</v>
      </c>
      <c r="S8" s="18" t="s">
        <v>139</v>
      </c>
      <c r="T8" s="18"/>
    </row>
    <row r="9" spans="1:20">
      <c r="A9" s="4">
        <v>5</v>
      </c>
      <c r="B9" s="17" t="s">
        <v>68</v>
      </c>
      <c r="C9" s="52" t="s">
        <v>383</v>
      </c>
      <c r="D9" s="52" t="s">
        <v>28</v>
      </c>
      <c r="E9" s="19">
        <v>25</v>
      </c>
      <c r="F9" s="53" t="s">
        <v>230</v>
      </c>
      <c r="G9" s="19">
        <v>22</v>
      </c>
      <c r="H9" s="19">
        <v>27</v>
      </c>
      <c r="I9" s="17">
        <v>49</v>
      </c>
      <c r="J9" s="18">
        <v>8011789041</v>
      </c>
      <c r="K9" s="52" t="s">
        <v>404</v>
      </c>
      <c r="L9" s="52" t="s">
        <v>405</v>
      </c>
      <c r="M9" s="52">
        <v>9401725831</v>
      </c>
      <c r="N9" s="18" t="s">
        <v>100</v>
      </c>
      <c r="O9" s="18">
        <v>8822516760</v>
      </c>
      <c r="P9" s="24">
        <v>43713</v>
      </c>
      <c r="Q9" s="52" t="s">
        <v>348</v>
      </c>
      <c r="R9" s="18">
        <v>92</v>
      </c>
      <c r="S9" s="18" t="s">
        <v>139</v>
      </c>
      <c r="T9" s="18"/>
    </row>
    <row r="10" spans="1:20">
      <c r="A10" s="4">
        <v>6</v>
      </c>
      <c r="B10" s="17" t="s">
        <v>68</v>
      </c>
      <c r="C10" s="52" t="s">
        <v>384</v>
      </c>
      <c r="D10" s="52" t="s">
        <v>26</v>
      </c>
      <c r="E10" s="19">
        <v>18120206602</v>
      </c>
      <c r="F10" s="53" t="s">
        <v>26</v>
      </c>
      <c r="G10" s="19"/>
      <c r="H10" s="19"/>
      <c r="I10" s="17">
        <v>38</v>
      </c>
      <c r="J10" s="52">
        <v>7896384225</v>
      </c>
      <c r="K10" s="18" t="s">
        <v>81</v>
      </c>
      <c r="L10" s="18" t="s">
        <v>82</v>
      </c>
      <c r="M10" s="18">
        <v>9401725834</v>
      </c>
      <c r="N10" s="18" t="s">
        <v>83</v>
      </c>
      <c r="O10" s="18">
        <v>9678605836</v>
      </c>
      <c r="P10" s="54">
        <v>43713</v>
      </c>
      <c r="Q10" s="52" t="s">
        <v>348</v>
      </c>
      <c r="R10" s="18">
        <v>78</v>
      </c>
      <c r="S10" s="18" t="s">
        <v>139</v>
      </c>
      <c r="T10" s="18"/>
    </row>
    <row r="11" spans="1:20">
      <c r="A11" s="4">
        <v>7</v>
      </c>
      <c r="B11" s="17" t="s">
        <v>68</v>
      </c>
      <c r="C11" s="52" t="s">
        <v>385</v>
      </c>
      <c r="D11" s="52" t="s">
        <v>26</v>
      </c>
      <c r="E11" s="53" t="s">
        <v>399</v>
      </c>
      <c r="F11" s="53" t="s">
        <v>26</v>
      </c>
      <c r="G11" s="19"/>
      <c r="H11" s="19"/>
      <c r="I11" s="17">
        <v>44</v>
      </c>
      <c r="J11" s="52">
        <v>9577621483</v>
      </c>
      <c r="K11" s="18" t="s">
        <v>81</v>
      </c>
      <c r="L11" s="18" t="s">
        <v>82</v>
      </c>
      <c r="M11" s="18">
        <v>9401725834</v>
      </c>
      <c r="N11" s="18" t="s">
        <v>83</v>
      </c>
      <c r="O11" s="18">
        <v>9678605836</v>
      </c>
      <c r="P11" s="54">
        <v>43714</v>
      </c>
      <c r="Q11" s="52" t="s">
        <v>211</v>
      </c>
      <c r="R11" s="18">
        <v>79</v>
      </c>
      <c r="S11" s="18" t="s">
        <v>139</v>
      </c>
      <c r="T11" s="18"/>
    </row>
    <row r="12" spans="1:20">
      <c r="A12" s="4">
        <v>8</v>
      </c>
      <c r="B12" s="17" t="s">
        <v>68</v>
      </c>
      <c r="C12" s="52" t="s">
        <v>218</v>
      </c>
      <c r="D12" s="52" t="s">
        <v>28</v>
      </c>
      <c r="E12" s="19">
        <v>415</v>
      </c>
      <c r="F12" s="53" t="s">
        <v>230</v>
      </c>
      <c r="G12" s="19"/>
      <c r="H12" s="19"/>
      <c r="I12" s="17">
        <v>91</v>
      </c>
      <c r="J12" s="18">
        <v>9678173894</v>
      </c>
      <c r="K12" s="52" t="s">
        <v>537</v>
      </c>
      <c r="L12" s="18" t="s">
        <v>82</v>
      </c>
      <c r="M12" s="18">
        <v>9401725834</v>
      </c>
      <c r="N12" s="18" t="s">
        <v>83</v>
      </c>
      <c r="O12" s="18">
        <v>9678605836</v>
      </c>
      <c r="P12" s="54">
        <v>43714</v>
      </c>
      <c r="Q12" s="52" t="s">
        <v>211</v>
      </c>
      <c r="R12" s="18">
        <v>77</v>
      </c>
      <c r="S12" s="18" t="s">
        <v>139</v>
      </c>
      <c r="T12" s="18"/>
    </row>
    <row r="13" spans="1:20">
      <c r="A13" s="4">
        <v>9</v>
      </c>
      <c r="B13" s="17" t="s">
        <v>68</v>
      </c>
      <c r="C13" s="52" t="s">
        <v>386</v>
      </c>
      <c r="D13" s="52" t="s">
        <v>28</v>
      </c>
      <c r="E13" s="19">
        <v>414</v>
      </c>
      <c r="F13" s="53" t="s">
        <v>230</v>
      </c>
      <c r="G13" s="19"/>
      <c r="H13" s="19"/>
      <c r="I13" s="17">
        <v>97</v>
      </c>
      <c r="J13" s="18">
        <v>9954742323</v>
      </c>
      <c r="K13" s="52" t="s">
        <v>537</v>
      </c>
      <c r="L13" s="18" t="s">
        <v>82</v>
      </c>
      <c r="M13" s="18">
        <v>9401725834</v>
      </c>
      <c r="N13" s="18" t="s">
        <v>148</v>
      </c>
      <c r="O13" s="18">
        <v>9678100977</v>
      </c>
      <c r="P13" s="24">
        <v>43715</v>
      </c>
      <c r="Q13" s="52" t="s">
        <v>163</v>
      </c>
      <c r="R13" s="18">
        <v>77</v>
      </c>
      <c r="S13" s="18" t="s">
        <v>139</v>
      </c>
      <c r="T13" s="18"/>
    </row>
    <row r="14" spans="1:20">
      <c r="A14" s="4">
        <v>10</v>
      </c>
      <c r="B14" s="17" t="s">
        <v>68</v>
      </c>
      <c r="C14" s="52" t="s">
        <v>387</v>
      </c>
      <c r="D14" s="52" t="s">
        <v>28</v>
      </c>
      <c r="E14" s="19">
        <v>402</v>
      </c>
      <c r="F14" s="53" t="s">
        <v>230</v>
      </c>
      <c r="G14" s="19"/>
      <c r="H14" s="19"/>
      <c r="I14" s="17">
        <v>100</v>
      </c>
      <c r="J14" s="18">
        <v>9706744880</v>
      </c>
      <c r="K14" s="52" t="s">
        <v>537</v>
      </c>
      <c r="L14" s="18" t="s">
        <v>82</v>
      </c>
      <c r="M14" s="18">
        <v>9401725834</v>
      </c>
      <c r="N14" s="18" t="s">
        <v>148</v>
      </c>
      <c r="O14" s="18">
        <v>9678100977</v>
      </c>
      <c r="P14" s="54">
        <v>43715</v>
      </c>
      <c r="Q14" s="52" t="s">
        <v>163</v>
      </c>
      <c r="R14" s="18">
        <v>86</v>
      </c>
      <c r="S14" s="18" t="s">
        <v>139</v>
      </c>
      <c r="T14" s="18"/>
    </row>
    <row r="15" spans="1:20">
      <c r="A15" s="4">
        <v>11</v>
      </c>
      <c r="B15" s="17" t="s">
        <v>68</v>
      </c>
      <c r="C15" s="52" t="s">
        <v>283</v>
      </c>
      <c r="D15" s="52" t="s">
        <v>26</v>
      </c>
      <c r="E15" s="53">
        <v>18120201201</v>
      </c>
      <c r="F15" s="52" t="s">
        <v>232</v>
      </c>
      <c r="G15" s="53">
        <v>20</v>
      </c>
      <c r="H15" s="53">
        <v>17</v>
      </c>
      <c r="I15" s="56">
        <f t="shared" ref="I15:I17" si="1">+G15+H15</f>
        <v>37</v>
      </c>
      <c r="J15" s="52">
        <v>9954179327</v>
      </c>
      <c r="K15" s="52" t="s">
        <v>537</v>
      </c>
      <c r="L15" s="18" t="s">
        <v>82</v>
      </c>
      <c r="M15" s="18">
        <v>9401725834</v>
      </c>
      <c r="N15" s="18" t="s">
        <v>148</v>
      </c>
      <c r="O15" s="18">
        <v>9678100977</v>
      </c>
      <c r="P15" s="24">
        <v>43717</v>
      </c>
      <c r="Q15" s="52" t="s">
        <v>164</v>
      </c>
      <c r="R15" s="18">
        <v>86</v>
      </c>
      <c r="S15" s="18" t="s">
        <v>139</v>
      </c>
      <c r="T15" s="18"/>
    </row>
    <row r="16" spans="1:20">
      <c r="A16" s="4">
        <v>12</v>
      </c>
      <c r="B16" s="17" t="s">
        <v>68</v>
      </c>
      <c r="C16" s="52" t="s">
        <v>284</v>
      </c>
      <c r="D16" s="52" t="s">
        <v>26</v>
      </c>
      <c r="E16" s="53">
        <v>18120201209</v>
      </c>
      <c r="F16" s="52" t="s">
        <v>74</v>
      </c>
      <c r="G16" s="53">
        <v>42</v>
      </c>
      <c r="H16" s="53">
        <v>25</v>
      </c>
      <c r="I16" s="56">
        <f t="shared" si="1"/>
        <v>67</v>
      </c>
      <c r="J16" s="52">
        <v>9577827709</v>
      </c>
      <c r="K16" s="52" t="s">
        <v>537</v>
      </c>
      <c r="L16" s="18" t="s">
        <v>82</v>
      </c>
      <c r="M16" s="18">
        <v>9401725834</v>
      </c>
      <c r="N16" s="18" t="s">
        <v>148</v>
      </c>
      <c r="O16" s="18">
        <v>9678100977</v>
      </c>
      <c r="P16" s="54">
        <v>43717</v>
      </c>
      <c r="Q16" s="52" t="s">
        <v>164</v>
      </c>
      <c r="R16" s="18">
        <v>85</v>
      </c>
      <c r="S16" s="18" t="s">
        <v>139</v>
      </c>
      <c r="T16" s="18"/>
    </row>
    <row r="17" spans="1:20">
      <c r="A17" s="4">
        <v>13</v>
      </c>
      <c r="B17" s="17" t="s">
        <v>68</v>
      </c>
      <c r="C17" s="52" t="s">
        <v>285</v>
      </c>
      <c r="D17" s="52" t="s">
        <v>26</v>
      </c>
      <c r="E17" s="53">
        <v>18120203404</v>
      </c>
      <c r="F17" s="52" t="s">
        <v>232</v>
      </c>
      <c r="G17" s="53">
        <v>45</v>
      </c>
      <c r="H17" s="53">
        <v>38</v>
      </c>
      <c r="I17" s="56">
        <f t="shared" si="1"/>
        <v>83</v>
      </c>
      <c r="J17" s="52">
        <v>7896384225</v>
      </c>
      <c r="K17" s="52" t="s">
        <v>537</v>
      </c>
      <c r="L17" s="18" t="s">
        <v>149</v>
      </c>
      <c r="M17" s="18">
        <v>8011615454</v>
      </c>
      <c r="N17" s="18" t="s">
        <v>130</v>
      </c>
      <c r="O17" s="18">
        <v>8011291037</v>
      </c>
      <c r="P17" s="24">
        <v>43718</v>
      </c>
      <c r="Q17" s="52" t="s">
        <v>231</v>
      </c>
      <c r="R17" s="18">
        <v>95</v>
      </c>
      <c r="S17" s="18" t="s">
        <v>139</v>
      </c>
      <c r="T17" s="18"/>
    </row>
    <row r="18" spans="1:20">
      <c r="A18" s="4">
        <v>14</v>
      </c>
      <c r="B18" s="17" t="s">
        <v>68</v>
      </c>
      <c r="C18" s="52" t="s">
        <v>388</v>
      </c>
      <c r="D18" s="52" t="s">
        <v>28</v>
      </c>
      <c r="E18" s="19">
        <v>408</v>
      </c>
      <c r="F18" s="53" t="s">
        <v>230</v>
      </c>
      <c r="G18" s="19"/>
      <c r="H18" s="19"/>
      <c r="I18" s="17">
        <v>68</v>
      </c>
      <c r="J18" s="18">
        <v>9577621483</v>
      </c>
      <c r="K18" s="52" t="s">
        <v>537</v>
      </c>
      <c r="L18" s="18" t="s">
        <v>89</v>
      </c>
      <c r="M18" s="18">
        <v>9401725826</v>
      </c>
      <c r="N18" s="18" t="s">
        <v>150</v>
      </c>
      <c r="O18" s="18">
        <v>8011312297</v>
      </c>
      <c r="P18" s="54">
        <v>43718</v>
      </c>
      <c r="Q18" s="52" t="s">
        <v>231</v>
      </c>
      <c r="R18" s="18">
        <v>95</v>
      </c>
      <c r="S18" s="18" t="s">
        <v>139</v>
      </c>
      <c r="T18" s="18"/>
    </row>
    <row r="19" spans="1:20">
      <c r="A19" s="4">
        <v>15</v>
      </c>
      <c r="B19" s="17" t="s">
        <v>68</v>
      </c>
      <c r="C19" s="52" t="s">
        <v>389</v>
      </c>
      <c r="D19" s="52" t="s">
        <v>28</v>
      </c>
      <c r="E19" s="19">
        <v>407</v>
      </c>
      <c r="F19" s="53" t="s">
        <v>230</v>
      </c>
      <c r="G19" s="19"/>
      <c r="H19" s="19"/>
      <c r="I19" s="17">
        <v>37</v>
      </c>
      <c r="J19" s="18">
        <v>8011844337</v>
      </c>
      <c r="K19" s="52" t="s">
        <v>537</v>
      </c>
      <c r="L19" s="18" t="s">
        <v>89</v>
      </c>
      <c r="M19" s="18">
        <v>9401725826</v>
      </c>
      <c r="N19" s="18" t="s">
        <v>150</v>
      </c>
      <c r="O19" s="18">
        <v>8011312297</v>
      </c>
      <c r="P19" s="54">
        <v>43719</v>
      </c>
      <c r="Q19" s="52" t="s">
        <v>160</v>
      </c>
      <c r="R19" s="18">
        <v>52</v>
      </c>
      <c r="S19" s="18" t="s">
        <v>139</v>
      </c>
      <c r="T19" s="18"/>
    </row>
    <row r="20" spans="1:20">
      <c r="A20" s="4">
        <v>16</v>
      </c>
      <c r="B20" s="17" t="s">
        <v>68</v>
      </c>
      <c r="C20" s="52" t="s">
        <v>390</v>
      </c>
      <c r="D20" s="52" t="s">
        <v>28</v>
      </c>
      <c r="E20" s="19">
        <v>401</v>
      </c>
      <c r="F20" s="53" t="s">
        <v>230</v>
      </c>
      <c r="G20" s="19"/>
      <c r="H20" s="19"/>
      <c r="I20" s="17">
        <v>61</v>
      </c>
      <c r="J20" s="18">
        <v>8011862079</v>
      </c>
      <c r="K20" s="52" t="s">
        <v>537</v>
      </c>
      <c r="L20" s="18" t="s">
        <v>82</v>
      </c>
      <c r="M20" s="18">
        <v>9401725834</v>
      </c>
      <c r="N20" s="18" t="s">
        <v>151</v>
      </c>
      <c r="O20" s="18">
        <v>8811065595</v>
      </c>
      <c r="P20" s="54">
        <v>43719</v>
      </c>
      <c r="Q20" s="52" t="s">
        <v>160</v>
      </c>
      <c r="R20" s="18">
        <v>51</v>
      </c>
      <c r="S20" s="18" t="s">
        <v>139</v>
      </c>
      <c r="T20" s="18"/>
    </row>
    <row r="21" spans="1:20">
      <c r="A21" s="4">
        <v>17</v>
      </c>
      <c r="B21" s="17" t="s">
        <v>68</v>
      </c>
      <c r="C21" s="52" t="s">
        <v>391</v>
      </c>
      <c r="D21" s="18" t="s">
        <v>26</v>
      </c>
      <c r="E21" s="19"/>
      <c r="F21" s="19" t="s">
        <v>74</v>
      </c>
      <c r="G21" s="19">
        <v>17</v>
      </c>
      <c r="H21" s="19">
        <v>14</v>
      </c>
      <c r="I21" s="17">
        <v>39</v>
      </c>
      <c r="J21" s="18">
        <v>8812887045</v>
      </c>
      <c r="K21" s="52" t="s">
        <v>537</v>
      </c>
      <c r="L21" s="18" t="s">
        <v>82</v>
      </c>
      <c r="M21" s="18">
        <v>9401725834</v>
      </c>
      <c r="N21" s="18" t="s">
        <v>151</v>
      </c>
      <c r="O21" s="18">
        <v>8811065595</v>
      </c>
      <c r="P21" s="24">
        <v>43720</v>
      </c>
      <c r="Q21" s="52" t="s">
        <v>348</v>
      </c>
      <c r="R21" s="18">
        <v>48</v>
      </c>
      <c r="S21" s="18" t="s">
        <v>139</v>
      </c>
      <c r="T21" s="18"/>
    </row>
    <row r="22" spans="1:20">
      <c r="A22" s="4">
        <v>18</v>
      </c>
      <c r="B22" s="17" t="s">
        <v>68</v>
      </c>
      <c r="C22" s="52" t="s">
        <v>392</v>
      </c>
      <c r="D22" s="52" t="s">
        <v>28</v>
      </c>
      <c r="E22" s="53">
        <v>403</v>
      </c>
      <c r="F22" s="53" t="s">
        <v>230</v>
      </c>
      <c r="G22" s="53"/>
      <c r="H22" s="53"/>
      <c r="I22" s="51">
        <v>70</v>
      </c>
      <c r="J22" s="18">
        <v>7086430943</v>
      </c>
      <c r="K22" s="52" t="s">
        <v>537</v>
      </c>
      <c r="L22" s="18" t="s">
        <v>82</v>
      </c>
      <c r="M22" s="18">
        <v>9401725834</v>
      </c>
      <c r="N22" s="18" t="s">
        <v>151</v>
      </c>
      <c r="O22" s="18">
        <v>8811065595</v>
      </c>
      <c r="P22" s="54">
        <v>43720</v>
      </c>
      <c r="Q22" s="52" t="s">
        <v>348</v>
      </c>
      <c r="R22" s="18">
        <v>91</v>
      </c>
      <c r="S22" s="18" t="s">
        <v>139</v>
      </c>
      <c r="T22" s="18"/>
    </row>
    <row r="23" spans="1:20">
      <c r="A23" s="4">
        <v>19</v>
      </c>
      <c r="B23" s="17" t="s">
        <v>68</v>
      </c>
      <c r="C23" s="52" t="s">
        <v>141</v>
      </c>
      <c r="D23" s="52" t="s">
        <v>26</v>
      </c>
      <c r="E23" s="53"/>
      <c r="F23" s="53" t="s">
        <v>74</v>
      </c>
      <c r="G23" s="53">
        <v>17</v>
      </c>
      <c r="H23" s="53">
        <v>14</v>
      </c>
      <c r="I23" s="51">
        <v>31</v>
      </c>
      <c r="J23" s="52">
        <v>9954670932</v>
      </c>
      <c r="K23" s="18" t="s">
        <v>81</v>
      </c>
      <c r="L23" s="18" t="s">
        <v>82</v>
      </c>
      <c r="M23" s="18">
        <v>9401725834</v>
      </c>
      <c r="N23" s="18" t="s">
        <v>151</v>
      </c>
      <c r="O23" s="18">
        <v>8811065595</v>
      </c>
      <c r="P23" s="24">
        <v>43721</v>
      </c>
      <c r="Q23" s="52" t="s">
        <v>348</v>
      </c>
      <c r="R23" s="18">
        <v>57</v>
      </c>
      <c r="S23" s="18" t="s">
        <v>139</v>
      </c>
      <c r="T23" s="18"/>
    </row>
    <row r="24" spans="1:20">
      <c r="A24" s="4">
        <v>20</v>
      </c>
      <c r="B24" s="17" t="s">
        <v>68</v>
      </c>
      <c r="C24" s="52" t="s">
        <v>142</v>
      </c>
      <c r="D24" s="52" t="s">
        <v>28</v>
      </c>
      <c r="E24" s="53">
        <v>22</v>
      </c>
      <c r="F24" s="53" t="s">
        <v>230</v>
      </c>
      <c r="G24" s="53">
        <v>36</v>
      </c>
      <c r="H24" s="53">
        <v>30</v>
      </c>
      <c r="I24" s="51">
        <v>66</v>
      </c>
      <c r="J24" s="52">
        <v>9577157669</v>
      </c>
      <c r="K24" s="52" t="s">
        <v>81</v>
      </c>
      <c r="L24" s="52" t="s">
        <v>82</v>
      </c>
      <c r="M24" s="52">
        <v>9401725834</v>
      </c>
      <c r="N24" s="18" t="s">
        <v>132</v>
      </c>
      <c r="O24" s="18">
        <v>9954000659</v>
      </c>
      <c r="P24" s="54">
        <v>43722</v>
      </c>
      <c r="Q24" s="52" t="s">
        <v>211</v>
      </c>
      <c r="R24" s="52">
        <v>57</v>
      </c>
      <c r="S24" s="18" t="s">
        <v>139</v>
      </c>
      <c r="T24" s="18"/>
    </row>
    <row r="25" spans="1:20">
      <c r="A25" s="4">
        <v>21</v>
      </c>
      <c r="B25" s="17" t="s">
        <v>68</v>
      </c>
      <c r="C25" s="18" t="s">
        <v>143</v>
      </c>
      <c r="D25" s="18" t="s">
        <v>28</v>
      </c>
      <c r="E25" s="19">
        <v>29</v>
      </c>
      <c r="F25" s="53" t="s">
        <v>230</v>
      </c>
      <c r="G25" s="19">
        <v>43</v>
      </c>
      <c r="H25" s="19">
        <v>33</v>
      </c>
      <c r="I25" s="17">
        <v>76</v>
      </c>
      <c r="J25" s="18">
        <v>7896459958</v>
      </c>
      <c r="K25" s="52" t="s">
        <v>81</v>
      </c>
      <c r="L25" s="52" t="s">
        <v>82</v>
      </c>
      <c r="M25" s="52">
        <v>9401725834</v>
      </c>
      <c r="N25" s="18" t="s">
        <v>96</v>
      </c>
      <c r="O25" s="18">
        <v>8812096365</v>
      </c>
      <c r="P25" s="54">
        <v>43722</v>
      </c>
      <c r="Q25" s="52" t="s">
        <v>211</v>
      </c>
      <c r="R25" s="18">
        <v>95</v>
      </c>
      <c r="S25" s="18" t="s">
        <v>139</v>
      </c>
      <c r="T25" s="18"/>
    </row>
    <row r="26" spans="1:20">
      <c r="A26" s="4">
        <v>22</v>
      </c>
      <c r="B26" s="17" t="s">
        <v>68</v>
      </c>
      <c r="C26" s="52" t="s">
        <v>393</v>
      </c>
      <c r="D26" s="52" t="s">
        <v>28</v>
      </c>
      <c r="E26" s="53">
        <v>33</v>
      </c>
      <c r="F26" s="52" t="s">
        <v>230</v>
      </c>
      <c r="G26" s="53">
        <v>20</v>
      </c>
      <c r="H26" s="53">
        <v>17</v>
      </c>
      <c r="I26" s="56">
        <f t="shared" ref="I26:I27" si="2">+G26+H26</f>
        <v>37</v>
      </c>
      <c r="J26" s="52">
        <v>9954179327</v>
      </c>
      <c r="K26" s="52" t="s">
        <v>81</v>
      </c>
      <c r="L26" s="52" t="s">
        <v>89</v>
      </c>
      <c r="M26" s="18">
        <v>9401725830</v>
      </c>
      <c r="N26" s="18" t="s">
        <v>96</v>
      </c>
      <c r="O26" s="18">
        <v>8812096365</v>
      </c>
      <c r="P26" s="54">
        <v>43723</v>
      </c>
      <c r="Q26" s="52" t="s">
        <v>163</v>
      </c>
      <c r="R26" s="18">
        <v>93</v>
      </c>
      <c r="S26" s="18" t="s">
        <v>139</v>
      </c>
      <c r="T26" s="18"/>
    </row>
    <row r="27" spans="1:20">
      <c r="A27" s="4">
        <v>23</v>
      </c>
      <c r="B27" s="17" t="s">
        <v>68</v>
      </c>
      <c r="C27" s="52" t="s">
        <v>394</v>
      </c>
      <c r="D27" s="52" t="s">
        <v>28</v>
      </c>
      <c r="E27" s="53">
        <v>39</v>
      </c>
      <c r="F27" s="52" t="s">
        <v>230</v>
      </c>
      <c r="G27" s="53">
        <v>42</v>
      </c>
      <c r="H27" s="53">
        <v>25</v>
      </c>
      <c r="I27" s="56">
        <f t="shared" si="2"/>
        <v>67</v>
      </c>
      <c r="J27" s="52">
        <v>9577827709</v>
      </c>
      <c r="K27" s="52" t="s">
        <v>81</v>
      </c>
      <c r="L27" s="52" t="s">
        <v>89</v>
      </c>
      <c r="M27" s="18">
        <v>8749860337</v>
      </c>
      <c r="N27" s="18" t="s">
        <v>134</v>
      </c>
      <c r="O27" s="18">
        <v>9577764491</v>
      </c>
      <c r="P27" s="54">
        <v>43723</v>
      </c>
      <c r="Q27" s="52" t="s">
        <v>163</v>
      </c>
      <c r="R27" s="18">
        <v>85</v>
      </c>
      <c r="S27" s="18" t="s">
        <v>139</v>
      </c>
      <c r="T27" s="18"/>
    </row>
    <row r="28" spans="1:20">
      <c r="A28" s="4">
        <v>24</v>
      </c>
      <c r="B28" s="17" t="s">
        <v>68</v>
      </c>
      <c r="C28" s="52" t="s">
        <v>395</v>
      </c>
      <c r="D28" s="52" t="s">
        <v>26</v>
      </c>
      <c r="E28" s="53">
        <v>18120204001</v>
      </c>
      <c r="F28" s="53" t="s">
        <v>248</v>
      </c>
      <c r="G28" s="19">
        <v>28</v>
      </c>
      <c r="H28" s="19">
        <v>28</v>
      </c>
      <c r="I28" s="17">
        <v>56</v>
      </c>
      <c r="J28" s="18">
        <v>9435680457</v>
      </c>
      <c r="K28" s="18" t="s">
        <v>81</v>
      </c>
      <c r="L28" s="18" t="s">
        <v>89</v>
      </c>
      <c r="M28" s="18">
        <v>9401725826</v>
      </c>
      <c r="N28" s="18" t="s">
        <v>150</v>
      </c>
      <c r="O28" s="18">
        <v>8011312297</v>
      </c>
      <c r="P28" s="54">
        <v>43725</v>
      </c>
      <c r="Q28" s="52" t="s">
        <v>164</v>
      </c>
      <c r="R28" s="18">
        <v>97</v>
      </c>
      <c r="S28" s="18" t="s">
        <v>139</v>
      </c>
      <c r="T28" s="18"/>
    </row>
    <row r="29" spans="1:20">
      <c r="A29" s="4">
        <v>25</v>
      </c>
      <c r="B29" s="51" t="s">
        <v>68</v>
      </c>
      <c r="C29" s="52" t="s">
        <v>396</v>
      </c>
      <c r="D29" s="52" t="s">
        <v>26</v>
      </c>
      <c r="E29" s="53">
        <v>18120205101</v>
      </c>
      <c r="F29" s="52" t="s">
        <v>74</v>
      </c>
      <c r="G29" s="53">
        <v>51</v>
      </c>
      <c r="H29" s="53">
        <v>54</v>
      </c>
      <c r="I29" s="56">
        <v>105</v>
      </c>
      <c r="J29" s="52">
        <v>9706402216</v>
      </c>
      <c r="K29" s="52" t="s">
        <v>77</v>
      </c>
      <c r="L29" s="52" t="s">
        <v>97</v>
      </c>
      <c r="M29" s="52">
        <v>9401725830</v>
      </c>
      <c r="N29" s="52" t="s">
        <v>132</v>
      </c>
      <c r="O29" s="52">
        <v>9954000659</v>
      </c>
      <c r="P29" s="54">
        <v>43726</v>
      </c>
      <c r="Q29" s="52" t="s">
        <v>231</v>
      </c>
      <c r="R29" s="18">
        <v>70</v>
      </c>
      <c r="S29" s="18" t="s">
        <v>139</v>
      </c>
      <c r="T29" s="18"/>
    </row>
    <row r="30" spans="1:20">
      <c r="A30" s="4">
        <v>26</v>
      </c>
      <c r="B30" s="51" t="s">
        <v>68</v>
      </c>
      <c r="C30" s="52" t="s">
        <v>396</v>
      </c>
      <c r="D30" s="52" t="s">
        <v>26</v>
      </c>
      <c r="E30" s="53">
        <v>18120205101</v>
      </c>
      <c r="F30" s="52" t="s">
        <v>74</v>
      </c>
      <c r="G30" s="53">
        <v>52</v>
      </c>
      <c r="H30" s="53">
        <v>50</v>
      </c>
      <c r="I30" s="56">
        <v>102</v>
      </c>
      <c r="J30" s="52">
        <v>9706402216</v>
      </c>
      <c r="K30" s="52" t="s">
        <v>77</v>
      </c>
      <c r="L30" s="52" t="s">
        <v>97</v>
      </c>
      <c r="M30" s="52">
        <v>9401725830</v>
      </c>
      <c r="N30" s="52" t="s">
        <v>132</v>
      </c>
      <c r="O30" s="52">
        <v>9954000659</v>
      </c>
      <c r="P30" s="54">
        <v>43726</v>
      </c>
      <c r="Q30" s="52" t="s">
        <v>231</v>
      </c>
      <c r="R30" s="18">
        <v>75</v>
      </c>
      <c r="S30" s="18" t="s">
        <v>139</v>
      </c>
      <c r="T30" s="18"/>
    </row>
    <row r="31" spans="1:20">
      <c r="A31" s="4">
        <v>27</v>
      </c>
      <c r="B31" s="51" t="s">
        <v>68</v>
      </c>
      <c r="C31" s="52" t="s">
        <v>396</v>
      </c>
      <c r="D31" s="52" t="s">
        <v>26</v>
      </c>
      <c r="E31" s="53">
        <v>18120205101</v>
      </c>
      <c r="F31" s="52" t="s">
        <v>74</v>
      </c>
      <c r="G31" s="53">
        <v>57</v>
      </c>
      <c r="H31" s="53">
        <v>58</v>
      </c>
      <c r="I31" s="56">
        <v>115</v>
      </c>
      <c r="J31" s="52">
        <v>9706402216</v>
      </c>
      <c r="K31" s="52" t="s">
        <v>77</v>
      </c>
      <c r="L31" s="52" t="s">
        <v>97</v>
      </c>
      <c r="M31" s="52">
        <v>9954818310</v>
      </c>
      <c r="N31" s="52" t="s">
        <v>204</v>
      </c>
      <c r="O31" s="52">
        <v>9435094232</v>
      </c>
      <c r="P31" s="54">
        <v>43727</v>
      </c>
      <c r="Q31" s="52" t="s">
        <v>160</v>
      </c>
      <c r="R31" s="18">
        <v>79</v>
      </c>
      <c r="S31" s="18" t="s">
        <v>139</v>
      </c>
      <c r="T31" s="18"/>
    </row>
    <row r="32" spans="1:20">
      <c r="A32" s="4">
        <v>28</v>
      </c>
      <c r="B32" s="51" t="s">
        <v>68</v>
      </c>
      <c r="C32" s="52" t="s">
        <v>309</v>
      </c>
      <c r="D32" s="52" t="s">
        <v>26</v>
      </c>
      <c r="E32" s="53">
        <v>18120202002</v>
      </c>
      <c r="F32" s="52" t="s">
        <v>232</v>
      </c>
      <c r="G32" s="53">
        <v>20</v>
      </c>
      <c r="H32" s="53">
        <v>10</v>
      </c>
      <c r="I32" s="56">
        <f t="shared" ref="I32:I37" si="3">+G32+H32</f>
        <v>30</v>
      </c>
      <c r="J32" s="52">
        <v>9707037087</v>
      </c>
      <c r="K32" s="52" t="s">
        <v>360</v>
      </c>
      <c r="L32" s="52" t="s">
        <v>80</v>
      </c>
      <c r="M32" s="52">
        <v>9954818310</v>
      </c>
      <c r="N32" s="52" t="s">
        <v>204</v>
      </c>
      <c r="O32" s="52">
        <v>9435094232</v>
      </c>
      <c r="P32" s="54">
        <v>43728</v>
      </c>
      <c r="Q32" s="52" t="s">
        <v>348</v>
      </c>
      <c r="R32" s="18">
        <v>90</v>
      </c>
      <c r="S32" s="18" t="s">
        <v>139</v>
      </c>
      <c r="T32" s="18"/>
    </row>
    <row r="33" spans="1:20">
      <c r="A33" s="4">
        <v>29</v>
      </c>
      <c r="B33" s="51" t="s">
        <v>68</v>
      </c>
      <c r="C33" s="52" t="s">
        <v>310</v>
      </c>
      <c r="D33" s="52" t="s">
        <v>28</v>
      </c>
      <c r="E33" s="53">
        <v>22</v>
      </c>
      <c r="F33" s="52" t="s">
        <v>230</v>
      </c>
      <c r="G33" s="53">
        <v>21</v>
      </c>
      <c r="H33" s="53">
        <v>20</v>
      </c>
      <c r="I33" s="56">
        <f t="shared" si="3"/>
        <v>41</v>
      </c>
      <c r="J33" s="52">
        <v>7399476891</v>
      </c>
      <c r="K33" s="52" t="s">
        <v>360</v>
      </c>
      <c r="L33" s="52" t="s">
        <v>80</v>
      </c>
      <c r="M33" s="52">
        <v>9954818310</v>
      </c>
      <c r="N33" s="52" t="s">
        <v>204</v>
      </c>
      <c r="O33" s="52">
        <v>9435094232</v>
      </c>
      <c r="P33" s="54">
        <v>43728</v>
      </c>
      <c r="Q33" s="52" t="s">
        <v>348</v>
      </c>
      <c r="R33" s="18">
        <v>90</v>
      </c>
      <c r="S33" s="18" t="s">
        <v>139</v>
      </c>
      <c r="T33" s="18"/>
    </row>
    <row r="34" spans="1:20">
      <c r="A34" s="4">
        <v>30</v>
      </c>
      <c r="B34" s="51" t="s">
        <v>68</v>
      </c>
      <c r="C34" s="52" t="s">
        <v>311</v>
      </c>
      <c r="D34" s="52" t="s">
        <v>26</v>
      </c>
      <c r="E34" s="53">
        <v>18120203801</v>
      </c>
      <c r="F34" s="52" t="s">
        <v>74</v>
      </c>
      <c r="G34" s="53">
        <v>13</v>
      </c>
      <c r="H34" s="53">
        <v>7</v>
      </c>
      <c r="I34" s="56">
        <f t="shared" si="3"/>
        <v>20</v>
      </c>
      <c r="J34" s="52">
        <v>9954438955</v>
      </c>
      <c r="K34" s="52" t="s">
        <v>360</v>
      </c>
      <c r="L34" s="52" t="s">
        <v>116</v>
      </c>
      <c r="M34" s="52">
        <v>9435636656</v>
      </c>
      <c r="N34" s="52" t="s">
        <v>124</v>
      </c>
      <c r="O34" s="52">
        <v>7896728066</v>
      </c>
      <c r="P34" s="54">
        <v>43729</v>
      </c>
      <c r="Q34" s="52" t="s">
        <v>211</v>
      </c>
      <c r="R34" s="18">
        <v>75</v>
      </c>
      <c r="S34" s="18" t="s">
        <v>139</v>
      </c>
      <c r="T34" s="18"/>
    </row>
    <row r="35" spans="1:20">
      <c r="A35" s="4">
        <v>31</v>
      </c>
      <c r="B35" s="51" t="s">
        <v>68</v>
      </c>
      <c r="C35" s="52" t="s">
        <v>312</v>
      </c>
      <c r="D35" s="52" t="s">
        <v>26</v>
      </c>
      <c r="E35" s="53">
        <v>18120203802</v>
      </c>
      <c r="F35" s="52" t="s">
        <v>75</v>
      </c>
      <c r="G35" s="53">
        <v>10</v>
      </c>
      <c r="H35" s="53">
        <v>7</v>
      </c>
      <c r="I35" s="56">
        <f t="shared" si="3"/>
        <v>17</v>
      </c>
      <c r="J35" s="52">
        <v>7399404806</v>
      </c>
      <c r="K35" s="52" t="s">
        <v>360</v>
      </c>
      <c r="L35" s="52" t="s">
        <v>116</v>
      </c>
      <c r="M35" s="52">
        <v>9435636656</v>
      </c>
      <c r="N35" s="52" t="s">
        <v>124</v>
      </c>
      <c r="O35" s="52">
        <v>7896728066</v>
      </c>
      <c r="P35" s="54">
        <v>43729</v>
      </c>
      <c r="Q35" s="52" t="s">
        <v>211</v>
      </c>
      <c r="R35" s="18">
        <v>69</v>
      </c>
      <c r="S35" s="18" t="s">
        <v>139</v>
      </c>
      <c r="T35" s="18"/>
    </row>
    <row r="36" spans="1:20">
      <c r="A36" s="4">
        <v>32</v>
      </c>
      <c r="B36" s="51" t="s">
        <v>68</v>
      </c>
      <c r="C36" s="52" t="s">
        <v>313</v>
      </c>
      <c r="D36" s="52" t="s">
        <v>28</v>
      </c>
      <c r="E36" s="53">
        <v>70</v>
      </c>
      <c r="F36" s="52"/>
      <c r="G36" s="53">
        <v>38</v>
      </c>
      <c r="H36" s="53">
        <v>30</v>
      </c>
      <c r="I36" s="56">
        <f t="shared" si="3"/>
        <v>68</v>
      </c>
      <c r="J36" s="52">
        <v>9954335050</v>
      </c>
      <c r="K36" s="52" t="s">
        <v>360</v>
      </c>
      <c r="L36" s="52" t="s">
        <v>85</v>
      </c>
      <c r="M36" s="52">
        <v>8812801332</v>
      </c>
      <c r="N36" s="52" t="s">
        <v>128</v>
      </c>
      <c r="O36" s="52">
        <v>7896799372</v>
      </c>
      <c r="P36" s="54">
        <v>43730</v>
      </c>
      <c r="Q36" s="52" t="s">
        <v>163</v>
      </c>
      <c r="R36" s="18">
        <v>76</v>
      </c>
      <c r="S36" s="18" t="s">
        <v>139</v>
      </c>
      <c r="T36" s="18"/>
    </row>
    <row r="37" spans="1:20">
      <c r="A37" s="4">
        <v>33</v>
      </c>
      <c r="B37" s="51" t="s">
        <v>68</v>
      </c>
      <c r="C37" s="52" t="s">
        <v>314</v>
      </c>
      <c r="D37" s="52" t="s">
        <v>26</v>
      </c>
      <c r="E37" s="53">
        <v>18120209201</v>
      </c>
      <c r="F37" s="52" t="s">
        <v>74</v>
      </c>
      <c r="G37" s="53">
        <v>30</v>
      </c>
      <c r="H37" s="53">
        <v>25</v>
      </c>
      <c r="I37" s="56">
        <f t="shared" si="3"/>
        <v>55</v>
      </c>
      <c r="J37" s="52">
        <v>9435684469</v>
      </c>
      <c r="K37" s="52" t="s">
        <v>360</v>
      </c>
      <c r="L37" s="52" t="s">
        <v>85</v>
      </c>
      <c r="M37" s="52">
        <v>8812801332</v>
      </c>
      <c r="N37" s="52" t="s">
        <v>128</v>
      </c>
      <c r="O37" s="52">
        <v>7896799372</v>
      </c>
      <c r="P37" s="54">
        <v>43730</v>
      </c>
      <c r="Q37" s="52" t="s">
        <v>163</v>
      </c>
      <c r="R37" s="18">
        <v>64</v>
      </c>
      <c r="S37" s="18" t="s">
        <v>139</v>
      </c>
      <c r="T37" s="18"/>
    </row>
    <row r="38" spans="1:20">
      <c r="A38" s="4">
        <v>34</v>
      </c>
      <c r="B38" s="51" t="s">
        <v>68</v>
      </c>
      <c r="C38" s="52" t="s">
        <v>316</v>
      </c>
      <c r="D38" s="52" t="s">
        <v>28</v>
      </c>
      <c r="E38" s="53">
        <v>94</v>
      </c>
      <c r="F38" s="52" t="s">
        <v>230</v>
      </c>
      <c r="G38" s="53">
        <v>17</v>
      </c>
      <c r="H38" s="53">
        <v>12</v>
      </c>
      <c r="I38" s="56">
        <f t="shared" ref="I38:I41" si="4">+G38+H38</f>
        <v>29</v>
      </c>
      <c r="J38" s="52">
        <v>9957208340</v>
      </c>
      <c r="K38" s="52" t="s">
        <v>360</v>
      </c>
      <c r="L38" s="52" t="s">
        <v>113</v>
      </c>
      <c r="M38" s="52">
        <v>9401725835</v>
      </c>
      <c r="N38" s="52" t="s">
        <v>114</v>
      </c>
      <c r="O38" s="52">
        <v>8761884595</v>
      </c>
      <c r="P38" s="54">
        <v>43551</v>
      </c>
      <c r="Q38" s="52" t="s">
        <v>160</v>
      </c>
      <c r="R38" s="18">
        <v>97</v>
      </c>
      <c r="S38" s="18" t="s">
        <v>139</v>
      </c>
      <c r="T38" s="18"/>
    </row>
    <row r="39" spans="1:20">
      <c r="A39" s="4">
        <v>35</v>
      </c>
      <c r="B39" s="51" t="s">
        <v>68</v>
      </c>
      <c r="C39" s="52" t="s">
        <v>397</v>
      </c>
      <c r="D39" s="52" t="s">
        <v>26</v>
      </c>
      <c r="E39" s="53">
        <v>18120205002</v>
      </c>
      <c r="F39" s="52" t="s">
        <v>76</v>
      </c>
      <c r="G39" s="53">
        <v>45</v>
      </c>
      <c r="H39" s="53">
        <v>46</v>
      </c>
      <c r="I39" s="56">
        <f t="shared" si="4"/>
        <v>91</v>
      </c>
      <c r="J39" s="52">
        <v>9435534551</v>
      </c>
      <c r="K39" s="52" t="s">
        <v>77</v>
      </c>
      <c r="L39" s="52" t="s">
        <v>158</v>
      </c>
      <c r="M39" s="52">
        <v>9401725832</v>
      </c>
      <c r="N39" s="52" t="s">
        <v>205</v>
      </c>
      <c r="O39" s="52">
        <v>8011971651</v>
      </c>
      <c r="P39" s="54">
        <v>43552</v>
      </c>
      <c r="Q39" s="52" t="s">
        <v>348</v>
      </c>
      <c r="R39" s="18">
        <v>95</v>
      </c>
      <c r="S39" s="18" t="s">
        <v>139</v>
      </c>
      <c r="T39" s="18"/>
    </row>
    <row r="40" spans="1:20">
      <c r="A40" s="4">
        <v>36</v>
      </c>
      <c r="B40" s="51" t="s">
        <v>68</v>
      </c>
      <c r="C40" s="52" t="s">
        <v>397</v>
      </c>
      <c r="D40" s="52" t="s">
        <v>26</v>
      </c>
      <c r="E40" s="53">
        <v>18120205002</v>
      </c>
      <c r="F40" s="52" t="s">
        <v>76</v>
      </c>
      <c r="G40" s="53">
        <v>50</v>
      </c>
      <c r="H40" s="53">
        <v>41</v>
      </c>
      <c r="I40" s="56">
        <f t="shared" si="4"/>
        <v>91</v>
      </c>
      <c r="J40" s="52">
        <v>9435534551</v>
      </c>
      <c r="K40" s="52" t="s">
        <v>77</v>
      </c>
      <c r="L40" s="52" t="s">
        <v>158</v>
      </c>
      <c r="M40" s="52">
        <v>9401725832</v>
      </c>
      <c r="N40" s="52" t="s">
        <v>205</v>
      </c>
      <c r="O40" s="52">
        <v>8011971651</v>
      </c>
      <c r="P40" s="54">
        <v>43552</v>
      </c>
      <c r="Q40" s="52" t="s">
        <v>348</v>
      </c>
      <c r="R40" s="18">
        <v>96</v>
      </c>
      <c r="S40" s="18" t="s">
        <v>139</v>
      </c>
      <c r="T40" s="18"/>
    </row>
    <row r="41" spans="1:20">
      <c r="A41" s="4">
        <v>37</v>
      </c>
      <c r="B41" s="17" t="s">
        <v>68</v>
      </c>
      <c r="C41" s="52" t="s">
        <v>397</v>
      </c>
      <c r="D41" s="52" t="s">
        <v>26</v>
      </c>
      <c r="E41" s="53">
        <v>18120205002</v>
      </c>
      <c r="F41" s="52" t="s">
        <v>76</v>
      </c>
      <c r="G41" s="53">
        <v>50</v>
      </c>
      <c r="H41" s="53">
        <v>50</v>
      </c>
      <c r="I41" s="56">
        <f t="shared" si="4"/>
        <v>100</v>
      </c>
      <c r="J41" s="52">
        <v>9435534551</v>
      </c>
      <c r="K41" s="52" t="s">
        <v>77</v>
      </c>
      <c r="L41" s="52" t="s">
        <v>158</v>
      </c>
      <c r="M41" s="18">
        <v>9508454288</v>
      </c>
      <c r="N41" s="18" t="s">
        <v>239</v>
      </c>
      <c r="O41" s="18"/>
      <c r="P41" s="54">
        <v>43553</v>
      </c>
      <c r="Q41" s="52" t="s">
        <v>162</v>
      </c>
      <c r="R41" s="18">
        <v>95</v>
      </c>
      <c r="S41" s="18" t="s">
        <v>139</v>
      </c>
      <c r="T41" s="18"/>
    </row>
    <row r="42" spans="1:20">
      <c r="A42" s="4">
        <v>38</v>
      </c>
      <c r="B42" s="17" t="s">
        <v>68</v>
      </c>
      <c r="C42" s="52" t="s">
        <v>315</v>
      </c>
      <c r="D42" s="52" t="s">
        <v>28</v>
      </c>
      <c r="E42" s="53">
        <v>6</v>
      </c>
      <c r="F42" s="52" t="s">
        <v>230</v>
      </c>
      <c r="G42" s="53">
        <v>44</v>
      </c>
      <c r="H42" s="53">
        <v>39</v>
      </c>
      <c r="I42" s="56">
        <f t="shared" ref="I42" si="5">+G42+H42</f>
        <v>83</v>
      </c>
      <c r="J42" s="18">
        <v>8011950781</v>
      </c>
      <c r="K42" s="52" t="s">
        <v>81</v>
      </c>
      <c r="L42" s="18" t="s">
        <v>238</v>
      </c>
      <c r="M42" s="18">
        <v>9508454288</v>
      </c>
      <c r="N42" s="18" t="s">
        <v>239</v>
      </c>
      <c r="O42" s="18"/>
      <c r="P42" s="54">
        <v>43554</v>
      </c>
      <c r="Q42" s="52" t="s">
        <v>163</v>
      </c>
      <c r="R42" s="18">
        <v>96</v>
      </c>
      <c r="S42" s="18" t="s">
        <v>139</v>
      </c>
      <c r="T42" s="18"/>
    </row>
    <row r="43" spans="1:20">
      <c r="A43" s="4">
        <v>39</v>
      </c>
      <c r="B43" s="51"/>
      <c r="C43" s="52"/>
      <c r="D43" s="18"/>
      <c r="E43" s="19"/>
      <c r="F43" s="53"/>
      <c r="G43" s="19"/>
      <c r="H43" s="19"/>
      <c r="I43" s="17"/>
      <c r="J43" s="18"/>
      <c r="K43" s="52"/>
      <c r="L43" s="18"/>
      <c r="M43" s="18"/>
      <c r="N43" s="18"/>
      <c r="O43" s="18"/>
      <c r="P43" s="54"/>
      <c r="Q43" s="52"/>
      <c r="R43" s="18"/>
      <c r="S43" s="18"/>
      <c r="T43" s="18"/>
    </row>
    <row r="44" spans="1:20">
      <c r="A44" s="4">
        <v>40</v>
      </c>
      <c r="B44" s="51"/>
      <c r="C44" s="52"/>
      <c r="D44" s="52"/>
      <c r="E44" s="19"/>
      <c r="F44" s="53"/>
      <c r="G44" s="19"/>
      <c r="H44" s="19"/>
      <c r="I44" s="17"/>
      <c r="J44" s="18"/>
      <c r="K44" s="52"/>
      <c r="L44" s="18"/>
      <c r="M44" s="18"/>
      <c r="N44" s="18"/>
      <c r="O44" s="18"/>
      <c r="P44" s="54"/>
      <c r="Q44" s="52"/>
      <c r="R44" s="18"/>
      <c r="S44" s="18"/>
      <c r="T44" s="18"/>
    </row>
    <row r="45" spans="1:20">
      <c r="A45" s="4">
        <v>41</v>
      </c>
      <c r="B45" s="51"/>
      <c r="C45" s="18"/>
      <c r="D45" s="18"/>
      <c r="E45" s="19"/>
      <c r="F45" s="19"/>
      <c r="G45" s="19"/>
      <c r="H45" s="19"/>
      <c r="I45" s="17"/>
      <c r="J45" s="18"/>
      <c r="K45" s="18"/>
      <c r="L45" s="18"/>
      <c r="M45" s="18"/>
      <c r="N45" s="18"/>
      <c r="O45" s="18"/>
      <c r="P45" s="54"/>
      <c r="Q45" s="52"/>
      <c r="R45" s="18"/>
      <c r="S45" s="18"/>
      <c r="T45" s="18"/>
    </row>
    <row r="46" spans="1:20">
      <c r="A46" s="4">
        <v>42</v>
      </c>
      <c r="B46" s="17"/>
      <c r="C46" s="18"/>
      <c r="D46" s="18"/>
      <c r="E46" s="19"/>
      <c r="F46" s="19"/>
      <c r="G46" s="19"/>
      <c r="H46" s="19"/>
      <c r="I46" s="17"/>
      <c r="J46" s="18"/>
      <c r="K46" s="18"/>
      <c r="L46" s="18"/>
      <c r="M46" s="18"/>
      <c r="N46" s="18"/>
      <c r="O46" s="18"/>
      <c r="P46" s="54"/>
      <c r="Q46" s="52"/>
      <c r="R46" s="18"/>
      <c r="S46" s="18"/>
      <c r="T46" s="18"/>
    </row>
    <row r="47" spans="1:20">
      <c r="A47" s="4">
        <v>43</v>
      </c>
      <c r="B47" s="17"/>
      <c r="C47" s="18"/>
      <c r="D47" s="18"/>
      <c r="E47" s="19"/>
      <c r="F47" s="19"/>
      <c r="G47" s="19"/>
      <c r="H47" s="19"/>
      <c r="I47" s="17"/>
      <c r="J47" s="18"/>
      <c r="K47" s="18"/>
      <c r="L47" s="18"/>
      <c r="M47" s="18"/>
      <c r="N47" s="18"/>
      <c r="O47" s="18"/>
      <c r="P47" s="24"/>
      <c r="Q47" s="52"/>
      <c r="R47" s="18"/>
      <c r="S47" s="18"/>
      <c r="T47" s="18"/>
    </row>
    <row r="48" spans="1:20">
      <c r="A48" s="4">
        <v>44</v>
      </c>
      <c r="B48" s="17"/>
      <c r="C48" s="18"/>
      <c r="D48" s="18"/>
      <c r="E48" s="19"/>
      <c r="F48" s="19"/>
      <c r="G48" s="19"/>
      <c r="H48" s="19"/>
      <c r="I48" s="17"/>
      <c r="J48" s="18"/>
      <c r="K48" s="18"/>
      <c r="L48" s="18"/>
      <c r="M48" s="18"/>
      <c r="N48" s="18"/>
      <c r="O48" s="18"/>
      <c r="P48" s="54"/>
      <c r="Q48" s="52"/>
      <c r="R48" s="18"/>
      <c r="S48" s="18"/>
      <c r="T48" s="18"/>
    </row>
    <row r="49" spans="1:20">
      <c r="A49" s="4">
        <v>45</v>
      </c>
      <c r="B49" s="51" t="s">
        <v>69</v>
      </c>
      <c r="C49" s="52" t="s">
        <v>539</v>
      </c>
      <c r="D49" s="52" t="s">
        <v>26</v>
      </c>
      <c r="E49" s="19">
        <v>18120206603</v>
      </c>
      <c r="F49" s="53" t="s">
        <v>232</v>
      </c>
      <c r="G49" s="19">
        <v>19</v>
      </c>
      <c r="H49" s="19">
        <v>13</v>
      </c>
      <c r="I49" s="17">
        <v>32</v>
      </c>
      <c r="J49" s="18">
        <v>7896107695</v>
      </c>
      <c r="K49" s="52" t="s">
        <v>86</v>
      </c>
      <c r="L49" s="52" t="s">
        <v>110</v>
      </c>
      <c r="M49" s="52">
        <v>7896412214</v>
      </c>
      <c r="N49" s="52" t="s">
        <v>111</v>
      </c>
      <c r="O49" s="52">
        <v>8011703111</v>
      </c>
      <c r="P49" s="54">
        <v>43711</v>
      </c>
      <c r="Q49" s="52" t="s">
        <v>231</v>
      </c>
      <c r="R49" s="52" t="s">
        <v>578</v>
      </c>
      <c r="S49" s="52" t="s">
        <v>139</v>
      </c>
      <c r="T49" s="18"/>
    </row>
    <row r="50" spans="1:20">
      <c r="A50" s="4">
        <v>46</v>
      </c>
      <c r="B50" s="51" t="s">
        <v>69</v>
      </c>
      <c r="C50" s="52" t="s">
        <v>540</v>
      </c>
      <c r="D50" s="52" t="s">
        <v>26</v>
      </c>
      <c r="E50" s="19">
        <v>18120206604</v>
      </c>
      <c r="F50" s="53" t="s">
        <v>232</v>
      </c>
      <c r="G50" s="19">
        <v>33</v>
      </c>
      <c r="H50" s="19">
        <v>25</v>
      </c>
      <c r="I50" s="17">
        <v>58</v>
      </c>
      <c r="J50" s="18">
        <v>8011971008</v>
      </c>
      <c r="K50" s="52" t="s">
        <v>86</v>
      </c>
      <c r="L50" s="52" t="s">
        <v>110</v>
      </c>
      <c r="M50" s="52">
        <v>7896412214</v>
      </c>
      <c r="N50" s="52" t="s">
        <v>111</v>
      </c>
      <c r="O50" s="52">
        <v>8011703111</v>
      </c>
      <c r="P50" s="54">
        <v>43711</v>
      </c>
      <c r="Q50" s="52" t="s">
        <v>231</v>
      </c>
      <c r="R50" s="52" t="s">
        <v>577</v>
      </c>
      <c r="S50" s="52" t="s">
        <v>139</v>
      </c>
      <c r="T50" s="18"/>
    </row>
    <row r="51" spans="1:20">
      <c r="A51" s="4">
        <v>47</v>
      </c>
      <c r="B51" s="17" t="s">
        <v>69</v>
      </c>
      <c r="C51" s="52" t="s">
        <v>538</v>
      </c>
      <c r="D51" s="18" t="s">
        <v>26</v>
      </c>
      <c r="E51" s="19">
        <v>18120206603</v>
      </c>
      <c r="F51" s="19" t="s">
        <v>74</v>
      </c>
      <c r="G51" s="19">
        <v>6</v>
      </c>
      <c r="H51" s="19">
        <v>3</v>
      </c>
      <c r="I51" s="17">
        <v>9</v>
      </c>
      <c r="J51" s="18">
        <v>9401382917</v>
      </c>
      <c r="K51" s="18" t="s">
        <v>86</v>
      </c>
      <c r="L51" s="18" t="s">
        <v>110</v>
      </c>
      <c r="M51" s="18">
        <v>7896412214</v>
      </c>
      <c r="N51" s="18" t="s">
        <v>111</v>
      </c>
      <c r="O51" s="18">
        <v>8011703111</v>
      </c>
      <c r="P51" s="54">
        <v>43712</v>
      </c>
      <c r="Q51" s="52" t="s">
        <v>160</v>
      </c>
      <c r="R51" s="52" t="s">
        <v>576</v>
      </c>
      <c r="S51" s="18" t="s">
        <v>139</v>
      </c>
      <c r="T51" s="18"/>
    </row>
    <row r="52" spans="1:20">
      <c r="A52" s="4">
        <v>48</v>
      </c>
      <c r="B52" s="17" t="s">
        <v>69</v>
      </c>
      <c r="C52" s="18" t="s">
        <v>144</v>
      </c>
      <c r="D52" s="18" t="s">
        <v>26</v>
      </c>
      <c r="E52" s="19">
        <v>18120206606</v>
      </c>
      <c r="F52" s="19" t="s">
        <v>75</v>
      </c>
      <c r="G52" s="19">
        <v>22</v>
      </c>
      <c r="H52" s="19">
        <v>3</v>
      </c>
      <c r="I52" s="17">
        <v>25</v>
      </c>
      <c r="J52" s="18">
        <v>9678194291</v>
      </c>
      <c r="K52" s="18" t="s">
        <v>86</v>
      </c>
      <c r="L52" s="18" t="s">
        <v>110</v>
      </c>
      <c r="M52" s="18">
        <v>7896412214</v>
      </c>
      <c r="N52" s="18" t="s">
        <v>111</v>
      </c>
      <c r="O52" s="18">
        <v>8011703111</v>
      </c>
      <c r="P52" s="54">
        <v>43712</v>
      </c>
      <c r="Q52" s="52" t="s">
        <v>160</v>
      </c>
      <c r="R52" s="52" t="s">
        <v>575</v>
      </c>
      <c r="S52" s="18" t="s">
        <v>139</v>
      </c>
      <c r="T52" s="18"/>
    </row>
    <row r="53" spans="1:20">
      <c r="A53" s="4">
        <v>49</v>
      </c>
      <c r="B53" s="17" t="s">
        <v>69</v>
      </c>
      <c r="C53" s="18" t="s">
        <v>145</v>
      </c>
      <c r="D53" s="18" t="s">
        <v>26</v>
      </c>
      <c r="E53" s="19">
        <v>18120207701</v>
      </c>
      <c r="F53" s="19" t="s">
        <v>74</v>
      </c>
      <c r="G53" s="19">
        <v>14</v>
      </c>
      <c r="H53" s="19">
        <v>7</v>
      </c>
      <c r="I53" s="17">
        <v>21</v>
      </c>
      <c r="J53" s="18">
        <v>9957431514</v>
      </c>
      <c r="K53" s="18" t="s">
        <v>154</v>
      </c>
      <c r="L53" s="18" t="s">
        <v>106</v>
      </c>
      <c r="M53" s="18">
        <v>9401725828</v>
      </c>
      <c r="N53" s="18" t="s">
        <v>107</v>
      </c>
      <c r="O53" s="18">
        <v>9577285820</v>
      </c>
      <c r="P53" s="54">
        <v>43713</v>
      </c>
      <c r="Q53" s="52" t="s">
        <v>348</v>
      </c>
      <c r="R53" s="52" t="s">
        <v>574</v>
      </c>
      <c r="S53" s="18" t="s">
        <v>139</v>
      </c>
      <c r="T53" s="18"/>
    </row>
    <row r="54" spans="1:20">
      <c r="A54" s="4">
        <v>50</v>
      </c>
      <c r="B54" s="17" t="s">
        <v>69</v>
      </c>
      <c r="C54" s="18" t="s">
        <v>146</v>
      </c>
      <c r="D54" s="18" t="s">
        <v>26</v>
      </c>
      <c r="E54" s="19">
        <v>18120207702</v>
      </c>
      <c r="F54" s="19" t="s">
        <v>75</v>
      </c>
      <c r="G54" s="19">
        <v>15</v>
      </c>
      <c r="H54" s="19">
        <v>19</v>
      </c>
      <c r="I54" s="17">
        <v>34</v>
      </c>
      <c r="J54" s="18">
        <v>9957744439</v>
      </c>
      <c r="K54" s="18" t="s">
        <v>154</v>
      </c>
      <c r="L54" s="18" t="s">
        <v>106</v>
      </c>
      <c r="M54" s="18">
        <v>9401725828</v>
      </c>
      <c r="N54" s="18" t="s">
        <v>107</v>
      </c>
      <c r="O54" s="18">
        <v>9577285820</v>
      </c>
      <c r="P54" s="54">
        <v>43713</v>
      </c>
      <c r="Q54" s="52" t="s">
        <v>348</v>
      </c>
      <c r="R54" s="52" t="s">
        <v>573</v>
      </c>
      <c r="S54" s="18" t="s">
        <v>139</v>
      </c>
      <c r="T54" s="18"/>
    </row>
    <row r="55" spans="1:20">
      <c r="A55" s="4">
        <v>51</v>
      </c>
      <c r="B55" s="17" t="s">
        <v>69</v>
      </c>
      <c r="C55" s="52" t="s">
        <v>541</v>
      </c>
      <c r="D55" s="18" t="s">
        <v>26</v>
      </c>
      <c r="E55" s="19">
        <v>18120206601</v>
      </c>
      <c r="F55" s="19" t="s">
        <v>74</v>
      </c>
      <c r="G55" s="19">
        <v>21</v>
      </c>
      <c r="H55" s="19">
        <v>14</v>
      </c>
      <c r="I55" s="17">
        <v>35</v>
      </c>
      <c r="J55" s="18">
        <v>8472862521</v>
      </c>
      <c r="K55" s="52" t="s">
        <v>86</v>
      </c>
      <c r="L55" s="52" t="s">
        <v>110</v>
      </c>
      <c r="M55" s="52">
        <v>7896412214</v>
      </c>
      <c r="N55" s="52" t="s">
        <v>111</v>
      </c>
      <c r="O55" s="52">
        <v>8011703111</v>
      </c>
      <c r="P55" s="54">
        <v>43714</v>
      </c>
      <c r="Q55" s="52" t="s">
        <v>211</v>
      </c>
      <c r="R55" s="52" t="s">
        <v>517</v>
      </c>
      <c r="S55" s="18" t="s">
        <v>139</v>
      </c>
      <c r="T55" s="18"/>
    </row>
    <row r="56" spans="1:20">
      <c r="A56" s="4">
        <v>52</v>
      </c>
      <c r="B56" s="17" t="s">
        <v>69</v>
      </c>
      <c r="C56" s="52" t="s">
        <v>542</v>
      </c>
      <c r="D56" s="18" t="s">
        <v>26</v>
      </c>
      <c r="E56" s="19">
        <v>18120206608</v>
      </c>
      <c r="F56" s="19" t="s">
        <v>74</v>
      </c>
      <c r="G56" s="19">
        <v>12</v>
      </c>
      <c r="H56" s="19">
        <v>13</v>
      </c>
      <c r="I56" s="17">
        <v>25</v>
      </c>
      <c r="J56" s="18">
        <v>8011968456</v>
      </c>
      <c r="K56" s="52" t="s">
        <v>86</v>
      </c>
      <c r="L56" s="52" t="s">
        <v>110</v>
      </c>
      <c r="M56" s="52">
        <v>7896412214</v>
      </c>
      <c r="N56" s="52" t="s">
        <v>111</v>
      </c>
      <c r="O56" s="52">
        <v>8011703111</v>
      </c>
      <c r="P56" s="54">
        <v>43714</v>
      </c>
      <c r="Q56" s="52" t="s">
        <v>211</v>
      </c>
      <c r="R56" s="52" t="s">
        <v>516</v>
      </c>
      <c r="S56" s="18" t="s">
        <v>139</v>
      </c>
      <c r="T56" s="18"/>
    </row>
    <row r="57" spans="1:20">
      <c r="A57" s="4">
        <v>53</v>
      </c>
      <c r="B57" s="17" t="s">
        <v>69</v>
      </c>
      <c r="C57" s="52" t="s">
        <v>543</v>
      </c>
      <c r="D57" s="18" t="s">
        <v>26</v>
      </c>
      <c r="E57" s="19">
        <v>18120206301</v>
      </c>
      <c r="F57" s="19" t="s">
        <v>75</v>
      </c>
      <c r="G57" s="19">
        <v>13</v>
      </c>
      <c r="H57" s="19">
        <v>15</v>
      </c>
      <c r="I57" s="17">
        <v>28</v>
      </c>
      <c r="J57" s="18">
        <v>9864330285</v>
      </c>
      <c r="K57" s="52" t="s">
        <v>86</v>
      </c>
      <c r="L57" s="52" t="s">
        <v>110</v>
      </c>
      <c r="M57" s="52">
        <v>7896412214</v>
      </c>
      <c r="N57" s="52" t="s">
        <v>111</v>
      </c>
      <c r="O57" s="52">
        <v>8011703111</v>
      </c>
      <c r="P57" s="54">
        <v>43715</v>
      </c>
      <c r="Q57" s="52" t="s">
        <v>163</v>
      </c>
      <c r="R57" s="52" t="s">
        <v>571</v>
      </c>
      <c r="S57" s="18" t="s">
        <v>139</v>
      </c>
      <c r="T57" s="18"/>
    </row>
    <row r="58" spans="1:20">
      <c r="A58" s="4">
        <v>54</v>
      </c>
      <c r="B58" s="17" t="s">
        <v>69</v>
      </c>
      <c r="C58" s="52" t="s">
        <v>544</v>
      </c>
      <c r="D58" s="18" t="s">
        <v>26</v>
      </c>
      <c r="E58" s="19">
        <v>1820206302</v>
      </c>
      <c r="F58" s="19" t="s">
        <v>74</v>
      </c>
      <c r="G58" s="19">
        <v>17</v>
      </c>
      <c r="H58" s="19">
        <v>12</v>
      </c>
      <c r="I58" s="17">
        <v>29</v>
      </c>
      <c r="J58" s="18">
        <v>7896623751</v>
      </c>
      <c r="K58" s="52" t="s">
        <v>86</v>
      </c>
      <c r="L58" s="52" t="s">
        <v>110</v>
      </c>
      <c r="M58" s="52">
        <v>7896412214</v>
      </c>
      <c r="N58" s="52" t="s">
        <v>111</v>
      </c>
      <c r="O58" s="52">
        <v>8011703111</v>
      </c>
      <c r="P58" s="54">
        <v>43715</v>
      </c>
      <c r="Q58" s="52" t="s">
        <v>163</v>
      </c>
      <c r="R58" s="52" t="s">
        <v>572</v>
      </c>
      <c r="S58" s="18" t="s">
        <v>139</v>
      </c>
      <c r="T58" s="18"/>
    </row>
    <row r="59" spans="1:20">
      <c r="A59" s="4">
        <v>55</v>
      </c>
      <c r="B59" s="17" t="s">
        <v>69</v>
      </c>
      <c r="C59" s="52" t="s">
        <v>545</v>
      </c>
      <c r="D59" s="52" t="s">
        <v>26</v>
      </c>
      <c r="E59" s="19">
        <v>18120209707</v>
      </c>
      <c r="F59" s="53" t="s">
        <v>76</v>
      </c>
      <c r="G59" s="19">
        <v>0</v>
      </c>
      <c r="H59" s="19">
        <v>0</v>
      </c>
      <c r="I59" s="17">
        <v>0</v>
      </c>
      <c r="J59" s="18">
        <v>8011971605</v>
      </c>
      <c r="K59" s="52" t="s">
        <v>86</v>
      </c>
      <c r="L59" s="52" t="s">
        <v>110</v>
      </c>
      <c r="M59" s="52">
        <v>7896412214</v>
      </c>
      <c r="N59" s="52" t="s">
        <v>111</v>
      </c>
      <c r="O59" s="52">
        <v>8011703111</v>
      </c>
      <c r="P59" s="54">
        <v>43717</v>
      </c>
      <c r="Q59" s="52" t="s">
        <v>164</v>
      </c>
      <c r="R59" s="52" t="s">
        <v>571</v>
      </c>
      <c r="S59" s="18" t="s">
        <v>139</v>
      </c>
      <c r="T59" s="18"/>
    </row>
    <row r="60" spans="1:20">
      <c r="A60" s="4">
        <v>56</v>
      </c>
      <c r="B60" s="17" t="s">
        <v>69</v>
      </c>
      <c r="C60" s="52" t="s">
        <v>342</v>
      </c>
      <c r="D60" s="52" t="s">
        <v>28</v>
      </c>
      <c r="E60" s="53">
        <v>106</v>
      </c>
      <c r="F60" s="52" t="s">
        <v>230</v>
      </c>
      <c r="G60" s="53">
        <v>27</v>
      </c>
      <c r="H60" s="53">
        <v>28</v>
      </c>
      <c r="I60" s="56">
        <f t="shared" ref="I60:I63" si="6">+G60+H60</f>
        <v>55</v>
      </c>
      <c r="J60" s="18">
        <v>9954937738</v>
      </c>
      <c r="K60" s="52" t="s">
        <v>481</v>
      </c>
      <c r="L60" s="52" t="s">
        <v>443</v>
      </c>
      <c r="M60" s="18">
        <v>9401725835</v>
      </c>
      <c r="N60" s="18" t="s">
        <v>114</v>
      </c>
      <c r="O60" s="18">
        <v>8761884595</v>
      </c>
      <c r="P60" s="54">
        <v>43717</v>
      </c>
      <c r="Q60" s="52" t="s">
        <v>164</v>
      </c>
      <c r="R60" s="52" t="s">
        <v>558</v>
      </c>
      <c r="S60" s="18" t="s">
        <v>139</v>
      </c>
      <c r="T60" s="18"/>
    </row>
    <row r="61" spans="1:20">
      <c r="A61" s="4">
        <v>57</v>
      </c>
      <c r="B61" s="17" t="s">
        <v>69</v>
      </c>
      <c r="C61" s="52" t="s">
        <v>343</v>
      </c>
      <c r="D61" s="52" t="s">
        <v>28</v>
      </c>
      <c r="E61" s="53">
        <v>17</v>
      </c>
      <c r="F61" s="52" t="s">
        <v>230</v>
      </c>
      <c r="G61" s="53">
        <v>32</v>
      </c>
      <c r="H61" s="53">
        <v>13</v>
      </c>
      <c r="I61" s="56">
        <f t="shared" si="6"/>
        <v>45</v>
      </c>
      <c r="J61" s="18">
        <v>7399102098</v>
      </c>
      <c r="K61" s="52" t="s">
        <v>481</v>
      </c>
      <c r="L61" s="52" t="s">
        <v>443</v>
      </c>
      <c r="M61" s="18">
        <v>9401725833</v>
      </c>
      <c r="N61" s="18" t="s">
        <v>112</v>
      </c>
      <c r="O61" s="18">
        <v>9957114776</v>
      </c>
      <c r="P61" s="54">
        <v>43718</v>
      </c>
      <c r="Q61" s="52" t="s">
        <v>231</v>
      </c>
      <c r="R61" s="52" t="s">
        <v>570</v>
      </c>
      <c r="S61" s="18" t="s">
        <v>139</v>
      </c>
      <c r="T61" s="18"/>
    </row>
    <row r="62" spans="1:20">
      <c r="A62" s="4">
        <v>58</v>
      </c>
      <c r="B62" s="17" t="s">
        <v>69</v>
      </c>
      <c r="C62" s="52" t="s">
        <v>219</v>
      </c>
      <c r="D62" s="52" t="s">
        <v>28</v>
      </c>
      <c r="E62" s="53">
        <v>23</v>
      </c>
      <c r="F62" s="52" t="s">
        <v>230</v>
      </c>
      <c r="G62" s="53">
        <v>26</v>
      </c>
      <c r="H62" s="53">
        <v>29</v>
      </c>
      <c r="I62" s="56">
        <f t="shared" si="6"/>
        <v>55</v>
      </c>
      <c r="J62" s="18">
        <v>7035150139</v>
      </c>
      <c r="K62" s="52" t="s">
        <v>481</v>
      </c>
      <c r="L62" s="52" t="s">
        <v>443</v>
      </c>
      <c r="M62" s="18">
        <v>9401725828</v>
      </c>
      <c r="N62" s="18" t="s">
        <v>155</v>
      </c>
      <c r="O62" s="18">
        <v>9577957625</v>
      </c>
      <c r="P62" s="54">
        <v>43718</v>
      </c>
      <c r="Q62" s="52" t="s">
        <v>231</v>
      </c>
      <c r="R62" s="52" t="s">
        <v>562</v>
      </c>
      <c r="S62" s="18" t="s">
        <v>139</v>
      </c>
      <c r="T62" s="18"/>
    </row>
    <row r="63" spans="1:20">
      <c r="A63" s="4">
        <v>59</v>
      </c>
      <c r="B63" s="17" t="s">
        <v>69</v>
      </c>
      <c r="C63" s="52" t="s">
        <v>344</v>
      </c>
      <c r="D63" s="52" t="s">
        <v>28</v>
      </c>
      <c r="E63" s="53">
        <v>9</v>
      </c>
      <c r="F63" s="52" t="s">
        <v>230</v>
      </c>
      <c r="G63" s="53">
        <v>27</v>
      </c>
      <c r="H63" s="53">
        <v>30</v>
      </c>
      <c r="I63" s="56">
        <f t="shared" si="6"/>
        <v>57</v>
      </c>
      <c r="J63" s="18">
        <v>8474047051</v>
      </c>
      <c r="K63" s="52" t="s">
        <v>481</v>
      </c>
      <c r="L63" s="52" t="s">
        <v>443</v>
      </c>
      <c r="M63" s="18">
        <v>9401725828</v>
      </c>
      <c r="N63" s="18" t="s">
        <v>155</v>
      </c>
      <c r="O63" s="18">
        <v>9577957625</v>
      </c>
      <c r="P63" s="54">
        <v>43719</v>
      </c>
      <c r="Q63" s="52" t="s">
        <v>160</v>
      </c>
      <c r="R63" s="52" t="s">
        <v>561</v>
      </c>
      <c r="S63" s="18" t="s">
        <v>139</v>
      </c>
      <c r="T63" s="18"/>
    </row>
    <row r="64" spans="1:20">
      <c r="A64" s="4">
        <v>60</v>
      </c>
      <c r="B64" s="17" t="s">
        <v>69</v>
      </c>
      <c r="C64" s="52" t="s">
        <v>546</v>
      </c>
      <c r="D64" s="52" t="s">
        <v>28</v>
      </c>
      <c r="E64" s="19">
        <v>341</v>
      </c>
      <c r="F64" s="53" t="s">
        <v>230</v>
      </c>
      <c r="G64" s="19">
        <v>34</v>
      </c>
      <c r="H64" s="19">
        <v>38</v>
      </c>
      <c r="I64" s="17">
        <v>72</v>
      </c>
      <c r="J64" s="18">
        <v>9678615530</v>
      </c>
      <c r="K64" s="52" t="s">
        <v>547</v>
      </c>
      <c r="L64" s="18" t="s">
        <v>97</v>
      </c>
      <c r="M64" s="18">
        <v>8486717445</v>
      </c>
      <c r="N64" s="18" t="s">
        <v>98</v>
      </c>
      <c r="O64" s="18">
        <v>8749912943</v>
      </c>
      <c r="P64" s="54">
        <v>43719</v>
      </c>
      <c r="Q64" s="52" t="s">
        <v>160</v>
      </c>
      <c r="R64" s="52" t="s">
        <v>516</v>
      </c>
      <c r="S64" s="18" t="s">
        <v>139</v>
      </c>
      <c r="T64" s="18"/>
    </row>
    <row r="65" spans="1:20">
      <c r="A65" s="4">
        <v>61</v>
      </c>
      <c r="B65" s="17" t="s">
        <v>69</v>
      </c>
      <c r="C65" s="52" t="s">
        <v>428</v>
      </c>
      <c r="D65" s="52" t="s">
        <v>28</v>
      </c>
      <c r="E65" s="19">
        <v>89</v>
      </c>
      <c r="F65" s="53" t="s">
        <v>230</v>
      </c>
      <c r="G65" s="19">
        <v>14</v>
      </c>
      <c r="H65" s="19">
        <v>15</v>
      </c>
      <c r="I65" s="17">
        <v>29</v>
      </c>
      <c r="J65" s="18">
        <v>9706452325</v>
      </c>
      <c r="K65" s="52" t="s">
        <v>548</v>
      </c>
      <c r="L65" s="52" t="s">
        <v>122</v>
      </c>
      <c r="M65" s="18">
        <v>8486717445</v>
      </c>
      <c r="N65" s="18" t="s">
        <v>98</v>
      </c>
      <c r="O65" s="18">
        <v>8749912943</v>
      </c>
      <c r="P65" s="54">
        <v>43720</v>
      </c>
      <c r="Q65" s="52" t="s">
        <v>348</v>
      </c>
      <c r="R65" s="52" t="s">
        <v>569</v>
      </c>
      <c r="S65" s="18" t="s">
        <v>139</v>
      </c>
      <c r="T65" s="18"/>
    </row>
    <row r="66" spans="1:20">
      <c r="A66" s="4">
        <v>62</v>
      </c>
      <c r="B66" s="17" t="s">
        <v>69</v>
      </c>
      <c r="C66" s="52" t="s">
        <v>409</v>
      </c>
      <c r="D66" s="52" t="s">
        <v>28</v>
      </c>
      <c r="E66" s="19">
        <v>23</v>
      </c>
      <c r="F66" s="53" t="s">
        <v>230</v>
      </c>
      <c r="G66" s="19">
        <v>24</v>
      </c>
      <c r="H66" s="19">
        <v>17</v>
      </c>
      <c r="I66" s="17">
        <v>41</v>
      </c>
      <c r="J66" s="18">
        <v>986754023</v>
      </c>
      <c r="K66" s="52" t="s">
        <v>548</v>
      </c>
      <c r="L66" s="52" t="s">
        <v>122</v>
      </c>
      <c r="M66" s="52">
        <v>8486717445</v>
      </c>
      <c r="N66" s="18" t="s">
        <v>98</v>
      </c>
      <c r="O66" s="18">
        <v>8749912943</v>
      </c>
      <c r="P66" s="54">
        <v>43720</v>
      </c>
      <c r="Q66" s="52" t="s">
        <v>348</v>
      </c>
      <c r="R66" s="52" t="s">
        <v>568</v>
      </c>
      <c r="S66" s="18" t="s">
        <v>139</v>
      </c>
      <c r="T66" s="18"/>
    </row>
    <row r="67" spans="1:20">
      <c r="A67" s="4">
        <v>63</v>
      </c>
      <c r="B67" s="17" t="s">
        <v>69</v>
      </c>
      <c r="C67" s="52" t="s">
        <v>131</v>
      </c>
      <c r="D67" s="52" t="s">
        <v>26</v>
      </c>
      <c r="E67" s="53">
        <v>18120203703</v>
      </c>
      <c r="F67" s="53" t="s">
        <v>75</v>
      </c>
      <c r="G67" s="53">
        <v>0</v>
      </c>
      <c r="H67" s="53">
        <v>28</v>
      </c>
      <c r="I67" s="51">
        <v>28</v>
      </c>
      <c r="J67" s="52">
        <v>9678284456</v>
      </c>
      <c r="K67" s="18" t="s">
        <v>154</v>
      </c>
      <c r="L67" s="18" t="s">
        <v>106</v>
      </c>
      <c r="M67" s="18">
        <v>9401725828</v>
      </c>
      <c r="N67" s="18" t="s">
        <v>107</v>
      </c>
      <c r="O67" s="18">
        <v>9577285820</v>
      </c>
      <c r="P67" s="54">
        <v>43721</v>
      </c>
      <c r="Q67" s="52" t="s">
        <v>348</v>
      </c>
      <c r="R67" s="52" t="s">
        <v>567</v>
      </c>
      <c r="S67" s="18" t="s">
        <v>139</v>
      </c>
      <c r="T67" s="18"/>
    </row>
    <row r="68" spans="1:20">
      <c r="A68" s="4">
        <v>64</v>
      </c>
      <c r="B68" s="17" t="s">
        <v>69</v>
      </c>
      <c r="C68" s="52" t="s">
        <v>147</v>
      </c>
      <c r="D68" s="52" t="s">
        <v>26</v>
      </c>
      <c r="E68" s="53">
        <v>18120204401</v>
      </c>
      <c r="F68" s="53" t="s">
        <v>74</v>
      </c>
      <c r="G68" s="53">
        <v>12</v>
      </c>
      <c r="H68" s="53">
        <v>7</v>
      </c>
      <c r="I68" s="51">
        <v>19</v>
      </c>
      <c r="J68" s="52">
        <v>9577703407</v>
      </c>
      <c r="K68" s="18" t="s">
        <v>154</v>
      </c>
      <c r="L68" s="18" t="s">
        <v>106</v>
      </c>
      <c r="M68" s="18">
        <v>9401725828</v>
      </c>
      <c r="N68" s="18" t="s">
        <v>156</v>
      </c>
      <c r="O68" s="18">
        <v>7896485802</v>
      </c>
      <c r="P68" s="54">
        <v>43722</v>
      </c>
      <c r="Q68" s="52" t="s">
        <v>211</v>
      </c>
      <c r="R68" s="52" t="s">
        <v>566</v>
      </c>
      <c r="S68" s="18" t="s">
        <v>139</v>
      </c>
      <c r="T68" s="18"/>
    </row>
    <row r="69" spans="1:20">
      <c r="A69" s="4">
        <v>65</v>
      </c>
      <c r="B69" s="17" t="s">
        <v>69</v>
      </c>
      <c r="C69" s="52" t="s">
        <v>237</v>
      </c>
      <c r="D69" s="52" t="s">
        <v>26</v>
      </c>
      <c r="E69" s="53">
        <v>181202033051</v>
      </c>
      <c r="F69" s="52" t="s">
        <v>75</v>
      </c>
      <c r="G69" s="19">
        <v>29</v>
      </c>
      <c r="H69" s="19">
        <v>33</v>
      </c>
      <c r="I69" s="17">
        <v>62</v>
      </c>
      <c r="J69" s="18">
        <v>9435775127</v>
      </c>
      <c r="K69" s="52" t="s">
        <v>481</v>
      </c>
      <c r="L69" s="52" t="s">
        <v>443</v>
      </c>
      <c r="M69" s="18">
        <v>8011615454</v>
      </c>
      <c r="N69" s="18" t="s">
        <v>93</v>
      </c>
      <c r="O69" s="18">
        <v>8011013054</v>
      </c>
      <c r="P69" s="54">
        <v>43722</v>
      </c>
      <c r="Q69" s="52" t="s">
        <v>211</v>
      </c>
      <c r="R69" s="52" t="s">
        <v>565</v>
      </c>
      <c r="S69" s="18" t="s">
        <v>139</v>
      </c>
      <c r="T69" s="18"/>
    </row>
    <row r="70" spans="1:20">
      <c r="A70" s="4">
        <v>66</v>
      </c>
      <c r="B70" s="17" t="s">
        <v>69</v>
      </c>
      <c r="C70" s="52" t="s">
        <v>259</v>
      </c>
      <c r="D70" s="52" t="s">
        <v>26</v>
      </c>
      <c r="E70" s="53">
        <v>181202033051</v>
      </c>
      <c r="F70" s="52" t="s">
        <v>232</v>
      </c>
      <c r="G70" s="19">
        <v>24</v>
      </c>
      <c r="H70" s="19">
        <v>20</v>
      </c>
      <c r="I70" s="17">
        <v>44</v>
      </c>
      <c r="J70" s="52">
        <v>9706452325</v>
      </c>
      <c r="K70" s="52" t="s">
        <v>481</v>
      </c>
      <c r="L70" s="52" t="s">
        <v>443</v>
      </c>
      <c r="M70" s="18">
        <v>8011615454</v>
      </c>
      <c r="N70" s="18" t="s">
        <v>93</v>
      </c>
      <c r="O70" s="18">
        <v>8011013054</v>
      </c>
      <c r="P70" s="54">
        <v>43723</v>
      </c>
      <c r="Q70" s="52" t="s">
        <v>163</v>
      </c>
      <c r="R70" s="52" t="s">
        <v>561</v>
      </c>
      <c r="S70" s="18" t="s">
        <v>139</v>
      </c>
      <c r="T70" s="18"/>
    </row>
    <row r="71" spans="1:20">
      <c r="A71" s="4">
        <v>67</v>
      </c>
      <c r="B71" s="17" t="s">
        <v>69</v>
      </c>
      <c r="C71" s="52" t="s">
        <v>260</v>
      </c>
      <c r="D71" s="52" t="s">
        <v>26</v>
      </c>
      <c r="E71" s="53">
        <v>18120204001</v>
      </c>
      <c r="F71" s="52" t="s">
        <v>248</v>
      </c>
      <c r="G71" s="19">
        <v>10</v>
      </c>
      <c r="H71" s="19">
        <v>13</v>
      </c>
      <c r="I71" s="17">
        <v>23</v>
      </c>
      <c r="J71" s="18">
        <v>8011474701</v>
      </c>
      <c r="K71" s="52" t="s">
        <v>481</v>
      </c>
      <c r="L71" s="52" t="s">
        <v>443</v>
      </c>
      <c r="M71" s="18">
        <v>8011615454</v>
      </c>
      <c r="N71" s="18" t="s">
        <v>93</v>
      </c>
      <c r="O71" s="18">
        <v>8011013054</v>
      </c>
      <c r="P71" s="54">
        <v>43723</v>
      </c>
      <c r="Q71" s="52" t="s">
        <v>163</v>
      </c>
      <c r="R71" s="52" t="s">
        <v>564</v>
      </c>
      <c r="S71" s="18" t="s">
        <v>139</v>
      </c>
      <c r="T71" s="18"/>
    </row>
    <row r="72" spans="1:20">
      <c r="A72" s="4">
        <v>68</v>
      </c>
      <c r="B72" s="17" t="s">
        <v>69</v>
      </c>
      <c r="C72" s="52" t="s">
        <v>261</v>
      </c>
      <c r="D72" s="52" t="s">
        <v>28</v>
      </c>
      <c r="E72" s="53">
        <v>24</v>
      </c>
      <c r="F72" s="52" t="s">
        <v>230</v>
      </c>
      <c r="G72" s="19">
        <v>43</v>
      </c>
      <c r="H72" s="19">
        <v>53</v>
      </c>
      <c r="I72" s="17">
        <v>96</v>
      </c>
      <c r="J72" s="18">
        <v>9854934170</v>
      </c>
      <c r="K72" s="52" t="s">
        <v>481</v>
      </c>
      <c r="L72" s="52" t="s">
        <v>443</v>
      </c>
      <c r="M72" s="18">
        <v>8011615454</v>
      </c>
      <c r="N72" s="18" t="s">
        <v>93</v>
      </c>
      <c r="O72" s="18">
        <v>8011013054</v>
      </c>
      <c r="P72" s="54">
        <v>43725</v>
      </c>
      <c r="Q72" s="52" t="s">
        <v>164</v>
      </c>
      <c r="R72" s="52" t="s">
        <v>563</v>
      </c>
      <c r="S72" s="18" t="s">
        <v>139</v>
      </c>
      <c r="T72" s="18"/>
    </row>
    <row r="73" spans="1:20">
      <c r="A73" s="4">
        <v>69</v>
      </c>
      <c r="B73" s="17" t="s">
        <v>69</v>
      </c>
      <c r="C73" s="52" t="s">
        <v>262</v>
      </c>
      <c r="D73" s="52" t="s">
        <v>26</v>
      </c>
      <c r="E73" s="53">
        <v>18120206402</v>
      </c>
      <c r="F73" s="52" t="s">
        <v>232</v>
      </c>
      <c r="G73" s="19">
        <v>30</v>
      </c>
      <c r="H73" s="19">
        <v>20</v>
      </c>
      <c r="I73" s="17">
        <v>50</v>
      </c>
      <c r="J73" s="18">
        <v>8011722797</v>
      </c>
      <c r="K73" s="52" t="s">
        <v>481</v>
      </c>
      <c r="L73" s="52" t="s">
        <v>443</v>
      </c>
      <c r="M73" s="18">
        <v>9401201282</v>
      </c>
      <c r="N73" s="18" t="s">
        <v>129</v>
      </c>
      <c r="O73" s="18">
        <v>8011957613</v>
      </c>
      <c r="P73" s="54">
        <v>43726</v>
      </c>
      <c r="Q73" s="52" t="s">
        <v>231</v>
      </c>
      <c r="R73" s="52" t="s">
        <v>562</v>
      </c>
      <c r="S73" s="18" t="s">
        <v>139</v>
      </c>
      <c r="T73" s="18"/>
    </row>
    <row r="74" spans="1:20">
      <c r="A74" s="4">
        <v>70</v>
      </c>
      <c r="B74" s="17" t="s">
        <v>69</v>
      </c>
      <c r="C74" s="52" t="s">
        <v>263</v>
      </c>
      <c r="D74" s="52" t="s">
        <v>28</v>
      </c>
      <c r="E74" s="53">
        <v>71</v>
      </c>
      <c r="F74" s="52" t="s">
        <v>230</v>
      </c>
      <c r="G74" s="19">
        <v>10</v>
      </c>
      <c r="H74" s="19">
        <v>27</v>
      </c>
      <c r="I74" s="17">
        <v>37</v>
      </c>
      <c r="J74" s="18">
        <v>9435821225</v>
      </c>
      <c r="K74" s="52" t="s">
        <v>481</v>
      </c>
      <c r="L74" s="52" t="s">
        <v>443</v>
      </c>
      <c r="M74" s="18">
        <v>9435636656</v>
      </c>
      <c r="N74" s="18" t="s">
        <v>117</v>
      </c>
      <c r="O74" s="18">
        <v>8723893078</v>
      </c>
      <c r="P74" s="54">
        <v>43726</v>
      </c>
      <c r="Q74" s="52" t="s">
        <v>231</v>
      </c>
      <c r="R74" s="52" t="s">
        <v>561</v>
      </c>
      <c r="S74" s="18" t="s">
        <v>139</v>
      </c>
      <c r="T74" s="18"/>
    </row>
    <row r="75" spans="1:20">
      <c r="A75" s="4">
        <v>71</v>
      </c>
      <c r="B75" s="17" t="s">
        <v>69</v>
      </c>
      <c r="C75" s="52" t="s">
        <v>396</v>
      </c>
      <c r="D75" s="52" t="s">
        <v>26</v>
      </c>
      <c r="E75" s="53">
        <v>18120205101</v>
      </c>
      <c r="F75" s="52" t="s">
        <v>74</v>
      </c>
      <c r="G75" s="53">
        <v>51</v>
      </c>
      <c r="H75" s="53">
        <v>54</v>
      </c>
      <c r="I75" s="56">
        <v>105</v>
      </c>
      <c r="J75" s="52">
        <v>9706402216</v>
      </c>
      <c r="K75" s="52" t="s">
        <v>77</v>
      </c>
      <c r="L75" s="52" t="s">
        <v>97</v>
      </c>
      <c r="M75" s="52">
        <v>9401725830</v>
      </c>
      <c r="N75" s="52" t="s">
        <v>549</v>
      </c>
      <c r="O75" s="52">
        <v>9954000659</v>
      </c>
      <c r="P75" s="54">
        <v>43727</v>
      </c>
      <c r="Q75" s="52" t="s">
        <v>160</v>
      </c>
      <c r="R75" s="52" t="s">
        <v>526</v>
      </c>
      <c r="S75" s="18" t="s">
        <v>139</v>
      </c>
      <c r="T75" s="18"/>
    </row>
    <row r="76" spans="1:20">
      <c r="A76" s="4">
        <v>72</v>
      </c>
      <c r="B76" s="17" t="s">
        <v>69</v>
      </c>
      <c r="C76" s="52" t="s">
        <v>396</v>
      </c>
      <c r="D76" s="52" t="s">
        <v>26</v>
      </c>
      <c r="E76" s="53">
        <v>18120205101</v>
      </c>
      <c r="F76" s="52" t="s">
        <v>74</v>
      </c>
      <c r="G76" s="53">
        <v>52</v>
      </c>
      <c r="H76" s="53">
        <v>50</v>
      </c>
      <c r="I76" s="56">
        <v>102</v>
      </c>
      <c r="J76" s="52">
        <v>9706402216</v>
      </c>
      <c r="K76" s="52" t="s">
        <v>77</v>
      </c>
      <c r="L76" s="52" t="s">
        <v>97</v>
      </c>
      <c r="M76" s="52">
        <v>9401725830</v>
      </c>
      <c r="N76" s="52" t="s">
        <v>549</v>
      </c>
      <c r="O76" s="52">
        <v>9954000659</v>
      </c>
      <c r="P76" s="54">
        <v>43728</v>
      </c>
      <c r="Q76" s="52" t="s">
        <v>348</v>
      </c>
      <c r="R76" s="52" t="s">
        <v>526</v>
      </c>
      <c r="S76" s="18" t="s">
        <v>139</v>
      </c>
      <c r="T76" s="18"/>
    </row>
    <row r="77" spans="1:20">
      <c r="A77" s="4">
        <v>73</v>
      </c>
      <c r="B77" s="17" t="s">
        <v>69</v>
      </c>
      <c r="C77" s="52" t="s">
        <v>396</v>
      </c>
      <c r="D77" s="52" t="s">
        <v>26</v>
      </c>
      <c r="E77" s="53">
        <v>18120205101</v>
      </c>
      <c r="F77" s="52" t="s">
        <v>74</v>
      </c>
      <c r="G77" s="53">
        <v>57</v>
      </c>
      <c r="H77" s="53">
        <v>58</v>
      </c>
      <c r="I77" s="56">
        <v>115</v>
      </c>
      <c r="J77" s="52">
        <v>9706402216</v>
      </c>
      <c r="K77" s="52" t="s">
        <v>77</v>
      </c>
      <c r="L77" s="52" t="s">
        <v>97</v>
      </c>
      <c r="M77" s="52">
        <v>9954818310</v>
      </c>
      <c r="N77" s="52" t="s">
        <v>549</v>
      </c>
      <c r="O77" s="52">
        <v>9954000659</v>
      </c>
      <c r="P77" s="54">
        <v>43728</v>
      </c>
      <c r="Q77" s="52" t="s">
        <v>348</v>
      </c>
      <c r="R77" s="52" t="s">
        <v>526</v>
      </c>
      <c r="S77" s="18" t="s">
        <v>139</v>
      </c>
      <c r="T77" s="18"/>
    </row>
    <row r="78" spans="1:20">
      <c r="A78" s="4">
        <v>74</v>
      </c>
      <c r="B78" s="17" t="s">
        <v>69</v>
      </c>
      <c r="C78" s="52" t="s">
        <v>264</v>
      </c>
      <c r="D78" s="52" t="s">
        <v>28</v>
      </c>
      <c r="E78" s="53">
        <v>36</v>
      </c>
      <c r="F78" s="52" t="s">
        <v>230</v>
      </c>
      <c r="G78" s="53">
        <v>15</v>
      </c>
      <c r="H78" s="53">
        <v>14</v>
      </c>
      <c r="I78" s="51">
        <v>29</v>
      </c>
      <c r="J78" s="52">
        <v>9707686426</v>
      </c>
      <c r="K78" s="52" t="s">
        <v>77</v>
      </c>
      <c r="L78" s="52" t="s">
        <v>116</v>
      </c>
      <c r="M78" s="52">
        <v>9435636656</v>
      </c>
      <c r="N78" s="52" t="s">
        <v>115</v>
      </c>
      <c r="O78" s="52">
        <v>9613311438</v>
      </c>
      <c r="P78" s="54">
        <v>43729</v>
      </c>
      <c r="Q78" s="52" t="s">
        <v>211</v>
      </c>
      <c r="R78" s="52" t="s">
        <v>560</v>
      </c>
      <c r="S78" s="18" t="s">
        <v>139</v>
      </c>
      <c r="T78" s="18"/>
    </row>
    <row r="79" spans="1:20">
      <c r="A79" s="4">
        <v>75</v>
      </c>
      <c r="B79" s="17" t="s">
        <v>69</v>
      </c>
      <c r="C79" s="52" t="s">
        <v>265</v>
      </c>
      <c r="D79" s="52" t="s">
        <v>26</v>
      </c>
      <c r="E79" s="53">
        <v>18120204001</v>
      </c>
      <c r="F79" s="52" t="s">
        <v>232</v>
      </c>
      <c r="G79" s="53">
        <v>44</v>
      </c>
      <c r="H79" s="53">
        <v>30</v>
      </c>
      <c r="I79" s="51">
        <v>74</v>
      </c>
      <c r="J79" s="52">
        <v>8472930376</v>
      </c>
      <c r="K79" s="52" t="s">
        <v>88</v>
      </c>
      <c r="L79" s="52" t="s">
        <v>89</v>
      </c>
      <c r="M79" s="52">
        <v>9401725826</v>
      </c>
      <c r="N79" s="52" t="s">
        <v>157</v>
      </c>
      <c r="O79" s="52">
        <v>9864956174</v>
      </c>
      <c r="P79" s="54">
        <v>43729</v>
      </c>
      <c r="Q79" s="52" t="s">
        <v>211</v>
      </c>
      <c r="R79" s="52" t="s">
        <v>559</v>
      </c>
      <c r="S79" s="18" t="s">
        <v>139</v>
      </c>
      <c r="T79" s="18"/>
    </row>
    <row r="80" spans="1:20">
      <c r="A80" s="4">
        <v>76</v>
      </c>
      <c r="B80" s="17" t="s">
        <v>69</v>
      </c>
      <c r="C80" s="52" t="s">
        <v>291</v>
      </c>
      <c r="D80" s="52" t="s">
        <v>28</v>
      </c>
      <c r="E80" s="53">
        <v>89</v>
      </c>
      <c r="F80" s="52" t="s">
        <v>230</v>
      </c>
      <c r="G80" s="53">
        <v>23</v>
      </c>
      <c r="H80" s="53">
        <v>21</v>
      </c>
      <c r="I80" s="51">
        <v>44</v>
      </c>
      <c r="J80" s="52">
        <v>9706452325</v>
      </c>
      <c r="K80" s="52" t="s">
        <v>550</v>
      </c>
      <c r="L80" s="52" t="s">
        <v>89</v>
      </c>
      <c r="M80" s="52">
        <v>9401725826</v>
      </c>
      <c r="N80" s="52" t="s">
        <v>153</v>
      </c>
      <c r="O80" s="52">
        <v>9613616325</v>
      </c>
      <c r="P80" s="54">
        <v>43730</v>
      </c>
      <c r="Q80" s="52" t="s">
        <v>163</v>
      </c>
      <c r="R80" s="52" t="s">
        <v>558</v>
      </c>
      <c r="S80" s="18" t="s">
        <v>139</v>
      </c>
      <c r="T80" s="18"/>
    </row>
    <row r="81" spans="1:20">
      <c r="A81" s="4">
        <v>77</v>
      </c>
      <c r="B81" s="17" t="s">
        <v>69</v>
      </c>
      <c r="C81" s="52" t="s">
        <v>292</v>
      </c>
      <c r="D81" s="52" t="s">
        <v>26</v>
      </c>
      <c r="E81" s="53">
        <v>18120204001</v>
      </c>
      <c r="F81" s="52" t="s">
        <v>75</v>
      </c>
      <c r="G81" s="53">
        <v>18</v>
      </c>
      <c r="H81" s="53">
        <v>15</v>
      </c>
      <c r="I81" s="51">
        <v>33</v>
      </c>
      <c r="J81" s="52">
        <v>9678612602</v>
      </c>
      <c r="K81" s="52" t="s">
        <v>550</v>
      </c>
      <c r="L81" s="52" t="s">
        <v>158</v>
      </c>
      <c r="M81" s="52">
        <v>9854133428</v>
      </c>
      <c r="N81" s="52" t="s">
        <v>159</v>
      </c>
      <c r="O81" s="52">
        <v>9707604068</v>
      </c>
      <c r="P81" s="54">
        <v>43730</v>
      </c>
      <c r="Q81" s="52" t="s">
        <v>163</v>
      </c>
      <c r="R81" s="52" t="s">
        <v>557</v>
      </c>
      <c r="S81" s="18" t="s">
        <v>139</v>
      </c>
      <c r="T81" s="18"/>
    </row>
    <row r="82" spans="1:20">
      <c r="A82" s="4">
        <v>78</v>
      </c>
      <c r="B82" s="17" t="s">
        <v>69</v>
      </c>
      <c r="C82" s="52" t="s">
        <v>302</v>
      </c>
      <c r="D82" s="52" t="s">
        <v>28</v>
      </c>
      <c r="E82" s="53">
        <v>3</v>
      </c>
      <c r="F82" s="52" t="s">
        <v>230</v>
      </c>
      <c r="G82" s="53">
        <v>28</v>
      </c>
      <c r="H82" s="53">
        <v>38</v>
      </c>
      <c r="I82" s="56">
        <f t="shared" ref="I82:I88" si="7">+G82+H82</f>
        <v>66</v>
      </c>
      <c r="J82" s="52">
        <v>9435291419</v>
      </c>
      <c r="K82" s="52" t="s">
        <v>167</v>
      </c>
      <c r="L82" s="52" t="s">
        <v>113</v>
      </c>
      <c r="M82" s="52">
        <v>9401725835</v>
      </c>
      <c r="N82" s="52" t="s">
        <v>127</v>
      </c>
      <c r="O82" s="52">
        <v>9678499036</v>
      </c>
      <c r="P82" s="54">
        <v>43551</v>
      </c>
      <c r="Q82" s="52" t="s">
        <v>160</v>
      </c>
      <c r="R82" s="52" t="s">
        <v>556</v>
      </c>
      <c r="S82" s="18" t="s">
        <v>139</v>
      </c>
      <c r="T82" s="18"/>
    </row>
    <row r="83" spans="1:20">
      <c r="A83" s="4">
        <v>79</v>
      </c>
      <c r="B83" s="17" t="s">
        <v>69</v>
      </c>
      <c r="C83" s="52" t="s">
        <v>303</v>
      </c>
      <c r="D83" s="52" t="s">
        <v>28</v>
      </c>
      <c r="E83" s="53">
        <v>21</v>
      </c>
      <c r="F83" s="52" t="s">
        <v>230</v>
      </c>
      <c r="G83" s="53">
        <v>13</v>
      </c>
      <c r="H83" s="53">
        <v>12</v>
      </c>
      <c r="I83" s="56">
        <f t="shared" si="7"/>
        <v>25</v>
      </c>
      <c r="J83" s="52">
        <v>9678271228</v>
      </c>
      <c r="K83" s="52" t="s">
        <v>167</v>
      </c>
      <c r="L83" s="52" t="s">
        <v>113</v>
      </c>
      <c r="M83" s="52">
        <v>9401725835</v>
      </c>
      <c r="N83" s="52" t="s">
        <v>127</v>
      </c>
      <c r="O83" s="52">
        <v>9678499036</v>
      </c>
      <c r="P83" s="54">
        <v>43552</v>
      </c>
      <c r="Q83" s="52" t="s">
        <v>348</v>
      </c>
      <c r="R83" s="52" t="s">
        <v>517</v>
      </c>
      <c r="S83" s="18" t="s">
        <v>139</v>
      </c>
      <c r="T83" s="18"/>
    </row>
    <row r="84" spans="1:20">
      <c r="A84" s="4">
        <v>80</v>
      </c>
      <c r="B84" s="51" t="s">
        <v>69</v>
      </c>
      <c r="C84" s="52" t="s">
        <v>304</v>
      </c>
      <c r="D84" s="52" t="s">
        <v>28</v>
      </c>
      <c r="E84" s="53">
        <v>8</v>
      </c>
      <c r="F84" s="52" t="s">
        <v>230</v>
      </c>
      <c r="G84" s="53">
        <v>20</v>
      </c>
      <c r="H84" s="53">
        <v>10</v>
      </c>
      <c r="I84" s="56">
        <f t="shared" si="7"/>
        <v>30</v>
      </c>
      <c r="J84" s="52">
        <v>9613503640</v>
      </c>
      <c r="K84" s="52" t="s">
        <v>109</v>
      </c>
      <c r="L84" s="52" t="s">
        <v>206</v>
      </c>
      <c r="M84" s="52">
        <v>9401725829</v>
      </c>
      <c r="N84" s="52" t="s">
        <v>126</v>
      </c>
      <c r="O84" s="52">
        <v>8486365998</v>
      </c>
      <c r="P84" s="54">
        <v>43552</v>
      </c>
      <c r="Q84" s="52" t="s">
        <v>348</v>
      </c>
      <c r="R84" s="52" t="s">
        <v>215</v>
      </c>
      <c r="S84" s="52" t="s">
        <v>139</v>
      </c>
      <c r="T84" s="18"/>
    </row>
    <row r="85" spans="1:20">
      <c r="A85" s="4">
        <v>81</v>
      </c>
      <c r="B85" s="51" t="s">
        <v>69</v>
      </c>
      <c r="C85" s="52" t="s">
        <v>579</v>
      </c>
      <c r="D85" s="52" t="s">
        <v>28</v>
      </c>
      <c r="E85" s="53">
        <v>25</v>
      </c>
      <c r="F85" s="52" t="s">
        <v>230</v>
      </c>
      <c r="G85" s="53">
        <v>34</v>
      </c>
      <c r="H85" s="53">
        <v>28</v>
      </c>
      <c r="I85" s="56">
        <f t="shared" si="7"/>
        <v>62</v>
      </c>
      <c r="J85" s="52">
        <v>9954421652</v>
      </c>
      <c r="K85" s="52" t="s">
        <v>109</v>
      </c>
      <c r="L85" s="52" t="s">
        <v>206</v>
      </c>
      <c r="M85" s="52">
        <v>9401725829</v>
      </c>
      <c r="N85" s="52" t="s">
        <v>126</v>
      </c>
      <c r="O85" s="52">
        <v>8486365998</v>
      </c>
      <c r="P85" s="54">
        <v>43553</v>
      </c>
      <c r="Q85" s="52" t="s">
        <v>162</v>
      </c>
      <c r="R85" s="52" t="s">
        <v>177</v>
      </c>
      <c r="S85" s="52" t="s">
        <v>139</v>
      </c>
      <c r="T85" s="18"/>
    </row>
    <row r="86" spans="1:20">
      <c r="A86" s="4">
        <v>82</v>
      </c>
      <c r="B86" s="51" t="s">
        <v>69</v>
      </c>
      <c r="C86" s="52" t="s">
        <v>397</v>
      </c>
      <c r="D86" s="52" t="s">
        <v>26</v>
      </c>
      <c r="E86" s="53">
        <v>18120205002</v>
      </c>
      <c r="F86" s="52" t="s">
        <v>76</v>
      </c>
      <c r="G86" s="53">
        <v>45</v>
      </c>
      <c r="H86" s="53">
        <v>46</v>
      </c>
      <c r="I86" s="56">
        <f t="shared" si="7"/>
        <v>91</v>
      </c>
      <c r="J86" s="52">
        <v>9435534551</v>
      </c>
      <c r="K86" s="52" t="s">
        <v>77</v>
      </c>
      <c r="L86" s="52" t="s">
        <v>158</v>
      </c>
      <c r="M86" s="52">
        <v>9401725832</v>
      </c>
      <c r="N86" s="52" t="s">
        <v>205</v>
      </c>
      <c r="O86" s="52">
        <v>8011971651</v>
      </c>
      <c r="P86" s="54">
        <v>43554</v>
      </c>
      <c r="Q86" s="52" t="s">
        <v>163</v>
      </c>
      <c r="R86" s="52" t="s">
        <v>555</v>
      </c>
      <c r="S86" s="52" t="s">
        <v>139</v>
      </c>
      <c r="T86" s="18"/>
    </row>
    <row r="87" spans="1:20">
      <c r="A87" s="4">
        <v>83</v>
      </c>
      <c r="B87" s="51" t="s">
        <v>69</v>
      </c>
      <c r="C87" s="52" t="s">
        <v>397</v>
      </c>
      <c r="D87" s="52" t="s">
        <v>26</v>
      </c>
      <c r="E87" s="53">
        <v>18120205002</v>
      </c>
      <c r="F87" s="52" t="s">
        <v>76</v>
      </c>
      <c r="G87" s="53">
        <v>50</v>
      </c>
      <c r="H87" s="53">
        <v>41</v>
      </c>
      <c r="I87" s="56">
        <f t="shared" si="7"/>
        <v>91</v>
      </c>
      <c r="J87" s="52">
        <v>9435534551</v>
      </c>
      <c r="K87" s="52" t="s">
        <v>77</v>
      </c>
      <c r="L87" s="52" t="s">
        <v>158</v>
      </c>
      <c r="M87" s="52">
        <v>9401725832</v>
      </c>
      <c r="N87" s="52" t="s">
        <v>205</v>
      </c>
      <c r="O87" s="52">
        <v>8011971651</v>
      </c>
      <c r="P87" s="54">
        <v>43551</v>
      </c>
      <c r="Q87" s="52" t="s">
        <v>160</v>
      </c>
      <c r="R87" s="52" t="s">
        <v>555</v>
      </c>
      <c r="S87" s="52" t="s">
        <v>139</v>
      </c>
      <c r="T87" s="18"/>
    </row>
    <row r="88" spans="1:20">
      <c r="A88" s="4">
        <v>84</v>
      </c>
      <c r="B88" s="51" t="s">
        <v>69</v>
      </c>
      <c r="C88" s="52" t="s">
        <v>397</v>
      </c>
      <c r="D88" s="52" t="s">
        <v>26</v>
      </c>
      <c r="E88" s="53">
        <v>18120205002</v>
      </c>
      <c r="F88" s="52" t="s">
        <v>76</v>
      </c>
      <c r="G88" s="53">
        <v>50</v>
      </c>
      <c r="H88" s="53">
        <v>50</v>
      </c>
      <c r="I88" s="56">
        <f t="shared" si="7"/>
        <v>100</v>
      </c>
      <c r="J88" s="52">
        <v>9435534551</v>
      </c>
      <c r="K88" s="52" t="s">
        <v>77</v>
      </c>
      <c r="L88" s="52" t="s">
        <v>158</v>
      </c>
      <c r="M88" s="52">
        <v>9508454288</v>
      </c>
      <c r="N88" s="52" t="s">
        <v>239</v>
      </c>
      <c r="O88" s="52">
        <v>9678543076</v>
      </c>
      <c r="P88" s="54">
        <v>43552</v>
      </c>
      <c r="Q88" s="52" t="s">
        <v>348</v>
      </c>
      <c r="R88" s="52" t="s">
        <v>555</v>
      </c>
      <c r="S88" s="52" t="s">
        <v>139</v>
      </c>
      <c r="T88" s="18"/>
    </row>
    <row r="89" spans="1:20">
      <c r="A89" s="4">
        <v>85</v>
      </c>
      <c r="B89" s="51" t="s">
        <v>69</v>
      </c>
      <c r="C89" s="52" t="s">
        <v>551</v>
      </c>
      <c r="D89" s="52" t="s">
        <v>26</v>
      </c>
      <c r="E89" s="53">
        <v>18120418801</v>
      </c>
      <c r="F89" s="52" t="s">
        <v>232</v>
      </c>
      <c r="G89" s="53">
        <v>16</v>
      </c>
      <c r="H89" s="53">
        <v>12</v>
      </c>
      <c r="I89" s="56">
        <v>28</v>
      </c>
      <c r="J89" s="52">
        <v>8753942204</v>
      </c>
      <c r="K89" s="52" t="s">
        <v>220</v>
      </c>
      <c r="L89" s="52" t="s">
        <v>158</v>
      </c>
      <c r="M89" s="52">
        <v>9401725828</v>
      </c>
      <c r="N89" s="52" t="s">
        <v>107</v>
      </c>
      <c r="O89" s="52">
        <v>9577285820</v>
      </c>
      <c r="P89" s="54">
        <v>43553</v>
      </c>
      <c r="Q89" s="52" t="s">
        <v>162</v>
      </c>
      <c r="R89" s="52" t="s">
        <v>554</v>
      </c>
      <c r="S89" s="52" t="s">
        <v>139</v>
      </c>
      <c r="T89" s="18"/>
    </row>
    <row r="90" spans="1:20">
      <c r="A90" s="4">
        <v>86</v>
      </c>
      <c r="B90" s="51" t="s">
        <v>69</v>
      </c>
      <c r="C90" s="52" t="s">
        <v>552</v>
      </c>
      <c r="D90" s="52" t="s">
        <v>26</v>
      </c>
      <c r="E90" s="53">
        <v>18120418802</v>
      </c>
      <c r="F90" s="52" t="s">
        <v>232</v>
      </c>
      <c r="G90" s="53">
        <v>31</v>
      </c>
      <c r="H90" s="53">
        <v>45</v>
      </c>
      <c r="I90" s="56">
        <v>76</v>
      </c>
      <c r="J90" s="52">
        <v>9954374625</v>
      </c>
      <c r="K90" s="52" t="s">
        <v>220</v>
      </c>
      <c r="L90" s="52" t="s">
        <v>207</v>
      </c>
      <c r="M90" s="52">
        <v>9401725828</v>
      </c>
      <c r="N90" s="52" t="s">
        <v>107</v>
      </c>
      <c r="O90" s="52">
        <v>9577285820</v>
      </c>
      <c r="P90" s="54">
        <v>43553</v>
      </c>
      <c r="Q90" s="52" t="s">
        <v>162</v>
      </c>
      <c r="R90" s="52" t="s">
        <v>553</v>
      </c>
      <c r="S90" s="52" t="s">
        <v>139</v>
      </c>
      <c r="T90" s="18"/>
    </row>
    <row r="91" spans="1:20">
      <c r="A91" s="4">
        <v>87</v>
      </c>
      <c r="B91" s="51"/>
      <c r="C91" s="52"/>
      <c r="D91" s="52"/>
      <c r="E91" s="53"/>
      <c r="F91" s="52"/>
      <c r="G91" s="53"/>
      <c r="H91" s="53"/>
      <c r="I91" s="56"/>
      <c r="J91" s="52"/>
      <c r="K91" s="52"/>
      <c r="L91" s="52"/>
      <c r="M91" s="52"/>
      <c r="N91" s="52"/>
      <c r="O91" s="52"/>
      <c r="P91" s="54"/>
      <c r="Q91" s="52"/>
      <c r="R91" s="52"/>
      <c r="S91" s="52"/>
      <c r="T91" s="18"/>
    </row>
    <row r="92" spans="1:20">
      <c r="A92" s="4">
        <v>88</v>
      </c>
      <c r="B92" s="51"/>
      <c r="C92" s="52"/>
      <c r="D92" s="52"/>
      <c r="E92" s="53"/>
      <c r="F92" s="52"/>
      <c r="G92" s="53"/>
      <c r="H92" s="53"/>
      <c r="I92" s="56"/>
      <c r="J92" s="52"/>
      <c r="K92" s="52"/>
      <c r="L92" s="52"/>
      <c r="M92" s="52"/>
      <c r="N92" s="52"/>
      <c r="O92" s="52"/>
      <c r="P92" s="54"/>
      <c r="Q92" s="52"/>
      <c r="R92" s="52"/>
      <c r="S92" s="52"/>
      <c r="T92" s="18"/>
    </row>
    <row r="93" spans="1:20">
      <c r="A93" s="4">
        <v>89</v>
      </c>
      <c r="B93" s="51"/>
      <c r="C93" s="52"/>
      <c r="D93" s="52"/>
      <c r="E93" s="53"/>
      <c r="F93" s="52"/>
      <c r="G93" s="53"/>
      <c r="H93" s="53"/>
      <c r="I93" s="56"/>
      <c r="J93" s="52"/>
      <c r="K93" s="52"/>
      <c r="L93" s="52"/>
      <c r="M93" s="52"/>
      <c r="N93" s="52"/>
      <c r="O93" s="52"/>
      <c r="P93" s="54"/>
      <c r="Q93" s="52"/>
      <c r="R93" s="52"/>
      <c r="S93" s="52"/>
      <c r="T93" s="18"/>
    </row>
    <row r="94" spans="1:20">
      <c r="A94" s="4">
        <v>90</v>
      </c>
      <c r="B94" s="51"/>
      <c r="C94" s="52"/>
      <c r="D94" s="52"/>
      <c r="E94" s="53"/>
      <c r="F94" s="52"/>
      <c r="G94" s="53"/>
      <c r="H94" s="53"/>
      <c r="I94" s="56"/>
      <c r="J94" s="52"/>
      <c r="K94" s="52"/>
      <c r="L94" s="52"/>
      <c r="M94" s="52"/>
      <c r="N94" s="52"/>
      <c r="O94" s="52"/>
      <c r="P94" s="54"/>
      <c r="Q94" s="52"/>
      <c r="R94" s="52"/>
      <c r="S94" s="52"/>
      <c r="T94" s="18"/>
    </row>
    <row r="95" spans="1:20">
      <c r="A95" s="4">
        <v>91</v>
      </c>
      <c r="B95" s="51"/>
      <c r="C95" s="52"/>
      <c r="D95" s="52"/>
      <c r="E95" s="53"/>
      <c r="F95" s="52"/>
      <c r="G95" s="53"/>
      <c r="H95" s="53"/>
      <c r="I95" s="56"/>
      <c r="J95" s="52"/>
      <c r="K95" s="52"/>
      <c r="L95" s="52"/>
      <c r="M95" s="52"/>
      <c r="N95" s="52"/>
      <c r="O95" s="52"/>
      <c r="P95" s="54"/>
      <c r="Q95" s="52"/>
      <c r="R95" s="52"/>
      <c r="S95" s="52"/>
      <c r="T95" s="18"/>
    </row>
    <row r="96" spans="1:20">
      <c r="A96" s="4">
        <v>92</v>
      </c>
      <c r="B96" s="51"/>
      <c r="C96" s="52"/>
      <c r="D96" s="52"/>
      <c r="E96" s="53"/>
      <c r="F96" s="52"/>
      <c r="G96" s="53"/>
      <c r="H96" s="53"/>
      <c r="I96" s="56"/>
      <c r="J96" s="52"/>
      <c r="K96" s="52"/>
      <c r="L96" s="52"/>
      <c r="M96" s="52"/>
      <c r="N96" s="52"/>
      <c r="O96" s="52"/>
      <c r="P96" s="54"/>
      <c r="Q96" s="52"/>
      <c r="R96" s="52"/>
      <c r="S96" s="52"/>
      <c r="T96" s="18"/>
    </row>
    <row r="97" spans="1:20">
      <c r="A97" s="4">
        <v>93</v>
      </c>
      <c r="B97" s="17"/>
      <c r="C97" s="52"/>
      <c r="D97" s="52"/>
      <c r="E97" s="53"/>
      <c r="F97" s="52"/>
      <c r="G97" s="53"/>
      <c r="H97" s="53"/>
      <c r="I97" s="56"/>
      <c r="J97" s="52"/>
      <c r="K97" s="52"/>
      <c r="L97" s="52"/>
      <c r="M97" s="52"/>
      <c r="N97" s="52"/>
      <c r="O97" s="52"/>
      <c r="P97" s="54"/>
      <c r="Q97" s="18"/>
      <c r="R97" s="52"/>
      <c r="S97" s="18"/>
      <c r="T97" s="18"/>
    </row>
    <row r="98" spans="1:20">
      <c r="A98" s="4">
        <v>94</v>
      </c>
      <c r="B98" s="17"/>
      <c r="C98" s="52"/>
      <c r="D98" s="52"/>
      <c r="E98" s="53"/>
      <c r="F98" s="52"/>
      <c r="G98" s="53"/>
      <c r="H98" s="53"/>
      <c r="I98" s="56"/>
      <c r="J98" s="52"/>
      <c r="K98" s="52"/>
      <c r="L98" s="52"/>
      <c r="M98" s="52"/>
      <c r="N98" s="52"/>
      <c r="O98" s="52"/>
      <c r="P98" s="54"/>
      <c r="Q98" s="18"/>
      <c r="R98" s="52"/>
      <c r="S98" s="18"/>
      <c r="T98" s="18"/>
    </row>
    <row r="99" spans="1:20">
      <c r="A99" s="4">
        <v>95</v>
      </c>
      <c r="B99" s="17"/>
      <c r="C99" s="52"/>
      <c r="D99" s="52"/>
      <c r="E99" s="53"/>
      <c r="F99" s="52"/>
      <c r="G99" s="53"/>
      <c r="H99" s="53"/>
      <c r="I99" s="56"/>
      <c r="J99" s="52"/>
      <c r="K99" s="52"/>
      <c r="L99" s="52"/>
      <c r="M99" s="52"/>
      <c r="N99" s="52"/>
      <c r="O99" s="52"/>
      <c r="P99" s="54"/>
      <c r="Q99" s="18"/>
      <c r="R99" s="52"/>
      <c r="S99" s="18"/>
      <c r="T99" s="18"/>
    </row>
    <row r="100" spans="1:20">
      <c r="A100" s="4">
        <v>96</v>
      </c>
      <c r="B100" s="17"/>
      <c r="C100" s="52"/>
      <c r="D100" s="52"/>
      <c r="E100" s="53"/>
      <c r="F100" s="52"/>
      <c r="G100" s="53"/>
      <c r="H100" s="53"/>
      <c r="I100" s="56"/>
      <c r="J100" s="52"/>
      <c r="K100" s="52"/>
      <c r="L100" s="52"/>
      <c r="M100" s="52"/>
      <c r="N100" s="52"/>
      <c r="O100" s="52"/>
      <c r="P100" s="54"/>
      <c r="Q100" s="18"/>
      <c r="R100" s="52"/>
      <c r="S100" s="18"/>
      <c r="T100" s="18"/>
    </row>
    <row r="101" spans="1:20">
      <c r="A101" s="4">
        <v>97</v>
      </c>
      <c r="B101" s="17"/>
      <c r="C101" s="52"/>
      <c r="D101" s="52"/>
      <c r="E101" s="53"/>
      <c r="F101" s="52"/>
      <c r="G101" s="53"/>
      <c r="H101" s="53"/>
      <c r="I101" s="56"/>
      <c r="J101" s="52"/>
      <c r="K101" s="52"/>
      <c r="L101" s="52"/>
      <c r="M101" s="52"/>
      <c r="N101" s="52"/>
      <c r="O101" s="52"/>
      <c r="P101" s="54"/>
      <c r="Q101" s="18"/>
      <c r="R101" s="18"/>
      <c r="S101" s="18"/>
      <c r="T101" s="18"/>
    </row>
    <row r="102" spans="1:20">
      <c r="A102" s="4">
        <v>98</v>
      </c>
      <c r="B102" s="17"/>
      <c r="C102" s="52"/>
      <c r="D102" s="52"/>
      <c r="E102" s="53"/>
      <c r="F102" s="52"/>
      <c r="G102" s="53"/>
      <c r="H102" s="53"/>
      <c r="I102" s="56"/>
      <c r="J102" s="52"/>
      <c r="K102" s="52"/>
      <c r="L102" s="52"/>
      <c r="M102" s="52"/>
      <c r="N102" s="52"/>
      <c r="O102" s="52"/>
      <c r="P102" s="24"/>
      <c r="Q102" s="18"/>
      <c r="R102" s="18"/>
      <c r="S102" s="18"/>
      <c r="T102" s="18"/>
    </row>
    <row r="103" spans="1:20">
      <c r="A103" s="4">
        <v>99</v>
      </c>
      <c r="B103" s="17"/>
      <c r="C103" s="52"/>
      <c r="D103" s="52"/>
      <c r="E103" s="53"/>
      <c r="F103" s="52"/>
      <c r="G103" s="53"/>
      <c r="H103" s="53"/>
      <c r="I103" s="56"/>
      <c r="J103" s="52"/>
      <c r="K103" s="52"/>
      <c r="L103" s="52"/>
      <c r="M103" s="52"/>
      <c r="N103" s="52"/>
      <c r="O103" s="52"/>
      <c r="P103" s="24"/>
      <c r="Q103" s="18"/>
      <c r="R103" s="18"/>
      <c r="S103" s="18"/>
      <c r="T103" s="18"/>
    </row>
    <row r="104" spans="1:20">
      <c r="A104" s="4">
        <v>100</v>
      </c>
      <c r="B104" s="17"/>
      <c r="C104" s="52"/>
      <c r="D104" s="52"/>
      <c r="E104" s="53"/>
      <c r="F104" s="52"/>
      <c r="G104" s="53"/>
      <c r="H104" s="53"/>
      <c r="I104" s="56"/>
      <c r="J104" s="52"/>
      <c r="K104" s="52"/>
      <c r="L104" s="52"/>
      <c r="M104" s="52"/>
      <c r="N104" s="52"/>
      <c r="O104" s="52"/>
      <c r="P104" s="24"/>
      <c r="Q104" s="18"/>
      <c r="R104" s="18"/>
      <c r="S104" s="18"/>
      <c r="T104" s="18"/>
    </row>
    <row r="105" spans="1:20">
      <c r="A105" s="4">
        <v>101</v>
      </c>
      <c r="B105" s="17"/>
      <c r="C105" s="52"/>
      <c r="D105" s="52"/>
      <c r="E105" s="53"/>
      <c r="F105" s="52"/>
      <c r="G105" s="53"/>
      <c r="H105" s="53"/>
      <c r="I105" s="56"/>
      <c r="J105" s="52"/>
      <c r="K105" s="52"/>
      <c r="L105" s="52"/>
      <c r="M105" s="52"/>
      <c r="N105" s="52"/>
      <c r="O105" s="52"/>
      <c r="P105" s="24"/>
      <c r="Q105" s="18"/>
      <c r="R105" s="18"/>
      <c r="S105" s="18"/>
      <c r="T105" s="18"/>
    </row>
    <row r="106" spans="1:20">
      <c r="A106" s="4">
        <v>102</v>
      </c>
      <c r="B106" s="17"/>
      <c r="C106" s="52"/>
      <c r="D106" s="52"/>
      <c r="E106" s="53"/>
      <c r="F106" s="52"/>
      <c r="G106" s="53"/>
      <c r="H106" s="53"/>
      <c r="I106" s="56"/>
      <c r="J106" s="52"/>
      <c r="K106" s="52"/>
      <c r="L106" s="52"/>
      <c r="M106" s="52"/>
      <c r="N106" s="52"/>
      <c r="O106" s="52"/>
      <c r="P106" s="24"/>
      <c r="Q106" s="18"/>
      <c r="R106" s="18"/>
      <c r="S106" s="18"/>
      <c r="T106" s="18"/>
    </row>
    <row r="107" spans="1:20">
      <c r="A107" s="4">
        <v>103</v>
      </c>
      <c r="B107" s="17"/>
      <c r="C107" s="52"/>
      <c r="D107" s="52"/>
      <c r="E107" s="53"/>
      <c r="F107" s="52"/>
      <c r="G107" s="53"/>
      <c r="H107" s="53"/>
      <c r="I107" s="56"/>
      <c r="J107" s="52"/>
      <c r="K107" s="52"/>
      <c r="L107" s="52"/>
      <c r="M107" s="52"/>
      <c r="N107" s="52"/>
      <c r="O107" s="52"/>
      <c r="P107" s="24"/>
      <c r="Q107" s="18"/>
      <c r="R107" s="18"/>
      <c r="S107" s="18"/>
      <c r="T107" s="18"/>
    </row>
    <row r="108" spans="1:20">
      <c r="A108" s="4">
        <v>104</v>
      </c>
      <c r="B108" s="17"/>
      <c r="C108" s="52"/>
      <c r="D108" s="52"/>
      <c r="E108" s="53"/>
      <c r="F108" s="52"/>
      <c r="G108" s="53"/>
      <c r="H108" s="53"/>
      <c r="I108" s="56"/>
      <c r="J108" s="52"/>
      <c r="K108" s="52"/>
      <c r="L108" s="52"/>
      <c r="M108" s="52"/>
      <c r="N108" s="52"/>
      <c r="O108" s="52"/>
      <c r="P108" s="24"/>
      <c r="Q108" s="18"/>
      <c r="R108" s="18"/>
      <c r="S108" s="18"/>
      <c r="T108" s="18"/>
    </row>
    <row r="109" spans="1:20">
      <c r="A109" s="4">
        <v>105</v>
      </c>
      <c r="B109" s="17"/>
      <c r="C109" s="52"/>
      <c r="D109" s="52"/>
      <c r="E109" s="53"/>
      <c r="F109" s="52"/>
      <c r="G109" s="53"/>
      <c r="H109" s="53"/>
      <c r="I109" s="56"/>
      <c r="J109" s="52"/>
      <c r="K109" s="52"/>
      <c r="L109" s="52"/>
      <c r="M109" s="52"/>
      <c r="N109" s="52"/>
      <c r="O109" s="52"/>
      <c r="P109" s="24"/>
      <c r="Q109" s="18"/>
      <c r="R109" s="18"/>
      <c r="S109" s="18"/>
      <c r="T109" s="18"/>
    </row>
    <row r="110" spans="1:20">
      <c r="A110" s="4">
        <v>106</v>
      </c>
      <c r="B110" s="17"/>
      <c r="C110" s="52"/>
      <c r="D110" s="52"/>
      <c r="E110" s="53"/>
      <c r="F110" s="52"/>
      <c r="G110" s="53"/>
      <c r="H110" s="53"/>
      <c r="I110" s="56"/>
      <c r="J110" s="52"/>
      <c r="K110" s="52"/>
      <c r="L110" s="52"/>
      <c r="M110" s="52"/>
      <c r="N110" s="52"/>
      <c r="O110" s="52"/>
      <c r="P110" s="24"/>
      <c r="Q110" s="18"/>
      <c r="R110" s="18"/>
      <c r="S110" s="18"/>
      <c r="T110" s="18"/>
    </row>
    <row r="111" spans="1:20">
      <c r="A111" s="4">
        <v>107</v>
      </c>
      <c r="B111" s="17"/>
      <c r="C111" s="18"/>
      <c r="D111" s="18"/>
      <c r="E111" s="19"/>
      <c r="F111" s="18"/>
      <c r="G111" s="19"/>
      <c r="H111" s="19"/>
      <c r="I111" s="17">
        <f t="shared" ref="I111:I164" si="8">+G111+H111</f>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8"/>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8"/>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8"/>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8"/>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8"/>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8"/>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8"/>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8"/>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8"/>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8"/>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8"/>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8"/>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8"/>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8"/>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8"/>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8"/>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8"/>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8"/>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8"/>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8"/>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8"/>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8"/>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8"/>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8"/>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8"/>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8"/>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8"/>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8"/>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8"/>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8"/>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8"/>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8"/>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8"/>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8"/>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8"/>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8"/>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8"/>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8"/>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8"/>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8"/>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8"/>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8"/>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8"/>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8"/>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8"/>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8"/>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8"/>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8"/>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8"/>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8"/>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8"/>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8"/>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8"/>
        <v>0</v>
      </c>
      <c r="J164" s="18"/>
      <c r="K164" s="18"/>
      <c r="L164" s="18"/>
      <c r="M164" s="18"/>
      <c r="N164" s="18"/>
      <c r="O164" s="18"/>
      <c r="P164" s="24"/>
      <c r="Q164" s="18"/>
      <c r="R164" s="18"/>
      <c r="S164" s="18"/>
      <c r="T164" s="18"/>
    </row>
    <row r="165" spans="1:20">
      <c r="A165" s="21" t="s">
        <v>11</v>
      </c>
      <c r="B165" s="41"/>
      <c r="C165" s="21">
        <f>COUNTIFS(C5:C164,"*")</f>
        <v>80</v>
      </c>
      <c r="D165" s="21"/>
      <c r="E165" s="13"/>
      <c r="F165" s="21"/>
      <c r="G165" s="21">
        <f>SUM(G5:G164)</f>
        <v>2021</v>
      </c>
      <c r="H165" s="21">
        <f>SUM(H5:H164)</f>
        <v>1867</v>
      </c>
      <c r="I165" s="21">
        <f>SUM(I5:I164)</f>
        <v>4502</v>
      </c>
      <c r="J165" s="21"/>
      <c r="K165" s="21"/>
      <c r="L165" s="21"/>
      <c r="M165" s="21"/>
      <c r="N165" s="21"/>
      <c r="O165" s="21"/>
      <c r="P165" s="14"/>
      <c r="Q165" s="21"/>
      <c r="R165" s="21"/>
      <c r="S165" s="21"/>
      <c r="T165" s="12"/>
    </row>
    <row r="166" spans="1:20">
      <c r="A166" s="46" t="s">
        <v>68</v>
      </c>
      <c r="B166" s="10">
        <f>COUNTIF(B$5:B$164,"Team 1")</f>
        <v>38</v>
      </c>
      <c r="C166" s="46" t="s">
        <v>28</v>
      </c>
      <c r="D166" s="10">
        <f>COUNTIF(D5:D164,"Anganwadi")</f>
        <v>35</v>
      </c>
    </row>
    <row r="167" spans="1:20">
      <c r="A167" s="46" t="s">
        <v>69</v>
      </c>
      <c r="B167" s="10">
        <f>COUNTIF(B$6:B$164,"Team 2")</f>
        <v>42</v>
      </c>
      <c r="C167" s="46" t="s">
        <v>26</v>
      </c>
      <c r="D167" s="10">
        <f>COUNTIF(D5:D164,"School")</f>
        <v>45</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B26" sqref="B26:B27"/>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20" t="s">
        <v>66</v>
      </c>
      <c r="B1" s="120"/>
      <c r="C1" s="120"/>
      <c r="D1" s="120"/>
      <c r="E1" s="120"/>
      <c r="F1" s="121"/>
      <c r="G1" s="121"/>
      <c r="H1" s="121"/>
      <c r="I1" s="121"/>
      <c r="J1" s="121"/>
    </row>
    <row r="2" spans="1:11" ht="25.5">
      <c r="A2" s="122" t="s">
        <v>0</v>
      </c>
      <c r="B2" s="123"/>
      <c r="C2" s="124" t="str">
        <f>'Block at a Glance'!C2:D2</f>
        <v>ASSAM</v>
      </c>
      <c r="D2" s="125"/>
      <c r="E2" s="27" t="s">
        <v>1</v>
      </c>
      <c r="F2" s="126" t="str">
        <f>'Block at a Glance'!F2:I2</f>
        <v>LAKHIMPUR</v>
      </c>
      <c r="G2" s="127"/>
      <c r="H2" s="28" t="s">
        <v>27</v>
      </c>
      <c r="I2" s="126" t="str">
        <f>'Block at a Glance'!M2:M2</f>
        <v>GHILAMORA</v>
      </c>
      <c r="J2" s="127"/>
    </row>
    <row r="3" spans="1:11" ht="28.5" customHeight="1">
      <c r="A3" s="131" t="s">
        <v>72</v>
      </c>
      <c r="B3" s="131"/>
      <c r="C3" s="131"/>
      <c r="D3" s="131"/>
      <c r="E3" s="131"/>
      <c r="F3" s="131"/>
      <c r="G3" s="131"/>
      <c r="H3" s="131"/>
      <c r="I3" s="131"/>
      <c r="J3" s="131"/>
    </row>
    <row r="4" spans="1:11">
      <c r="A4" s="130" t="s">
        <v>30</v>
      </c>
      <c r="B4" s="129" t="s">
        <v>31</v>
      </c>
      <c r="C4" s="128" t="s">
        <v>32</v>
      </c>
      <c r="D4" s="128" t="s">
        <v>39</v>
      </c>
      <c r="E4" s="128"/>
      <c r="F4" s="128"/>
      <c r="G4" s="128" t="s">
        <v>33</v>
      </c>
      <c r="H4" s="128" t="s">
        <v>40</v>
      </c>
      <c r="I4" s="128"/>
      <c r="J4" s="128"/>
    </row>
    <row r="5" spans="1:11" ht="22.5" customHeight="1">
      <c r="A5" s="130"/>
      <c r="B5" s="129"/>
      <c r="C5" s="128"/>
      <c r="D5" s="29" t="s">
        <v>9</v>
      </c>
      <c r="E5" s="29" t="s">
        <v>10</v>
      </c>
      <c r="F5" s="29" t="s">
        <v>11</v>
      </c>
      <c r="G5" s="128"/>
      <c r="H5" s="29" t="s">
        <v>9</v>
      </c>
      <c r="I5" s="29" t="s">
        <v>10</v>
      </c>
      <c r="J5" s="29" t="s">
        <v>11</v>
      </c>
    </row>
    <row r="6" spans="1:11" ht="22.5" customHeight="1">
      <c r="A6" s="47">
        <v>1</v>
      </c>
      <c r="B6" s="48">
        <v>43571</v>
      </c>
      <c r="C6" s="32">
        <f>COUNTIFS('April,19'!D$5:D$164,"Anganwadi")</f>
        <v>60</v>
      </c>
      <c r="D6" s="33">
        <f>SUMIF('April,19'!$D$5:$D$164,"Anganwadi",'April,19'!$G$5:$G$164)</f>
        <v>1325</v>
      </c>
      <c r="E6" s="33">
        <f>SUMIF('April,19'!$D$5:$D$164,"Anganwadi",'April,19'!$H$5:$H$164)</f>
        <v>1354</v>
      </c>
      <c r="F6" s="33">
        <f>+D6+E6</f>
        <v>2679</v>
      </c>
      <c r="G6" s="32">
        <f>COUNTIF('April,19'!D5:D164,"School")</f>
        <v>23</v>
      </c>
      <c r="H6" s="33">
        <f>SUMIF('April,19'!$D$5:$D$164,"School",'April,19'!$G$5:$G$164)</f>
        <v>870</v>
      </c>
      <c r="I6" s="33">
        <f>SUMIF('April,19'!$D$5:$D$164,"School",'April,19'!$H$5:$H$164)</f>
        <v>761</v>
      </c>
      <c r="J6" s="33">
        <f>+H6+I6</f>
        <v>1631</v>
      </c>
      <c r="K6" s="34"/>
    </row>
    <row r="7" spans="1:11" ht="22.5" customHeight="1">
      <c r="A7" s="30">
        <v>2</v>
      </c>
      <c r="B7" s="31">
        <v>43601</v>
      </c>
      <c r="C7" s="32">
        <f>COUNTIF('May,19'!D5:D164,"Anganwadi")</f>
        <v>49</v>
      </c>
      <c r="D7" s="33">
        <f>SUMIF('May,19'!$D$5:$D$164,"Anganwadi",'May,19'!$G$5:$G$164)</f>
        <v>1090</v>
      </c>
      <c r="E7" s="33">
        <f>SUMIF('May,19'!$D$5:$D$164,"Anganwadi",'May,19'!$H$5:$H$164)</f>
        <v>1059</v>
      </c>
      <c r="F7" s="33">
        <f t="shared" ref="F7:F11" si="0">+D7+E7</f>
        <v>2149</v>
      </c>
      <c r="G7" s="32">
        <f>COUNTIF('May,19'!D5:D164,"School")</f>
        <v>47</v>
      </c>
      <c r="H7" s="33">
        <f>SUMIF('May,19'!$D$5:$D$164,"School",'May,19'!$G$5:$G$164)</f>
        <v>1081</v>
      </c>
      <c r="I7" s="33">
        <f>SUMIF('May,19'!$D$5:$D$164,"School",'May,19'!$H$5:$H$164)</f>
        <v>1037</v>
      </c>
      <c r="J7" s="33">
        <f t="shared" ref="J7:J11" si="1">+H7+I7</f>
        <v>2118</v>
      </c>
    </row>
    <row r="8" spans="1:11" ht="22.5" customHeight="1">
      <c r="A8" s="30">
        <v>3</v>
      </c>
      <c r="B8" s="31">
        <v>43632</v>
      </c>
      <c r="C8" s="32">
        <f>COUNTIF('Jun,19'!D5:D164,"Anganwadi")</f>
        <v>86</v>
      </c>
      <c r="D8" s="33">
        <f>SUMIF('Jun,19'!$D$5:$D$164,"Anganwadi",'Jun,19'!$G$5:$G$164)</f>
        <v>1765</v>
      </c>
      <c r="E8" s="33">
        <f>SUMIF('Jun,19'!$D$5:$D$164,"Anganwadi",'Jun,19'!$H$5:$H$164)</f>
        <v>1694</v>
      </c>
      <c r="F8" s="33">
        <f t="shared" si="0"/>
        <v>3459</v>
      </c>
      <c r="G8" s="32">
        <f>COUNTIF('Jun,19'!D5:D164,"School")</f>
        <v>0</v>
      </c>
      <c r="H8" s="33">
        <f>SUMIF('Jun,19'!$D$5:$D$164,"School",'Jun,19'!$G$5:$G$164)</f>
        <v>0</v>
      </c>
      <c r="I8" s="33">
        <f>SUMIF('Jun,19'!$D$5:$D$164,"School",'Jun,19'!$H$5:$H$164)</f>
        <v>0</v>
      </c>
      <c r="J8" s="33">
        <f t="shared" si="1"/>
        <v>0</v>
      </c>
    </row>
    <row r="9" spans="1:11" ht="22.5" customHeight="1">
      <c r="A9" s="30">
        <v>4</v>
      </c>
      <c r="B9" s="31">
        <v>43662</v>
      </c>
      <c r="C9" s="32">
        <f>COUNTIF('July,19'!D5:D164,"Anganwadi")</f>
        <v>20</v>
      </c>
      <c r="D9" s="33">
        <f>SUMIF('July,19'!$D$5:$D$164,"Anganwadi",'July,19'!$G$5:$G$164)</f>
        <v>573</v>
      </c>
      <c r="E9" s="33">
        <f>SUMIF('July,19'!$D$5:$D$164,"Anganwadi",'July,19'!$H$5:$H$164)</f>
        <v>465</v>
      </c>
      <c r="F9" s="33">
        <f t="shared" si="0"/>
        <v>1038</v>
      </c>
      <c r="G9" s="32">
        <f>COUNTIF('July,19'!D5:D164,"School")</f>
        <v>43</v>
      </c>
      <c r="H9" s="33">
        <f>SUMIF('July,19'!$D$5:$D$164,"School",'July,19'!$G$5:$G$164)</f>
        <v>1543</v>
      </c>
      <c r="I9" s="33">
        <f>SUMIF('July,19'!$D$5:$D$164,"School",'July,19'!$H$5:$H$164)</f>
        <v>1238</v>
      </c>
      <c r="J9" s="33">
        <f t="shared" si="1"/>
        <v>2781</v>
      </c>
    </row>
    <row r="10" spans="1:11" ht="22.5" customHeight="1">
      <c r="A10" s="30">
        <v>5</v>
      </c>
      <c r="B10" s="31">
        <v>43693</v>
      </c>
      <c r="C10" s="32">
        <f>COUNTIF('Aug,19'!D5:D164,"Anganwadi")</f>
        <v>53</v>
      </c>
      <c r="D10" s="33">
        <f>SUMIF('Aug,19'!$D$5:$D$164,"Anganwadi",'Aug,19'!$G$5:$G$164)</f>
        <v>1085</v>
      </c>
      <c r="E10" s="33">
        <f>SUMIF('Aug,19'!$D$5:$D$164,"Anganwadi",'Aug,19'!$H$5:$H$164)</f>
        <v>956</v>
      </c>
      <c r="F10" s="33">
        <f t="shared" si="0"/>
        <v>2041</v>
      </c>
      <c r="G10" s="32">
        <f>COUNTIF('Aug,19'!D5:D164,"School")</f>
        <v>41</v>
      </c>
      <c r="H10" s="33">
        <f>SUMIF('Aug,19'!$D$5:$D$164,"School",'Aug,19'!$G$5:$G$164)</f>
        <v>1240</v>
      </c>
      <c r="I10" s="33">
        <f>SUMIF('Aug,19'!$D$5:$D$164,"School",'Aug,19'!$H$5:$H$164)</f>
        <v>1211</v>
      </c>
      <c r="J10" s="33">
        <f t="shared" si="1"/>
        <v>2451</v>
      </c>
    </row>
    <row r="11" spans="1:11" ht="22.5" customHeight="1">
      <c r="A11" s="30">
        <v>6</v>
      </c>
      <c r="B11" s="31">
        <v>43724</v>
      </c>
      <c r="C11" s="32">
        <f>COUNTIF('Sep,19'!D5:D164,"Anganwadi")</f>
        <v>35</v>
      </c>
      <c r="D11" s="33">
        <f>SUMIF('Sep,19'!$D$5:$D$164,"Anganwadi",'Sep,19'!$G$5:$G$164)</f>
        <v>783</v>
      </c>
      <c r="E11" s="33">
        <f>SUMIF('Sep,19'!$D$5:$D$164,"Anganwadi",'Sep,19'!$H$5:$H$164)</f>
        <v>737</v>
      </c>
      <c r="F11" s="33">
        <f t="shared" si="0"/>
        <v>1520</v>
      </c>
      <c r="G11" s="32">
        <f>COUNTIF('Sep,19'!D5:D164,"School")</f>
        <v>45</v>
      </c>
      <c r="H11" s="33">
        <f>SUMIF('Sep,19'!$D$5:$D$164,"School",'Sep,19'!$G$5:$G$164)</f>
        <v>1238</v>
      </c>
      <c r="I11" s="33">
        <f>SUMIF('Sep,19'!$D$5:$D$164,"School",'Sep,19'!$H$5:$H$164)</f>
        <v>1130</v>
      </c>
      <c r="J11" s="33">
        <f t="shared" si="1"/>
        <v>2368</v>
      </c>
    </row>
    <row r="12" spans="1:11" ht="19.5" customHeight="1">
      <c r="A12" s="119" t="s">
        <v>41</v>
      </c>
      <c r="B12" s="119"/>
      <c r="C12" s="35">
        <f>SUM(C6:C11)</f>
        <v>303</v>
      </c>
      <c r="D12" s="35">
        <f t="shared" ref="D12:J12" si="2">SUM(D6:D11)</f>
        <v>6621</v>
      </c>
      <c r="E12" s="35">
        <f t="shared" si="2"/>
        <v>6265</v>
      </c>
      <c r="F12" s="35">
        <f t="shared" si="2"/>
        <v>12886</v>
      </c>
      <c r="G12" s="35">
        <f t="shared" si="2"/>
        <v>199</v>
      </c>
      <c r="H12" s="35">
        <f t="shared" si="2"/>
        <v>5972</v>
      </c>
      <c r="I12" s="35">
        <f t="shared" si="2"/>
        <v>5377</v>
      </c>
      <c r="J12" s="35">
        <f t="shared" si="2"/>
        <v>11349</v>
      </c>
    </row>
    <row r="14" spans="1:11">
      <c r="A14" s="132" t="s">
        <v>73</v>
      </c>
      <c r="B14" s="132"/>
      <c r="C14" s="132"/>
      <c r="D14" s="132"/>
      <c r="E14" s="132"/>
      <c r="F14" s="132"/>
    </row>
    <row r="15" spans="1:11" ht="82.5">
      <c r="A15" s="45" t="s">
        <v>30</v>
      </c>
      <c r="B15" s="44" t="s">
        <v>31</v>
      </c>
      <c r="C15" s="49" t="s">
        <v>70</v>
      </c>
      <c r="D15" s="43" t="s">
        <v>32</v>
      </c>
      <c r="E15" s="43" t="s">
        <v>33</v>
      </c>
      <c r="F15" s="43" t="s">
        <v>71</v>
      </c>
    </row>
    <row r="16" spans="1:11">
      <c r="A16" s="135">
        <v>1</v>
      </c>
      <c r="B16" s="133">
        <v>43571</v>
      </c>
      <c r="C16" s="50" t="s">
        <v>68</v>
      </c>
      <c r="D16" s="32">
        <f>COUNTIFS('April,19'!B$5:B$164,"Team 1",'April,19'!D$5:D$164,"Anganwadi")</f>
        <v>33</v>
      </c>
      <c r="E16" s="32">
        <f>COUNTIFS('April,19'!B$5:B$164,"Team 1",'April,19'!D$5:D$164,"School")</f>
        <v>8</v>
      </c>
      <c r="F16" s="33">
        <f>SUMIF('April,19'!$B$5:$B$164,"Team 1",'April,19'!$I$5:$I$164)</f>
        <v>2223</v>
      </c>
    </row>
    <row r="17" spans="1:6">
      <c r="A17" s="136"/>
      <c r="B17" s="134"/>
      <c r="C17" s="50" t="s">
        <v>69</v>
      </c>
      <c r="D17" s="32">
        <f>COUNTIFS('April,19'!B$5:B$164,"Team 2",'April,19'!D$5:D$164,"Anganwadi")</f>
        <v>27</v>
      </c>
      <c r="E17" s="32">
        <f>COUNTIFS('April,19'!B$5:B$164,"Team 2",'April,19'!D$5:D$164,"School")</f>
        <v>15</v>
      </c>
      <c r="F17" s="33">
        <f>SUMIF('April,19'!$B$5:$B$164,"Team 2",'April,19'!$I$5:$I$164)</f>
        <v>2087</v>
      </c>
    </row>
    <row r="18" spans="1:6">
      <c r="A18" s="135">
        <v>2</v>
      </c>
      <c r="B18" s="133">
        <v>43601</v>
      </c>
      <c r="C18" s="50" t="s">
        <v>68</v>
      </c>
      <c r="D18" s="32">
        <f>COUNTIFS('May,19'!B$5:B$164,"Team 1",'May,19'!D$5:D$164,"Anganwadi")</f>
        <v>25</v>
      </c>
      <c r="E18" s="32">
        <f>COUNTIFS('May,19'!B$5:B$164,"Team 1",'May,19'!D$5:D$164,"School")</f>
        <v>20</v>
      </c>
      <c r="F18" s="33">
        <f>SUMIF('May,19'!$B$5:$B$164,"Team 1",'May,19'!$I$5:$I$164)</f>
        <v>2098</v>
      </c>
    </row>
    <row r="19" spans="1:6">
      <c r="A19" s="136"/>
      <c r="B19" s="134"/>
      <c r="C19" s="50" t="s">
        <v>69</v>
      </c>
      <c r="D19" s="32">
        <f>COUNTIFS('May,19'!B$5:B$164,"Team 2",'May,19'!D$5:D$164,"Anganwadi")</f>
        <v>24</v>
      </c>
      <c r="E19" s="32">
        <f>COUNTIFS('May,19'!B$5:B$164,"Team 2",'May,19'!D$5:D$164,"School")</f>
        <v>27</v>
      </c>
      <c r="F19" s="33">
        <f>SUMIF('May,19'!$B$5:$B$164,"Team 2",'May,19'!$I$5:$I$164)</f>
        <v>2211</v>
      </c>
    </row>
    <row r="20" spans="1:6">
      <c r="A20" s="135">
        <v>3</v>
      </c>
      <c r="B20" s="133">
        <v>43632</v>
      </c>
      <c r="C20" s="50" t="s">
        <v>68</v>
      </c>
      <c r="D20" s="32">
        <f>COUNTIFS('Jun,19'!B$5:B$164,"Team 1",'Jun,19'!D$5:D$164,"Anganwadi")</f>
        <v>42</v>
      </c>
      <c r="E20" s="32">
        <f>COUNTIFS('Jun,19'!B$5:B$164,"Team 1",'Jun,19'!D$5:D$164,"School")</f>
        <v>0</v>
      </c>
      <c r="F20" s="33">
        <f>SUMIF('Jun,19'!$B$5:$B$164,"Team 1",'Jun,19'!$I$5:$I$164)</f>
        <v>1780</v>
      </c>
    </row>
    <row r="21" spans="1:6">
      <c r="A21" s="136"/>
      <c r="B21" s="134"/>
      <c r="C21" s="50" t="s">
        <v>69</v>
      </c>
      <c r="D21" s="32">
        <f>COUNTIFS('Jun,19'!B$5:B$164,"Team 2",'Jun,19'!D$5:D$164,"Anganwadi")</f>
        <v>44</v>
      </c>
      <c r="E21" s="32">
        <f>COUNTIFS('Jun,19'!B$5:B$164,"Team 2",'Jun,19'!D$5:D$164,"School")</f>
        <v>0</v>
      </c>
      <c r="F21" s="33">
        <f>SUMIF('Jun,19'!$B$5:$B$164,"Team 2",'Jun,19'!$I$5:$I$164)</f>
        <v>1679</v>
      </c>
    </row>
    <row r="22" spans="1:6">
      <c r="A22" s="135">
        <v>4</v>
      </c>
      <c r="B22" s="133">
        <v>43662</v>
      </c>
      <c r="C22" s="50" t="s">
        <v>68</v>
      </c>
      <c r="D22" s="32">
        <f>COUNTIFS('July,19'!B$5:B$164,"Team 1",'July,19'!D$5:D$164,"Anganwadi")</f>
        <v>5</v>
      </c>
      <c r="E22" s="32">
        <f>COUNTIFS('July,19'!B$5:B$164,"Team 1",'July,19'!D$5:D$164,"School")</f>
        <v>20</v>
      </c>
      <c r="F22" s="33">
        <f>SUMIF('July,19'!$B$5:$B$164,"Team 1",'July,19'!$I$5:$I$164)</f>
        <v>1947</v>
      </c>
    </row>
    <row r="23" spans="1:6">
      <c r="A23" s="136"/>
      <c r="B23" s="134"/>
      <c r="C23" s="50" t="s">
        <v>69</v>
      </c>
      <c r="D23" s="32">
        <f>COUNTIFS('July,19'!B$5:B$164,"Team 2",'July,19'!D$5:D$164,"Anganwadi")</f>
        <v>15</v>
      </c>
      <c r="E23" s="32">
        <f>COUNTIFS('July,19'!B$5:B$164,"Team 2",'July,19'!D$5:D$164,"School")</f>
        <v>23</v>
      </c>
      <c r="F23" s="33">
        <f>SUMIF('July,19'!$B$5:$B$164,"Team 2",'July,19'!$I$5:$I$164)</f>
        <v>1887</v>
      </c>
    </row>
    <row r="24" spans="1:6">
      <c r="A24" s="135">
        <v>5</v>
      </c>
      <c r="B24" s="133">
        <v>43693</v>
      </c>
      <c r="C24" s="50" t="s">
        <v>68</v>
      </c>
      <c r="D24" s="32">
        <f>COUNTIFS('Aug,19'!B$5:B$164,"Team 1",'Aug,19'!D$5:D$164,"Anganwadi")</f>
        <v>29</v>
      </c>
      <c r="E24" s="32">
        <f>COUNTIFS('Aug,19'!B$5:B$164,"Team 1",'Aug,19'!D$5:D$164,"School")</f>
        <v>18</v>
      </c>
      <c r="F24" s="33">
        <f>SUMIF('Aug,19'!$B$5:$B$164,"Team 1",'Aug,19'!$I$5:$I$164)</f>
        <v>2691</v>
      </c>
    </row>
    <row r="25" spans="1:6">
      <c r="A25" s="136"/>
      <c r="B25" s="134"/>
      <c r="C25" s="50" t="s">
        <v>69</v>
      </c>
      <c r="D25" s="32">
        <f>COUNTIFS('Aug,19'!B$5:B$164,"Team 2",'Aug,19'!D$5:D$164,"Anganwadi")</f>
        <v>24</v>
      </c>
      <c r="E25" s="32">
        <f>COUNTIFS('Aug,19'!B$5:B$164,"Team 2",'Aug,19'!D$5:D$164,"School")</f>
        <v>23</v>
      </c>
      <c r="F25" s="33">
        <f>SUMIF('Aug,19'!$B$5:$B$164,"Team 2",'Aug,19'!$I$5:$I$164)</f>
        <v>2011</v>
      </c>
    </row>
    <row r="26" spans="1:6">
      <c r="A26" s="135">
        <v>6</v>
      </c>
      <c r="B26" s="133">
        <v>43724</v>
      </c>
      <c r="C26" s="50" t="s">
        <v>68</v>
      </c>
      <c r="D26" s="32">
        <f>COUNTIFS('Sep,19'!B$5:B$164,"Team 1",'Sep,19'!D$5:D$164,"Anganwadi")</f>
        <v>20</v>
      </c>
      <c r="E26" s="32">
        <f>COUNTIFS('Sep,19'!B$5:B$164,"Team 1",'Sep,19'!D$5:D$164,"School")</f>
        <v>18</v>
      </c>
      <c r="F26" s="33">
        <f>SUMIF('Sep,19'!$B$5:$B$164,"Team 1",'Sep,19'!$I$5:$I$164)</f>
        <v>2422</v>
      </c>
    </row>
    <row r="27" spans="1:6">
      <c r="A27" s="136"/>
      <c r="B27" s="134"/>
      <c r="C27" s="50" t="s">
        <v>69</v>
      </c>
      <c r="D27" s="32">
        <f>COUNTIFS('Sep,19'!B$5:B$164,"Team 2",'Sep,19'!D$5:D$164,"Anganwadi")</f>
        <v>15</v>
      </c>
      <c r="E27" s="32">
        <f>COUNTIFS('Sep,19'!B$5:B$164,"Team 2",'Sep,19'!D$5:D$164,"School")</f>
        <v>27</v>
      </c>
      <c r="F27" s="33">
        <f>SUMIF('Sep,19'!$B$5:$B$164,"Team 2",'Sep,19'!$I$5:$I$164)</f>
        <v>2080</v>
      </c>
    </row>
    <row r="28" spans="1:6">
      <c r="A28" s="42" t="s">
        <v>41</v>
      </c>
      <c r="B28" s="42"/>
      <c r="C28" s="42"/>
      <c r="D28" s="42">
        <f>SUM(D16:D27)</f>
        <v>303</v>
      </c>
      <c r="E28" s="42">
        <f>SUM(E16:E27)</f>
        <v>199</v>
      </c>
      <c r="F28" s="42">
        <f>SUM(F16:F27)</f>
        <v>25116</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xl/worksheets/sheet9.xml><?xml version="1.0" encoding="utf-8"?>
<worksheet xmlns="http://schemas.openxmlformats.org/spreadsheetml/2006/main" xmlns:r="http://schemas.openxmlformats.org/officeDocument/2006/relationships">
  <dimension ref="A1:P41"/>
  <sheetViews>
    <sheetView workbookViewId="0">
      <selection activeCell="R6" sqref="R6"/>
    </sheetView>
  </sheetViews>
  <sheetFormatPr defaultRowHeight="15"/>
  <cols>
    <col min="3" max="3" width="18.28515625" customWidth="1"/>
    <col min="4" max="4" width="10.140625" customWidth="1"/>
    <col min="5" max="5" width="6.7109375" customWidth="1"/>
    <col min="6" max="7" width="6.85546875" customWidth="1"/>
    <col min="9" max="9" width="12.42578125" customWidth="1"/>
    <col min="10" max="10" width="11.28515625" customWidth="1"/>
    <col min="12" max="12" width="12.28515625" customWidth="1"/>
    <col min="13" max="13" width="11.28515625" customWidth="1"/>
    <col min="14" max="14" width="10.85546875" customWidth="1"/>
  </cols>
  <sheetData>
    <row r="1" spans="1:16" ht="15.75">
      <c r="A1" s="115" t="s">
        <v>62</v>
      </c>
      <c r="B1" s="116"/>
      <c r="C1" s="116"/>
      <c r="D1" s="25" t="s">
        <v>580</v>
      </c>
      <c r="E1" s="58"/>
      <c r="F1" s="58"/>
      <c r="G1" s="58"/>
      <c r="H1" s="58"/>
      <c r="I1" s="58"/>
      <c r="J1" s="58"/>
      <c r="K1" s="58"/>
      <c r="L1" s="58"/>
      <c r="M1" s="58"/>
      <c r="N1" s="58"/>
      <c r="O1" s="58"/>
      <c r="P1" s="58"/>
    </row>
    <row r="2" spans="1:16" ht="15" customHeight="1">
      <c r="A2" s="110" t="s">
        <v>14</v>
      </c>
      <c r="B2" s="113" t="s">
        <v>67</v>
      </c>
      <c r="C2" s="109" t="s">
        <v>7</v>
      </c>
      <c r="D2" s="109" t="s">
        <v>58</v>
      </c>
      <c r="E2" s="117" t="s">
        <v>17</v>
      </c>
      <c r="F2" s="109" t="s">
        <v>8</v>
      </c>
      <c r="G2" s="109"/>
      <c r="H2" s="109"/>
      <c r="I2" s="109" t="s">
        <v>34</v>
      </c>
      <c r="J2" s="113" t="s">
        <v>36</v>
      </c>
      <c r="K2" s="113" t="s">
        <v>53</v>
      </c>
      <c r="L2" s="113" t="s">
        <v>54</v>
      </c>
      <c r="M2" s="113" t="s">
        <v>37</v>
      </c>
      <c r="N2" s="113" t="s">
        <v>38</v>
      </c>
      <c r="O2" s="110" t="s">
        <v>57</v>
      </c>
      <c r="P2" s="109" t="s">
        <v>55</v>
      </c>
    </row>
    <row r="3" spans="1:16" ht="25.5" customHeight="1">
      <c r="A3" s="110"/>
      <c r="B3" s="118"/>
      <c r="C3" s="109"/>
      <c r="D3" s="109"/>
      <c r="E3" s="117"/>
      <c r="F3" s="57" t="s">
        <v>9</v>
      </c>
      <c r="G3" s="57" t="s">
        <v>10</v>
      </c>
      <c r="H3" s="57" t="s">
        <v>11</v>
      </c>
      <c r="I3" s="109"/>
      <c r="J3" s="114"/>
      <c r="K3" s="114"/>
      <c r="L3" s="114"/>
      <c r="M3" s="114"/>
      <c r="N3" s="114"/>
      <c r="O3" s="110"/>
      <c r="P3" s="110"/>
    </row>
    <row r="4" spans="1:16" ht="37.5" customHeight="1">
      <c r="A4" s="4">
        <v>26</v>
      </c>
      <c r="B4" s="51" t="s">
        <v>69</v>
      </c>
      <c r="C4" s="52" t="s">
        <v>306</v>
      </c>
      <c r="D4" s="52" t="s">
        <v>26</v>
      </c>
      <c r="E4" s="52" t="s">
        <v>76</v>
      </c>
      <c r="F4" s="53">
        <v>45</v>
      </c>
      <c r="G4" s="53">
        <v>50</v>
      </c>
      <c r="H4" s="56">
        <f t="shared" ref="H4:H8" si="0">+F4+G4</f>
        <v>95</v>
      </c>
      <c r="I4" s="52">
        <v>9957035492</v>
      </c>
      <c r="J4" s="52" t="s">
        <v>527</v>
      </c>
      <c r="K4" s="52" t="s">
        <v>443</v>
      </c>
      <c r="L4" s="52">
        <v>9401201282</v>
      </c>
      <c r="M4" s="52" t="s">
        <v>495</v>
      </c>
      <c r="N4" s="52">
        <v>8011373040</v>
      </c>
      <c r="O4" s="54">
        <v>43467</v>
      </c>
      <c r="P4" s="52" t="s">
        <v>160</v>
      </c>
    </row>
    <row r="5" spans="1:16" ht="33">
      <c r="A5" s="4">
        <v>27</v>
      </c>
      <c r="B5" s="51" t="s">
        <v>69</v>
      </c>
      <c r="C5" s="52" t="s">
        <v>306</v>
      </c>
      <c r="D5" s="52" t="s">
        <v>26</v>
      </c>
      <c r="E5" s="52" t="s">
        <v>76</v>
      </c>
      <c r="F5" s="53">
        <v>48</v>
      </c>
      <c r="G5" s="53">
        <v>35</v>
      </c>
      <c r="H5" s="56">
        <f t="shared" si="0"/>
        <v>83</v>
      </c>
      <c r="I5" s="52">
        <v>9957035492</v>
      </c>
      <c r="J5" s="52" t="s">
        <v>527</v>
      </c>
      <c r="K5" s="52" t="s">
        <v>443</v>
      </c>
      <c r="L5" s="52">
        <v>9401201282</v>
      </c>
      <c r="M5" s="52" t="s">
        <v>495</v>
      </c>
      <c r="N5" s="52">
        <v>8011396812</v>
      </c>
      <c r="O5" s="54">
        <v>43468</v>
      </c>
      <c r="P5" s="52" t="s">
        <v>161</v>
      </c>
    </row>
    <row r="6" spans="1:16" ht="33">
      <c r="A6" s="4">
        <v>28</v>
      </c>
      <c r="B6" s="51" t="s">
        <v>69</v>
      </c>
      <c r="C6" s="52" t="s">
        <v>306</v>
      </c>
      <c r="D6" s="52" t="s">
        <v>26</v>
      </c>
      <c r="E6" s="52" t="s">
        <v>76</v>
      </c>
      <c r="F6" s="53">
        <v>56</v>
      </c>
      <c r="G6" s="53">
        <v>66</v>
      </c>
      <c r="H6" s="56">
        <f t="shared" si="0"/>
        <v>122</v>
      </c>
      <c r="I6" s="52">
        <v>9957035492</v>
      </c>
      <c r="J6" s="52" t="s">
        <v>527</v>
      </c>
      <c r="K6" s="52" t="s">
        <v>443</v>
      </c>
      <c r="L6" s="52">
        <v>9401201282</v>
      </c>
      <c r="M6" s="52" t="s">
        <v>495</v>
      </c>
      <c r="N6" s="52">
        <v>8011396812</v>
      </c>
      <c r="O6" s="54">
        <v>43469</v>
      </c>
      <c r="P6" s="52" t="s">
        <v>162</v>
      </c>
    </row>
    <row r="7" spans="1:16" ht="33">
      <c r="A7" s="4">
        <v>29</v>
      </c>
      <c r="B7" s="51" t="s">
        <v>69</v>
      </c>
      <c r="C7" s="52" t="s">
        <v>451</v>
      </c>
      <c r="D7" s="52" t="s">
        <v>28</v>
      </c>
      <c r="E7" s="52" t="s">
        <v>230</v>
      </c>
      <c r="F7" s="53">
        <v>25</v>
      </c>
      <c r="G7" s="53">
        <v>20</v>
      </c>
      <c r="H7" s="56">
        <f t="shared" si="0"/>
        <v>45</v>
      </c>
      <c r="I7" s="52">
        <v>7035150232</v>
      </c>
      <c r="J7" s="52" t="s">
        <v>527</v>
      </c>
      <c r="K7" s="52" t="s">
        <v>443</v>
      </c>
      <c r="L7" s="52">
        <v>9401201282</v>
      </c>
      <c r="M7" s="52" t="s">
        <v>497</v>
      </c>
      <c r="N7" s="52">
        <v>8011396876</v>
      </c>
      <c r="O7" s="54">
        <v>43470</v>
      </c>
      <c r="P7" s="52" t="s">
        <v>410</v>
      </c>
    </row>
    <row r="8" spans="1:16" ht="33">
      <c r="A8" s="4">
        <v>30</v>
      </c>
      <c r="B8" s="51" t="s">
        <v>69</v>
      </c>
      <c r="C8" s="52" t="s">
        <v>496</v>
      </c>
      <c r="D8" s="52" t="s">
        <v>26</v>
      </c>
      <c r="E8" s="52" t="s">
        <v>74</v>
      </c>
      <c r="F8" s="53">
        <v>28</v>
      </c>
      <c r="G8" s="53">
        <v>19</v>
      </c>
      <c r="H8" s="56">
        <f t="shared" si="0"/>
        <v>47</v>
      </c>
      <c r="I8" s="52">
        <v>9678466737</v>
      </c>
      <c r="J8" s="52" t="s">
        <v>527</v>
      </c>
      <c r="K8" s="52" t="s">
        <v>443</v>
      </c>
      <c r="L8" s="52">
        <v>9401201282</v>
      </c>
      <c r="M8" s="52" t="s">
        <v>497</v>
      </c>
      <c r="N8" s="52">
        <v>8011396876</v>
      </c>
      <c r="O8" s="54">
        <v>43470</v>
      </c>
      <c r="P8" s="52" t="s">
        <v>411</v>
      </c>
    </row>
    <row r="9" spans="1:16" ht="33">
      <c r="A9" s="4">
        <v>31</v>
      </c>
      <c r="B9" s="51" t="s">
        <v>69</v>
      </c>
      <c r="C9" s="52" t="s">
        <v>290</v>
      </c>
      <c r="D9" s="52" t="s">
        <v>28</v>
      </c>
      <c r="E9" s="52" t="s">
        <v>230</v>
      </c>
      <c r="F9" s="53">
        <v>33</v>
      </c>
      <c r="G9" s="53">
        <v>7</v>
      </c>
      <c r="H9" s="56">
        <v>60</v>
      </c>
      <c r="I9" s="52">
        <v>8724045522</v>
      </c>
      <c r="J9" s="52" t="s">
        <v>527</v>
      </c>
      <c r="K9" s="52" t="s">
        <v>443</v>
      </c>
      <c r="L9" s="52">
        <v>9401201282</v>
      </c>
      <c r="M9" s="52" t="s">
        <v>498</v>
      </c>
      <c r="N9" s="52">
        <v>7896799372</v>
      </c>
      <c r="O9" s="54">
        <v>43472</v>
      </c>
      <c r="P9" s="52" t="s">
        <v>164</v>
      </c>
    </row>
    <row r="10" spans="1:16" ht="33">
      <c r="A10" s="4">
        <v>32</v>
      </c>
      <c r="B10" s="51" t="s">
        <v>69</v>
      </c>
      <c r="C10" s="52" t="s">
        <v>307</v>
      </c>
      <c r="D10" s="52" t="s">
        <v>26</v>
      </c>
      <c r="E10" s="52" t="s">
        <v>230</v>
      </c>
      <c r="F10" s="53">
        <v>30</v>
      </c>
      <c r="G10" s="53">
        <v>39</v>
      </c>
      <c r="H10" s="56">
        <f t="shared" ref="H10:H34" si="1">+F10+G10</f>
        <v>69</v>
      </c>
      <c r="I10" s="52">
        <v>9613003997</v>
      </c>
      <c r="J10" s="52" t="s">
        <v>527</v>
      </c>
      <c r="K10" s="52" t="s">
        <v>443</v>
      </c>
      <c r="L10" s="52">
        <v>9401201282</v>
      </c>
      <c r="M10" s="52" t="s">
        <v>498</v>
      </c>
      <c r="N10" s="52">
        <v>7896799372</v>
      </c>
      <c r="O10" s="54">
        <v>43473</v>
      </c>
      <c r="P10" s="52" t="s">
        <v>165</v>
      </c>
    </row>
    <row r="11" spans="1:16" ht="33">
      <c r="A11" s="4">
        <v>33</v>
      </c>
      <c r="B11" s="51" t="s">
        <v>69</v>
      </c>
      <c r="C11" s="52" t="s">
        <v>308</v>
      </c>
      <c r="D11" s="52" t="s">
        <v>26</v>
      </c>
      <c r="E11" s="52" t="s">
        <v>75</v>
      </c>
      <c r="F11" s="53">
        <v>39</v>
      </c>
      <c r="G11" s="53">
        <v>25</v>
      </c>
      <c r="H11" s="56">
        <f t="shared" si="1"/>
        <v>64</v>
      </c>
      <c r="I11" s="52">
        <v>9401749204</v>
      </c>
      <c r="J11" s="52" t="s">
        <v>527</v>
      </c>
      <c r="K11" s="52" t="s">
        <v>443</v>
      </c>
      <c r="L11" s="52">
        <v>9401201282</v>
      </c>
      <c r="M11" s="52" t="s">
        <v>499</v>
      </c>
      <c r="N11" s="52">
        <v>8011703111</v>
      </c>
      <c r="O11" s="54">
        <v>43474</v>
      </c>
      <c r="P11" s="52" t="s">
        <v>160</v>
      </c>
    </row>
    <row r="12" spans="1:16" ht="33">
      <c r="A12" s="4">
        <v>34</v>
      </c>
      <c r="B12" s="51" t="s">
        <v>69</v>
      </c>
      <c r="C12" s="52" t="s">
        <v>309</v>
      </c>
      <c r="D12" s="52" t="s">
        <v>26</v>
      </c>
      <c r="E12" s="52" t="s">
        <v>232</v>
      </c>
      <c r="F12" s="53">
        <v>20</v>
      </c>
      <c r="G12" s="53">
        <v>10</v>
      </c>
      <c r="H12" s="56">
        <f t="shared" si="1"/>
        <v>30</v>
      </c>
      <c r="I12" s="52">
        <v>9950504438</v>
      </c>
      <c r="J12" s="52" t="s">
        <v>527</v>
      </c>
      <c r="K12" s="52" t="s">
        <v>443</v>
      </c>
      <c r="L12" s="52">
        <v>9401201282</v>
      </c>
      <c r="M12" s="52" t="s">
        <v>499</v>
      </c>
      <c r="N12" s="52">
        <v>8011703111</v>
      </c>
      <c r="O12" s="54">
        <v>43474</v>
      </c>
      <c r="P12" s="52" t="s">
        <v>160</v>
      </c>
    </row>
    <row r="13" spans="1:16" ht="33">
      <c r="A13" s="4">
        <v>35</v>
      </c>
      <c r="B13" s="51" t="s">
        <v>69</v>
      </c>
      <c r="C13" s="52" t="s">
        <v>310</v>
      </c>
      <c r="D13" s="52" t="s">
        <v>28</v>
      </c>
      <c r="E13" s="52" t="s">
        <v>230</v>
      </c>
      <c r="F13" s="53">
        <v>21</v>
      </c>
      <c r="G13" s="53">
        <v>20</v>
      </c>
      <c r="H13" s="56">
        <f t="shared" si="1"/>
        <v>41</v>
      </c>
      <c r="I13" s="52">
        <v>9678297859</v>
      </c>
      <c r="J13" s="52" t="s">
        <v>527</v>
      </c>
      <c r="K13" s="52" t="s">
        <v>443</v>
      </c>
      <c r="L13" s="52">
        <v>9401201282</v>
      </c>
      <c r="M13" s="52" t="s">
        <v>234</v>
      </c>
      <c r="N13" s="52">
        <v>8011971561</v>
      </c>
      <c r="O13" s="54">
        <v>43475</v>
      </c>
      <c r="P13" s="52" t="s">
        <v>161</v>
      </c>
    </row>
    <row r="14" spans="1:16" ht="33">
      <c r="A14" s="4">
        <v>36</v>
      </c>
      <c r="B14" s="51" t="s">
        <v>69</v>
      </c>
      <c r="C14" s="52" t="s">
        <v>311</v>
      </c>
      <c r="D14" s="52" t="s">
        <v>26</v>
      </c>
      <c r="E14" s="52" t="s">
        <v>74</v>
      </c>
      <c r="F14" s="53">
        <v>13</v>
      </c>
      <c r="G14" s="53">
        <v>7</v>
      </c>
      <c r="H14" s="56">
        <f t="shared" si="1"/>
        <v>20</v>
      </c>
      <c r="I14" s="52">
        <v>9954981291</v>
      </c>
      <c r="J14" s="52" t="s">
        <v>527</v>
      </c>
      <c r="K14" s="52" t="s">
        <v>443</v>
      </c>
      <c r="L14" s="52">
        <v>9401201282</v>
      </c>
      <c r="M14" s="52" t="s">
        <v>234</v>
      </c>
      <c r="N14" s="52">
        <v>8011971561</v>
      </c>
      <c r="O14" s="54">
        <v>43475</v>
      </c>
      <c r="P14" s="52" t="s">
        <v>161</v>
      </c>
    </row>
    <row r="15" spans="1:16" ht="33">
      <c r="A15" s="4">
        <v>37</v>
      </c>
      <c r="B15" s="51" t="s">
        <v>69</v>
      </c>
      <c r="C15" s="52" t="s">
        <v>312</v>
      </c>
      <c r="D15" s="52" t="s">
        <v>26</v>
      </c>
      <c r="E15" s="52" t="s">
        <v>75</v>
      </c>
      <c r="F15" s="53">
        <v>10</v>
      </c>
      <c r="G15" s="53">
        <v>7</v>
      </c>
      <c r="H15" s="56">
        <f t="shared" si="1"/>
        <v>17</v>
      </c>
      <c r="I15" s="52">
        <v>8751906975</v>
      </c>
      <c r="J15" s="52" t="s">
        <v>527</v>
      </c>
      <c r="K15" s="52" t="s">
        <v>443</v>
      </c>
      <c r="L15" s="52">
        <v>9401201282</v>
      </c>
      <c r="M15" s="52" t="s">
        <v>234</v>
      </c>
      <c r="N15" s="52">
        <v>8011971561</v>
      </c>
      <c r="O15" s="54">
        <v>43475</v>
      </c>
      <c r="P15" s="52" t="s">
        <v>161</v>
      </c>
    </row>
    <row r="16" spans="1:16" ht="33">
      <c r="A16" s="4">
        <v>38</v>
      </c>
      <c r="B16" s="51" t="s">
        <v>69</v>
      </c>
      <c r="C16" s="52" t="s">
        <v>313</v>
      </c>
      <c r="D16" s="52" t="s">
        <v>28</v>
      </c>
      <c r="E16" s="52" t="s">
        <v>230</v>
      </c>
      <c r="F16" s="53">
        <v>38</v>
      </c>
      <c r="G16" s="53">
        <v>30</v>
      </c>
      <c r="H16" s="56">
        <f t="shared" si="1"/>
        <v>68</v>
      </c>
      <c r="I16" s="52">
        <v>8136102533</v>
      </c>
      <c r="J16" s="52" t="s">
        <v>527</v>
      </c>
      <c r="K16" s="52" t="s">
        <v>443</v>
      </c>
      <c r="L16" s="52">
        <v>9401201282</v>
      </c>
      <c r="M16" s="52" t="s">
        <v>500</v>
      </c>
      <c r="N16" s="52">
        <v>9678499036</v>
      </c>
      <c r="O16" s="54">
        <v>43476</v>
      </c>
      <c r="P16" s="52" t="s">
        <v>162</v>
      </c>
    </row>
    <row r="17" spans="1:16" ht="33">
      <c r="A17" s="4">
        <v>39</v>
      </c>
      <c r="B17" s="51" t="s">
        <v>69</v>
      </c>
      <c r="C17" s="52" t="s">
        <v>314</v>
      </c>
      <c r="D17" s="52" t="s">
        <v>26</v>
      </c>
      <c r="E17" s="52" t="s">
        <v>74</v>
      </c>
      <c r="F17" s="53">
        <v>24</v>
      </c>
      <c r="G17" s="53">
        <v>31</v>
      </c>
      <c r="H17" s="56">
        <f t="shared" si="1"/>
        <v>55</v>
      </c>
      <c r="I17" s="52">
        <v>9954864361</v>
      </c>
      <c r="J17" s="52" t="s">
        <v>527</v>
      </c>
      <c r="K17" s="52" t="s">
        <v>443</v>
      </c>
      <c r="L17" s="52">
        <v>9401201282</v>
      </c>
      <c r="M17" s="52" t="s">
        <v>500</v>
      </c>
      <c r="N17" s="52">
        <v>9678499036</v>
      </c>
      <c r="O17" s="54">
        <v>43476</v>
      </c>
      <c r="P17" s="52" t="s">
        <v>162</v>
      </c>
    </row>
    <row r="18" spans="1:16" ht="33">
      <c r="A18" s="4">
        <v>40</v>
      </c>
      <c r="B18" s="51" t="s">
        <v>69</v>
      </c>
      <c r="C18" s="52" t="s">
        <v>315</v>
      </c>
      <c r="D18" s="52" t="s">
        <v>28</v>
      </c>
      <c r="E18" s="52" t="s">
        <v>230</v>
      </c>
      <c r="F18" s="53">
        <v>44</v>
      </c>
      <c r="G18" s="53">
        <v>39</v>
      </c>
      <c r="H18" s="56">
        <f t="shared" si="1"/>
        <v>83</v>
      </c>
      <c r="I18" s="52">
        <v>9577374823</v>
      </c>
      <c r="J18" s="52" t="s">
        <v>527</v>
      </c>
      <c r="K18" s="52" t="s">
        <v>443</v>
      </c>
      <c r="L18" s="52">
        <v>9401201282</v>
      </c>
      <c r="M18" s="52" t="s">
        <v>501</v>
      </c>
      <c r="N18" s="52">
        <v>9678499036</v>
      </c>
      <c r="O18" s="54">
        <v>43477</v>
      </c>
      <c r="P18" s="52" t="s">
        <v>410</v>
      </c>
    </row>
    <row r="19" spans="1:16" ht="33">
      <c r="A19" s="4">
        <v>41</v>
      </c>
      <c r="B19" s="51" t="s">
        <v>69</v>
      </c>
      <c r="C19" s="52" t="s">
        <v>316</v>
      </c>
      <c r="D19" s="52" t="s">
        <v>28</v>
      </c>
      <c r="E19" s="52" t="s">
        <v>230</v>
      </c>
      <c r="F19" s="53">
        <v>17</v>
      </c>
      <c r="G19" s="53">
        <v>12</v>
      </c>
      <c r="H19" s="56">
        <f t="shared" si="1"/>
        <v>29</v>
      </c>
      <c r="I19" s="52">
        <v>9435876870</v>
      </c>
      <c r="J19" s="52" t="s">
        <v>527</v>
      </c>
      <c r="K19" s="52" t="s">
        <v>443</v>
      </c>
      <c r="L19" s="52">
        <v>9401201282</v>
      </c>
      <c r="M19" s="52" t="s">
        <v>502</v>
      </c>
      <c r="N19" s="52">
        <v>9678640527</v>
      </c>
      <c r="O19" s="54">
        <v>43477</v>
      </c>
      <c r="P19" s="52" t="s">
        <v>410</v>
      </c>
    </row>
    <row r="20" spans="1:16" ht="33">
      <c r="A20" s="4">
        <v>42</v>
      </c>
      <c r="B20" s="51" t="s">
        <v>69</v>
      </c>
      <c r="C20" s="52" t="s">
        <v>317</v>
      </c>
      <c r="D20" s="52" t="s">
        <v>28</v>
      </c>
      <c r="E20" s="52" t="s">
        <v>230</v>
      </c>
      <c r="F20" s="53">
        <v>30</v>
      </c>
      <c r="G20" s="53">
        <v>16</v>
      </c>
      <c r="H20" s="56">
        <f t="shared" si="1"/>
        <v>46</v>
      </c>
      <c r="I20" s="52">
        <v>9577171848</v>
      </c>
      <c r="J20" s="52" t="s">
        <v>527</v>
      </c>
      <c r="K20" s="52" t="s">
        <v>443</v>
      </c>
      <c r="L20" s="52">
        <v>9401201282</v>
      </c>
      <c r="M20" s="52" t="s">
        <v>503</v>
      </c>
      <c r="N20" s="52">
        <v>9678640527</v>
      </c>
      <c r="O20" s="54">
        <v>43481</v>
      </c>
      <c r="P20" s="52" t="s">
        <v>412</v>
      </c>
    </row>
    <row r="21" spans="1:16" ht="33">
      <c r="A21" s="4">
        <v>43</v>
      </c>
      <c r="B21" s="51" t="s">
        <v>69</v>
      </c>
      <c r="C21" s="52" t="s">
        <v>318</v>
      </c>
      <c r="D21" s="52" t="s">
        <v>28</v>
      </c>
      <c r="E21" s="52" t="s">
        <v>230</v>
      </c>
      <c r="F21" s="53">
        <v>20</v>
      </c>
      <c r="G21" s="53">
        <v>25</v>
      </c>
      <c r="H21" s="56">
        <f t="shared" si="1"/>
        <v>45</v>
      </c>
      <c r="I21" s="52">
        <v>7035365382</v>
      </c>
      <c r="J21" s="52" t="s">
        <v>527</v>
      </c>
      <c r="K21" s="52" t="s">
        <v>443</v>
      </c>
      <c r="L21" s="52">
        <v>9401201282</v>
      </c>
      <c r="M21" s="52" t="s">
        <v>444</v>
      </c>
      <c r="N21" s="52">
        <v>8761884595</v>
      </c>
      <c r="O21" s="54">
        <v>43481</v>
      </c>
      <c r="P21" s="52" t="s">
        <v>412</v>
      </c>
    </row>
    <row r="22" spans="1:16" ht="33">
      <c r="A22" s="4">
        <v>44</v>
      </c>
      <c r="B22" s="51" t="s">
        <v>69</v>
      </c>
      <c r="C22" s="52" t="s">
        <v>322</v>
      </c>
      <c r="D22" s="52" t="s">
        <v>26</v>
      </c>
      <c r="E22" s="52" t="s">
        <v>232</v>
      </c>
      <c r="F22" s="53">
        <v>23</v>
      </c>
      <c r="G22" s="53">
        <v>24</v>
      </c>
      <c r="H22" s="56">
        <f t="shared" si="1"/>
        <v>47</v>
      </c>
      <c r="I22" s="52">
        <v>9707654594</v>
      </c>
      <c r="J22" s="52" t="s">
        <v>527</v>
      </c>
      <c r="K22" s="52" t="s">
        <v>443</v>
      </c>
      <c r="L22" s="52">
        <v>9401201282</v>
      </c>
      <c r="M22" s="52" t="s">
        <v>235</v>
      </c>
      <c r="N22" s="52">
        <v>8761884595</v>
      </c>
      <c r="O22" s="54">
        <v>43482</v>
      </c>
      <c r="P22" s="52" t="s">
        <v>161</v>
      </c>
    </row>
    <row r="23" spans="1:16" ht="33">
      <c r="A23" s="4">
        <v>45</v>
      </c>
      <c r="B23" s="51" t="s">
        <v>69</v>
      </c>
      <c r="C23" s="52" t="s">
        <v>323</v>
      </c>
      <c r="D23" s="52" t="s">
        <v>26</v>
      </c>
      <c r="E23" s="52" t="s">
        <v>74</v>
      </c>
      <c r="F23" s="53">
        <v>22</v>
      </c>
      <c r="G23" s="53">
        <v>19</v>
      </c>
      <c r="H23" s="56">
        <f t="shared" si="1"/>
        <v>41</v>
      </c>
      <c r="I23" s="52">
        <v>9954828588</v>
      </c>
      <c r="J23" s="52" t="s">
        <v>527</v>
      </c>
      <c r="K23" s="52" t="s">
        <v>443</v>
      </c>
      <c r="L23" s="52">
        <v>9401201282</v>
      </c>
      <c r="M23" s="52" t="s">
        <v>129</v>
      </c>
      <c r="N23" s="52">
        <v>8011957613</v>
      </c>
      <c r="O23" s="54">
        <v>43482</v>
      </c>
      <c r="P23" s="52" t="s">
        <v>413</v>
      </c>
    </row>
    <row r="24" spans="1:16" ht="33">
      <c r="A24" s="4">
        <v>46</v>
      </c>
      <c r="B24" s="51" t="s">
        <v>69</v>
      </c>
      <c r="C24" s="52" t="s">
        <v>324</v>
      </c>
      <c r="D24" s="52" t="s">
        <v>26</v>
      </c>
      <c r="E24" s="52" t="s">
        <v>75</v>
      </c>
      <c r="F24" s="53">
        <v>24</v>
      </c>
      <c r="G24" s="53">
        <v>20</v>
      </c>
      <c r="H24" s="56">
        <f t="shared" si="1"/>
        <v>44</v>
      </c>
      <c r="I24" s="52">
        <v>7035509411</v>
      </c>
      <c r="J24" s="52" t="s">
        <v>527</v>
      </c>
      <c r="K24" s="52" t="s">
        <v>443</v>
      </c>
      <c r="L24" s="52">
        <v>9401201282</v>
      </c>
      <c r="M24" s="52" t="s">
        <v>129</v>
      </c>
      <c r="N24" s="52">
        <v>8011957613</v>
      </c>
      <c r="O24" s="54">
        <v>43483</v>
      </c>
      <c r="P24" s="52" t="s">
        <v>162</v>
      </c>
    </row>
    <row r="25" spans="1:16" ht="33">
      <c r="A25" s="4">
        <v>47</v>
      </c>
      <c r="B25" s="51" t="s">
        <v>69</v>
      </c>
      <c r="C25" s="52" t="s">
        <v>325</v>
      </c>
      <c r="D25" s="52" t="s">
        <v>26</v>
      </c>
      <c r="E25" s="52" t="s">
        <v>75</v>
      </c>
      <c r="F25" s="53">
        <v>45</v>
      </c>
      <c r="G25" s="53">
        <v>20</v>
      </c>
      <c r="H25" s="56">
        <f t="shared" si="1"/>
        <v>65</v>
      </c>
      <c r="I25" s="52">
        <v>995795604</v>
      </c>
      <c r="J25" s="52" t="s">
        <v>527</v>
      </c>
      <c r="K25" s="52" t="s">
        <v>443</v>
      </c>
      <c r="L25" s="52">
        <v>9401201282</v>
      </c>
      <c r="M25" s="52" t="s">
        <v>235</v>
      </c>
      <c r="N25" s="52">
        <v>8761884595</v>
      </c>
      <c r="O25" s="54">
        <v>43483</v>
      </c>
      <c r="P25" s="52" t="s">
        <v>162</v>
      </c>
    </row>
    <row r="26" spans="1:16" ht="33">
      <c r="A26" s="4">
        <v>48</v>
      </c>
      <c r="B26" s="51" t="s">
        <v>69</v>
      </c>
      <c r="C26" s="52" t="s">
        <v>326</v>
      </c>
      <c r="D26" s="52" t="s">
        <v>26</v>
      </c>
      <c r="E26" s="52" t="s">
        <v>74</v>
      </c>
      <c r="F26" s="53">
        <v>30</v>
      </c>
      <c r="G26" s="53">
        <v>24</v>
      </c>
      <c r="H26" s="56">
        <f t="shared" si="1"/>
        <v>54</v>
      </c>
      <c r="I26" s="52">
        <v>9859472249</v>
      </c>
      <c r="J26" s="52" t="s">
        <v>527</v>
      </c>
      <c r="K26" s="52" t="s">
        <v>443</v>
      </c>
      <c r="L26" s="52">
        <v>9401201282</v>
      </c>
      <c r="M26" s="52" t="s">
        <v>235</v>
      </c>
      <c r="N26" s="52">
        <v>8761884595</v>
      </c>
      <c r="O26" s="54">
        <v>43484</v>
      </c>
      <c r="P26" s="52" t="s">
        <v>163</v>
      </c>
    </row>
    <row r="27" spans="1:16" ht="33">
      <c r="A27" s="4">
        <v>49</v>
      </c>
      <c r="B27" s="51" t="s">
        <v>69</v>
      </c>
      <c r="C27" s="52" t="s">
        <v>241</v>
      </c>
      <c r="D27" s="52" t="s">
        <v>26</v>
      </c>
      <c r="E27" s="52" t="s">
        <v>232</v>
      </c>
      <c r="F27" s="53">
        <v>16</v>
      </c>
      <c r="G27" s="53">
        <v>10</v>
      </c>
      <c r="H27" s="56">
        <f t="shared" si="1"/>
        <v>26</v>
      </c>
      <c r="I27" s="52">
        <v>8011838929</v>
      </c>
      <c r="J27" s="52" t="s">
        <v>527</v>
      </c>
      <c r="K27" s="52" t="s">
        <v>443</v>
      </c>
      <c r="L27" s="52">
        <v>9401201282</v>
      </c>
      <c r="M27" s="52" t="s">
        <v>156</v>
      </c>
      <c r="N27" s="52">
        <v>7896485802</v>
      </c>
      <c r="O27" s="54">
        <v>43484</v>
      </c>
      <c r="P27" s="52" t="s">
        <v>163</v>
      </c>
    </row>
    <row r="28" spans="1:16" ht="33">
      <c r="A28" s="4">
        <v>50</v>
      </c>
      <c r="B28" s="51" t="s">
        <v>69</v>
      </c>
      <c r="C28" s="52" t="s">
        <v>242</v>
      </c>
      <c r="D28" s="52" t="s">
        <v>26</v>
      </c>
      <c r="E28" s="52" t="s">
        <v>74</v>
      </c>
      <c r="F28" s="53">
        <v>20</v>
      </c>
      <c r="G28" s="53">
        <v>10</v>
      </c>
      <c r="H28" s="56">
        <f t="shared" si="1"/>
        <v>30</v>
      </c>
      <c r="I28" s="52">
        <v>9508454288</v>
      </c>
      <c r="J28" s="52" t="s">
        <v>527</v>
      </c>
      <c r="K28" s="52" t="s">
        <v>443</v>
      </c>
      <c r="L28" s="52">
        <v>9401201282</v>
      </c>
      <c r="M28" s="52" t="s">
        <v>156</v>
      </c>
      <c r="N28" s="52">
        <v>7896485802</v>
      </c>
      <c r="O28" s="54">
        <v>43486</v>
      </c>
      <c r="P28" s="52" t="s">
        <v>164</v>
      </c>
    </row>
    <row r="29" spans="1:16" ht="33">
      <c r="A29" s="4">
        <v>51</v>
      </c>
      <c r="B29" s="51" t="s">
        <v>69</v>
      </c>
      <c r="C29" s="52" t="s">
        <v>327</v>
      </c>
      <c r="D29" s="52" t="s">
        <v>26</v>
      </c>
      <c r="E29" s="52"/>
      <c r="F29" s="53">
        <v>42</v>
      </c>
      <c r="G29" s="53">
        <v>19</v>
      </c>
      <c r="H29" s="56">
        <f t="shared" si="1"/>
        <v>61</v>
      </c>
      <c r="I29" s="52">
        <v>9678155934</v>
      </c>
      <c r="J29" s="52" t="s">
        <v>527</v>
      </c>
      <c r="K29" s="52" t="s">
        <v>443</v>
      </c>
      <c r="L29" s="52">
        <v>9401201282</v>
      </c>
      <c r="M29" s="52" t="s">
        <v>504</v>
      </c>
      <c r="N29" s="52">
        <v>9859964404</v>
      </c>
      <c r="O29" s="54">
        <v>43486</v>
      </c>
      <c r="P29" s="52" t="s">
        <v>164</v>
      </c>
    </row>
    <row r="30" spans="1:16" ht="33">
      <c r="A30" s="4">
        <v>52</v>
      </c>
      <c r="B30" s="51" t="s">
        <v>69</v>
      </c>
      <c r="C30" s="52" t="s">
        <v>328</v>
      </c>
      <c r="D30" s="52" t="s">
        <v>28</v>
      </c>
      <c r="E30" s="52" t="s">
        <v>230</v>
      </c>
      <c r="F30" s="53">
        <v>20</v>
      </c>
      <c r="G30" s="53">
        <v>24</v>
      </c>
      <c r="H30" s="56">
        <f t="shared" si="1"/>
        <v>44</v>
      </c>
      <c r="I30" s="52">
        <v>8753942204</v>
      </c>
      <c r="J30" s="52" t="s">
        <v>527</v>
      </c>
      <c r="K30" s="52" t="s">
        <v>443</v>
      </c>
      <c r="L30" s="52">
        <v>9401201282</v>
      </c>
      <c r="M30" s="52" t="s">
        <v>504</v>
      </c>
      <c r="N30" s="52">
        <v>9859964404</v>
      </c>
      <c r="O30" s="54">
        <v>43487</v>
      </c>
      <c r="P30" s="52" t="s">
        <v>165</v>
      </c>
    </row>
    <row r="31" spans="1:16" ht="33">
      <c r="A31" s="4">
        <v>53</v>
      </c>
      <c r="B31" s="51" t="s">
        <v>69</v>
      </c>
      <c r="C31" s="52" t="s">
        <v>329</v>
      </c>
      <c r="D31" s="52" t="s">
        <v>28</v>
      </c>
      <c r="E31" s="52" t="s">
        <v>230</v>
      </c>
      <c r="F31" s="53">
        <v>30</v>
      </c>
      <c r="G31" s="53">
        <v>20</v>
      </c>
      <c r="H31" s="56">
        <f t="shared" si="1"/>
        <v>50</v>
      </c>
      <c r="I31" s="52">
        <v>9954374625</v>
      </c>
      <c r="J31" s="52" t="s">
        <v>527</v>
      </c>
      <c r="K31" s="52" t="s">
        <v>443</v>
      </c>
      <c r="L31" s="52">
        <v>9401201282</v>
      </c>
      <c r="M31" s="52" t="s">
        <v>504</v>
      </c>
      <c r="N31" s="52">
        <v>8011703111</v>
      </c>
      <c r="O31" s="54">
        <v>43487</v>
      </c>
      <c r="P31" s="52" t="s">
        <v>165</v>
      </c>
    </row>
    <row r="32" spans="1:16" ht="33">
      <c r="A32" s="4">
        <v>54</v>
      </c>
      <c r="B32" s="51" t="s">
        <v>69</v>
      </c>
      <c r="C32" s="52" t="s">
        <v>330</v>
      </c>
      <c r="D32" s="52" t="s">
        <v>26</v>
      </c>
      <c r="E32" s="52" t="s">
        <v>74</v>
      </c>
      <c r="F32" s="53">
        <v>3</v>
      </c>
      <c r="G32" s="53">
        <v>3</v>
      </c>
      <c r="H32" s="56">
        <f t="shared" si="1"/>
        <v>6</v>
      </c>
      <c r="I32" s="52">
        <v>8256810851</v>
      </c>
      <c r="J32" s="52" t="s">
        <v>527</v>
      </c>
      <c r="K32" s="52" t="s">
        <v>443</v>
      </c>
      <c r="L32" s="52">
        <v>9401201282</v>
      </c>
      <c r="M32" s="52" t="s">
        <v>111</v>
      </c>
      <c r="N32" s="52">
        <v>8011703111</v>
      </c>
      <c r="O32" s="54">
        <v>43489</v>
      </c>
      <c r="P32" s="52" t="s">
        <v>346</v>
      </c>
    </row>
    <row r="33" spans="1:16" ht="33">
      <c r="A33" s="4">
        <v>55</v>
      </c>
      <c r="B33" s="51" t="s">
        <v>69</v>
      </c>
      <c r="C33" s="52" t="s">
        <v>331</v>
      </c>
      <c r="D33" s="52" t="s">
        <v>26</v>
      </c>
      <c r="E33" s="52" t="s">
        <v>75</v>
      </c>
      <c r="F33" s="53">
        <v>5</v>
      </c>
      <c r="G33" s="53">
        <v>8</v>
      </c>
      <c r="H33" s="56">
        <f t="shared" si="1"/>
        <v>13</v>
      </c>
      <c r="I33" s="52">
        <v>8472808994</v>
      </c>
      <c r="J33" s="52" t="s">
        <v>527</v>
      </c>
      <c r="K33" s="52" t="s">
        <v>443</v>
      </c>
      <c r="L33" s="52">
        <v>9401201282</v>
      </c>
      <c r="M33" s="52" t="s">
        <v>111</v>
      </c>
      <c r="N33" s="52">
        <v>8011703111</v>
      </c>
      <c r="O33" s="54">
        <v>43489</v>
      </c>
      <c r="P33" s="52" t="s">
        <v>346</v>
      </c>
    </row>
    <row r="34" spans="1:16" ht="33">
      <c r="A34" s="4">
        <v>56</v>
      </c>
      <c r="B34" s="51" t="s">
        <v>69</v>
      </c>
      <c r="C34" s="52" t="s">
        <v>332</v>
      </c>
      <c r="D34" s="52" t="s">
        <v>28</v>
      </c>
      <c r="E34" s="52" t="s">
        <v>230</v>
      </c>
      <c r="F34" s="53">
        <v>10</v>
      </c>
      <c r="G34" s="53">
        <v>8</v>
      </c>
      <c r="H34" s="56">
        <f t="shared" si="1"/>
        <v>18</v>
      </c>
      <c r="I34" s="52">
        <v>9854457661</v>
      </c>
      <c r="J34" s="52" t="s">
        <v>527</v>
      </c>
      <c r="K34" s="52" t="s">
        <v>443</v>
      </c>
      <c r="L34" s="52">
        <v>9401201282</v>
      </c>
      <c r="M34" s="52" t="s">
        <v>239</v>
      </c>
      <c r="N34" s="52">
        <v>8011703111</v>
      </c>
      <c r="O34" s="54">
        <v>43490</v>
      </c>
      <c r="P34" s="52" t="s">
        <v>208</v>
      </c>
    </row>
    <row r="35" spans="1:16" ht="33">
      <c r="A35" s="4">
        <v>57</v>
      </c>
      <c r="B35" s="51" t="s">
        <v>69</v>
      </c>
      <c r="C35" s="52" t="s">
        <v>333</v>
      </c>
      <c r="D35" s="52" t="s">
        <v>28</v>
      </c>
      <c r="E35" s="52" t="s">
        <v>230</v>
      </c>
      <c r="F35" s="53">
        <v>15</v>
      </c>
      <c r="G35" s="53">
        <v>46</v>
      </c>
      <c r="H35" s="56">
        <v>56</v>
      </c>
      <c r="I35" s="52">
        <v>9859911557</v>
      </c>
      <c r="J35" s="52" t="s">
        <v>527</v>
      </c>
      <c r="K35" s="52" t="s">
        <v>443</v>
      </c>
      <c r="L35" s="52">
        <v>9401201282</v>
      </c>
      <c r="M35" s="52" t="s">
        <v>239</v>
      </c>
      <c r="N35" s="52">
        <v>7896610327</v>
      </c>
      <c r="O35" s="54">
        <v>43490</v>
      </c>
      <c r="P35" s="52" t="s">
        <v>435</v>
      </c>
    </row>
    <row r="36" spans="1:16" ht="33">
      <c r="A36" s="4">
        <v>58</v>
      </c>
      <c r="B36" s="51" t="s">
        <v>69</v>
      </c>
      <c r="C36" s="52" t="s">
        <v>240</v>
      </c>
      <c r="D36" s="52" t="s">
        <v>28</v>
      </c>
      <c r="E36" s="52" t="s">
        <v>230</v>
      </c>
      <c r="F36" s="53">
        <v>32</v>
      </c>
      <c r="G36" s="53">
        <v>23</v>
      </c>
      <c r="H36" s="56">
        <f t="shared" ref="H36:H41" si="2">+F36+G36</f>
        <v>55</v>
      </c>
      <c r="I36" s="52">
        <v>8472888517</v>
      </c>
      <c r="J36" s="52" t="s">
        <v>527</v>
      </c>
      <c r="K36" s="52" t="s">
        <v>443</v>
      </c>
      <c r="L36" s="52">
        <v>9401201282</v>
      </c>
      <c r="M36" s="52" t="s">
        <v>507</v>
      </c>
      <c r="N36" s="52">
        <v>7896610327</v>
      </c>
      <c r="O36" s="54">
        <v>43493</v>
      </c>
      <c r="P36" s="52" t="s">
        <v>436</v>
      </c>
    </row>
    <row r="37" spans="1:16" ht="33">
      <c r="A37" s="4">
        <v>59</v>
      </c>
      <c r="B37" s="51" t="s">
        <v>69</v>
      </c>
      <c r="C37" s="52" t="s">
        <v>334</v>
      </c>
      <c r="D37" s="52" t="s">
        <v>26</v>
      </c>
      <c r="E37" s="52" t="s">
        <v>74</v>
      </c>
      <c r="F37" s="53">
        <v>22</v>
      </c>
      <c r="G37" s="53">
        <v>33</v>
      </c>
      <c r="H37" s="56">
        <f t="shared" si="2"/>
        <v>55</v>
      </c>
      <c r="I37" s="52">
        <v>9678503757</v>
      </c>
      <c r="J37" s="52" t="s">
        <v>527</v>
      </c>
      <c r="K37" s="52" t="s">
        <v>443</v>
      </c>
      <c r="L37" s="52">
        <v>9401201282</v>
      </c>
      <c r="M37" s="52" t="s">
        <v>507</v>
      </c>
      <c r="N37" s="52">
        <v>7896728066</v>
      </c>
      <c r="O37" s="54">
        <v>43494</v>
      </c>
      <c r="P37" s="52" t="s">
        <v>437</v>
      </c>
    </row>
    <row r="38" spans="1:16" ht="33">
      <c r="A38" s="4">
        <v>60</v>
      </c>
      <c r="B38" s="51" t="s">
        <v>69</v>
      </c>
      <c r="C38" s="52" t="s">
        <v>335</v>
      </c>
      <c r="D38" s="52" t="s">
        <v>26</v>
      </c>
      <c r="E38" s="52" t="s">
        <v>232</v>
      </c>
      <c r="F38" s="53">
        <v>20</v>
      </c>
      <c r="G38" s="53">
        <v>12</v>
      </c>
      <c r="H38" s="56">
        <f t="shared" si="2"/>
        <v>32</v>
      </c>
      <c r="I38" s="52">
        <v>7399178838</v>
      </c>
      <c r="J38" s="52" t="s">
        <v>527</v>
      </c>
      <c r="K38" s="52" t="s">
        <v>443</v>
      </c>
      <c r="L38" s="52">
        <v>9401201282</v>
      </c>
      <c r="M38" s="52" t="s">
        <v>507</v>
      </c>
      <c r="N38" s="52">
        <v>7896728066</v>
      </c>
      <c r="O38" s="54">
        <v>43494</v>
      </c>
      <c r="P38" s="52" t="s">
        <v>160</v>
      </c>
    </row>
    <row r="39" spans="1:16" ht="33">
      <c r="A39" s="4">
        <v>61</v>
      </c>
      <c r="B39" s="51" t="s">
        <v>69</v>
      </c>
      <c r="C39" s="52" t="s">
        <v>336</v>
      </c>
      <c r="D39" s="52" t="s">
        <v>26</v>
      </c>
      <c r="E39" s="52" t="s">
        <v>74</v>
      </c>
      <c r="F39" s="53">
        <v>42</v>
      </c>
      <c r="G39" s="53">
        <v>46</v>
      </c>
      <c r="H39" s="56">
        <f t="shared" si="2"/>
        <v>88</v>
      </c>
      <c r="I39" s="52">
        <v>9954492033</v>
      </c>
      <c r="J39" s="52" t="s">
        <v>527</v>
      </c>
      <c r="K39" s="52" t="s">
        <v>443</v>
      </c>
      <c r="L39" s="52">
        <v>9401201282</v>
      </c>
      <c r="M39" s="52" t="s">
        <v>501</v>
      </c>
      <c r="N39" s="52">
        <v>9678640527</v>
      </c>
      <c r="O39" s="54">
        <v>43495</v>
      </c>
      <c r="P39" s="52" t="s">
        <v>160</v>
      </c>
    </row>
    <row r="40" spans="1:16" ht="33">
      <c r="A40" s="4">
        <v>62</v>
      </c>
      <c r="B40" s="51" t="s">
        <v>69</v>
      </c>
      <c r="C40" s="52" t="s">
        <v>316</v>
      </c>
      <c r="D40" s="52" t="s">
        <v>28</v>
      </c>
      <c r="E40" s="52" t="s">
        <v>230</v>
      </c>
      <c r="F40" s="53">
        <v>12</v>
      </c>
      <c r="G40" s="53">
        <v>15</v>
      </c>
      <c r="H40" s="56">
        <f t="shared" si="2"/>
        <v>27</v>
      </c>
      <c r="I40" s="52">
        <v>9854611661</v>
      </c>
      <c r="J40" s="52" t="s">
        <v>527</v>
      </c>
      <c r="K40" s="52" t="s">
        <v>443</v>
      </c>
      <c r="L40" s="52">
        <v>9401201282</v>
      </c>
      <c r="M40" s="52" t="s">
        <v>505</v>
      </c>
      <c r="N40" s="52">
        <v>9678640527</v>
      </c>
      <c r="O40" s="54">
        <v>43496</v>
      </c>
      <c r="P40" s="52" t="s">
        <v>438</v>
      </c>
    </row>
    <row r="41" spans="1:16" ht="33">
      <c r="A41" s="4">
        <v>63</v>
      </c>
      <c r="B41" s="51" t="s">
        <v>69</v>
      </c>
      <c r="C41" s="52" t="s">
        <v>506</v>
      </c>
      <c r="D41" s="52" t="s">
        <v>28</v>
      </c>
      <c r="E41" s="52" t="s">
        <v>230</v>
      </c>
      <c r="F41" s="53">
        <v>34</v>
      </c>
      <c r="G41" s="53">
        <v>22</v>
      </c>
      <c r="H41" s="56">
        <f t="shared" si="2"/>
        <v>56</v>
      </c>
      <c r="I41" s="52">
        <v>8751858346</v>
      </c>
      <c r="J41" s="52" t="s">
        <v>527</v>
      </c>
      <c r="K41" s="52" t="s">
        <v>443</v>
      </c>
      <c r="L41" s="52">
        <v>9401201282</v>
      </c>
      <c r="M41" s="52" t="s">
        <v>505</v>
      </c>
      <c r="N41" s="52">
        <v>9707371946</v>
      </c>
      <c r="O41" s="54">
        <v>43496</v>
      </c>
      <c r="P41" s="52" t="s">
        <v>439</v>
      </c>
    </row>
  </sheetData>
  <mergeCells count="15">
    <mergeCell ref="A1:C1"/>
    <mergeCell ref="A2:A3"/>
    <mergeCell ref="B2:B3"/>
    <mergeCell ref="C2:C3"/>
    <mergeCell ref="D2:D3"/>
    <mergeCell ref="M2:M3"/>
    <mergeCell ref="N2:N3"/>
    <mergeCell ref="O2:O3"/>
    <mergeCell ref="P2:P3"/>
    <mergeCell ref="E2:E3"/>
    <mergeCell ref="F2:H2"/>
    <mergeCell ref="I2:I3"/>
    <mergeCell ref="J2:J3"/>
    <mergeCell ref="K2:K3"/>
    <mergeCell ref="L2:L3"/>
  </mergeCells>
  <dataValidations count="2">
    <dataValidation type="list" allowBlank="1" showInputMessage="1" showErrorMessage="1" sqref="B4:B41">
      <formula1>"Team 1, Team 2"</formula1>
    </dataValidation>
    <dataValidation type="list" allowBlank="1" showInputMessage="1" showErrorMessage="1" error="Please select type of institution from drop down list." sqref="D4:D41">
      <formula1>"Anganwadi,School"</formula1>
    </dataValidation>
  </dataValidations>
  <pageMargins left="0.31496062992125984" right="0.11811023622047245" top="0.15748031496062992" bottom="0.15748031496062992" header="0.31496062992125984" footer="0.31496062992125984"/>
  <pageSetup paperSize="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Block at a Glance</vt:lpstr>
      <vt:lpstr>April,19</vt:lpstr>
      <vt:lpstr>May,19</vt:lpstr>
      <vt:lpstr>Jun,19</vt:lpstr>
      <vt:lpstr>July,19</vt:lpstr>
      <vt:lpstr>Aug,19</vt:lpstr>
      <vt:lpstr>Sep,19</vt:lpstr>
      <vt:lpstr>Summary Sheet</vt:lpstr>
      <vt:lpstr>Sheet1</vt:lpstr>
      <vt:lpstr>'April,19'!Print_Titles</vt:lpstr>
      <vt:lpstr>'Aug,19'!Print_Titles</vt:lpstr>
      <vt:lpstr>'July,19'!Print_Titles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2019-04-11T09:39:19Z</dcterms:modified>
</cp:coreProperties>
</file>